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CBB1681B-1BBD-4E3B-95AA-8FC6B4311A42}" xr6:coauthVersionLast="47" xr6:coauthVersionMax="47" xr10:uidLastSave="{00000000-0000-0000-0000-000000000000}"/>
  <bookViews>
    <workbookView xWindow="-120" yWindow="-120" windowWidth="29040" windowHeight="15840" tabRatio="604" xr2:uid="{00000000-000D-0000-FFFF-FFFF00000000}"/>
  </bookViews>
  <sheets>
    <sheet name="Popis operacija_ULJP_30062022" sheetId="2" r:id="rId1"/>
  </sheets>
  <definedNames>
    <definedName name="Cilj">#REF!</definedName>
    <definedName name="Operacija">#REF!</definedName>
    <definedName name="_xlnm.Print_Area" localSheetId="0">'Popis operacija_ULJP_30062022'!$B$3:$T$911</definedName>
    <definedName name="Prioritet">#REF!</definedName>
    <definedName name="ŽupanijaPop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2" l="1"/>
  <c r="O4" i="2"/>
  <c r="P4" i="2"/>
  <c r="J5" i="2"/>
  <c r="O5" i="2"/>
  <c r="P5" i="2"/>
  <c r="J6" i="2"/>
  <c r="O6" i="2"/>
  <c r="P6" i="2"/>
  <c r="J7" i="2"/>
  <c r="O7" i="2"/>
  <c r="P7" i="2"/>
  <c r="J8" i="2"/>
  <c r="O8" i="2"/>
  <c r="P8" i="2"/>
  <c r="J9" i="2"/>
  <c r="O9" i="2"/>
  <c r="P9" i="2"/>
  <c r="J10" i="2"/>
  <c r="O10" i="2"/>
  <c r="P10" i="2"/>
  <c r="J11" i="2"/>
  <c r="O11" i="2"/>
  <c r="P11" i="2"/>
  <c r="J12" i="2"/>
  <c r="O12" i="2"/>
  <c r="P12" i="2"/>
  <c r="J13" i="2"/>
  <c r="O13" i="2"/>
  <c r="P13" i="2"/>
  <c r="J14" i="2"/>
  <c r="O14" i="2"/>
  <c r="P14" i="2"/>
  <c r="J15" i="2"/>
  <c r="O15" i="2"/>
  <c r="P15" i="2"/>
  <c r="J16" i="2"/>
  <c r="O16" i="2"/>
  <c r="P16" i="2"/>
  <c r="J17" i="2"/>
  <c r="O17" i="2"/>
  <c r="P17" i="2"/>
  <c r="J18" i="2"/>
  <c r="O18" i="2"/>
  <c r="P18" i="2"/>
  <c r="G3510" i="2" a="1"/>
  <c r="G3510" i="2" s="1"/>
  <c r="E3510" i="2" a="1"/>
  <c r="E3510" i="2" s="1"/>
  <c r="T3295" i="2" l="1"/>
  <c r="P3295" i="2"/>
  <c r="O3295" i="2"/>
  <c r="J3295" i="2"/>
  <c r="T1500" i="2"/>
  <c r="P1500" i="2"/>
  <c r="O1500" i="2"/>
  <c r="J1500" i="2"/>
  <c r="T1262" i="2"/>
  <c r="P1262" i="2"/>
  <c r="O1262" i="2"/>
  <c r="J1262" i="2"/>
  <c r="J3417" i="2"/>
  <c r="O3417" i="2"/>
  <c r="P3417" i="2"/>
  <c r="T3417" i="2"/>
  <c r="J3411" i="2"/>
  <c r="O3411" i="2"/>
  <c r="P3411" i="2"/>
  <c r="T3411" i="2"/>
  <c r="J3449" i="2"/>
  <c r="J3452" i="2"/>
  <c r="O3449" i="2"/>
  <c r="O3452" i="2"/>
  <c r="P3449" i="2"/>
  <c r="P3452" i="2"/>
  <c r="T3449" i="2"/>
  <c r="T3452" i="2"/>
  <c r="J3431" i="2"/>
  <c r="J3432" i="2"/>
  <c r="J3434" i="2"/>
  <c r="O3431" i="2"/>
  <c r="O3432" i="2"/>
  <c r="O3434" i="2"/>
  <c r="P3431" i="2"/>
  <c r="P3432" i="2"/>
  <c r="P3434" i="2"/>
  <c r="T3431" i="2"/>
  <c r="T3432" i="2"/>
  <c r="T3434" i="2"/>
  <c r="J1251" i="2"/>
  <c r="J1270" i="2"/>
  <c r="J1271" i="2"/>
  <c r="J1272" i="2"/>
  <c r="O1251" i="2"/>
  <c r="O1270" i="2"/>
  <c r="O1271" i="2"/>
  <c r="O1272" i="2"/>
  <c r="P1251" i="2"/>
  <c r="P1270" i="2"/>
  <c r="P1271" i="2"/>
  <c r="P1272" i="2"/>
  <c r="T1251" i="2"/>
  <c r="T1270" i="2"/>
  <c r="T1271" i="2"/>
  <c r="T1272" i="2"/>
  <c r="J1273" i="2"/>
  <c r="J3276" i="2"/>
  <c r="J3279" i="2"/>
  <c r="J3285" i="2"/>
  <c r="J3316" i="2"/>
  <c r="J3325" i="2"/>
  <c r="J3345" i="2"/>
  <c r="J3366" i="2"/>
  <c r="J3374" i="2"/>
  <c r="O1273" i="2"/>
  <c r="O3276" i="2"/>
  <c r="O3279" i="2"/>
  <c r="O3285" i="2"/>
  <c r="O3316" i="2"/>
  <c r="O3325" i="2"/>
  <c r="O3345" i="2"/>
  <c r="O3366" i="2"/>
  <c r="O3374" i="2"/>
  <c r="P1273" i="2"/>
  <c r="P3276" i="2"/>
  <c r="P3279" i="2"/>
  <c r="P3285" i="2"/>
  <c r="P3316" i="2"/>
  <c r="P3325" i="2"/>
  <c r="P3345" i="2"/>
  <c r="P3366" i="2"/>
  <c r="P3374" i="2"/>
  <c r="T1273" i="2"/>
  <c r="T3276" i="2"/>
  <c r="T3279" i="2"/>
  <c r="T3285" i="2"/>
  <c r="T3316" i="2"/>
  <c r="T3325" i="2"/>
  <c r="T3345" i="2"/>
  <c r="T3366" i="2"/>
  <c r="T3374" i="2"/>
  <c r="J3389" i="2"/>
  <c r="J3391" i="2"/>
  <c r="J3392" i="2"/>
  <c r="J3393" i="2"/>
  <c r="J3395" i="2"/>
  <c r="O3389" i="2"/>
  <c r="O3391" i="2"/>
  <c r="O3392" i="2"/>
  <c r="O3393" i="2"/>
  <c r="O3395" i="2"/>
  <c r="P3389" i="2"/>
  <c r="P3391" i="2"/>
  <c r="P3392" i="2"/>
  <c r="P3393" i="2"/>
  <c r="P3395" i="2"/>
  <c r="T3389" i="2"/>
  <c r="T3391" i="2"/>
  <c r="T3392" i="2"/>
  <c r="T3393" i="2"/>
  <c r="T3395" i="2"/>
  <c r="J3407" i="2"/>
  <c r="J3409" i="2"/>
  <c r="O3407" i="2"/>
  <c r="O3409" i="2"/>
  <c r="P3407" i="2"/>
  <c r="P3409" i="2"/>
  <c r="T3407" i="2"/>
  <c r="T3409" i="2"/>
  <c r="J3410" i="2"/>
  <c r="O3410" i="2"/>
  <c r="P3410" i="2"/>
  <c r="T3410" i="2"/>
  <c r="J3453" i="2"/>
  <c r="O3453" i="2"/>
  <c r="P3453" i="2"/>
  <c r="T3453" i="2"/>
  <c r="J3454" i="2"/>
  <c r="O3454" i="2"/>
  <c r="P3454" i="2"/>
  <c r="T3454" i="2"/>
  <c r="J1477" i="2"/>
  <c r="O1477" i="2"/>
  <c r="P1477" i="2"/>
  <c r="T1477" i="2"/>
  <c r="J1484" i="2"/>
  <c r="O1484" i="2"/>
  <c r="P1484" i="2"/>
  <c r="T1484" i="2"/>
  <c r="J1474" i="2"/>
  <c r="J1482" i="2"/>
  <c r="J1490" i="2"/>
  <c r="J1491" i="2"/>
  <c r="O1474" i="2"/>
  <c r="O1482" i="2"/>
  <c r="O1490" i="2"/>
  <c r="O1491" i="2"/>
  <c r="P1474" i="2"/>
  <c r="P1482" i="2"/>
  <c r="P1490" i="2"/>
  <c r="P1491" i="2"/>
  <c r="T1474" i="2"/>
  <c r="T1482" i="2"/>
  <c r="T1490" i="2"/>
  <c r="T1491" i="2"/>
  <c r="J1494" i="2"/>
  <c r="J1504" i="2"/>
  <c r="O1494" i="2"/>
  <c r="O1504" i="2"/>
  <c r="P1494" i="2"/>
  <c r="P1504" i="2"/>
  <c r="T1494" i="2"/>
  <c r="T1504" i="2"/>
  <c r="J1519" i="2"/>
  <c r="O1519" i="2"/>
  <c r="P1519" i="2"/>
  <c r="T1519" i="2"/>
  <c r="J1531" i="2"/>
  <c r="O1531" i="2"/>
  <c r="P1531" i="2"/>
  <c r="T1531" i="2"/>
  <c r="J1534" i="2"/>
  <c r="O1534" i="2"/>
  <c r="P1534" i="2"/>
  <c r="T1534" i="2"/>
  <c r="J1513" i="2"/>
  <c r="O1513" i="2"/>
  <c r="P1513" i="2"/>
  <c r="T1513" i="2"/>
  <c r="J1478" i="2"/>
  <c r="O1478" i="2"/>
  <c r="P1478" i="2"/>
  <c r="T1478" i="2"/>
  <c r="J1480" i="2"/>
  <c r="O1480" i="2"/>
  <c r="P1480" i="2"/>
  <c r="T1480" i="2"/>
  <c r="J1475" i="2"/>
  <c r="J1476" i="2"/>
  <c r="J1483" i="2"/>
  <c r="J1485" i="2"/>
  <c r="O1475" i="2"/>
  <c r="O1476" i="2"/>
  <c r="O1483" i="2"/>
  <c r="O1485" i="2"/>
  <c r="P1475" i="2"/>
  <c r="P1476" i="2"/>
  <c r="P1483" i="2"/>
  <c r="P1485" i="2"/>
  <c r="T1475" i="2"/>
  <c r="T1476" i="2"/>
  <c r="T1483" i="2"/>
  <c r="T1485" i="2"/>
  <c r="J1493" i="2"/>
  <c r="J1495" i="2"/>
  <c r="J1496" i="2"/>
  <c r="J1498" i="2"/>
  <c r="J1508" i="2"/>
  <c r="J1512" i="2"/>
  <c r="J1517" i="2"/>
  <c r="J1518" i="2"/>
  <c r="J1520" i="2"/>
  <c r="J1522" i="2"/>
  <c r="J1523" i="2"/>
  <c r="J1525" i="2"/>
  <c r="J1526" i="2"/>
  <c r="O1493" i="2"/>
  <c r="O1495" i="2"/>
  <c r="O1496" i="2"/>
  <c r="O1498" i="2"/>
  <c r="O1508" i="2"/>
  <c r="O1512" i="2"/>
  <c r="O1517" i="2"/>
  <c r="O1518" i="2"/>
  <c r="O1520" i="2"/>
  <c r="O1522" i="2"/>
  <c r="O1523" i="2"/>
  <c r="O1525" i="2"/>
  <c r="O1526" i="2"/>
  <c r="P1493" i="2"/>
  <c r="P1495" i="2"/>
  <c r="P1496" i="2"/>
  <c r="P1498" i="2"/>
  <c r="P1508" i="2"/>
  <c r="P1512" i="2"/>
  <c r="P1517" i="2"/>
  <c r="P1518" i="2"/>
  <c r="P1520" i="2"/>
  <c r="P1522" i="2"/>
  <c r="P1523" i="2"/>
  <c r="P1525" i="2"/>
  <c r="P1526" i="2"/>
  <c r="T1493" i="2"/>
  <c r="T1495" i="2"/>
  <c r="T1496" i="2"/>
  <c r="T1498" i="2"/>
  <c r="T1508" i="2"/>
  <c r="T1512" i="2"/>
  <c r="T1517" i="2"/>
  <c r="T1518" i="2"/>
  <c r="T1520" i="2"/>
  <c r="T1522" i="2"/>
  <c r="T1523" i="2"/>
  <c r="T1525" i="2"/>
  <c r="T1526" i="2"/>
  <c r="J3386" i="2"/>
  <c r="O3386" i="2"/>
  <c r="P3386" i="2"/>
  <c r="T3386" i="2"/>
  <c r="J1256" i="2"/>
  <c r="J1263" i="2"/>
  <c r="J1264" i="2"/>
  <c r="J1265" i="2"/>
  <c r="O1256" i="2"/>
  <c r="O1263" i="2"/>
  <c r="O1264" i="2"/>
  <c r="O1265" i="2"/>
  <c r="P1256" i="2"/>
  <c r="P1263" i="2"/>
  <c r="P1264" i="2"/>
  <c r="P1265" i="2"/>
  <c r="T1256" i="2"/>
  <c r="T1263" i="2"/>
  <c r="T1264" i="2"/>
  <c r="T1265" i="2"/>
  <c r="J1266" i="2"/>
  <c r="J1267" i="2"/>
  <c r="O1266" i="2"/>
  <c r="O1267" i="2"/>
  <c r="P1266" i="2"/>
  <c r="P1267" i="2"/>
  <c r="T1266" i="2"/>
  <c r="T1267" i="2"/>
  <c r="J1268" i="2"/>
  <c r="O1268" i="2"/>
  <c r="P1268" i="2"/>
  <c r="T1268" i="2"/>
  <c r="J1269" i="2"/>
  <c r="O1269" i="2"/>
  <c r="P1269" i="2"/>
  <c r="T1269" i="2"/>
  <c r="A3510" i="2"/>
  <c r="S3510" i="2"/>
  <c r="J1479" i="2"/>
  <c r="J1486" i="2"/>
  <c r="O1479" i="2"/>
  <c r="O1486" i="2"/>
  <c r="P1479" i="2"/>
  <c r="P1486" i="2"/>
  <c r="T1479" i="2"/>
  <c r="T1486" i="2"/>
  <c r="J1487" i="2"/>
  <c r="J1488" i="2"/>
  <c r="O1487" i="2"/>
  <c r="O1488" i="2"/>
  <c r="P1487" i="2"/>
  <c r="P1488" i="2"/>
  <c r="T1487" i="2"/>
  <c r="T1488" i="2"/>
  <c r="J1527" i="2"/>
  <c r="O1527" i="2"/>
  <c r="P1527" i="2"/>
  <c r="T1527" i="2"/>
  <c r="J1533" i="2"/>
  <c r="O1533" i="2"/>
  <c r="P1533" i="2"/>
  <c r="T1533" i="2"/>
  <c r="J3360" i="2"/>
  <c r="O3360" i="2"/>
  <c r="P3360" i="2"/>
  <c r="T3360" i="2"/>
  <c r="T3354" i="2"/>
  <c r="O3354" i="2"/>
  <c r="P3354" i="2"/>
  <c r="J3354" i="2"/>
  <c r="P3476" i="2"/>
  <c r="O3476" i="2"/>
  <c r="P3387" i="2"/>
  <c r="O3387" i="2"/>
  <c r="P3322" i="2"/>
  <c r="O3322" i="2"/>
  <c r="J3340" i="2" l="1"/>
  <c r="O3340" i="2"/>
  <c r="P3340" i="2"/>
  <c r="T3340" i="2"/>
  <c r="J3297" i="2"/>
  <c r="J3328" i="2"/>
  <c r="O3297" i="2"/>
  <c r="O3328" i="2"/>
  <c r="P3297" i="2"/>
  <c r="P3328" i="2"/>
  <c r="T3297" i="2"/>
  <c r="T3328" i="2"/>
  <c r="J3329" i="2"/>
  <c r="O3329" i="2"/>
  <c r="P3329" i="2"/>
  <c r="T3329" i="2"/>
  <c r="J3369" i="2"/>
  <c r="O3369" i="2"/>
  <c r="P3369" i="2"/>
  <c r="T3369" i="2"/>
  <c r="J3322" i="2"/>
  <c r="T3322" i="2"/>
  <c r="J3387" i="2"/>
  <c r="T3387" i="2"/>
  <c r="J3476" i="2"/>
  <c r="T3476" i="2"/>
  <c r="J3357" i="2"/>
  <c r="J3363" i="2"/>
  <c r="J3377" i="2"/>
  <c r="J3382" i="2"/>
  <c r="O3357" i="2"/>
  <c r="O3363" i="2"/>
  <c r="O3377" i="2"/>
  <c r="O3382" i="2"/>
  <c r="P3357" i="2"/>
  <c r="P3363" i="2"/>
  <c r="P3377" i="2"/>
  <c r="P3382" i="2"/>
  <c r="T3357" i="2"/>
  <c r="T3363" i="2"/>
  <c r="T3377" i="2"/>
  <c r="T3382" i="2"/>
  <c r="J1481" i="2"/>
  <c r="J1506" i="2"/>
  <c r="J1516" i="2"/>
  <c r="J1536" i="2"/>
  <c r="J3298" i="2"/>
  <c r="J3299" i="2"/>
  <c r="J3304" i="2"/>
  <c r="J3311" i="2"/>
  <c r="O1481" i="2"/>
  <c r="O1506" i="2"/>
  <c r="O1516" i="2"/>
  <c r="O1536" i="2"/>
  <c r="O3298" i="2"/>
  <c r="O3299" i="2"/>
  <c r="O3304" i="2"/>
  <c r="O3311" i="2"/>
  <c r="P1481" i="2"/>
  <c r="P1506" i="2"/>
  <c r="P1516" i="2"/>
  <c r="P1536" i="2"/>
  <c r="P3298" i="2"/>
  <c r="P3299" i="2"/>
  <c r="P3304" i="2"/>
  <c r="P3311" i="2"/>
  <c r="T1481" i="2"/>
  <c r="T1506" i="2"/>
  <c r="T1516" i="2"/>
  <c r="T1536" i="2"/>
  <c r="T3298" i="2"/>
  <c r="T3299" i="2"/>
  <c r="T3304" i="2"/>
  <c r="T3311" i="2"/>
  <c r="J3321" i="2"/>
  <c r="J3346" i="2"/>
  <c r="J3349" i="2"/>
  <c r="J3352" i="2"/>
  <c r="O3321" i="2"/>
  <c r="O3346" i="2"/>
  <c r="O3349" i="2"/>
  <c r="O3352" i="2"/>
  <c r="P3321" i="2"/>
  <c r="P3346" i="2"/>
  <c r="P3349" i="2"/>
  <c r="P3352" i="2"/>
  <c r="T3321" i="2"/>
  <c r="T3346" i="2"/>
  <c r="T3349" i="2"/>
  <c r="T3352" i="2"/>
  <c r="J3388" i="2"/>
  <c r="J3394" i="2"/>
  <c r="O3388" i="2"/>
  <c r="O3394" i="2"/>
  <c r="P3388" i="2"/>
  <c r="P3394" i="2"/>
  <c r="T3388" i="2"/>
  <c r="T3394" i="2"/>
  <c r="J3398" i="2"/>
  <c r="O3398" i="2"/>
  <c r="P3398" i="2"/>
  <c r="T3398" i="2"/>
  <c r="J3451" i="2"/>
  <c r="O3451" i="2"/>
  <c r="P3451" i="2"/>
  <c r="T3451" i="2"/>
  <c r="J2269" i="2"/>
  <c r="J3310" i="2"/>
  <c r="O2269" i="2"/>
  <c r="O3310" i="2"/>
  <c r="P2269" i="2"/>
  <c r="P3310" i="2"/>
  <c r="T2269" i="2"/>
  <c r="T3310" i="2"/>
  <c r="J3406" i="2"/>
  <c r="O3406" i="2"/>
  <c r="P3406" i="2"/>
  <c r="T3406" i="2"/>
  <c r="J3444" i="2"/>
  <c r="O3444" i="2"/>
  <c r="P3444" i="2"/>
  <c r="T3444" i="2"/>
  <c r="J3282" i="2"/>
  <c r="O3282" i="2"/>
  <c r="P3282" i="2"/>
  <c r="T3282" i="2"/>
  <c r="J3327" i="2"/>
  <c r="O3327" i="2"/>
  <c r="P3327" i="2"/>
  <c r="T3327" i="2"/>
  <c r="J3264" i="2"/>
  <c r="J3307" i="2"/>
  <c r="O3264" i="2"/>
  <c r="O3307" i="2"/>
  <c r="P3264" i="2"/>
  <c r="P3307" i="2"/>
  <c r="T3264" i="2"/>
  <c r="T3307" i="2"/>
  <c r="J1492" i="2"/>
  <c r="J1497" i="2"/>
  <c r="J1501" i="2"/>
  <c r="J1502" i="2"/>
  <c r="J1503" i="2"/>
  <c r="J1505" i="2"/>
  <c r="J1509" i="2"/>
  <c r="J1510" i="2"/>
  <c r="O1492" i="2"/>
  <c r="O1497" i="2"/>
  <c r="O1501" i="2"/>
  <c r="O1502" i="2"/>
  <c r="O1503" i="2"/>
  <c r="O1505" i="2"/>
  <c r="O1509" i="2"/>
  <c r="O1510" i="2"/>
  <c r="P1492" i="2"/>
  <c r="P1497" i="2"/>
  <c r="P1501" i="2"/>
  <c r="P1502" i="2"/>
  <c r="P1503" i="2"/>
  <c r="P1505" i="2"/>
  <c r="P1509" i="2"/>
  <c r="P1510" i="2"/>
  <c r="T1492" i="2"/>
  <c r="T1497" i="2"/>
  <c r="T1501" i="2"/>
  <c r="T1502" i="2"/>
  <c r="T1503" i="2"/>
  <c r="T1505" i="2"/>
  <c r="T1509" i="2"/>
  <c r="T1510" i="2"/>
  <c r="J1511" i="2"/>
  <c r="J1514" i="2"/>
  <c r="J1521" i="2"/>
  <c r="J1528" i="2"/>
  <c r="O1511" i="2"/>
  <c r="O1514" i="2"/>
  <c r="O1521" i="2"/>
  <c r="O1528" i="2"/>
  <c r="P1511" i="2"/>
  <c r="P1514" i="2"/>
  <c r="P1521" i="2"/>
  <c r="P1528" i="2"/>
  <c r="T1511" i="2"/>
  <c r="T1514" i="2"/>
  <c r="T1521" i="2"/>
  <c r="T1528" i="2"/>
  <c r="J1530" i="2"/>
  <c r="J1532" i="2"/>
  <c r="O1530" i="2"/>
  <c r="O1532" i="2"/>
  <c r="P1530" i="2"/>
  <c r="P1532" i="2"/>
  <c r="T1530" i="2"/>
  <c r="T1532" i="2"/>
  <c r="J3348" i="2"/>
  <c r="O3348" i="2"/>
  <c r="P3348" i="2"/>
  <c r="T3348" i="2"/>
  <c r="J3370" i="2"/>
  <c r="O3370" i="2"/>
  <c r="P3370" i="2"/>
  <c r="T3370" i="2"/>
  <c r="J2902" i="2" l="1"/>
  <c r="O2902" i="2"/>
  <c r="P2902" i="2"/>
  <c r="T2902" i="2"/>
  <c r="J1515" i="2"/>
  <c r="O1515" i="2"/>
  <c r="P1515" i="2"/>
  <c r="T1515" i="2"/>
  <c r="J1489" i="2"/>
  <c r="J1507" i="2"/>
  <c r="O1489" i="2"/>
  <c r="O1507" i="2"/>
  <c r="P1489" i="2"/>
  <c r="P1507" i="2"/>
  <c r="T1489" i="2"/>
  <c r="T1507" i="2"/>
  <c r="J1529" i="2"/>
  <c r="O1529" i="2"/>
  <c r="P1529" i="2"/>
  <c r="T1529" i="2"/>
  <c r="J1535" i="2"/>
  <c r="O1535" i="2"/>
  <c r="P1535" i="2"/>
  <c r="T1535" i="2"/>
  <c r="J1499" i="2"/>
  <c r="O1499" i="2"/>
  <c r="P1499" i="2"/>
  <c r="T1499" i="2"/>
  <c r="J1524" i="2"/>
  <c r="O1524" i="2"/>
  <c r="P1524" i="2"/>
  <c r="T1524" i="2"/>
  <c r="T2354" i="2"/>
  <c r="J2359" i="2"/>
  <c r="J2360" i="2"/>
  <c r="J2361" i="2"/>
  <c r="O2359" i="2"/>
  <c r="O2360" i="2"/>
  <c r="O2361" i="2"/>
  <c r="P2359" i="2"/>
  <c r="P2360" i="2"/>
  <c r="P2361" i="2"/>
  <c r="T2359" i="2"/>
  <c r="T2360" i="2"/>
  <c r="T2361" i="2"/>
  <c r="J2354" i="2"/>
  <c r="J2355" i="2"/>
  <c r="J2356" i="2"/>
  <c r="J2357" i="2"/>
  <c r="O2354" i="2"/>
  <c r="O2355" i="2"/>
  <c r="O2356" i="2"/>
  <c r="O2357" i="2"/>
  <c r="P2354" i="2"/>
  <c r="P2355" i="2"/>
  <c r="P2356" i="2"/>
  <c r="P2357" i="2"/>
  <c r="T2355" i="2"/>
  <c r="T2356" i="2"/>
  <c r="T2357" i="2"/>
  <c r="J2358" i="2"/>
  <c r="J2362" i="2"/>
  <c r="O2358" i="2"/>
  <c r="O2362" i="2"/>
  <c r="P2358" i="2"/>
  <c r="P2362" i="2"/>
  <c r="T2358" i="2"/>
  <c r="T2362" i="2"/>
  <c r="J2363" i="2"/>
  <c r="O2363" i="2"/>
  <c r="P2363" i="2"/>
  <c r="T2363" i="2"/>
  <c r="J2364" i="2"/>
  <c r="O2364" i="2"/>
  <c r="P2364" i="2"/>
  <c r="T2364" i="2"/>
  <c r="J3425" i="2"/>
  <c r="J3442" i="2"/>
  <c r="J3443" i="2"/>
  <c r="J3445" i="2"/>
  <c r="J3447" i="2"/>
  <c r="O3425" i="2"/>
  <c r="O3442" i="2"/>
  <c r="O3443" i="2"/>
  <c r="O3445" i="2"/>
  <c r="O3447" i="2"/>
  <c r="P3425" i="2"/>
  <c r="P3442" i="2"/>
  <c r="P3443" i="2"/>
  <c r="P3445" i="2"/>
  <c r="P3447" i="2"/>
  <c r="T3425" i="2"/>
  <c r="T3442" i="2"/>
  <c r="T3443" i="2"/>
  <c r="T3445" i="2"/>
  <c r="T3447" i="2"/>
  <c r="J2352" i="2"/>
  <c r="J2353" i="2"/>
  <c r="J3265" i="2"/>
  <c r="J3267" i="2"/>
  <c r="J3268" i="2"/>
  <c r="J3269" i="2"/>
  <c r="J3270" i="2"/>
  <c r="J3274" i="2"/>
  <c r="J3275" i="2"/>
  <c r="J3281" i="2"/>
  <c r="J3288" i="2"/>
  <c r="J3300" i="2"/>
  <c r="J3301" i="2"/>
  <c r="J3302" i="2"/>
  <c r="J3306" i="2"/>
  <c r="J3309" i="2"/>
  <c r="O2352" i="2"/>
  <c r="O2353" i="2"/>
  <c r="O3265" i="2"/>
  <c r="O3267" i="2"/>
  <c r="O3268" i="2"/>
  <c r="O3269" i="2"/>
  <c r="O3270" i="2"/>
  <c r="O3274" i="2"/>
  <c r="O3275" i="2"/>
  <c r="O3281" i="2"/>
  <c r="O3288" i="2"/>
  <c r="O3300" i="2"/>
  <c r="O3301" i="2"/>
  <c r="O3302" i="2"/>
  <c r="O3306" i="2"/>
  <c r="O3309" i="2"/>
  <c r="P2352" i="2"/>
  <c r="P2353" i="2"/>
  <c r="P3265" i="2"/>
  <c r="P3267" i="2"/>
  <c r="P3268" i="2"/>
  <c r="P3269" i="2"/>
  <c r="P3270" i="2"/>
  <c r="P3274" i="2"/>
  <c r="P3275" i="2"/>
  <c r="P3281" i="2"/>
  <c r="P3288" i="2"/>
  <c r="P3300" i="2"/>
  <c r="P3301" i="2"/>
  <c r="P3302" i="2"/>
  <c r="P3306" i="2"/>
  <c r="P3309" i="2"/>
  <c r="T2352" i="2"/>
  <c r="T2353" i="2"/>
  <c r="T3265" i="2"/>
  <c r="T3267" i="2"/>
  <c r="T3268" i="2"/>
  <c r="T3269" i="2"/>
  <c r="T3270" i="2"/>
  <c r="T3274" i="2"/>
  <c r="T3275" i="2"/>
  <c r="T3281" i="2"/>
  <c r="T3288" i="2"/>
  <c r="T3300" i="2"/>
  <c r="T3301" i="2"/>
  <c r="T3302" i="2"/>
  <c r="T3306" i="2"/>
  <c r="T3309" i="2"/>
  <c r="J3314" i="2"/>
  <c r="J3331" i="2"/>
  <c r="J3335" i="2"/>
  <c r="J3341" i="2"/>
  <c r="J3342" i="2"/>
  <c r="J3347" i="2"/>
  <c r="J3350" i="2"/>
  <c r="J3361" i="2"/>
  <c r="O3314" i="2"/>
  <c r="O3331" i="2"/>
  <c r="O3335" i="2"/>
  <c r="O3341" i="2"/>
  <c r="O3342" i="2"/>
  <c r="O3347" i="2"/>
  <c r="O3350" i="2"/>
  <c r="O3361" i="2"/>
  <c r="P3314" i="2"/>
  <c r="P3331" i="2"/>
  <c r="P3335" i="2"/>
  <c r="P3341" i="2"/>
  <c r="P3342" i="2"/>
  <c r="P3347" i="2"/>
  <c r="P3350" i="2"/>
  <c r="P3361" i="2"/>
  <c r="T3314" i="2"/>
  <c r="T3331" i="2"/>
  <c r="T3335" i="2"/>
  <c r="T3341" i="2"/>
  <c r="T3342" i="2"/>
  <c r="T3347" i="2"/>
  <c r="T3350" i="2"/>
  <c r="T3361" i="2"/>
  <c r="J3365" i="2"/>
  <c r="J3367" i="2"/>
  <c r="J3368" i="2"/>
  <c r="J3448" i="2"/>
  <c r="O3365" i="2"/>
  <c r="O3367" i="2"/>
  <c r="O3368" i="2"/>
  <c r="O3448" i="2"/>
  <c r="P3365" i="2"/>
  <c r="P3367" i="2"/>
  <c r="P3368" i="2"/>
  <c r="P3448" i="2"/>
  <c r="T3365" i="2"/>
  <c r="T3367" i="2"/>
  <c r="T3368" i="2"/>
  <c r="T3448" i="2"/>
  <c r="J3478" i="2"/>
  <c r="J3481" i="2"/>
  <c r="O3478" i="2"/>
  <c r="O3481" i="2"/>
  <c r="P3478" i="2"/>
  <c r="P3481" i="2"/>
  <c r="T3478" i="2"/>
  <c r="T3481" i="2"/>
  <c r="J3482" i="2"/>
  <c r="O3482" i="2"/>
  <c r="P3482" i="2"/>
  <c r="T3482" i="2"/>
  <c r="J3483" i="2"/>
  <c r="O3483" i="2"/>
  <c r="P3483" i="2"/>
  <c r="T3483" i="2"/>
  <c r="J2351" i="2"/>
  <c r="O2351" i="2"/>
  <c r="P2351" i="2"/>
  <c r="T2351" i="2"/>
  <c r="J2314" i="2" l="1"/>
  <c r="O2314" i="2"/>
  <c r="P2314" i="2"/>
  <c r="T2314" i="2"/>
  <c r="J2237" i="2"/>
  <c r="J2280" i="2"/>
  <c r="J2289" i="2"/>
  <c r="J2316" i="2"/>
  <c r="O2237" i="2"/>
  <c r="O2280" i="2"/>
  <c r="O2289" i="2"/>
  <c r="O2316" i="2"/>
  <c r="P2237" i="2"/>
  <c r="P2280" i="2"/>
  <c r="P2289" i="2"/>
  <c r="P2316" i="2"/>
  <c r="T2237" i="2"/>
  <c r="T2280" i="2"/>
  <c r="T2289" i="2"/>
  <c r="T2316" i="2"/>
  <c r="J2318" i="2"/>
  <c r="J2335" i="2"/>
  <c r="J3385" i="2"/>
  <c r="J3405" i="2"/>
  <c r="O2318" i="2"/>
  <c r="O2335" i="2"/>
  <c r="O3385" i="2"/>
  <c r="O3405" i="2"/>
  <c r="P2318" i="2"/>
  <c r="P2335" i="2"/>
  <c r="P3385" i="2"/>
  <c r="P3405" i="2"/>
  <c r="T2318" i="2"/>
  <c r="T2335" i="2"/>
  <c r="T3385" i="2"/>
  <c r="T3405" i="2"/>
  <c r="J3415" i="2"/>
  <c r="J3438" i="2"/>
  <c r="O3415" i="2"/>
  <c r="O3438" i="2"/>
  <c r="P3415" i="2"/>
  <c r="P3438" i="2"/>
  <c r="T3415" i="2"/>
  <c r="T3438" i="2"/>
  <c r="J3479" i="2"/>
  <c r="O3479" i="2"/>
  <c r="P3479" i="2"/>
  <c r="T3479" i="2"/>
  <c r="J3292" i="2"/>
  <c r="O3292" i="2"/>
  <c r="P3292" i="2"/>
  <c r="T3292" i="2"/>
  <c r="J2337" i="2"/>
  <c r="O2337" i="2"/>
  <c r="P2337" i="2"/>
  <c r="T2337" i="2"/>
  <c r="J2473" i="2" l="1"/>
  <c r="O2473" i="2"/>
  <c r="P2473" i="2"/>
  <c r="T2473" i="2"/>
  <c r="J2262" i="2"/>
  <c r="O2262" i="2"/>
  <c r="P2262" i="2"/>
  <c r="T2262" i="2"/>
  <c r="J2323" i="2"/>
  <c r="O2323" i="2"/>
  <c r="P2323" i="2"/>
  <c r="T2323" i="2"/>
  <c r="J2350" i="2"/>
  <c r="O2350" i="2"/>
  <c r="P2350" i="2"/>
  <c r="T2350" i="2"/>
  <c r="J3422" i="2"/>
  <c r="J3423" i="2"/>
  <c r="O3422" i="2"/>
  <c r="O3423" i="2"/>
  <c r="P3422" i="2"/>
  <c r="P3423" i="2"/>
  <c r="T3422" i="2"/>
  <c r="T3423" i="2"/>
  <c r="J3477" i="2"/>
  <c r="O3477" i="2"/>
  <c r="P3477" i="2"/>
  <c r="T3477" i="2"/>
  <c r="J3472" i="2"/>
  <c r="O3472" i="2"/>
  <c r="P3472" i="2"/>
  <c r="T3472" i="2"/>
  <c r="J3441" i="2"/>
  <c r="J3446" i="2"/>
  <c r="J3430" i="2"/>
  <c r="J3433" i="2"/>
  <c r="O3430" i="2"/>
  <c r="O3433" i="2"/>
  <c r="P3430" i="2"/>
  <c r="P3433" i="2"/>
  <c r="T3430" i="2"/>
  <c r="T3433" i="2"/>
  <c r="J3436" i="2"/>
  <c r="J3437" i="2"/>
  <c r="O3436" i="2"/>
  <c r="O3437" i="2"/>
  <c r="P3436" i="2"/>
  <c r="P3437" i="2"/>
  <c r="T3436" i="2"/>
  <c r="T3437" i="2"/>
  <c r="J2271" i="2"/>
  <c r="J2348" i="2"/>
  <c r="J3294" i="2"/>
  <c r="J3396" i="2"/>
  <c r="J3404" i="2"/>
  <c r="J3416" i="2"/>
  <c r="J3419" i="2"/>
  <c r="J3420" i="2"/>
  <c r="O2348" i="2"/>
  <c r="O3294" i="2"/>
  <c r="O3396" i="2"/>
  <c r="O3404" i="2"/>
  <c r="O3416" i="2"/>
  <c r="O3419" i="2"/>
  <c r="O3420" i="2"/>
  <c r="P2348" i="2"/>
  <c r="P3294" i="2"/>
  <c r="P3396" i="2"/>
  <c r="P3404" i="2"/>
  <c r="P3416" i="2"/>
  <c r="P3419" i="2"/>
  <c r="P3420" i="2"/>
  <c r="T2348" i="2"/>
  <c r="T3294" i="2"/>
  <c r="T3396" i="2"/>
  <c r="T3404" i="2"/>
  <c r="T3416" i="2"/>
  <c r="T3419" i="2"/>
  <c r="T3420" i="2"/>
  <c r="J3421" i="2"/>
  <c r="J3424" i="2"/>
  <c r="J3426" i="2"/>
  <c r="J3427" i="2"/>
  <c r="O3421" i="2"/>
  <c r="O3424" i="2"/>
  <c r="O3426" i="2"/>
  <c r="O3427" i="2"/>
  <c r="P3421" i="2"/>
  <c r="P3424" i="2"/>
  <c r="P3426" i="2"/>
  <c r="P3427" i="2"/>
  <c r="T3421" i="2"/>
  <c r="T3424" i="2"/>
  <c r="T3426" i="2"/>
  <c r="T3427" i="2"/>
  <c r="J3429" i="2" l="1"/>
  <c r="O3429" i="2"/>
  <c r="P3429" i="2"/>
  <c r="T3429" i="2"/>
  <c r="J3440" i="2"/>
  <c r="J3461" i="2"/>
  <c r="O3461" i="2"/>
  <c r="P3461" i="2"/>
  <c r="T3461" i="2"/>
  <c r="J3480" i="2"/>
  <c r="O3480" i="2"/>
  <c r="P3480" i="2"/>
  <c r="T3480" i="2"/>
  <c r="J2224" i="2"/>
  <c r="J2250" i="2"/>
  <c r="J2252" i="2"/>
  <c r="J2296" i="2"/>
  <c r="O2224" i="2"/>
  <c r="O2250" i="2"/>
  <c r="O2252" i="2"/>
  <c r="O2296" i="2"/>
  <c r="P2224" i="2"/>
  <c r="P2250" i="2"/>
  <c r="P2252" i="2"/>
  <c r="P2296" i="2"/>
  <c r="T2224" i="2"/>
  <c r="T2250" i="2"/>
  <c r="T2252" i="2"/>
  <c r="T2296" i="2"/>
  <c r="J2304" i="2"/>
  <c r="J2305" i="2"/>
  <c r="O2304" i="2"/>
  <c r="O2305" i="2"/>
  <c r="P2304" i="2"/>
  <c r="P2305" i="2"/>
  <c r="T2304" i="2"/>
  <c r="T2305" i="2"/>
  <c r="J2307" i="2"/>
  <c r="O2307" i="2"/>
  <c r="P2307" i="2"/>
  <c r="T2307" i="2"/>
  <c r="J2315" i="2"/>
  <c r="O2315" i="2"/>
  <c r="P2315" i="2"/>
  <c r="T2315" i="2"/>
  <c r="J2281" i="2"/>
  <c r="J2294" i="2"/>
  <c r="O2281" i="2"/>
  <c r="O2294" i="2"/>
  <c r="P2281" i="2"/>
  <c r="P2294" i="2"/>
  <c r="T2281" i="2"/>
  <c r="T2294" i="2"/>
  <c r="J2319" i="2"/>
  <c r="O2319" i="2"/>
  <c r="P2319" i="2"/>
  <c r="T2319" i="2"/>
  <c r="J2338" i="2"/>
  <c r="O2338" i="2"/>
  <c r="P2338" i="2"/>
  <c r="T2338" i="2"/>
  <c r="T2344" i="2"/>
  <c r="T2267" i="2"/>
  <c r="T2251" i="2"/>
  <c r="T2232" i="2"/>
  <c r="O2344" i="2"/>
  <c r="O2267" i="2"/>
  <c r="O2251" i="2"/>
  <c r="O2232" i="2"/>
  <c r="P2344" i="2"/>
  <c r="P2267" i="2"/>
  <c r="P2251" i="2"/>
  <c r="P2232" i="2"/>
  <c r="J2344" i="2"/>
  <c r="J2267" i="2"/>
  <c r="J2251" i="2"/>
  <c r="J2232" i="2"/>
  <c r="J2236" i="2"/>
  <c r="O2236" i="2"/>
  <c r="P2236" i="2"/>
  <c r="T2236" i="2"/>
  <c r="J2268" i="2"/>
  <c r="O2268" i="2"/>
  <c r="P2268" i="2"/>
  <c r="T2268" i="2"/>
  <c r="J2309" i="2"/>
  <c r="O2309" i="2"/>
  <c r="P2309" i="2"/>
  <c r="T2309" i="2"/>
  <c r="J2228" i="2" l="1"/>
  <c r="O2228" i="2"/>
  <c r="P2228" i="2"/>
  <c r="T2228" i="2"/>
  <c r="J2239" i="2"/>
  <c r="J2241" i="2"/>
  <c r="J2288" i="2"/>
  <c r="J2292" i="2"/>
  <c r="O2239" i="2"/>
  <c r="O2241" i="2"/>
  <c r="O2288" i="2"/>
  <c r="O2292" i="2"/>
  <c r="P2239" i="2"/>
  <c r="P2241" i="2"/>
  <c r="P2288" i="2"/>
  <c r="P2292" i="2"/>
  <c r="T2239" i="2"/>
  <c r="T2241" i="2"/>
  <c r="T2288" i="2"/>
  <c r="T2292" i="2"/>
  <c r="J2310" i="2"/>
  <c r="J2322" i="2"/>
  <c r="J2330" i="2"/>
  <c r="J2331" i="2"/>
  <c r="O2310" i="2"/>
  <c r="O2322" i="2"/>
  <c r="O2330" i="2"/>
  <c r="O2331" i="2"/>
  <c r="P2310" i="2"/>
  <c r="P2322" i="2"/>
  <c r="P2330" i="2"/>
  <c r="P2331" i="2"/>
  <c r="T2310" i="2"/>
  <c r="T2322" i="2"/>
  <c r="T2330" i="2"/>
  <c r="T2331" i="2"/>
  <c r="J2334" i="2"/>
  <c r="J2336" i="2"/>
  <c r="O2334" i="2"/>
  <c r="O2336" i="2"/>
  <c r="P2334" i="2"/>
  <c r="P2336" i="2"/>
  <c r="T2334" i="2"/>
  <c r="T2336" i="2"/>
  <c r="J2345" i="2"/>
  <c r="O2345" i="2"/>
  <c r="P2345" i="2"/>
  <c r="T2345" i="2"/>
  <c r="J3319" i="2"/>
  <c r="O3319" i="2"/>
  <c r="P3319" i="2"/>
  <c r="T3319" i="2"/>
  <c r="J2246" i="2"/>
  <c r="J2287" i="2"/>
  <c r="O2246" i="2"/>
  <c r="O2287" i="2"/>
  <c r="P2246" i="2"/>
  <c r="P2287" i="2"/>
  <c r="T2246" i="2"/>
  <c r="T2287" i="2"/>
  <c r="J2339" i="2"/>
  <c r="O2339" i="2"/>
  <c r="P2339" i="2"/>
  <c r="T2339" i="2"/>
  <c r="J2222" i="2"/>
  <c r="J2277" i="2"/>
  <c r="J2285" i="2"/>
  <c r="J2299" i="2"/>
  <c r="O2222" i="2"/>
  <c r="O2277" i="2"/>
  <c r="O2285" i="2"/>
  <c r="O2299" i="2"/>
  <c r="P2222" i="2"/>
  <c r="P2277" i="2"/>
  <c r="P2285" i="2"/>
  <c r="P2299" i="2"/>
  <c r="T2222" i="2"/>
  <c r="T2277" i="2"/>
  <c r="T2285" i="2"/>
  <c r="T2299" i="2"/>
  <c r="J2326" i="2"/>
  <c r="J2346" i="2"/>
  <c r="O2326" i="2"/>
  <c r="O2346" i="2"/>
  <c r="P2326" i="2"/>
  <c r="P2346" i="2"/>
  <c r="T2326" i="2"/>
  <c r="T2346" i="2"/>
  <c r="J2905" i="2"/>
  <c r="O2905" i="2"/>
  <c r="P2905" i="2"/>
  <c r="T2905" i="2"/>
  <c r="J2325" i="2"/>
  <c r="O2325" i="2"/>
  <c r="P2325" i="2"/>
  <c r="T2325" i="2"/>
  <c r="R2719" i="2"/>
  <c r="R3510" i="2" s="1"/>
  <c r="J2061" i="2" l="1"/>
  <c r="J2266" i="2"/>
  <c r="J3244" i="2"/>
  <c r="J3255" i="2"/>
  <c r="J3256" i="2"/>
  <c r="J3257" i="2"/>
  <c r="J3258" i="2"/>
  <c r="J3259" i="2"/>
  <c r="J3260" i="2"/>
  <c r="O2061" i="2"/>
  <c r="O2266" i="2"/>
  <c r="O3244" i="2"/>
  <c r="O3255" i="2"/>
  <c r="O3256" i="2"/>
  <c r="O3257" i="2"/>
  <c r="O3258" i="2"/>
  <c r="O3259" i="2"/>
  <c r="O3260" i="2"/>
  <c r="P2061" i="2"/>
  <c r="P2266" i="2"/>
  <c r="P3244" i="2"/>
  <c r="P3255" i="2"/>
  <c r="P3256" i="2"/>
  <c r="P3257" i="2"/>
  <c r="P3258" i="2"/>
  <c r="P3259" i="2"/>
  <c r="P3260" i="2"/>
  <c r="T2061" i="2"/>
  <c r="T2266" i="2"/>
  <c r="T3244" i="2"/>
  <c r="T3255" i="2"/>
  <c r="T3256" i="2"/>
  <c r="T3257" i="2"/>
  <c r="T3258" i="2"/>
  <c r="T3259" i="2"/>
  <c r="T3260" i="2"/>
  <c r="J3261" i="2"/>
  <c r="J3262" i="2"/>
  <c r="J3271" i="2"/>
  <c r="J3317" i="2"/>
  <c r="J3318" i="2"/>
  <c r="J3344" i="2"/>
  <c r="O3261" i="2"/>
  <c r="O3262" i="2"/>
  <c r="O3271" i="2"/>
  <c r="O3317" i="2"/>
  <c r="O3318" i="2"/>
  <c r="O3344" i="2"/>
  <c r="P3261" i="2"/>
  <c r="P3262" i="2"/>
  <c r="P3271" i="2"/>
  <c r="P3317" i="2"/>
  <c r="P3318" i="2"/>
  <c r="P3344" i="2"/>
  <c r="T3261" i="2"/>
  <c r="T3262" i="2"/>
  <c r="T3271" i="2"/>
  <c r="T3317" i="2"/>
  <c r="T3318" i="2"/>
  <c r="T3344" i="2"/>
  <c r="J3351" i="2"/>
  <c r="J3355" i="2"/>
  <c r="J3362" i="2"/>
  <c r="J3371" i="2"/>
  <c r="J3381" i="2"/>
  <c r="J3384" i="2"/>
  <c r="O3351" i="2"/>
  <c r="O3355" i="2"/>
  <c r="O3362" i="2"/>
  <c r="O3371" i="2"/>
  <c r="O3381" i="2"/>
  <c r="O3384" i="2"/>
  <c r="P3351" i="2"/>
  <c r="P3355" i="2"/>
  <c r="P3362" i="2"/>
  <c r="P3371" i="2"/>
  <c r="P3381" i="2"/>
  <c r="P3384" i="2"/>
  <c r="T3351" i="2"/>
  <c r="T3355" i="2"/>
  <c r="T3362" i="2"/>
  <c r="T3371" i="2"/>
  <c r="T3381" i="2"/>
  <c r="T3384" i="2"/>
  <c r="J3402" i="2"/>
  <c r="J3414" i="2"/>
  <c r="O3402" i="2"/>
  <c r="O3414" i="2"/>
  <c r="P3402" i="2"/>
  <c r="P3414" i="2"/>
  <c r="T3402" i="2"/>
  <c r="T3414" i="2"/>
  <c r="J3418" i="2"/>
  <c r="J3460" i="2"/>
  <c r="O3418" i="2"/>
  <c r="O3460" i="2"/>
  <c r="P3418" i="2"/>
  <c r="P3460" i="2"/>
  <c r="T3418" i="2"/>
  <c r="T3460" i="2"/>
  <c r="J3473" i="2"/>
  <c r="O3473" i="2"/>
  <c r="P3473" i="2"/>
  <c r="T3473" i="2"/>
  <c r="J3474" i="2"/>
  <c r="O3474" i="2"/>
  <c r="P3474" i="2"/>
  <c r="T3474" i="2"/>
  <c r="J3475" i="2"/>
  <c r="O3475" i="2"/>
  <c r="P3475" i="2"/>
  <c r="T3475" i="2"/>
  <c r="J2342" i="2" l="1"/>
  <c r="O2342" i="2"/>
  <c r="P2342" i="2"/>
  <c r="T2342" i="2"/>
  <c r="J2225" i="2" l="1"/>
  <c r="J2226" i="2"/>
  <c r="J2229" i="2"/>
  <c r="J2230" i="2"/>
  <c r="J2235" i="2"/>
  <c r="J2238" i="2"/>
  <c r="J2240" i="2"/>
  <c r="J2242" i="2"/>
  <c r="J2243" i="2"/>
  <c r="J2254" i="2"/>
  <c r="J2259" i="2"/>
  <c r="J2261" i="2"/>
  <c r="J2270" i="2"/>
  <c r="J2276" i="2"/>
  <c r="J2278" i="2"/>
  <c r="J2279" i="2"/>
  <c r="O2225" i="2"/>
  <c r="O2226" i="2"/>
  <c r="O2229" i="2"/>
  <c r="O2230" i="2"/>
  <c r="O2235" i="2"/>
  <c r="O2238" i="2"/>
  <c r="O2240" i="2"/>
  <c r="O2242" i="2"/>
  <c r="O2243" i="2"/>
  <c r="O2254" i="2"/>
  <c r="O2259" i="2"/>
  <c r="O2261" i="2"/>
  <c r="O2270" i="2"/>
  <c r="O2276" i="2"/>
  <c r="O2278" i="2"/>
  <c r="O2279" i="2"/>
  <c r="P2225" i="2"/>
  <c r="P2226" i="2"/>
  <c r="P2229" i="2"/>
  <c r="P2230" i="2"/>
  <c r="P2235" i="2"/>
  <c r="P2238" i="2"/>
  <c r="P2240" i="2"/>
  <c r="P2242" i="2"/>
  <c r="P2243" i="2"/>
  <c r="P2254" i="2"/>
  <c r="P2259" i="2"/>
  <c r="P2261" i="2"/>
  <c r="P2270" i="2"/>
  <c r="P2276" i="2"/>
  <c r="P2278" i="2"/>
  <c r="P2279" i="2"/>
  <c r="T2225" i="2"/>
  <c r="T2226" i="2"/>
  <c r="T2229" i="2"/>
  <c r="T2230" i="2"/>
  <c r="T2235" i="2"/>
  <c r="T2238" i="2"/>
  <c r="T2240" i="2"/>
  <c r="T2242" i="2"/>
  <c r="T2243" i="2"/>
  <c r="T2254" i="2"/>
  <c r="T2259" i="2"/>
  <c r="T2261" i="2"/>
  <c r="T2270" i="2"/>
  <c r="T2276" i="2"/>
  <c r="T2278" i="2"/>
  <c r="T2279" i="2"/>
  <c r="J2286" i="2"/>
  <c r="J2297" i="2"/>
  <c r="J2312" i="2"/>
  <c r="J2324" i="2"/>
  <c r="J2328" i="2"/>
  <c r="J2332" i="2"/>
  <c r="J2341" i="2"/>
  <c r="O2286" i="2"/>
  <c r="O2297" i="2"/>
  <c r="O2312" i="2"/>
  <c r="O2324" i="2"/>
  <c r="O2328" i="2"/>
  <c r="O2332" i="2"/>
  <c r="O2341" i="2"/>
  <c r="P2286" i="2"/>
  <c r="P2297" i="2"/>
  <c r="P2312" i="2"/>
  <c r="P2324" i="2"/>
  <c r="P2328" i="2"/>
  <c r="P2332" i="2"/>
  <c r="P2341" i="2"/>
  <c r="T2286" i="2"/>
  <c r="T2297" i="2"/>
  <c r="T2312" i="2"/>
  <c r="T2324" i="2"/>
  <c r="T2328" i="2"/>
  <c r="T2332" i="2"/>
  <c r="T2341" i="2"/>
  <c r="J2227" i="2"/>
  <c r="J2231" i="2"/>
  <c r="J2233" i="2"/>
  <c r="J2234" i="2"/>
  <c r="J2244" i="2"/>
  <c r="O2227" i="2"/>
  <c r="O2231" i="2"/>
  <c r="O2233" i="2"/>
  <c r="O2234" i="2"/>
  <c r="O2244" i="2"/>
  <c r="P2227" i="2"/>
  <c r="P2231" i="2"/>
  <c r="P2233" i="2"/>
  <c r="P2234" i="2"/>
  <c r="P2244" i="2"/>
  <c r="T2227" i="2"/>
  <c r="T2231" i="2"/>
  <c r="T2233" i="2"/>
  <c r="T2234" i="2"/>
  <c r="T2244" i="2"/>
  <c r="J2245" i="2"/>
  <c r="J2247" i="2"/>
  <c r="J2248" i="2"/>
  <c r="J2249" i="2"/>
  <c r="J2253" i="2"/>
  <c r="O2245" i="2"/>
  <c r="O2247" i="2"/>
  <c r="O2248" i="2"/>
  <c r="O2249" i="2"/>
  <c r="O2253" i="2"/>
  <c r="P2245" i="2"/>
  <c r="P2247" i="2"/>
  <c r="P2248" i="2"/>
  <c r="P2249" i="2"/>
  <c r="P2253" i="2"/>
  <c r="T2245" i="2"/>
  <c r="T2247" i="2"/>
  <c r="T2248" i="2"/>
  <c r="T2249" i="2"/>
  <c r="T2253" i="2"/>
  <c r="J2255" i="2"/>
  <c r="J2256" i="2"/>
  <c r="J2257" i="2"/>
  <c r="J2260" i="2"/>
  <c r="J2263" i="2"/>
  <c r="J2264" i="2"/>
  <c r="J2265" i="2"/>
  <c r="J2272" i="2"/>
  <c r="J2273" i="2"/>
  <c r="J2274" i="2"/>
  <c r="J2275" i="2"/>
  <c r="J2282" i="2"/>
  <c r="J2283" i="2"/>
  <c r="J2284" i="2"/>
  <c r="J2290" i="2"/>
  <c r="J2291" i="2"/>
  <c r="J2295" i="2"/>
  <c r="J2298" i="2"/>
  <c r="J2300" i="2"/>
  <c r="J2302" i="2"/>
  <c r="J2303" i="2"/>
  <c r="J2306" i="2"/>
  <c r="O2255" i="2"/>
  <c r="O2256" i="2"/>
  <c r="O2257" i="2"/>
  <c r="O2260" i="2"/>
  <c r="O2263" i="2"/>
  <c r="O2264" i="2"/>
  <c r="O2265" i="2"/>
  <c r="O2272" i="2"/>
  <c r="O2273" i="2"/>
  <c r="O2274" i="2"/>
  <c r="O2275" i="2"/>
  <c r="O2282" i="2"/>
  <c r="O2283" i="2"/>
  <c r="O2284" i="2"/>
  <c r="O2290" i="2"/>
  <c r="O2291" i="2"/>
  <c r="O2295" i="2"/>
  <c r="O2298" i="2"/>
  <c r="O2300" i="2"/>
  <c r="O2302" i="2"/>
  <c r="O2303" i="2"/>
  <c r="O2306" i="2"/>
  <c r="P2255" i="2"/>
  <c r="P2256" i="2"/>
  <c r="P2257" i="2"/>
  <c r="P2260" i="2"/>
  <c r="P2263" i="2"/>
  <c r="P2264" i="2"/>
  <c r="P2265" i="2"/>
  <c r="P2272" i="2"/>
  <c r="P2273" i="2"/>
  <c r="P2274" i="2"/>
  <c r="P2275" i="2"/>
  <c r="P2282" i="2"/>
  <c r="P2283" i="2"/>
  <c r="P2284" i="2"/>
  <c r="P2290" i="2"/>
  <c r="P2291" i="2"/>
  <c r="P2295" i="2"/>
  <c r="P2298" i="2"/>
  <c r="P2300" i="2"/>
  <c r="P2302" i="2"/>
  <c r="P2303" i="2"/>
  <c r="P2306" i="2"/>
  <c r="T2255" i="2"/>
  <c r="T2256" i="2"/>
  <c r="T2257" i="2"/>
  <c r="T2260" i="2"/>
  <c r="T2263" i="2"/>
  <c r="T2264" i="2"/>
  <c r="T2265" i="2"/>
  <c r="T2272" i="2"/>
  <c r="T2273" i="2"/>
  <c r="T2274" i="2"/>
  <c r="T2275" i="2"/>
  <c r="T2282" i="2"/>
  <c r="T2283" i="2"/>
  <c r="T2284" i="2"/>
  <c r="T2290" i="2"/>
  <c r="T2291" i="2"/>
  <c r="T2295" i="2"/>
  <c r="T2298" i="2"/>
  <c r="T2300" i="2"/>
  <c r="T2302" i="2"/>
  <c r="T2303" i="2"/>
  <c r="T2306" i="2"/>
  <c r="J2308" i="2"/>
  <c r="J2317" i="2"/>
  <c r="J2320" i="2"/>
  <c r="J2321" i="2"/>
  <c r="J2327" i="2"/>
  <c r="J2329" i="2"/>
  <c r="J2333" i="2"/>
  <c r="J2340" i="2"/>
  <c r="J2347" i="2"/>
  <c r="J2349" i="2"/>
  <c r="J3286" i="2"/>
  <c r="J3338" i="2"/>
  <c r="O2308" i="2"/>
  <c r="O2317" i="2"/>
  <c r="O2320" i="2"/>
  <c r="O2321" i="2"/>
  <c r="O2327" i="2"/>
  <c r="O2329" i="2"/>
  <c r="O2333" i="2"/>
  <c r="O2340" i="2"/>
  <c r="O2347" i="2"/>
  <c r="O2349" i="2"/>
  <c r="O3286" i="2"/>
  <c r="O3338" i="2"/>
  <c r="P2308" i="2"/>
  <c r="P2317" i="2"/>
  <c r="P2320" i="2"/>
  <c r="P2321" i="2"/>
  <c r="P2327" i="2"/>
  <c r="P2329" i="2"/>
  <c r="P2333" i="2"/>
  <c r="P2340" i="2"/>
  <c r="P2347" i="2"/>
  <c r="P2349" i="2"/>
  <c r="P3286" i="2"/>
  <c r="P3338" i="2"/>
  <c r="T2308" i="2"/>
  <c r="T2317" i="2"/>
  <c r="T2320" i="2"/>
  <c r="T2321" i="2"/>
  <c r="T2327" i="2"/>
  <c r="T2329" i="2"/>
  <c r="T2333" i="2"/>
  <c r="T2340" i="2"/>
  <c r="T2347" i="2"/>
  <c r="T2349" i="2"/>
  <c r="T3286" i="2"/>
  <c r="T3338" i="2"/>
  <c r="J3356" i="2"/>
  <c r="J3358" i="2"/>
  <c r="J3375" i="2"/>
  <c r="J3390" i="2"/>
  <c r="O3356" i="2"/>
  <c r="O3358" i="2"/>
  <c r="O3375" i="2"/>
  <c r="O3390" i="2"/>
  <c r="P3356" i="2"/>
  <c r="P3358" i="2"/>
  <c r="P3375" i="2"/>
  <c r="P3390" i="2"/>
  <c r="T3356" i="2"/>
  <c r="T3358" i="2"/>
  <c r="T3375" i="2"/>
  <c r="T3390" i="2"/>
  <c r="J3399" i="2"/>
  <c r="J3400" i="2"/>
  <c r="J3401" i="2"/>
  <c r="J3403" i="2"/>
  <c r="O3399" i="2"/>
  <c r="O3400" i="2"/>
  <c r="O3401" i="2"/>
  <c r="O3403" i="2"/>
  <c r="P3399" i="2"/>
  <c r="P3400" i="2"/>
  <c r="P3401" i="2"/>
  <c r="P3403" i="2"/>
  <c r="T3399" i="2"/>
  <c r="T3400" i="2"/>
  <c r="T3401" i="2"/>
  <c r="T3403" i="2"/>
  <c r="J3408" i="2"/>
  <c r="J3412" i="2"/>
  <c r="O3408" i="2"/>
  <c r="O3412" i="2"/>
  <c r="P3408" i="2"/>
  <c r="P3412" i="2"/>
  <c r="T3408" i="2"/>
  <c r="T3412" i="2"/>
  <c r="J3413" i="2"/>
  <c r="O3413" i="2"/>
  <c r="P3413" i="2"/>
  <c r="T3413" i="2"/>
  <c r="J2343" i="2"/>
  <c r="O2343" i="2"/>
  <c r="P2343" i="2"/>
  <c r="T2343" i="2"/>
  <c r="J2204" i="2"/>
  <c r="O2204" i="2"/>
  <c r="P2204" i="2"/>
  <c r="T2204" i="2"/>
  <c r="J3378" i="2" l="1"/>
  <c r="T3378" i="2"/>
  <c r="O3378" i="2"/>
  <c r="P3378" i="2"/>
  <c r="O3376" i="2"/>
  <c r="J3343" i="2"/>
  <c r="O3343" i="2"/>
  <c r="P3343" i="2"/>
  <c r="T3343" i="2"/>
  <c r="J3280" i="2"/>
  <c r="J3303" i="2"/>
  <c r="J3305" i="2"/>
  <c r="J3308" i="2"/>
  <c r="J3312" i="2"/>
  <c r="J3313" i="2"/>
  <c r="O3280" i="2"/>
  <c r="O3303" i="2"/>
  <c r="O3305" i="2"/>
  <c r="O3308" i="2"/>
  <c r="O3312" i="2"/>
  <c r="O3313" i="2"/>
  <c r="P3280" i="2"/>
  <c r="P3303" i="2"/>
  <c r="P3305" i="2"/>
  <c r="P3308" i="2"/>
  <c r="P3312" i="2"/>
  <c r="P3313" i="2"/>
  <c r="T3280" i="2"/>
  <c r="T3303" i="2"/>
  <c r="T3305" i="2"/>
  <c r="T3308" i="2"/>
  <c r="T3312" i="2"/>
  <c r="T3313" i="2"/>
  <c r="J3315" i="2"/>
  <c r="J3320" i="2"/>
  <c r="J3323" i="2"/>
  <c r="J3324" i="2"/>
  <c r="J3326" i="2"/>
  <c r="J3330" i="2"/>
  <c r="O3315" i="2"/>
  <c r="O3320" i="2"/>
  <c r="O3323" i="2"/>
  <c r="O3324" i="2"/>
  <c r="O3326" i="2"/>
  <c r="O3330" i="2"/>
  <c r="P3315" i="2"/>
  <c r="P3320" i="2"/>
  <c r="P3323" i="2"/>
  <c r="P3324" i="2"/>
  <c r="P3326" i="2"/>
  <c r="P3330" i="2"/>
  <c r="T3315" i="2"/>
  <c r="T3320" i="2"/>
  <c r="T3323" i="2"/>
  <c r="T3324" i="2"/>
  <c r="T3326" i="2"/>
  <c r="T3330" i="2"/>
  <c r="J2220" i="2"/>
  <c r="J2221" i="2"/>
  <c r="J2223" i="2"/>
  <c r="J2464" i="2"/>
  <c r="J3332" i="2"/>
  <c r="O2220" i="2"/>
  <c r="O2221" i="2"/>
  <c r="O2223" i="2"/>
  <c r="O2464" i="2"/>
  <c r="O3332" i="2"/>
  <c r="P2220" i="2"/>
  <c r="P2221" i="2"/>
  <c r="P2223" i="2"/>
  <c r="P2464" i="2"/>
  <c r="P3332" i="2"/>
  <c r="T2220" i="2"/>
  <c r="T2221" i="2"/>
  <c r="T2223" i="2"/>
  <c r="T2464" i="2"/>
  <c r="T3332" i="2"/>
  <c r="J2458" i="2" l="1"/>
  <c r="J2462" i="2"/>
  <c r="J2463" i="2"/>
  <c r="J2466" i="2"/>
  <c r="J2467" i="2"/>
  <c r="O2458" i="2"/>
  <c r="O2462" i="2"/>
  <c r="O2463" i="2"/>
  <c r="O2466" i="2"/>
  <c r="O2467" i="2"/>
  <c r="P2458" i="2"/>
  <c r="P2462" i="2"/>
  <c r="P2463" i="2"/>
  <c r="P2466" i="2"/>
  <c r="P2467" i="2"/>
  <c r="T2458" i="2"/>
  <c r="T2462" i="2"/>
  <c r="T2463" i="2"/>
  <c r="T2466" i="2"/>
  <c r="T2467" i="2"/>
  <c r="J2469" i="2"/>
  <c r="J2470" i="2"/>
  <c r="J3272" i="2"/>
  <c r="J3273" i="2"/>
  <c r="J3277" i="2"/>
  <c r="O2469" i="2"/>
  <c r="O2470" i="2"/>
  <c r="O3272" i="2"/>
  <c r="O3273" i="2"/>
  <c r="O3277" i="2"/>
  <c r="P2469" i="2"/>
  <c r="P2470" i="2"/>
  <c r="P3272" i="2"/>
  <c r="P3273" i="2"/>
  <c r="P3277" i="2"/>
  <c r="T2469" i="2"/>
  <c r="T2470" i="2"/>
  <c r="T3272" i="2"/>
  <c r="T3273" i="2"/>
  <c r="T3277" i="2"/>
  <c r="J3337" i="2"/>
  <c r="J3353" i="2"/>
  <c r="J3373" i="2"/>
  <c r="J3379" i="2"/>
  <c r="J3383" i="2"/>
  <c r="J2218" i="2"/>
  <c r="O3337" i="2"/>
  <c r="O3353" i="2"/>
  <c r="O3373" i="2"/>
  <c r="O3379" i="2"/>
  <c r="O3383" i="2"/>
  <c r="O2218" i="2"/>
  <c r="P3337" i="2"/>
  <c r="P3353" i="2"/>
  <c r="P3373" i="2"/>
  <c r="P3379" i="2"/>
  <c r="P3383" i="2"/>
  <c r="P2218" i="2"/>
  <c r="T3337" i="2"/>
  <c r="T3353" i="2"/>
  <c r="T3373" i="2"/>
  <c r="T3379" i="2"/>
  <c r="T3383" i="2"/>
  <c r="T2218" i="2"/>
  <c r="J3283" i="2"/>
  <c r="J3287" i="2"/>
  <c r="J3293" i="2"/>
  <c r="O3283" i="2"/>
  <c r="O3287" i="2"/>
  <c r="O3293" i="2"/>
  <c r="P3283" i="2"/>
  <c r="P3287" i="2"/>
  <c r="P3293" i="2"/>
  <c r="T3283" i="2"/>
  <c r="T3287" i="2"/>
  <c r="T3293" i="2"/>
  <c r="J3334" i="2"/>
  <c r="J2219" i="2"/>
  <c r="J3333" i="2"/>
  <c r="O3334" i="2"/>
  <c r="O2219" i="2"/>
  <c r="O3333" i="2"/>
  <c r="P3334" i="2"/>
  <c r="P2219" i="2"/>
  <c r="P3333" i="2"/>
  <c r="T3334" i="2"/>
  <c r="T2219" i="2"/>
  <c r="T3333" i="2"/>
  <c r="J3336" i="2"/>
  <c r="J3359" i="2"/>
  <c r="O3336" i="2"/>
  <c r="O3359" i="2"/>
  <c r="P3336" i="2"/>
  <c r="P3359" i="2"/>
  <c r="T3336" i="2"/>
  <c r="T3359" i="2"/>
  <c r="J3364" i="2"/>
  <c r="O3364" i="2"/>
  <c r="P3364" i="2"/>
  <c r="T3364" i="2"/>
  <c r="J3376" i="2"/>
  <c r="P3376" i="2"/>
  <c r="T3376" i="2"/>
  <c r="J3466" i="2" l="1"/>
  <c r="J3457" i="2"/>
  <c r="J3289" i="2"/>
  <c r="P2455" i="2"/>
  <c r="O2455" i="2"/>
  <c r="P3466" i="2"/>
  <c r="O3466" i="2"/>
  <c r="P3457" i="2"/>
  <c r="O3457" i="2"/>
  <c r="P3289" i="2"/>
  <c r="O3289" i="2"/>
  <c r="J2455" i="2"/>
  <c r="T2455" i="2"/>
  <c r="J3469" i="2" l="1"/>
  <c r="O3469" i="2"/>
  <c r="P3469" i="2"/>
  <c r="T3469" i="2"/>
  <c r="J1259" i="2"/>
  <c r="J1261" i="2"/>
  <c r="J2471" i="2"/>
  <c r="J3263" i="2"/>
  <c r="J3266" i="2"/>
  <c r="J3278" i="2"/>
  <c r="J3284" i="2"/>
  <c r="J3290" i="2"/>
  <c r="O1259" i="2"/>
  <c r="O1261" i="2"/>
  <c r="O2471" i="2"/>
  <c r="O3263" i="2"/>
  <c r="O3266" i="2"/>
  <c r="O3278" i="2"/>
  <c r="O3284" i="2"/>
  <c r="O3290" i="2"/>
  <c r="P1259" i="2"/>
  <c r="P1261" i="2"/>
  <c r="P2471" i="2"/>
  <c r="P3263" i="2"/>
  <c r="P3266" i="2"/>
  <c r="P3278" i="2"/>
  <c r="P3284" i="2"/>
  <c r="P3290" i="2"/>
  <c r="T1259" i="2"/>
  <c r="T1261" i="2"/>
  <c r="T3263" i="2"/>
  <c r="T3266" i="2"/>
  <c r="T3278" i="2"/>
  <c r="T3284" i="2"/>
  <c r="T3290" i="2"/>
  <c r="J3291" i="2"/>
  <c r="J3296" i="2"/>
  <c r="J3435" i="2"/>
  <c r="J3439" i="2"/>
  <c r="O3291" i="2"/>
  <c r="O3296" i="2"/>
  <c r="O3435" i="2"/>
  <c r="O3439" i="2"/>
  <c r="P3291" i="2"/>
  <c r="P3296" i="2"/>
  <c r="P3435" i="2"/>
  <c r="P3439" i="2"/>
  <c r="T3291" i="2"/>
  <c r="T3296" i="2"/>
  <c r="T3435" i="2"/>
  <c r="T3439" i="2"/>
  <c r="J3456" i="2"/>
  <c r="J3459" i="2"/>
  <c r="O3456" i="2"/>
  <c r="O3459" i="2"/>
  <c r="P3456" i="2"/>
  <c r="P3459" i="2"/>
  <c r="T3456" i="2"/>
  <c r="T3459" i="2"/>
  <c r="J3465" i="2"/>
  <c r="O3465" i="2"/>
  <c r="P3465" i="2"/>
  <c r="T3465" i="2"/>
  <c r="J3470" i="2"/>
  <c r="O3470" i="2"/>
  <c r="P3470" i="2"/>
  <c r="T3470" i="2"/>
  <c r="J1260" i="2"/>
  <c r="J1255" i="2"/>
  <c r="J1257" i="2"/>
  <c r="O1255" i="2"/>
  <c r="O1257" i="2"/>
  <c r="P1255" i="2"/>
  <c r="P1257" i="2"/>
  <c r="T1255" i="2"/>
  <c r="T1257" i="2"/>
  <c r="J1258" i="2"/>
  <c r="O1258" i="2"/>
  <c r="P1258" i="2"/>
  <c r="T1258" i="2"/>
  <c r="J2180" i="2"/>
  <c r="J2182" i="2"/>
  <c r="J2186" i="2"/>
  <c r="J2205" i="2"/>
  <c r="J2216" i="2"/>
  <c r="J2456" i="2"/>
  <c r="J2459" i="2"/>
  <c r="J2460" i="2"/>
  <c r="J2461" i="2"/>
  <c r="O2182" i="2"/>
  <c r="O2186" i="2"/>
  <c r="O2205" i="2"/>
  <c r="O2216" i="2"/>
  <c r="O2456" i="2"/>
  <c r="O2459" i="2"/>
  <c r="O2460" i="2"/>
  <c r="O2461" i="2"/>
  <c r="P2182" i="2"/>
  <c r="P2186" i="2"/>
  <c r="P2205" i="2"/>
  <c r="P2216" i="2"/>
  <c r="P2456" i="2"/>
  <c r="P2459" i="2"/>
  <c r="P2460" i="2"/>
  <c r="P2461" i="2"/>
  <c r="T2182" i="2"/>
  <c r="T2186" i="2"/>
  <c r="T2205" i="2"/>
  <c r="T2216" i="2"/>
  <c r="T2456" i="2"/>
  <c r="T2459" i="2"/>
  <c r="T2460" i="2"/>
  <c r="T2461" i="2"/>
  <c r="J3339" i="2"/>
  <c r="J3372" i="2"/>
  <c r="J3380" i="2"/>
  <c r="J3397" i="2"/>
  <c r="J3428" i="2"/>
  <c r="J3450" i="2"/>
  <c r="J3455" i="2"/>
  <c r="J3458" i="2"/>
  <c r="O3339" i="2"/>
  <c r="O3372" i="2"/>
  <c r="O3380" i="2"/>
  <c r="O3397" i="2"/>
  <c r="O3428" i="2"/>
  <c r="O3450" i="2"/>
  <c r="O3455" i="2"/>
  <c r="O3458" i="2"/>
  <c r="P3339" i="2"/>
  <c r="P3372" i="2"/>
  <c r="P3380" i="2"/>
  <c r="P3397" i="2"/>
  <c r="P3428" i="2"/>
  <c r="P3450" i="2"/>
  <c r="P3455" i="2"/>
  <c r="P3458" i="2"/>
  <c r="T3339" i="2"/>
  <c r="T3372" i="2"/>
  <c r="T3380" i="2"/>
  <c r="T3397" i="2"/>
  <c r="T3428" i="2"/>
  <c r="T3450" i="2"/>
  <c r="T3455" i="2"/>
  <c r="T3458" i="2"/>
  <c r="J3462" i="2"/>
  <c r="J3463" i="2"/>
  <c r="J3464" i="2"/>
  <c r="J3467" i="2"/>
  <c r="O3462" i="2"/>
  <c r="O3463" i="2"/>
  <c r="O3464" i="2"/>
  <c r="O3467" i="2"/>
  <c r="P3462" i="2"/>
  <c r="P3463" i="2"/>
  <c r="P3464" i="2"/>
  <c r="P3467" i="2"/>
  <c r="T3462" i="2"/>
  <c r="T3463" i="2"/>
  <c r="T3464" i="2"/>
  <c r="T3467" i="2"/>
  <c r="J3468" i="2"/>
  <c r="J3471" i="2"/>
  <c r="O3468" i="2"/>
  <c r="O3471" i="2"/>
  <c r="P3468" i="2"/>
  <c r="P3471" i="2"/>
  <c r="T3468" i="2"/>
  <c r="T3471" i="2"/>
  <c r="O2180" i="2"/>
  <c r="P2180" i="2"/>
  <c r="T2180" i="2"/>
  <c r="O1260" i="2"/>
  <c r="P1260" i="2"/>
  <c r="T1260" i="2"/>
  <c r="J2215" i="2" l="1"/>
  <c r="O2215" i="2"/>
  <c r="P2215" i="2"/>
  <c r="T2215" i="2"/>
  <c r="J2207" i="2"/>
  <c r="O2207" i="2"/>
  <c r="P2207" i="2"/>
  <c r="T2207" i="2"/>
  <c r="J2197" i="2"/>
  <c r="O2197" i="2"/>
  <c r="P2197" i="2"/>
  <c r="T2197" i="2"/>
  <c r="J2183" i="2"/>
  <c r="O2183" i="2"/>
  <c r="P2183" i="2"/>
  <c r="T2183" i="2"/>
  <c r="T2472" i="2" l="1"/>
  <c r="P2472" i="2"/>
  <c r="O2472" i="2"/>
  <c r="J2472" i="2"/>
  <c r="T2468" i="2"/>
  <c r="P2468" i="2"/>
  <c r="O2468" i="2"/>
  <c r="J2468" i="2"/>
  <c r="T2465" i="2"/>
  <c r="P2465" i="2"/>
  <c r="O2465" i="2"/>
  <c r="J2465" i="2"/>
  <c r="T2457" i="2"/>
  <c r="P2457" i="2"/>
  <c r="O2457" i="2"/>
  <c r="J2457" i="2"/>
  <c r="T2049" i="2"/>
  <c r="P2049" i="2"/>
  <c r="O2049" i="2"/>
  <c r="J2049" i="2"/>
  <c r="T2206" i="2"/>
  <c r="P2206" i="2"/>
  <c r="O2206" i="2"/>
  <c r="J2206" i="2"/>
  <c r="T2062" i="2"/>
  <c r="P2062" i="2"/>
  <c r="O2062" i="2"/>
  <c r="J2062" i="2"/>
  <c r="T2056" i="2"/>
  <c r="P2056" i="2"/>
  <c r="O2056" i="2"/>
  <c r="J2056" i="2"/>
  <c r="T2055" i="2"/>
  <c r="P2055" i="2"/>
  <c r="O2055" i="2"/>
  <c r="J2055" i="2"/>
  <c r="T2436" i="2"/>
  <c r="P2436" i="2"/>
  <c r="O2436" i="2"/>
  <c r="J2436" i="2"/>
  <c r="T2899" i="2"/>
  <c r="P2899" i="2"/>
  <c r="O2899" i="2"/>
  <c r="J2899" i="2"/>
  <c r="T2202" i="2"/>
  <c r="P2202" i="2"/>
  <c r="O2202" i="2"/>
  <c r="J2202" i="2"/>
  <c r="T2063" i="2"/>
  <c r="P2063" i="2"/>
  <c r="O2063" i="2"/>
  <c r="J2063" i="2"/>
  <c r="T2060" i="2"/>
  <c r="P2060" i="2"/>
  <c r="O2060" i="2"/>
  <c r="J2060" i="2"/>
  <c r="T2059" i="2"/>
  <c r="P2059" i="2"/>
  <c r="O2059" i="2"/>
  <c r="J2059" i="2"/>
  <c r="T2058" i="2"/>
  <c r="P2058" i="2"/>
  <c r="O2058" i="2"/>
  <c r="J2058" i="2"/>
  <c r="T2057" i="2"/>
  <c r="P2057" i="2"/>
  <c r="O2057" i="2"/>
  <c r="J2057" i="2"/>
  <c r="T2739" i="2"/>
  <c r="P2739" i="2"/>
  <c r="O2739" i="2"/>
  <c r="J2739" i="2"/>
  <c r="T2203" i="2"/>
  <c r="P2203" i="2"/>
  <c r="O2203" i="2"/>
  <c r="J2203" i="2"/>
  <c r="T2200" i="2"/>
  <c r="P2200" i="2"/>
  <c r="O2200" i="2"/>
  <c r="J2200" i="2"/>
  <c r="T3509" i="2"/>
  <c r="P3509" i="2"/>
  <c r="O3509" i="2"/>
  <c r="J3509" i="2"/>
  <c r="T3508" i="2"/>
  <c r="P3508" i="2"/>
  <c r="O3508" i="2"/>
  <c r="J3508" i="2"/>
  <c r="T3507" i="2"/>
  <c r="P3507" i="2"/>
  <c r="O3507" i="2"/>
  <c r="J3507" i="2"/>
  <c r="T3506" i="2"/>
  <c r="P3506" i="2"/>
  <c r="O3506" i="2"/>
  <c r="J3506" i="2"/>
  <c r="T3505" i="2"/>
  <c r="P3505" i="2"/>
  <c r="O3505" i="2"/>
  <c r="J3505" i="2"/>
  <c r="T3504" i="2"/>
  <c r="P3504" i="2"/>
  <c r="O3504" i="2"/>
  <c r="J3504" i="2"/>
  <c r="T3503" i="2"/>
  <c r="P3503" i="2"/>
  <c r="O3503" i="2"/>
  <c r="J3503" i="2"/>
  <c r="T3502" i="2"/>
  <c r="P3502" i="2"/>
  <c r="O3502" i="2"/>
  <c r="J3502" i="2"/>
  <c r="T3501" i="2"/>
  <c r="P3501" i="2"/>
  <c r="O3501" i="2"/>
  <c r="J3501" i="2"/>
  <c r="T3500" i="2"/>
  <c r="P3500" i="2"/>
  <c r="O3500" i="2"/>
  <c r="J3500" i="2"/>
  <c r="T3499" i="2"/>
  <c r="P3499" i="2"/>
  <c r="O3499" i="2"/>
  <c r="J3499" i="2"/>
  <c r="T3498" i="2"/>
  <c r="P3498" i="2"/>
  <c r="O3498" i="2"/>
  <c r="J3498" i="2"/>
  <c r="T3497" i="2"/>
  <c r="P3497" i="2"/>
  <c r="O3497" i="2"/>
  <c r="J3497" i="2"/>
  <c r="T3496" i="2"/>
  <c r="P3496" i="2"/>
  <c r="O3496" i="2"/>
  <c r="J3496" i="2"/>
  <c r="T3495" i="2"/>
  <c r="P3495" i="2"/>
  <c r="O3495" i="2"/>
  <c r="J3495" i="2"/>
  <c r="T3494" i="2"/>
  <c r="P3494" i="2"/>
  <c r="O3494" i="2"/>
  <c r="J3494" i="2"/>
  <c r="T3493" i="2"/>
  <c r="P3493" i="2"/>
  <c r="O3493" i="2"/>
  <c r="J3493" i="2"/>
  <c r="T3492" i="2"/>
  <c r="P3492" i="2"/>
  <c r="O3492" i="2"/>
  <c r="J3492" i="2"/>
  <c r="T3491" i="2"/>
  <c r="P3491" i="2"/>
  <c r="O3491" i="2"/>
  <c r="J3491" i="2"/>
  <c r="T3490" i="2"/>
  <c r="P3490" i="2"/>
  <c r="O3490" i="2"/>
  <c r="J3490" i="2"/>
  <c r="T3489" i="2"/>
  <c r="P3489" i="2"/>
  <c r="O3489" i="2"/>
  <c r="J3489" i="2"/>
  <c r="T3488" i="2"/>
  <c r="P3488" i="2"/>
  <c r="O3488" i="2"/>
  <c r="J3488" i="2"/>
  <c r="T3487" i="2"/>
  <c r="P3487" i="2"/>
  <c r="O3487" i="2"/>
  <c r="J3487" i="2"/>
  <c r="J3486" i="2"/>
  <c r="T3485" i="2"/>
  <c r="P3485" i="2"/>
  <c r="O3485" i="2"/>
  <c r="J3485" i="2"/>
  <c r="T3484" i="2"/>
  <c r="P3484" i="2"/>
  <c r="O3484" i="2"/>
  <c r="J3484" i="2"/>
  <c r="T3254" i="2"/>
  <c r="P3254" i="2"/>
  <c r="O3254" i="2"/>
  <c r="J3254" i="2"/>
  <c r="T3253" i="2"/>
  <c r="P3253" i="2"/>
  <c r="O3253" i="2"/>
  <c r="J3253" i="2"/>
  <c r="T3252" i="2"/>
  <c r="P3252" i="2"/>
  <c r="O3252" i="2"/>
  <c r="J3252" i="2"/>
  <c r="T3251" i="2"/>
  <c r="P3251" i="2"/>
  <c r="O3251" i="2"/>
  <c r="J3251" i="2"/>
  <c r="T3250" i="2"/>
  <c r="P3250" i="2"/>
  <c r="O3250" i="2"/>
  <c r="J3250" i="2"/>
  <c r="T3249" i="2"/>
  <c r="P3249" i="2"/>
  <c r="O3249" i="2"/>
  <c r="J3249" i="2"/>
  <c r="T3248" i="2"/>
  <c r="P3248" i="2"/>
  <c r="O3248" i="2"/>
  <c r="J3248" i="2"/>
  <c r="T3247" i="2"/>
  <c r="P3247" i="2"/>
  <c r="O3247" i="2"/>
  <c r="J3247" i="2"/>
  <c r="T3246" i="2"/>
  <c r="P3246" i="2"/>
  <c r="O3246" i="2"/>
  <c r="J3246" i="2"/>
  <c r="T3245" i="2"/>
  <c r="P3245" i="2"/>
  <c r="O3245" i="2"/>
  <c r="J3245" i="2"/>
  <c r="T3243" i="2"/>
  <c r="P3243" i="2"/>
  <c r="O3243" i="2"/>
  <c r="J3243" i="2"/>
  <c r="T3242" i="2"/>
  <c r="P3242" i="2"/>
  <c r="O3242" i="2"/>
  <c r="J3242" i="2"/>
  <c r="T3241" i="2"/>
  <c r="P3241" i="2"/>
  <c r="O3241" i="2"/>
  <c r="J3241" i="2"/>
  <c r="T3240" i="2"/>
  <c r="P3240" i="2"/>
  <c r="O3240" i="2"/>
  <c r="J3240" i="2"/>
  <c r="T3239" i="2"/>
  <c r="P3239" i="2"/>
  <c r="O3239" i="2"/>
  <c r="J3239" i="2"/>
  <c r="T3238" i="2"/>
  <c r="P3238" i="2"/>
  <c r="O3238" i="2"/>
  <c r="J3238" i="2"/>
  <c r="T3237" i="2"/>
  <c r="P3237" i="2"/>
  <c r="O3237" i="2"/>
  <c r="J3237" i="2"/>
  <c r="T3236" i="2"/>
  <c r="P3236" i="2"/>
  <c r="O3236" i="2"/>
  <c r="J3236" i="2"/>
  <c r="T3235" i="2"/>
  <c r="P3235" i="2"/>
  <c r="O3235" i="2"/>
  <c r="J3235" i="2"/>
  <c r="T3234" i="2"/>
  <c r="P3234" i="2"/>
  <c r="O3234" i="2"/>
  <c r="J3234" i="2"/>
  <c r="T3233" i="2"/>
  <c r="P3233" i="2"/>
  <c r="O3233" i="2"/>
  <c r="J3233" i="2"/>
  <c r="T3232" i="2"/>
  <c r="P3232" i="2"/>
  <c r="O3232" i="2"/>
  <c r="J3232" i="2"/>
  <c r="T3231" i="2"/>
  <c r="P3231" i="2"/>
  <c r="O3231" i="2"/>
  <c r="J3231" i="2"/>
  <c r="T3230" i="2"/>
  <c r="P3230" i="2"/>
  <c r="O3230" i="2"/>
  <c r="J3230" i="2"/>
  <c r="T3229" i="2"/>
  <c r="P3229" i="2"/>
  <c r="O3229" i="2"/>
  <c r="J3229" i="2"/>
  <c r="T3228" i="2"/>
  <c r="P3228" i="2"/>
  <c r="O3228" i="2"/>
  <c r="J3228" i="2"/>
  <c r="T3227" i="2"/>
  <c r="P3227" i="2"/>
  <c r="O3227" i="2"/>
  <c r="J3227" i="2"/>
  <c r="T3226" i="2"/>
  <c r="P3226" i="2"/>
  <c r="O3226" i="2"/>
  <c r="J3226" i="2"/>
  <c r="T3225" i="2"/>
  <c r="P3225" i="2"/>
  <c r="O3225" i="2"/>
  <c r="J3225" i="2"/>
  <c r="T3224" i="2"/>
  <c r="P3224" i="2"/>
  <c r="O3224" i="2"/>
  <c r="J3224" i="2"/>
  <c r="T3223" i="2"/>
  <c r="P3223" i="2"/>
  <c r="O3223" i="2"/>
  <c r="J3223" i="2"/>
  <c r="T3222" i="2"/>
  <c r="P3222" i="2"/>
  <c r="O3222" i="2"/>
  <c r="J3222" i="2"/>
  <c r="T3221" i="2"/>
  <c r="P3221" i="2"/>
  <c r="O3221" i="2"/>
  <c r="J3221" i="2"/>
  <c r="T3220" i="2"/>
  <c r="P3220" i="2"/>
  <c r="O3220" i="2"/>
  <c r="J3220" i="2"/>
  <c r="T3219" i="2"/>
  <c r="P3219" i="2"/>
  <c r="O3219" i="2"/>
  <c r="J3219" i="2"/>
  <c r="J3218" i="2"/>
  <c r="T3217" i="2"/>
  <c r="P3217" i="2"/>
  <c r="O3217" i="2"/>
  <c r="J3217" i="2"/>
  <c r="T3216" i="2"/>
  <c r="P3216" i="2"/>
  <c r="O3216" i="2"/>
  <c r="J3216" i="2"/>
  <c r="T3215" i="2"/>
  <c r="P3215" i="2"/>
  <c r="O3215" i="2"/>
  <c r="J3215" i="2"/>
  <c r="T3214" i="2"/>
  <c r="P3214" i="2"/>
  <c r="O3214" i="2"/>
  <c r="J3214" i="2"/>
  <c r="T3213" i="2"/>
  <c r="P3213" i="2"/>
  <c r="O3213" i="2"/>
  <c r="J3213" i="2"/>
  <c r="T3212" i="2"/>
  <c r="P3212" i="2"/>
  <c r="O3212" i="2"/>
  <c r="J3212" i="2"/>
  <c r="T3211" i="2"/>
  <c r="P3211" i="2"/>
  <c r="O3211" i="2"/>
  <c r="J3211" i="2"/>
  <c r="T3210" i="2"/>
  <c r="P3210" i="2"/>
  <c r="O3210" i="2"/>
  <c r="J3210" i="2"/>
  <c r="T3209" i="2"/>
  <c r="P3209" i="2"/>
  <c r="O3209" i="2"/>
  <c r="J3209" i="2"/>
  <c r="T3208" i="2"/>
  <c r="P3208" i="2"/>
  <c r="O3208" i="2"/>
  <c r="J3208" i="2"/>
  <c r="T3207" i="2"/>
  <c r="P3207" i="2"/>
  <c r="O3207" i="2"/>
  <c r="J3207" i="2"/>
  <c r="T3206" i="2"/>
  <c r="P3206" i="2"/>
  <c r="O3206" i="2"/>
  <c r="J3206" i="2"/>
  <c r="T3205" i="2"/>
  <c r="P3205" i="2"/>
  <c r="O3205" i="2"/>
  <c r="J3205" i="2"/>
  <c r="T3204" i="2"/>
  <c r="P3204" i="2"/>
  <c r="O3204" i="2"/>
  <c r="J3204" i="2"/>
  <c r="T3203" i="2"/>
  <c r="P3203" i="2"/>
  <c r="O3203" i="2"/>
  <c r="J3203" i="2"/>
  <c r="T3202" i="2"/>
  <c r="P3202" i="2"/>
  <c r="O3202" i="2"/>
  <c r="J3202" i="2"/>
  <c r="T3201" i="2"/>
  <c r="P3201" i="2"/>
  <c r="O3201" i="2"/>
  <c r="J3201" i="2"/>
  <c r="T3200" i="2"/>
  <c r="P3200" i="2"/>
  <c r="O3200" i="2"/>
  <c r="J3200" i="2"/>
  <c r="T3199" i="2"/>
  <c r="P3199" i="2"/>
  <c r="O3199" i="2"/>
  <c r="J3199" i="2"/>
  <c r="T3198" i="2"/>
  <c r="P3198" i="2"/>
  <c r="O3198" i="2"/>
  <c r="J3198" i="2"/>
  <c r="T3197" i="2"/>
  <c r="P3197" i="2"/>
  <c r="O3197" i="2"/>
  <c r="J3197" i="2"/>
  <c r="T3196" i="2"/>
  <c r="P3196" i="2"/>
  <c r="O3196" i="2"/>
  <c r="J3196" i="2"/>
  <c r="T3195" i="2"/>
  <c r="P3195" i="2"/>
  <c r="O3195" i="2"/>
  <c r="J3195" i="2"/>
  <c r="T3194" i="2"/>
  <c r="P3194" i="2"/>
  <c r="O3194" i="2"/>
  <c r="J3194" i="2"/>
  <c r="T3193" i="2"/>
  <c r="P3193" i="2"/>
  <c r="O3193" i="2"/>
  <c r="J3193" i="2"/>
  <c r="T3192" i="2"/>
  <c r="P3192" i="2"/>
  <c r="O3192" i="2"/>
  <c r="J3192" i="2"/>
  <c r="T3191" i="2"/>
  <c r="P3191" i="2"/>
  <c r="O3191" i="2"/>
  <c r="J3191" i="2"/>
  <c r="T3190" i="2"/>
  <c r="P3190" i="2"/>
  <c r="O3190" i="2"/>
  <c r="J3190" i="2"/>
  <c r="T3189" i="2"/>
  <c r="P3189" i="2"/>
  <c r="O3189" i="2"/>
  <c r="J3189" i="2"/>
  <c r="T3188" i="2"/>
  <c r="P3188" i="2"/>
  <c r="O3188" i="2"/>
  <c r="J3188" i="2"/>
  <c r="T3187" i="2"/>
  <c r="P3187" i="2"/>
  <c r="O3187" i="2"/>
  <c r="J3187" i="2"/>
  <c r="T3186" i="2"/>
  <c r="P3186" i="2"/>
  <c r="O3186" i="2"/>
  <c r="J3186" i="2"/>
  <c r="T3185" i="2"/>
  <c r="P3185" i="2"/>
  <c r="O3185" i="2"/>
  <c r="J3185" i="2"/>
  <c r="T3184" i="2"/>
  <c r="P3184" i="2"/>
  <c r="O3184" i="2"/>
  <c r="J3184" i="2"/>
  <c r="T3183" i="2"/>
  <c r="P3183" i="2"/>
  <c r="O3183" i="2"/>
  <c r="J3183" i="2"/>
  <c r="T3182" i="2"/>
  <c r="P3182" i="2"/>
  <c r="O3182" i="2"/>
  <c r="J3182" i="2"/>
  <c r="T3181" i="2"/>
  <c r="P3181" i="2"/>
  <c r="O3181" i="2"/>
  <c r="J3181" i="2"/>
  <c r="T3180" i="2"/>
  <c r="P3180" i="2"/>
  <c r="O3180" i="2"/>
  <c r="J3180" i="2"/>
  <c r="T3179" i="2"/>
  <c r="P3179" i="2"/>
  <c r="O3179" i="2"/>
  <c r="J3179" i="2"/>
  <c r="T3178" i="2"/>
  <c r="P3178" i="2"/>
  <c r="O3178" i="2"/>
  <c r="J3178" i="2"/>
  <c r="T3177" i="2"/>
  <c r="P3177" i="2"/>
  <c r="O3177" i="2"/>
  <c r="J3177" i="2"/>
  <c r="T3176" i="2"/>
  <c r="P3176" i="2"/>
  <c r="O3176" i="2"/>
  <c r="J3176" i="2"/>
  <c r="T3175" i="2"/>
  <c r="P3175" i="2"/>
  <c r="O3175" i="2"/>
  <c r="J3175" i="2"/>
  <c r="T3174" i="2"/>
  <c r="P3174" i="2"/>
  <c r="O3174" i="2"/>
  <c r="J3174" i="2"/>
  <c r="T3173" i="2"/>
  <c r="P3173" i="2"/>
  <c r="O3173" i="2"/>
  <c r="J3173" i="2"/>
  <c r="T3172" i="2"/>
  <c r="P3172" i="2"/>
  <c r="O3172" i="2"/>
  <c r="J3172" i="2"/>
  <c r="T3171" i="2"/>
  <c r="P3171" i="2"/>
  <c r="O3171" i="2"/>
  <c r="J3171" i="2"/>
  <c r="T3170" i="2"/>
  <c r="P3170" i="2"/>
  <c r="O3170" i="2"/>
  <c r="J3170" i="2"/>
  <c r="T3169" i="2"/>
  <c r="P3169" i="2"/>
  <c r="O3169" i="2"/>
  <c r="J3169" i="2"/>
  <c r="T3168" i="2"/>
  <c r="P3168" i="2"/>
  <c r="O3168" i="2"/>
  <c r="J3168" i="2"/>
  <c r="T3167" i="2"/>
  <c r="P3167" i="2"/>
  <c r="O3167" i="2"/>
  <c r="J3167" i="2"/>
  <c r="T3166" i="2"/>
  <c r="P3166" i="2"/>
  <c r="O3166" i="2"/>
  <c r="J3166" i="2"/>
  <c r="T3165" i="2"/>
  <c r="P3165" i="2"/>
  <c r="O3165" i="2"/>
  <c r="J3165" i="2"/>
  <c r="T3164" i="2"/>
  <c r="P3164" i="2"/>
  <c r="O3164" i="2"/>
  <c r="J3164" i="2"/>
  <c r="T3163" i="2"/>
  <c r="P3163" i="2"/>
  <c r="O3163" i="2"/>
  <c r="J3163" i="2"/>
  <c r="T3162" i="2"/>
  <c r="P3162" i="2"/>
  <c r="O3162" i="2"/>
  <c r="J3162" i="2"/>
  <c r="T3161" i="2"/>
  <c r="P3161" i="2"/>
  <c r="O3161" i="2"/>
  <c r="J3161" i="2"/>
  <c r="T3160" i="2"/>
  <c r="P3160" i="2"/>
  <c r="O3160" i="2"/>
  <c r="J3160" i="2"/>
  <c r="T3159" i="2"/>
  <c r="P3159" i="2"/>
  <c r="O3159" i="2"/>
  <c r="J3159" i="2"/>
  <c r="T3158" i="2"/>
  <c r="P3158" i="2"/>
  <c r="O3158" i="2"/>
  <c r="J3158" i="2"/>
  <c r="T3157" i="2"/>
  <c r="P3157" i="2"/>
  <c r="O3157" i="2"/>
  <c r="J3157" i="2"/>
  <c r="T3156" i="2"/>
  <c r="P3156" i="2"/>
  <c r="O3156" i="2"/>
  <c r="J3156" i="2"/>
  <c r="T3155" i="2"/>
  <c r="P3155" i="2"/>
  <c r="O3155" i="2"/>
  <c r="J3155" i="2"/>
  <c r="T3154" i="2"/>
  <c r="P3154" i="2"/>
  <c r="O3154" i="2"/>
  <c r="J3154" i="2"/>
  <c r="T3153" i="2"/>
  <c r="P3153" i="2"/>
  <c r="O3153" i="2"/>
  <c r="J3153" i="2"/>
  <c r="T3152" i="2"/>
  <c r="P3152" i="2"/>
  <c r="O3152" i="2"/>
  <c r="J3152" i="2"/>
  <c r="T3151" i="2"/>
  <c r="P3151" i="2"/>
  <c r="O3151" i="2"/>
  <c r="J3151" i="2"/>
  <c r="T3150" i="2"/>
  <c r="P3150" i="2"/>
  <c r="O3150" i="2"/>
  <c r="J3150" i="2"/>
  <c r="T3149" i="2"/>
  <c r="P3149" i="2"/>
  <c r="O3149" i="2"/>
  <c r="J3149" i="2"/>
  <c r="T3148" i="2"/>
  <c r="P3148" i="2"/>
  <c r="O3148" i="2"/>
  <c r="J3148" i="2"/>
  <c r="T3147" i="2"/>
  <c r="P3147" i="2"/>
  <c r="O3147" i="2"/>
  <c r="J3147" i="2"/>
  <c r="T3146" i="2"/>
  <c r="P3146" i="2"/>
  <c r="O3146" i="2"/>
  <c r="J3146" i="2"/>
  <c r="T3145" i="2"/>
  <c r="P3145" i="2"/>
  <c r="O3145" i="2"/>
  <c r="J3145" i="2"/>
  <c r="T3144" i="2"/>
  <c r="P3144" i="2"/>
  <c r="O3144" i="2"/>
  <c r="J3144" i="2"/>
  <c r="T3143" i="2"/>
  <c r="P3143" i="2"/>
  <c r="O3143" i="2"/>
  <c r="J3143" i="2"/>
  <c r="T3142" i="2"/>
  <c r="P3142" i="2"/>
  <c r="O3142" i="2"/>
  <c r="J3142" i="2"/>
  <c r="T3141" i="2"/>
  <c r="P3141" i="2"/>
  <c r="O3141" i="2"/>
  <c r="J3141" i="2"/>
  <c r="T3140" i="2"/>
  <c r="P3140" i="2"/>
  <c r="O3140" i="2"/>
  <c r="J3140" i="2"/>
  <c r="T3139" i="2"/>
  <c r="P3139" i="2"/>
  <c r="O3139" i="2"/>
  <c r="J3139" i="2"/>
  <c r="T3138" i="2"/>
  <c r="P3138" i="2"/>
  <c r="O3138" i="2"/>
  <c r="J3138" i="2"/>
  <c r="T3137" i="2"/>
  <c r="P3137" i="2"/>
  <c r="O3137" i="2"/>
  <c r="J3137" i="2"/>
  <c r="T3136" i="2"/>
  <c r="P3136" i="2"/>
  <c r="O3136" i="2"/>
  <c r="J3136" i="2"/>
  <c r="T3135" i="2"/>
  <c r="P3135" i="2"/>
  <c r="O3135" i="2"/>
  <c r="J3135" i="2"/>
  <c r="T3134" i="2"/>
  <c r="P3134" i="2"/>
  <c r="O3134" i="2"/>
  <c r="J3134" i="2"/>
  <c r="T3133" i="2"/>
  <c r="P3133" i="2"/>
  <c r="O3133" i="2"/>
  <c r="J3133" i="2"/>
  <c r="T3132" i="2"/>
  <c r="P3132" i="2"/>
  <c r="O3132" i="2"/>
  <c r="J3132" i="2"/>
  <c r="T3131" i="2"/>
  <c r="P3131" i="2"/>
  <c r="O3131" i="2"/>
  <c r="J3131" i="2"/>
  <c r="T3130" i="2"/>
  <c r="P3130" i="2"/>
  <c r="O3130" i="2"/>
  <c r="J3130" i="2"/>
  <c r="T3129" i="2"/>
  <c r="P3129" i="2"/>
  <c r="O3129" i="2"/>
  <c r="J3129" i="2"/>
  <c r="T3128" i="2"/>
  <c r="P3128" i="2"/>
  <c r="O3128" i="2"/>
  <c r="J3128" i="2"/>
  <c r="T3127" i="2"/>
  <c r="P3127" i="2"/>
  <c r="O3127" i="2"/>
  <c r="J3127" i="2"/>
  <c r="T3126" i="2"/>
  <c r="P3126" i="2"/>
  <c r="O3126" i="2"/>
  <c r="J3126" i="2"/>
  <c r="T3125" i="2"/>
  <c r="P3125" i="2"/>
  <c r="O3125" i="2"/>
  <c r="J3125" i="2"/>
  <c r="T3124" i="2"/>
  <c r="P3124" i="2"/>
  <c r="O3124" i="2"/>
  <c r="J3124" i="2"/>
  <c r="T3123" i="2"/>
  <c r="P3123" i="2"/>
  <c r="O3123" i="2"/>
  <c r="J3123" i="2"/>
  <c r="T3122" i="2"/>
  <c r="P3122" i="2"/>
  <c r="O3122" i="2"/>
  <c r="J3122" i="2"/>
  <c r="T3121" i="2"/>
  <c r="P3121" i="2"/>
  <c r="O3121" i="2"/>
  <c r="J3121" i="2"/>
  <c r="T3120" i="2"/>
  <c r="P3120" i="2"/>
  <c r="O3120" i="2"/>
  <c r="J3120" i="2"/>
  <c r="T3119" i="2"/>
  <c r="P3119" i="2"/>
  <c r="O3119" i="2"/>
  <c r="J3119" i="2"/>
  <c r="T3118" i="2"/>
  <c r="P3118" i="2"/>
  <c r="O3118" i="2"/>
  <c r="J3118" i="2"/>
  <c r="T3117" i="2"/>
  <c r="P3117" i="2"/>
  <c r="O3117" i="2"/>
  <c r="J3117" i="2"/>
  <c r="T3116" i="2"/>
  <c r="P3116" i="2"/>
  <c r="O3116" i="2"/>
  <c r="J3116" i="2"/>
  <c r="T3115" i="2"/>
  <c r="P3115" i="2"/>
  <c r="O3115" i="2"/>
  <c r="J3115" i="2"/>
  <c r="T3114" i="2"/>
  <c r="P3114" i="2"/>
  <c r="O3114" i="2"/>
  <c r="J3114" i="2"/>
  <c r="T3113" i="2"/>
  <c r="P3113" i="2"/>
  <c r="O3113" i="2"/>
  <c r="J3113" i="2"/>
  <c r="T3112" i="2"/>
  <c r="P3112" i="2"/>
  <c r="O3112" i="2"/>
  <c r="J3112" i="2"/>
  <c r="T3111" i="2"/>
  <c r="P3111" i="2"/>
  <c r="O3111" i="2"/>
  <c r="J3111" i="2"/>
  <c r="T3110" i="2"/>
  <c r="P3110" i="2"/>
  <c r="O3110" i="2"/>
  <c r="J3110" i="2"/>
  <c r="T3109" i="2"/>
  <c r="P3109" i="2"/>
  <c r="O3109" i="2"/>
  <c r="J3109" i="2"/>
  <c r="T3108" i="2"/>
  <c r="P3108" i="2"/>
  <c r="O3108" i="2"/>
  <c r="J3108" i="2"/>
  <c r="T3107" i="2"/>
  <c r="P3107" i="2"/>
  <c r="O3107" i="2"/>
  <c r="J3107" i="2"/>
  <c r="T3106" i="2"/>
  <c r="P3106" i="2"/>
  <c r="O3106" i="2"/>
  <c r="J3106" i="2"/>
  <c r="T3105" i="2"/>
  <c r="P3105" i="2"/>
  <c r="O3105" i="2"/>
  <c r="J3105" i="2"/>
  <c r="T3104" i="2"/>
  <c r="P3104" i="2"/>
  <c r="O3104" i="2"/>
  <c r="J3104" i="2"/>
  <c r="T3103" i="2"/>
  <c r="P3103" i="2"/>
  <c r="O3103" i="2"/>
  <c r="J3103" i="2"/>
  <c r="T3102" i="2"/>
  <c r="P3102" i="2"/>
  <c r="O3102" i="2"/>
  <c r="J3102" i="2"/>
  <c r="T3101" i="2"/>
  <c r="P3101" i="2"/>
  <c r="O3101" i="2"/>
  <c r="J3101" i="2"/>
  <c r="T3100" i="2"/>
  <c r="P3100" i="2"/>
  <c r="O3100" i="2"/>
  <c r="J3100" i="2"/>
  <c r="T3099" i="2"/>
  <c r="P3099" i="2"/>
  <c r="O3099" i="2"/>
  <c r="J3099" i="2"/>
  <c r="T3098" i="2"/>
  <c r="P3098" i="2"/>
  <c r="O3098" i="2"/>
  <c r="J3098" i="2"/>
  <c r="T3097" i="2"/>
  <c r="P3097" i="2"/>
  <c r="O3097" i="2"/>
  <c r="J3097" i="2"/>
  <c r="T3096" i="2"/>
  <c r="P3096" i="2"/>
  <c r="O3096" i="2"/>
  <c r="J3096" i="2"/>
  <c r="T3095" i="2"/>
  <c r="P3095" i="2"/>
  <c r="O3095" i="2"/>
  <c r="J3095" i="2"/>
  <c r="T3094" i="2"/>
  <c r="P3094" i="2"/>
  <c r="O3094" i="2"/>
  <c r="J3094" i="2"/>
  <c r="T3093" i="2"/>
  <c r="P3093" i="2"/>
  <c r="O3093" i="2"/>
  <c r="J3093" i="2"/>
  <c r="T3092" i="2"/>
  <c r="P3092" i="2"/>
  <c r="O3092" i="2"/>
  <c r="J3092" i="2"/>
  <c r="T3091" i="2"/>
  <c r="P3091" i="2"/>
  <c r="O3091" i="2"/>
  <c r="J3091" i="2"/>
  <c r="T3090" i="2"/>
  <c r="P3090" i="2"/>
  <c r="O3090" i="2"/>
  <c r="J3090" i="2"/>
  <c r="T3089" i="2"/>
  <c r="P3089" i="2"/>
  <c r="O3089" i="2"/>
  <c r="J3089" i="2"/>
  <c r="T3088" i="2"/>
  <c r="P3088" i="2"/>
  <c r="O3088" i="2"/>
  <c r="J3088" i="2"/>
  <c r="T3087" i="2"/>
  <c r="P3087" i="2"/>
  <c r="O3087" i="2"/>
  <c r="J3087" i="2"/>
  <c r="T3086" i="2"/>
  <c r="P3086" i="2"/>
  <c r="O3086" i="2"/>
  <c r="J3086" i="2"/>
  <c r="T3085" i="2"/>
  <c r="P3085" i="2"/>
  <c r="O3085" i="2"/>
  <c r="J3085" i="2"/>
  <c r="T3084" i="2"/>
  <c r="P3084" i="2"/>
  <c r="O3084" i="2"/>
  <c r="J3084" i="2"/>
  <c r="T3083" i="2"/>
  <c r="P3083" i="2"/>
  <c r="O3083" i="2"/>
  <c r="J3083" i="2"/>
  <c r="T3082" i="2"/>
  <c r="P3082" i="2"/>
  <c r="O3082" i="2"/>
  <c r="J3082" i="2"/>
  <c r="T3081" i="2"/>
  <c r="P3081" i="2"/>
  <c r="O3081" i="2"/>
  <c r="J3081" i="2"/>
  <c r="T3080" i="2"/>
  <c r="P3080" i="2"/>
  <c r="O3080" i="2"/>
  <c r="J3080" i="2"/>
  <c r="T3079" i="2"/>
  <c r="P3079" i="2"/>
  <c r="O3079" i="2"/>
  <c r="J3079" i="2"/>
  <c r="T3078" i="2"/>
  <c r="P3078" i="2"/>
  <c r="O3078" i="2"/>
  <c r="J3078" i="2"/>
  <c r="T3077" i="2"/>
  <c r="P3077" i="2"/>
  <c r="O3077" i="2"/>
  <c r="J3077" i="2"/>
  <c r="T3076" i="2"/>
  <c r="P3076" i="2"/>
  <c r="O3076" i="2"/>
  <c r="J3076" i="2"/>
  <c r="T3075" i="2"/>
  <c r="P3075" i="2"/>
  <c r="O3075" i="2"/>
  <c r="J3075" i="2"/>
  <c r="T3074" i="2"/>
  <c r="P3074" i="2"/>
  <c r="O3074" i="2"/>
  <c r="J3074" i="2"/>
  <c r="T3073" i="2"/>
  <c r="P3073" i="2"/>
  <c r="O3073" i="2"/>
  <c r="J3073" i="2"/>
  <c r="T3072" i="2"/>
  <c r="P3072" i="2"/>
  <c r="O3072" i="2"/>
  <c r="J3072" i="2"/>
  <c r="T3071" i="2"/>
  <c r="P3071" i="2"/>
  <c r="O3071" i="2"/>
  <c r="J3071" i="2"/>
  <c r="T3070" i="2"/>
  <c r="P3070" i="2"/>
  <c r="O3070" i="2"/>
  <c r="J3070" i="2"/>
  <c r="T3069" i="2"/>
  <c r="P3069" i="2"/>
  <c r="O3069" i="2"/>
  <c r="J3069" i="2"/>
  <c r="T3068" i="2"/>
  <c r="P3068" i="2"/>
  <c r="O3068" i="2"/>
  <c r="J3068" i="2"/>
  <c r="T3067" i="2"/>
  <c r="P3067" i="2"/>
  <c r="O3067" i="2"/>
  <c r="J3067" i="2"/>
  <c r="T3066" i="2"/>
  <c r="P3066" i="2"/>
  <c r="O3066" i="2"/>
  <c r="J3066" i="2"/>
  <c r="T3065" i="2"/>
  <c r="P3065" i="2"/>
  <c r="O3065" i="2"/>
  <c r="J3065" i="2"/>
  <c r="T3064" i="2"/>
  <c r="P3064" i="2"/>
  <c r="O3064" i="2"/>
  <c r="J3064" i="2"/>
  <c r="T3063" i="2"/>
  <c r="P3063" i="2"/>
  <c r="O3063" i="2"/>
  <c r="J3063" i="2"/>
  <c r="T3062" i="2"/>
  <c r="P3062" i="2"/>
  <c r="O3062" i="2"/>
  <c r="J3062" i="2"/>
  <c r="T3061" i="2"/>
  <c r="P3061" i="2"/>
  <c r="O3061" i="2"/>
  <c r="J3061" i="2"/>
  <c r="T3060" i="2"/>
  <c r="P3060" i="2"/>
  <c r="O3060" i="2"/>
  <c r="J3060" i="2"/>
  <c r="T3059" i="2"/>
  <c r="P3059" i="2"/>
  <c r="O3059" i="2"/>
  <c r="J3059" i="2"/>
  <c r="T3058" i="2"/>
  <c r="P3058" i="2"/>
  <c r="O3058" i="2"/>
  <c r="J3058" i="2"/>
  <c r="T3057" i="2"/>
  <c r="P3057" i="2"/>
  <c r="O3057" i="2"/>
  <c r="J3057" i="2"/>
  <c r="T3056" i="2"/>
  <c r="P3056" i="2"/>
  <c r="O3056" i="2"/>
  <c r="J3056" i="2"/>
  <c r="T3055" i="2"/>
  <c r="P3055" i="2"/>
  <c r="O3055" i="2"/>
  <c r="J3055" i="2"/>
  <c r="T3054" i="2"/>
  <c r="P3054" i="2"/>
  <c r="O3054" i="2"/>
  <c r="J3054" i="2"/>
  <c r="T3053" i="2"/>
  <c r="P3053" i="2"/>
  <c r="O3053" i="2"/>
  <c r="J3053" i="2"/>
  <c r="T3052" i="2"/>
  <c r="P3052" i="2"/>
  <c r="O3052" i="2"/>
  <c r="J3052" i="2"/>
  <c r="T3051" i="2"/>
  <c r="P3051" i="2"/>
  <c r="O3051" i="2"/>
  <c r="J3051" i="2"/>
  <c r="T3050" i="2"/>
  <c r="P3050" i="2"/>
  <c r="O3050" i="2"/>
  <c r="J3050" i="2"/>
  <c r="T3049" i="2"/>
  <c r="P3049" i="2"/>
  <c r="O3049" i="2"/>
  <c r="J3049" i="2"/>
  <c r="T3048" i="2"/>
  <c r="P3048" i="2"/>
  <c r="O3048" i="2"/>
  <c r="J3048" i="2"/>
  <c r="T3047" i="2"/>
  <c r="P3047" i="2"/>
  <c r="O3047" i="2"/>
  <c r="J3047" i="2"/>
  <c r="T3046" i="2"/>
  <c r="P3046" i="2"/>
  <c r="O3046" i="2"/>
  <c r="J3046" i="2"/>
  <c r="T3045" i="2"/>
  <c r="P3045" i="2"/>
  <c r="O3045" i="2"/>
  <c r="J3045" i="2"/>
  <c r="T3044" i="2"/>
  <c r="P3044" i="2"/>
  <c r="O3044" i="2"/>
  <c r="J3044" i="2"/>
  <c r="T3043" i="2"/>
  <c r="P3043" i="2"/>
  <c r="O3043" i="2"/>
  <c r="J3043" i="2"/>
  <c r="T3042" i="2"/>
  <c r="P3042" i="2"/>
  <c r="O3042" i="2"/>
  <c r="J3042" i="2"/>
  <c r="T3041" i="2"/>
  <c r="P3041" i="2"/>
  <c r="O3041" i="2"/>
  <c r="J3041" i="2"/>
  <c r="T3040" i="2"/>
  <c r="P3040" i="2"/>
  <c r="O3040" i="2"/>
  <c r="J3040" i="2"/>
  <c r="T3039" i="2"/>
  <c r="P3039" i="2"/>
  <c r="O3039" i="2"/>
  <c r="J3039" i="2"/>
  <c r="T3038" i="2"/>
  <c r="P3038" i="2"/>
  <c r="O3038" i="2"/>
  <c r="J3038" i="2"/>
  <c r="T3037" i="2"/>
  <c r="P3037" i="2"/>
  <c r="O3037" i="2"/>
  <c r="J3037" i="2"/>
  <c r="T3036" i="2"/>
  <c r="P3036" i="2"/>
  <c r="O3036" i="2"/>
  <c r="J3036" i="2"/>
  <c r="T3035" i="2"/>
  <c r="P3035" i="2"/>
  <c r="O3035" i="2"/>
  <c r="J3035" i="2"/>
  <c r="T3034" i="2"/>
  <c r="P3034" i="2"/>
  <c r="O3034" i="2"/>
  <c r="J3034" i="2"/>
  <c r="T3033" i="2"/>
  <c r="P3033" i="2"/>
  <c r="O3033" i="2"/>
  <c r="J3033" i="2"/>
  <c r="T3032" i="2"/>
  <c r="P3032" i="2"/>
  <c r="O3032" i="2"/>
  <c r="J3032" i="2"/>
  <c r="T3031" i="2"/>
  <c r="P3031" i="2"/>
  <c r="O3031" i="2"/>
  <c r="J3031" i="2"/>
  <c r="T3030" i="2"/>
  <c r="P3030" i="2"/>
  <c r="O3030" i="2"/>
  <c r="J3030" i="2"/>
  <c r="T3029" i="2"/>
  <c r="P3029" i="2"/>
  <c r="O3029" i="2"/>
  <c r="J3029" i="2"/>
  <c r="T3028" i="2"/>
  <c r="P3028" i="2"/>
  <c r="O3028" i="2"/>
  <c r="J3028" i="2"/>
  <c r="T3027" i="2"/>
  <c r="P3027" i="2"/>
  <c r="O3027" i="2"/>
  <c r="J3027" i="2"/>
  <c r="T3026" i="2"/>
  <c r="P3026" i="2"/>
  <c r="O3026" i="2"/>
  <c r="J3026" i="2"/>
  <c r="T3025" i="2"/>
  <c r="P3025" i="2"/>
  <c r="O3025" i="2"/>
  <c r="J3025" i="2"/>
  <c r="T3024" i="2"/>
  <c r="P3024" i="2"/>
  <c r="O3024" i="2"/>
  <c r="J3024" i="2"/>
  <c r="T3023" i="2"/>
  <c r="P3023" i="2"/>
  <c r="O3023" i="2"/>
  <c r="J3023" i="2"/>
  <c r="T3022" i="2"/>
  <c r="P3022" i="2"/>
  <c r="O3022" i="2"/>
  <c r="J3022" i="2"/>
  <c r="T3021" i="2"/>
  <c r="P3021" i="2"/>
  <c r="O3021" i="2"/>
  <c r="J3021" i="2"/>
  <c r="T3020" i="2"/>
  <c r="P3020" i="2"/>
  <c r="O3020" i="2"/>
  <c r="J3020" i="2"/>
  <c r="T3019" i="2"/>
  <c r="P3019" i="2"/>
  <c r="O3019" i="2"/>
  <c r="J3019" i="2"/>
  <c r="T3018" i="2"/>
  <c r="P3018" i="2"/>
  <c r="O3018" i="2"/>
  <c r="J3018" i="2"/>
  <c r="T3017" i="2"/>
  <c r="P3017" i="2"/>
  <c r="O3017" i="2"/>
  <c r="J3017" i="2"/>
  <c r="T3016" i="2"/>
  <c r="P3016" i="2"/>
  <c r="O3016" i="2"/>
  <c r="J3016" i="2"/>
  <c r="T3015" i="2"/>
  <c r="P3015" i="2"/>
  <c r="O3015" i="2"/>
  <c r="J3015" i="2"/>
  <c r="T3014" i="2"/>
  <c r="P3014" i="2"/>
  <c r="O3014" i="2"/>
  <c r="J3014" i="2"/>
  <c r="T3013" i="2"/>
  <c r="P3013" i="2"/>
  <c r="O3013" i="2"/>
  <c r="J3013" i="2"/>
  <c r="T3012" i="2"/>
  <c r="P3012" i="2"/>
  <c r="O3012" i="2"/>
  <c r="J3012" i="2"/>
  <c r="T3011" i="2"/>
  <c r="P3011" i="2"/>
  <c r="O3011" i="2"/>
  <c r="J3011" i="2"/>
  <c r="T3010" i="2"/>
  <c r="P3010" i="2"/>
  <c r="O3010" i="2"/>
  <c r="J3010" i="2"/>
  <c r="T3009" i="2"/>
  <c r="P3009" i="2"/>
  <c r="O3009" i="2"/>
  <c r="J3009" i="2"/>
  <c r="T3008" i="2"/>
  <c r="P3008" i="2"/>
  <c r="O3008" i="2"/>
  <c r="J3008" i="2"/>
  <c r="T3007" i="2"/>
  <c r="P3007" i="2"/>
  <c r="O3007" i="2"/>
  <c r="J3007" i="2"/>
  <c r="T3006" i="2"/>
  <c r="P3006" i="2"/>
  <c r="O3006" i="2"/>
  <c r="J3006" i="2"/>
  <c r="T3005" i="2"/>
  <c r="P3005" i="2"/>
  <c r="O3005" i="2"/>
  <c r="J3005" i="2"/>
  <c r="T3004" i="2"/>
  <c r="P3004" i="2"/>
  <c r="O3004" i="2"/>
  <c r="J3004" i="2"/>
  <c r="T3003" i="2"/>
  <c r="P3003" i="2"/>
  <c r="O3003" i="2"/>
  <c r="J3003" i="2"/>
  <c r="T3002" i="2"/>
  <c r="P3002" i="2"/>
  <c r="O3002" i="2"/>
  <c r="J3002" i="2"/>
  <c r="T3001" i="2"/>
  <c r="P3001" i="2"/>
  <c r="O3001" i="2"/>
  <c r="J3001" i="2"/>
  <c r="T3000" i="2"/>
  <c r="P3000" i="2"/>
  <c r="O3000" i="2"/>
  <c r="J3000" i="2"/>
  <c r="T2999" i="2"/>
  <c r="P2999" i="2"/>
  <c r="O2999" i="2"/>
  <c r="J2999" i="2"/>
  <c r="T2998" i="2"/>
  <c r="P2998" i="2"/>
  <c r="O2998" i="2"/>
  <c r="J2998" i="2"/>
  <c r="T2997" i="2"/>
  <c r="P2997" i="2"/>
  <c r="O2997" i="2"/>
  <c r="J2997" i="2"/>
  <c r="T2996" i="2"/>
  <c r="P2996" i="2"/>
  <c r="O2996" i="2"/>
  <c r="J2996" i="2"/>
  <c r="T2995" i="2"/>
  <c r="P2995" i="2"/>
  <c r="O2995" i="2"/>
  <c r="J2995" i="2"/>
  <c r="T2994" i="2"/>
  <c r="P2994" i="2"/>
  <c r="O2994" i="2"/>
  <c r="J2994" i="2"/>
  <c r="T2993" i="2"/>
  <c r="P2993" i="2"/>
  <c r="O2993" i="2"/>
  <c r="J2993" i="2"/>
  <c r="T2992" i="2"/>
  <c r="P2992" i="2"/>
  <c r="O2992" i="2"/>
  <c r="J2992" i="2"/>
  <c r="T2991" i="2"/>
  <c r="P2991" i="2"/>
  <c r="O2991" i="2"/>
  <c r="J2991" i="2"/>
  <c r="T2990" i="2"/>
  <c r="P2990" i="2"/>
  <c r="O2990" i="2"/>
  <c r="J2990" i="2"/>
  <c r="T2989" i="2"/>
  <c r="P2989" i="2"/>
  <c r="O2989" i="2"/>
  <c r="J2989" i="2"/>
  <c r="T2988" i="2"/>
  <c r="P2988" i="2"/>
  <c r="O2988" i="2"/>
  <c r="J2988" i="2"/>
  <c r="T2987" i="2"/>
  <c r="P2987" i="2"/>
  <c r="O2987" i="2"/>
  <c r="J2987" i="2"/>
  <c r="T2986" i="2"/>
  <c r="P2986" i="2"/>
  <c r="O2986" i="2"/>
  <c r="J2986" i="2"/>
  <c r="T2985" i="2"/>
  <c r="P2985" i="2"/>
  <c r="O2985" i="2"/>
  <c r="J2985" i="2"/>
  <c r="T2984" i="2"/>
  <c r="P2984" i="2"/>
  <c r="O2984" i="2"/>
  <c r="J2984" i="2"/>
  <c r="T2983" i="2"/>
  <c r="P2983" i="2"/>
  <c r="O2983" i="2"/>
  <c r="J2983" i="2"/>
  <c r="T2982" i="2"/>
  <c r="P2982" i="2"/>
  <c r="O2982" i="2"/>
  <c r="J2982" i="2"/>
  <c r="T2981" i="2"/>
  <c r="P2981" i="2"/>
  <c r="O2981" i="2"/>
  <c r="J2981" i="2"/>
  <c r="T2980" i="2"/>
  <c r="P2980" i="2"/>
  <c r="O2980" i="2"/>
  <c r="J2980" i="2"/>
  <c r="T2979" i="2"/>
  <c r="P2979" i="2"/>
  <c r="O2979" i="2"/>
  <c r="J2979" i="2"/>
  <c r="T2978" i="2"/>
  <c r="P2978" i="2"/>
  <c r="O2978" i="2"/>
  <c r="J2978" i="2"/>
  <c r="T2977" i="2"/>
  <c r="P2977" i="2"/>
  <c r="O2977" i="2"/>
  <c r="J2977" i="2"/>
  <c r="T2976" i="2"/>
  <c r="P2976" i="2"/>
  <c r="O2976" i="2"/>
  <c r="J2976" i="2"/>
  <c r="T2975" i="2"/>
  <c r="P2975" i="2"/>
  <c r="O2975" i="2"/>
  <c r="J2975" i="2"/>
  <c r="T2974" i="2"/>
  <c r="P2974" i="2"/>
  <c r="O2974" i="2"/>
  <c r="J2974" i="2"/>
  <c r="T2973" i="2"/>
  <c r="P2973" i="2"/>
  <c r="O2973" i="2"/>
  <c r="J2973" i="2"/>
  <c r="T2972" i="2"/>
  <c r="P2972" i="2"/>
  <c r="O2972" i="2"/>
  <c r="J2972" i="2"/>
  <c r="T2971" i="2"/>
  <c r="P2971" i="2"/>
  <c r="O2971" i="2"/>
  <c r="J2971" i="2"/>
  <c r="T2970" i="2"/>
  <c r="P2970" i="2"/>
  <c r="O2970" i="2"/>
  <c r="J2970" i="2"/>
  <c r="T2969" i="2"/>
  <c r="P2969" i="2"/>
  <c r="O2969" i="2"/>
  <c r="J2969" i="2"/>
  <c r="T2968" i="2"/>
  <c r="P2968" i="2"/>
  <c r="O2968" i="2"/>
  <c r="J2968" i="2"/>
  <c r="T2967" i="2"/>
  <c r="P2967" i="2"/>
  <c r="O2967" i="2"/>
  <c r="J2967" i="2"/>
  <c r="T2966" i="2"/>
  <c r="P2966" i="2"/>
  <c r="O2966" i="2"/>
  <c r="J2966" i="2"/>
  <c r="T2965" i="2"/>
  <c r="P2965" i="2"/>
  <c r="O2965" i="2"/>
  <c r="J2965" i="2"/>
  <c r="T2964" i="2"/>
  <c r="P2964" i="2"/>
  <c r="O2964" i="2"/>
  <c r="J2964" i="2"/>
  <c r="T2963" i="2"/>
  <c r="P2963" i="2"/>
  <c r="O2963" i="2"/>
  <c r="J2963" i="2"/>
  <c r="T2962" i="2"/>
  <c r="P2962" i="2"/>
  <c r="O2962" i="2"/>
  <c r="J2962" i="2"/>
  <c r="T2961" i="2"/>
  <c r="P2961" i="2"/>
  <c r="O2961" i="2"/>
  <c r="J2961" i="2"/>
  <c r="T2960" i="2"/>
  <c r="P2960" i="2"/>
  <c r="O2960" i="2"/>
  <c r="J2960" i="2"/>
  <c r="T2959" i="2"/>
  <c r="P2959" i="2"/>
  <c r="O2959" i="2"/>
  <c r="J2959" i="2"/>
  <c r="T2958" i="2"/>
  <c r="P2958" i="2"/>
  <c r="O2958" i="2"/>
  <c r="J2958" i="2"/>
  <c r="T2957" i="2"/>
  <c r="P2957" i="2"/>
  <c r="O2957" i="2"/>
  <c r="J2957" i="2"/>
  <c r="T2956" i="2"/>
  <c r="P2956" i="2"/>
  <c r="O2956" i="2"/>
  <c r="J2956" i="2"/>
  <c r="T2955" i="2"/>
  <c r="P2955" i="2"/>
  <c r="O2955" i="2"/>
  <c r="J2955" i="2"/>
  <c r="T2954" i="2"/>
  <c r="P2954" i="2"/>
  <c r="O2954" i="2"/>
  <c r="J2954" i="2"/>
  <c r="T2953" i="2"/>
  <c r="P2953" i="2"/>
  <c r="O2953" i="2"/>
  <c r="J2953" i="2"/>
  <c r="T2952" i="2"/>
  <c r="P2952" i="2"/>
  <c r="O2952" i="2"/>
  <c r="J2952" i="2"/>
  <c r="T2951" i="2"/>
  <c r="P2951" i="2"/>
  <c r="O2951" i="2"/>
  <c r="J2951" i="2"/>
  <c r="T2950" i="2"/>
  <c r="P2950" i="2"/>
  <c r="O2950" i="2"/>
  <c r="J2950" i="2"/>
  <c r="T2949" i="2"/>
  <c r="P2949" i="2"/>
  <c r="O2949" i="2"/>
  <c r="J2949" i="2"/>
  <c r="T2948" i="2"/>
  <c r="P2948" i="2"/>
  <c r="O2948" i="2"/>
  <c r="J2948" i="2"/>
  <c r="T2947" i="2"/>
  <c r="P2947" i="2"/>
  <c r="O2947" i="2"/>
  <c r="J2947" i="2"/>
  <c r="T2946" i="2"/>
  <c r="P2946" i="2"/>
  <c r="O2946" i="2"/>
  <c r="J2946" i="2"/>
  <c r="T2945" i="2"/>
  <c r="P2945" i="2"/>
  <c r="O2945" i="2"/>
  <c r="J2945" i="2"/>
  <c r="T2944" i="2"/>
  <c r="P2944" i="2"/>
  <c r="O2944" i="2"/>
  <c r="J2944" i="2"/>
  <c r="T2943" i="2"/>
  <c r="P2943" i="2"/>
  <c r="O2943" i="2"/>
  <c r="J2943" i="2"/>
  <c r="T2942" i="2"/>
  <c r="P2942" i="2"/>
  <c r="O2942" i="2"/>
  <c r="J2942" i="2"/>
  <c r="T2941" i="2"/>
  <c r="P2941" i="2"/>
  <c r="O2941" i="2"/>
  <c r="J2941" i="2"/>
  <c r="T2940" i="2"/>
  <c r="P2940" i="2"/>
  <c r="O2940" i="2"/>
  <c r="J2940" i="2"/>
  <c r="T2939" i="2"/>
  <c r="P2939" i="2"/>
  <c r="O2939" i="2"/>
  <c r="J2939" i="2"/>
  <c r="T2938" i="2"/>
  <c r="P2938" i="2"/>
  <c r="O2938" i="2"/>
  <c r="J2938" i="2"/>
  <c r="T2937" i="2"/>
  <c r="P2937" i="2"/>
  <c r="O2937" i="2"/>
  <c r="J2937" i="2"/>
  <c r="T2936" i="2"/>
  <c r="P2936" i="2"/>
  <c r="O2936" i="2"/>
  <c r="J2936" i="2"/>
  <c r="T2935" i="2"/>
  <c r="P2935" i="2"/>
  <c r="O2935" i="2"/>
  <c r="J2935" i="2"/>
  <c r="T2934" i="2"/>
  <c r="P2934" i="2"/>
  <c r="O2934" i="2"/>
  <c r="J2934" i="2"/>
  <c r="T2933" i="2"/>
  <c r="P2933" i="2"/>
  <c r="O2933" i="2"/>
  <c r="J2933" i="2"/>
  <c r="T2932" i="2"/>
  <c r="P2932" i="2"/>
  <c r="O2932" i="2"/>
  <c r="J2932" i="2"/>
  <c r="T2931" i="2"/>
  <c r="P2931" i="2"/>
  <c r="O2931" i="2"/>
  <c r="J2931" i="2"/>
  <c r="T2930" i="2"/>
  <c r="P2930" i="2"/>
  <c r="O2930" i="2"/>
  <c r="J2930" i="2"/>
  <c r="T2929" i="2"/>
  <c r="P2929" i="2"/>
  <c r="O2929" i="2"/>
  <c r="J2929" i="2"/>
  <c r="T2928" i="2"/>
  <c r="P2928" i="2"/>
  <c r="O2928" i="2"/>
  <c r="J2928" i="2"/>
  <c r="T2927" i="2"/>
  <c r="P2927" i="2"/>
  <c r="O2927" i="2"/>
  <c r="J2927" i="2"/>
  <c r="T2926" i="2"/>
  <c r="P2926" i="2"/>
  <c r="O2926" i="2"/>
  <c r="J2926" i="2"/>
  <c r="T2925" i="2"/>
  <c r="P2925" i="2"/>
  <c r="O2925" i="2"/>
  <c r="J2925" i="2"/>
  <c r="T2924" i="2"/>
  <c r="P2924" i="2"/>
  <c r="O2924" i="2"/>
  <c r="J2924" i="2"/>
  <c r="T2923" i="2"/>
  <c r="P2923" i="2"/>
  <c r="O2923" i="2"/>
  <c r="J2923" i="2"/>
  <c r="T2922" i="2"/>
  <c r="P2922" i="2"/>
  <c r="O2922" i="2"/>
  <c r="J2922" i="2"/>
  <c r="T2921" i="2"/>
  <c r="P2921" i="2"/>
  <c r="O2921" i="2"/>
  <c r="J2921" i="2"/>
  <c r="T2920" i="2"/>
  <c r="P2920" i="2"/>
  <c r="O2920" i="2"/>
  <c r="J2920" i="2"/>
  <c r="T2919" i="2"/>
  <c r="P2919" i="2"/>
  <c r="O2919" i="2"/>
  <c r="J2919" i="2"/>
  <c r="T2918" i="2"/>
  <c r="P2918" i="2"/>
  <c r="O2918" i="2"/>
  <c r="J2918" i="2"/>
  <c r="T2917" i="2"/>
  <c r="P2917" i="2"/>
  <c r="O2917" i="2"/>
  <c r="J2917" i="2"/>
  <c r="T2916" i="2"/>
  <c r="P2916" i="2"/>
  <c r="O2916" i="2"/>
  <c r="J2916" i="2"/>
  <c r="T2915" i="2"/>
  <c r="P2915" i="2"/>
  <c r="O2915" i="2"/>
  <c r="J2915" i="2"/>
  <c r="T2914" i="2"/>
  <c r="P2914" i="2"/>
  <c r="O2914" i="2"/>
  <c r="J2914" i="2"/>
  <c r="T2913" i="2"/>
  <c r="P2913" i="2"/>
  <c r="O2913" i="2"/>
  <c r="J2913" i="2"/>
  <c r="T2912" i="2"/>
  <c r="P2912" i="2"/>
  <c r="O2912" i="2"/>
  <c r="J2912" i="2"/>
  <c r="T2911" i="2"/>
  <c r="P2911" i="2"/>
  <c r="O2911" i="2"/>
  <c r="J2911" i="2"/>
  <c r="T2910" i="2"/>
  <c r="P2910" i="2"/>
  <c r="O2910" i="2"/>
  <c r="J2910" i="2"/>
  <c r="T2909" i="2"/>
  <c r="P2909" i="2"/>
  <c r="O2909" i="2"/>
  <c r="J2909" i="2"/>
  <c r="T2908" i="2"/>
  <c r="P2908" i="2"/>
  <c r="O2908" i="2"/>
  <c r="J2908" i="2"/>
  <c r="T2907" i="2"/>
  <c r="P2907" i="2"/>
  <c r="O2907" i="2"/>
  <c r="J2907" i="2"/>
  <c r="T2906" i="2"/>
  <c r="P2906" i="2"/>
  <c r="O2906" i="2"/>
  <c r="J2906" i="2"/>
  <c r="T2904" i="2"/>
  <c r="P2904" i="2"/>
  <c r="O2904" i="2"/>
  <c r="J2904" i="2"/>
  <c r="T2903" i="2"/>
  <c r="P2903" i="2"/>
  <c r="O2903" i="2"/>
  <c r="J2903" i="2"/>
  <c r="T2901" i="2"/>
  <c r="P2901" i="2"/>
  <c r="O2901" i="2"/>
  <c r="J2901" i="2"/>
  <c r="T2900" i="2"/>
  <c r="P2900" i="2"/>
  <c r="O2900" i="2"/>
  <c r="J2900" i="2"/>
  <c r="T2898" i="2"/>
  <c r="P2898" i="2"/>
  <c r="O2898" i="2"/>
  <c r="J2898" i="2"/>
  <c r="T2897" i="2"/>
  <c r="P2897" i="2"/>
  <c r="O2897" i="2"/>
  <c r="J2897" i="2"/>
  <c r="T2896" i="2"/>
  <c r="P2896" i="2"/>
  <c r="O2896" i="2"/>
  <c r="J2896" i="2"/>
  <c r="T2895" i="2"/>
  <c r="P2895" i="2"/>
  <c r="O2895" i="2"/>
  <c r="J2895" i="2"/>
  <c r="T2894" i="2"/>
  <c r="P2894" i="2"/>
  <c r="O2894" i="2"/>
  <c r="J2894" i="2"/>
  <c r="T2892" i="2"/>
  <c r="P2892" i="2"/>
  <c r="O2892" i="2"/>
  <c r="J2892" i="2"/>
  <c r="T2891" i="2"/>
  <c r="P2891" i="2"/>
  <c r="O2891" i="2"/>
  <c r="J2891" i="2"/>
  <c r="T2890" i="2"/>
  <c r="P2890" i="2"/>
  <c r="O2890" i="2"/>
  <c r="J2890" i="2"/>
  <c r="T2889" i="2"/>
  <c r="P2889" i="2"/>
  <c r="O2889" i="2"/>
  <c r="J2889" i="2"/>
  <c r="T2888" i="2"/>
  <c r="P2888" i="2"/>
  <c r="O2888" i="2"/>
  <c r="J2888" i="2"/>
  <c r="T2887" i="2"/>
  <c r="P2887" i="2"/>
  <c r="O2887" i="2"/>
  <c r="J2887" i="2"/>
  <c r="T2886" i="2"/>
  <c r="P2886" i="2"/>
  <c r="O2886" i="2"/>
  <c r="J2886" i="2"/>
  <c r="T2885" i="2"/>
  <c r="P2885" i="2"/>
  <c r="O2885" i="2"/>
  <c r="J2885" i="2"/>
  <c r="T2884" i="2"/>
  <c r="P2884" i="2"/>
  <c r="O2884" i="2"/>
  <c r="J2884" i="2"/>
  <c r="T2883" i="2"/>
  <c r="P2883" i="2"/>
  <c r="O2883" i="2"/>
  <c r="J2883" i="2"/>
  <c r="T2882" i="2"/>
  <c r="P2882" i="2"/>
  <c r="O2882" i="2"/>
  <c r="J2882" i="2"/>
  <c r="T2881" i="2"/>
  <c r="P2881" i="2"/>
  <c r="O2881" i="2"/>
  <c r="J2881" i="2"/>
  <c r="T2880" i="2"/>
  <c r="P2880" i="2"/>
  <c r="O2880" i="2"/>
  <c r="J2880" i="2"/>
  <c r="T2879" i="2"/>
  <c r="P2879" i="2"/>
  <c r="O2879" i="2"/>
  <c r="J2879" i="2"/>
  <c r="T2878" i="2"/>
  <c r="P2878" i="2"/>
  <c r="O2878" i="2"/>
  <c r="J2878" i="2"/>
  <c r="T2877" i="2"/>
  <c r="P2877" i="2"/>
  <c r="O2877" i="2"/>
  <c r="J2877" i="2"/>
  <c r="T2876" i="2"/>
  <c r="P2876" i="2"/>
  <c r="O2876" i="2"/>
  <c r="J2876" i="2"/>
  <c r="T2875" i="2"/>
  <c r="P2875" i="2"/>
  <c r="O2875" i="2"/>
  <c r="J2875" i="2"/>
  <c r="T2874" i="2"/>
  <c r="P2874" i="2"/>
  <c r="O2874" i="2"/>
  <c r="J2874" i="2"/>
  <c r="T2873" i="2"/>
  <c r="P2873" i="2"/>
  <c r="O2873" i="2"/>
  <c r="J2873" i="2"/>
  <c r="T2872" i="2"/>
  <c r="P2872" i="2"/>
  <c r="O2872" i="2"/>
  <c r="J2872" i="2"/>
  <c r="T2871" i="2"/>
  <c r="P2871" i="2"/>
  <c r="O2871" i="2"/>
  <c r="J2871" i="2"/>
  <c r="T2870" i="2"/>
  <c r="P2870" i="2"/>
  <c r="O2870" i="2"/>
  <c r="J2870" i="2"/>
  <c r="T2869" i="2"/>
  <c r="P2869" i="2"/>
  <c r="O2869" i="2"/>
  <c r="J2869" i="2"/>
  <c r="T2868" i="2"/>
  <c r="P2868" i="2"/>
  <c r="O2868" i="2"/>
  <c r="J2868" i="2"/>
  <c r="T2867" i="2"/>
  <c r="P2867" i="2"/>
  <c r="O2867" i="2"/>
  <c r="J2867" i="2"/>
  <c r="T2866" i="2"/>
  <c r="P2866" i="2"/>
  <c r="O2866" i="2"/>
  <c r="J2866" i="2"/>
  <c r="T2865" i="2"/>
  <c r="P2865" i="2"/>
  <c r="O2865" i="2"/>
  <c r="J2865" i="2"/>
  <c r="T2864" i="2"/>
  <c r="P2864" i="2"/>
  <c r="O2864" i="2"/>
  <c r="J2864" i="2"/>
  <c r="T2863" i="2"/>
  <c r="P2863" i="2"/>
  <c r="O2863" i="2"/>
  <c r="J2863" i="2"/>
  <c r="T2862" i="2"/>
  <c r="P2862" i="2"/>
  <c r="O2862" i="2"/>
  <c r="J2862" i="2"/>
  <c r="T2861" i="2"/>
  <c r="P2861" i="2"/>
  <c r="O2861" i="2"/>
  <c r="J2861" i="2"/>
  <c r="T2860" i="2"/>
  <c r="P2860" i="2"/>
  <c r="O2860" i="2"/>
  <c r="J2860" i="2"/>
  <c r="T2859" i="2"/>
  <c r="P2859" i="2"/>
  <c r="O2859" i="2"/>
  <c r="J2859" i="2"/>
  <c r="T2858" i="2"/>
  <c r="P2858" i="2"/>
  <c r="O2858" i="2"/>
  <c r="J2858" i="2"/>
  <c r="T2857" i="2"/>
  <c r="P2857" i="2"/>
  <c r="O2857" i="2"/>
  <c r="J2857" i="2"/>
  <c r="T2856" i="2"/>
  <c r="P2856" i="2"/>
  <c r="O2856" i="2"/>
  <c r="J2856" i="2"/>
  <c r="T2855" i="2"/>
  <c r="P2855" i="2"/>
  <c r="O2855" i="2"/>
  <c r="J2855" i="2"/>
  <c r="T2854" i="2"/>
  <c r="P2854" i="2"/>
  <c r="O2854" i="2"/>
  <c r="J2854" i="2"/>
  <c r="T2853" i="2"/>
  <c r="P2853" i="2"/>
  <c r="O2853" i="2"/>
  <c r="J2853" i="2"/>
  <c r="T2852" i="2"/>
  <c r="P2852" i="2"/>
  <c r="O2852" i="2"/>
  <c r="J2852" i="2"/>
  <c r="T2851" i="2"/>
  <c r="P2851" i="2"/>
  <c r="O2851" i="2"/>
  <c r="J2851" i="2"/>
  <c r="T2850" i="2"/>
  <c r="P2850" i="2"/>
  <c r="O2850" i="2"/>
  <c r="J2850" i="2"/>
  <c r="T2849" i="2"/>
  <c r="P2849" i="2"/>
  <c r="O2849" i="2"/>
  <c r="J2849" i="2"/>
  <c r="T2848" i="2"/>
  <c r="P2848" i="2"/>
  <c r="O2848" i="2"/>
  <c r="J2848" i="2"/>
  <c r="T2847" i="2"/>
  <c r="P2847" i="2"/>
  <c r="O2847" i="2"/>
  <c r="J2847" i="2"/>
  <c r="T2846" i="2"/>
  <c r="P2846" i="2"/>
  <c r="O2846" i="2"/>
  <c r="J2846" i="2"/>
  <c r="T2845" i="2"/>
  <c r="P2845" i="2"/>
  <c r="O2845" i="2"/>
  <c r="J2845" i="2"/>
  <c r="T2844" i="2"/>
  <c r="P2844" i="2"/>
  <c r="O2844" i="2"/>
  <c r="J2844" i="2"/>
  <c r="T2843" i="2"/>
  <c r="P2843" i="2"/>
  <c r="O2843" i="2"/>
  <c r="J2843" i="2"/>
  <c r="T2842" i="2"/>
  <c r="P2842" i="2"/>
  <c r="O2842" i="2"/>
  <c r="J2842" i="2"/>
  <c r="T2841" i="2"/>
  <c r="P2841" i="2"/>
  <c r="O2841" i="2"/>
  <c r="J2841" i="2"/>
  <c r="T2840" i="2"/>
  <c r="P2840" i="2"/>
  <c r="O2840" i="2"/>
  <c r="J2840" i="2"/>
  <c r="T2839" i="2"/>
  <c r="P2839" i="2"/>
  <c r="O2839" i="2"/>
  <c r="J2839" i="2"/>
  <c r="T2838" i="2"/>
  <c r="P2838" i="2"/>
  <c r="O2838" i="2"/>
  <c r="J2838" i="2"/>
  <c r="T2837" i="2"/>
  <c r="P2837" i="2"/>
  <c r="O2837" i="2"/>
  <c r="J2837" i="2"/>
  <c r="T2836" i="2"/>
  <c r="P2836" i="2"/>
  <c r="O2836" i="2"/>
  <c r="J2836" i="2"/>
  <c r="T2835" i="2"/>
  <c r="P2835" i="2"/>
  <c r="O2835" i="2"/>
  <c r="J2835" i="2"/>
  <c r="T2834" i="2"/>
  <c r="P2834" i="2"/>
  <c r="O2834" i="2"/>
  <c r="J2834" i="2"/>
  <c r="T2833" i="2"/>
  <c r="P2833" i="2"/>
  <c r="O2833" i="2"/>
  <c r="J2833" i="2"/>
  <c r="T2832" i="2"/>
  <c r="P2832" i="2"/>
  <c r="O2832" i="2"/>
  <c r="J2832" i="2"/>
  <c r="T2831" i="2"/>
  <c r="P2831" i="2"/>
  <c r="O2831" i="2"/>
  <c r="J2831" i="2"/>
  <c r="T2830" i="2"/>
  <c r="P2830" i="2"/>
  <c r="O2830" i="2"/>
  <c r="J2830" i="2"/>
  <c r="T2829" i="2"/>
  <c r="P2829" i="2"/>
  <c r="O2829" i="2"/>
  <c r="J2829" i="2"/>
  <c r="T2828" i="2"/>
  <c r="P2828" i="2"/>
  <c r="O2828" i="2"/>
  <c r="J2828" i="2"/>
  <c r="T2827" i="2"/>
  <c r="P2827" i="2"/>
  <c r="O2827" i="2"/>
  <c r="J2827" i="2"/>
  <c r="T2826" i="2"/>
  <c r="P2826" i="2"/>
  <c r="O2826" i="2"/>
  <c r="J2826" i="2"/>
  <c r="T2825" i="2"/>
  <c r="P2825" i="2"/>
  <c r="O2825" i="2"/>
  <c r="J2825" i="2"/>
  <c r="T2824" i="2"/>
  <c r="P2824" i="2"/>
  <c r="O2824" i="2"/>
  <c r="J2824" i="2"/>
  <c r="T2823" i="2"/>
  <c r="P2823" i="2"/>
  <c r="O2823" i="2"/>
  <c r="J2823" i="2"/>
  <c r="T2822" i="2"/>
  <c r="P2822" i="2"/>
  <c r="O2822" i="2"/>
  <c r="J2822" i="2"/>
  <c r="T2821" i="2"/>
  <c r="P2821" i="2"/>
  <c r="O2821" i="2"/>
  <c r="J2821" i="2"/>
  <c r="T2820" i="2"/>
  <c r="P2820" i="2"/>
  <c r="O2820" i="2"/>
  <c r="J2820" i="2"/>
  <c r="T2819" i="2"/>
  <c r="P2819" i="2"/>
  <c r="O2819" i="2"/>
  <c r="J2819" i="2"/>
  <c r="T2818" i="2"/>
  <c r="P2818" i="2"/>
  <c r="O2818" i="2"/>
  <c r="J2818" i="2"/>
  <c r="T2817" i="2"/>
  <c r="P2817" i="2"/>
  <c r="O2817" i="2"/>
  <c r="J2817" i="2"/>
  <c r="T2816" i="2"/>
  <c r="P2816" i="2"/>
  <c r="O2816" i="2"/>
  <c r="J2816" i="2"/>
  <c r="T2815" i="2"/>
  <c r="P2815" i="2"/>
  <c r="O2815" i="2"/>
  <c r="J2815" i="2"/>
  <c r="T2814" i="2"/>
  <c r="P2814" i="2"/>
  <c r="O2814" i="2"/>
  <c r="J2814" i="2"/>
  <c r="T2813" i="2"/>
  <c r="P2813" i="2"/>
  <c r="O2813" i="2"/>
  <c r="J2813" i="2"/>
  <c r="T2812" i="2"/>
  <c r="P2812" i="2"/>
  <c r="O2812" i="2"/>
  <c r="J2812" i="2"/>
  <c r="T2811" i="2"/>
  <c r="P2811" i="2"/>
  <c r="O2811" i="2"/>
  <c r="J2811" i="2"/>
  <c r="T2810" i="2"/>
  <c r="P2810" i="2"/>
  <c r="O2810" i="2"/>
  <c r="J2810" i="2"/>
  <c r="T2809" i="2"/>
  <c r="P2809" i="2"/>
  <c r="O2809" i="2"/>
  <c r="J2809" i="2"/>
  <c r="T2808" i="2"/>
  <c r="P2808" i="2"/>
  <c r="O2808" i="2"/>
  <c r="J2808" i="2"/>
  <c r="T2807" i="2"/>
  <c r="P2807" i="2"/>
  <c r="O2807" i="2"/>
  <c r="J2807" i="2"/>
  <c r="T2806" i="2"/>
  <c r="P2806" i="2"/>
  <c r="O2806" i="2"/>
  <c r="J2806" i="2"/>
  <c r="T2805" i="2"/>
  <c r="P2805" i="2"/>
  <c r="O2805" i="2"/>
  <c r="J2805" i="2"/>
  <c r="T2804" i="2"/>
  <c r="P2804" i="2"/>
  <c r="O2804" i="2"/>
  <c r="J2804" i="2"/>
  <c r="T2803" i="2"/>
  <c r="P2803" i="2"/>
  <c r="O2803" i="2"/>
  <c r="J2803" i="2"/>
  <c r="T2802" i="2"/>
  <c r="P2802" i="2"/>
  <c r="O2802" i="2"/>
  <c r="J2802" i="2"/>
  <c r="T2801" i="2"/>
  <c r="P2801" i="2"/>
  <c r="O2801" i="2"/>
  <c r="J2801" i="2"/>
  <c r="T2800" i="2"/>
  <c r="P2800" i="2"/>
  <c r="O2800" i="2"/>
  <c r="J2800" i="2"/>
  <c r="T2799" i="2"/>
  <c r="P2799" i="2"/>
  <c r="O2799" i="2"/>
  <c r="J2799" i="2"/>
  <c r="T2798" i="2"/>
  <c r="P2798" i="2"/>
  <c r="O2798" i="2"/>
  <c r="J2798" i="2"/>
  <c r="T2797" i="2"/>
  <c r="P2797" i="2"/>
  <c r="O2797" i="2"/>
  <c r="J2797" i="2"/>
  <c r="T2796" i="2"/>
  <c r="P2796" i="2"/>
  <c r="O2796" i="2"/>
  <c r="J2796" i="2"/>
  <c r="T2795" i="2"/>
  <c r="P2795" i="2"/>
  <c r="O2795" i="2"/>
  <c r="J2795" i="2"/>
  <c r="T2794" i="2"/>
  <c r="P2794" i="2"/>
  <c r="O2794" i="2"/>
  <c r="J2794" i="2"/>
  <c r="T2793" i="2"/>
  <c r="P2793" i="2"/>
  <c r="O2793" i="2"/>
  <c r="J2793" i="2"/>
  <c r="T2792" i="2"/>
  <c r="P2792" i="2"/>
  <c r="O2792" i="2"/>
  <c r="J2792" i="2"/>
  <c r="T2791" i="2"/>
  <c r="P2791" i="2"/>
  <c r="O2791" i="2"/>
  <c r="J2791" i="2"/>
  <c r="T2790" i="2"/>
  <c r="P2790" i="2"/>
  <c r="O2790" i="2"/>
  <c r="J2790" i="2"/>
  <c r="T2789" i="2"/>
  <c r="P2789" i="2"/>
  <c r="O2789" i="2"/>
  <c r="J2789" i="2"/>
  <c r="T2788" i="2"/>
  <c r="P2788" i="2"/>
  <c r="O2788" i="2"/>
  <c r="J2788" i="2"/>
  <c r="T2787" i="2"/>
  <c r="P2787" i="2"/>
  <c r="O2787" i="2"/>
  <c r="J2787" i="2"/>
  <c r="T2786" i="2"/>
  <c r="P2786" i="2"/>
  <c r="O2786" i="2"/>
  <c r="J2786" i="2"/>
  <c r="T2785" i="2"/>
  <c r="P2785" i="2"/>
  <c r="O2785" i="2"/>
  <c r="J2785" i="2"/>
  <c r="T2784" i="2"/>
  <c r="P2784" i="2"/>
  <c r="O2784" i="2"/>
  <c r="J2784" i="2"/>
  <c r="T2783" i="2"/>
  <c r="P2783" i="2"/>
  <c r="O2783" i="2"/>
  <c r="J2783" i="2"/>
  <c r="T2782" i="2"/>
  <c r="P2782" i="2"/>
  <c r="O2782" i="2"/>
  <c r="J2782" i="2"/>
  <c r="T2781" i="2"/>
  <c r="P2781" i="2"/>
  <c r="O2781" i="2"/>
  <c r="J2781" i="2"/>
  <c r="T2780" i="2"/>
  <c r="P2780" i="2"/>
  <c r="O2780" i="2"/>
  <c r="J2780" i="2"/>
  <c r="T2779" i="2"/>
  <c r="P2779" i="2"/>
  <c r="O2779" i="2"/>
  <c r="J2779" i="2"/>
  <c r="T2778" i="2"/>
  <c r="P2778" i="2"/>
  <c r="O2778" i="2"/>
  <c r="J2778" i="2"/>
  <c r="T2777" i="2"/>
  <c r="P2777" i="2"/>
  <c r="O2777" i="2"/>
  <c r="J2777" i="2"/>
  <c r="T2776" i="2"/>
  <c r="P2776" i="2"/>
  <c r="O2776" i="2"/>
  <c r="J2776" i="2"/>
  <c r="T2775" i="2"/>
  <c r="P2775" i="2"/>
  <c r="O2775" i="2"/>
  <c r="J2775" i="2"/>
  <c r="T2774" i="2"/>
  <c r="P2774" i="2"/>
  <c r="O2774" i="2"/>
  <c r="J2774" i="2"/>
  <c r="T2773" i="2"/>
  <c r="P2773" i="2"/>
  <c r="O2773" i="2"/>
  <c r="J2773" i="2"/>
  <c r="T2772" i="2"/>
  <c r="P2772" i="2"/>
  <c r="O2772" i="2"/>
  <c r="J2772" i="2"/>
  <c r="T2771" i="2"/>
  <c r="P2771" i="2"/>
  <c r="O2771" i="2"/>
  <c r="J2771" i="2"/>
  <c r="T2770" i="2"/>
  <c r="P2770" i="2"/>
  <c r="O2770" i="2"/>
  <c r="J2770" i="2"/>
  <c r="T2769" i="2"/>
  <c r="P2769" i="2"/>
  <c r="O2769" i="2"/>
  <c r="J2769" i="2"/>
  <c r="T2768" i="2"/>
  <c r="P2768" i="2"/>
  <c r="O2768" i="2"/>
  <c r="J2768" i="2"/>
  <c r="T2767" i="2"/>
  <c r="P2767" i="2"/>
  <c r="O2767" i="2"/>
  <c r="J2767" i="2"/>
  <c r="T2766" i="2"/>
  <c r="P2766" i="2"/>
  <c r="O2766" i="2"/>
  <c r="J2766" i="2"/>
  <c r="T2765" i="2"/>
  <c r="P2765" i="2"/>
  <c r="O2765" i="2"/>
  <c r="J2765" i="2"/>
  <c r="T2764" i="2"/>
  <c r="P2764" i="2"/>
  <c r="O2764" i="2"/>
  <c r="J2764" i="2"/>
  <c r="T2763" i="2"/>
  <c r="P2763" i="2"/>
  <c r="O2763" i="2"/>
  <c r="J2763" i="2"/>
  <c r="T2762" i="2"/>
  <c r="P2762" i="2"/>
  <c r="O2762" i="2"/>
  <c r="J2762" i="2"/>
  <c r="T2761" i="2"/>
  <c r="P2761" i="2"/>
  <c r="O2761" i="2"/>
  <c r="J2761" i="2"/>
  <c r="T2760" i="2"/>
  <c r="P2760" i="2"/>
  <c r="O2760" i="2"/>
  <c r="J2760" i="2"/>
  <c r="T2759" i="2"/>
  <c r="P2759" i="2"/>
  <c r="O2759" i="2"/>
  <c r="J2759" i="2"/>
  <c r="T2758" i="2"/>
  <c r="P2758" i="2"/>
  <c r="O2758" i="2"/>
  <c r="J2758" i="2"/>
  <c r="T2757" i="2"/>
  <c r="P2757" i="2"/>
  <c r="O2757" i="2"/>
  <c r="J2757" i="2"/>
  <c r="T2756" i="2"/>
  <c r="P2756" i="2"/>
  <c r="O2756" i="2"/>
  <c r="J2756" i="2"/>
  <c r="T2755" i="2"/>
  <c r="P2755" i="2"/>
  <c r="O2755" i="2"/>
  <c r="J2755" i="2"/>
  <c r="T2754" i="2"/>
  <c r="P2754" i="2"/>
  <c r="O2754" i="2"/>
  <c r="J2754" i="2"/>
  <c r="T2753" i="2"/>
  <c r="P2753" i="2"/>
  <c r="O2753" i="2"/>
  <c r="J2753" i="2"/>
  <c r="T2752" i="2"/>
  <c r="P2752" i="2"/>
  <c r="O2752" i="2"/>
  <c r="J2752" i="2"/>
  <c r="T2751" i="2"/>
  <c r="P2751" i="2"/>
  <c r="O2751" i="2"/>
  <c r="J2751" i="2"/>
  <c r="T2750" i="2"/>
  <c r="P2750" i="2"/>
  <c r="O2750" i="2"/>
  <c r="J2750" i="2"/>
  <c r="T2749" i="2"/>
  <c r="P2749" i="2"/>
  <c r="O2749" i="2"/>
  <c r="J2749" i="2"/>
  <c r="T2748" i="2"/>
  <c r="P2748" i="2"/>
  <c r="O2748" i="2"/>
  <c r="J2748" i="2"/>
  <c r="T2747" i="2"/>
  <c r="P2747" i="2"/>
  <c r="O2747" i="2"/>
  <c r="J2747" i="2"/>
  <c r="T2746" i="2"/>
  <c r="P2746" i="2"/>
  <c r="O2746" i="2"/>
  <c r="J2746" i="2"/>
  <c r="T2745" i="2"/>
  <c r="P2745" i="2"/>
  <c r="O2745" i="2"/>
  <c r="J2745" i="2"/>
  <c r="T2744" i="2"/>
  <c r="P2744" i="2"/>
  <c r="O2744" i="2"/>
  <c r="J2744" i="2"/>
  <c r="T2743" i="2"/>
  <c r="P2743" i="2"/>
  <c r="O2743" i="2"/>
  <c r="J2743" i="2"/>
  <c r="T2742" i="2"/>
  <c r="P2742" i="2"/>
  <c r="O2742" i="2"/>
  <c r="J2742" i="2"/>
  <c r="T2741" i="2"/>
  <c r="P2741" i="2"/>
  <c r="O2741" i="2"/>
  <c r="J2741" i="2"/>
  <c r="T2740" i="2"/>
  <c r="P2740" i="2"/>
  <c r="O2740" i="2"/>
  <c r="J2740" i="2"/>
  <c r="T2738" i="2"/>
  <c r="P2738" i="2"/>
  <c r="O2738" i="2"/>
  <c r="J2738" i="2"/>
  <c r="T2737" i="2"/>
  <c r="P2737" i="2"/>
  <c r="O2737" i="2"/>
  <c r="J2737" i="2"/>
  <c r="T2736" i="2"/>
  <c r="P2736" i="2"/>
  <c r="O2736" i="2"/>
  <c r="J2736" i="2"/>
  <c r="T2735" i="2"/>
  <c r="P2735" i="2"/>
  <c r="O2735" i="2"/>
  <c r="J2735" i="2"/>
  <c r="T2734" i="2"/>
  <c r="P2734" i="2"/>
  <c r="O2734" i="2"/>
  <c r="J2734" i="2"/>
  <c r="T2733" i="2"/>
  <c r="P2733" i="2"/>
  <c r="O2733" i="2"/>
  <c r="J2733" i="2"/>
  <c r="T2732" i="2"/>
  <c r="P2732" i="2"/>
  <c r="O2732" i="2"/>
  <c r="J2732" i="2"/>
  <c r="T2731" i="2"/>
  <c r="P2731" i="2"/>
  <c r="O2731" i="2"/>
  <c r="J2731" i="2"/>
  <c r="T2730" i="2"/>
  <c r="P2730" i="2"/>
  <c r="O2730" i="2"/>
  <c r="J2730" i="2"/>
  <c r="T2729" i="2"/>
  <c r="P2729" i="2"/>
  <c r="O2729" i="2"/>
  <c r="J2729" i="2"/>
  <c r="T2728" i="2"/>
  <c r="P2728" i="2"/>
  <c r="O2728" i="2"/>
  <c r="J2728" i="2"/>
  <c r="T2727" i="2"/>
  <c r="P2727" i="2"/>
  <c r="O2727" i="2"/>
  <c r="J2727" i="2"/>
  <c r="T2726" i="2"/>
  <c r="P2726" i="2"/>
  <c r="O2726" i="2"/>
  <c r="J2726" i="2"/>
  <c r="T2725" i="2"/>
  <c r="P2725" i="2"/>
  <c r="O2725" i="2"/>
  <c r="J2725" i="2"/>
  <c r="T2724" i="2"/>
  <c r="P2724" i="2"/>
  <c r="O2724" i="2"/>
  <c r="J2724" i="2"/>
  <c r="T2723" i="2"/>
  <c r="P2723" i="2"/>
  <c r="O2723" i="2"/>
  <c r="J2723" i="2"/>
  <c r="T2722" i="2"/>
  <c r="P2722" i="2"/>
  <c r="O2722" i="2"/>
  <c r="J2722" i="2"/>
  <c r="T2721" i="2"/>
  <c r="P2721" i="2"/>
  <c r="O2721" i="2"/>
  <c r="J2721" i="2"/>
  <c r="T2720" i="2"/>
  <c r="P2720" i="2"/>
  <c r="O2720" i="2"/>
  <c r="J2720" i="2"/>
  <c r="T2719" i="2"/>
  <c r="P2719" i="2"/>
  <c r="O2719" i="2"/>
  <c r="J2719" i="2"/>
  <c r="T2718" i="2"/>
  <c r="P2718" i="2"/>
  <c r="O2718" i="2"/>
  <c r="J2718" i="2"/>
  <c r="T2717" i="2"/>
  <c r="P2717" i="2"/>
  <c r="O2717" i="2"/>
  <c r="J2717" i="2"/>
  <c r="T2716" i="2"/>
  <c r="P2716" i="2"/>
  <c r="O2716" i="2"/>
  <c r="J2716" i="2"/>
  <c r="T2715" i="2"/>
  <c r="P2715" i="2"/>
  <c r="O2715" i="2"/>
  <c r="J2715" i="2"/>
  <c r="T2714" i="2"/>
  <c r="P2714" i="2"/>
  <c r="O2714" i="2"/>
  <c r="J2714" i="2"/>
  <c r="T2713" i="2"/>
  <c r="P2713" i="2"/>
  <c r="O2713" i="2"/>
  <c r="J2713" i="2"/>
  <c r="T2712" i="2"/>
  <c r="P2712" i="2"/>
  <c r="O2712" i="2"/>
  <c r="J2712" i="2"/>
  <c r="T2711" i="2"/>
  <c r="P2711" i="2"/>
  <c r="O2711" i="2"/>
  <c r="J2711" i="2"/>
  <c r="T2710" i="2"/>
  <c r="P2710" i="2"/>
  <c r="O2710" i="2"/>
  <c r="J2710" i="2"/>
  <c r="T2709" i="2"/>
  <c r="P2709" i="2"/>
  <c r="O2709" i="2"/>
  <c r="J2709" i="2"/>
  <c r="T2708" i="2"/>
  <c r="P2708" i="2"/>
  <c r="O2708" i="2"/>
  <c r="J2708" i="2"/>
  <c r="T2707" i="2"/>
  <c r="P2707" i="2"/>
  <c r="O2707" i="2"/>
  <c r="J2707" i="2"/>
  <c r="T2706" i="2"/>
  <c r="P2706" i="2"/>
  <c r="O2706" i="2"/>
  <c r="J2706" i="2"/>
  <c r="T2705" i="2"/>
  <c r="P2705" i="2"/>
  <c r="O2705" i="2"/>
  <c r="J2705" i="2"/>
  <c r="T2704" i="2"/>
  <c r="P2704" i="2"/>
  <c r="O2704" i="2"/>
  <c r="J2704" i="2"/>
  <c r="T2703" i="2"/>
  <c r="P2703" i="2"/>
  <c r="O2703" i="2"/>
  <c r="J2703" i="2"/>
  <c r="T2702" i="2"/>
  <c r="P2702" i="2"/>
  <c r="O2702" i="2"/>
  <c r="J2702" i="2"/>
  <c r="T2701" i="2"/>
  <c r="P2701" i="2"/>
  <c r="O2701" i="2"/>
  <c r="J2701" i="2"/>
  <c r="T2700" i="2"/>
  <c r="P2700" i="2"/>
  <c r="O2700" i="2"/>
  <c r="J2700" i="2"/>
  <c r="T2699" i="2"/>
  <c r="P2699" i="2"/>
  <c r="O2699" i="2"/>
  <c r="J2699" i="2"/>
  <c r="T2698" i="2"/>
  <c r="P2698" i="2"/>
  <c r="O2698" i="2"/>
  <c r="J2698" i="2"/>
  <c r="T2697" i="2"/>
  <c r="P2697" i="2"/>
  <c r="O2697" i="2"/>
  <c r="J2697" i="2"/>
  <c r="T2696" i="2"/>
  <c r="P2696" i="2"/>
  <c r="O2696" i="2"/>
  <c r="J2696" i="2"/>
  <c r="T2695" i="2"/>
  <c r="P2695" i="2"/>
  <c r="O2695" i="2"/>
  <c r="J2695" i="2"/>
  <c r="T2694" i="2"/>
  <c r="P2694" i="2"/>
  <c r="O2694" i="2"/>
  <c r="J2694" i="2"/>
  <c r="T2693" i="2"/>
  <c r="P2693" i="2"/>
  <c r="O2693" i="2"/>
  <c r="J2693" i="2"/>
  <c r="T2692" i="2"/>
  <c r="P2692" i="2"/>
  <c r="O2692" i="2"/>
  <c r="J2692" i="2"/>
  <c r="T2691" i="2"/>
  <c r="P2691" i="2"/>
  <c r="O2691" i="2"/>
  <c r="J2691" i="2"/>
  <c r="T2690" i="2"/>
  <c r="P2690" i="2"/>
  <c r="O2690" i="2"/>
  <c r="J2690" i="2"/>
  <c r="T2689" i="2"/>
  <c r="P2689" i="2"/>
  <c r="O2689" i="2"/>
  <c r="J2689" i="2"/>
  <c r="T2688" i="2"/>
  <c r="P2688" i="2"/>
  <c r="O2688" i="2"/>
  <c r="J2688" i="2"/>
  <c r="T2687" i="2"/>
  <c r="P2687" i="2"/>
  <c r="O2687" i="2"/>
  <c r="J2687" i="2"/>
  <c r="T2686" i="2"/>
  <c r="P2686" i="2"/>
  <c r="O2686" i="2"/>
  <c r="J2686" i="2"/>
  <c r="T2685" i="2"/>
  <c r="P2685" i="2"/>
  <c r="O2685" i="2"/>
  <c r="J2685" i="2"/>
  <c r="T2684" i="2"/>
  <c r="P2684" i="2"/>
  <c r="O2684" i="2"/>
  <c r="J2684" i="2"/>
  <c r="T2683" i="2"/>
  <c r="P2683" i="2"/>
  <c r="O2683" i="2"/>
  <c r="J2683" i="2"/>
  <c r="T2682" i="2"/>
  <c r="P2682" i="2"/>
  <c r="O2682" i="2"/>
  <c r="J2682" i="2"/>
  <c r="T2681" i="2"/>
  <c r="P2681" i="2"/>
  <c r="O2681" i="2"/>
  <c r="J2681" i="2"/>
  <c r="T2680" i="2"/>
  <c r="P2680" i="2"/>
  <c r="O2680" i="2"/>
  <c r="J2680" i="2"/>
  <c r="T2679" i="2"/>
  <c r="P2679" i="2"/>
  <c r="O2679" i="2"/>
  <c r="J2679" i="2"/>
  <c r="T2678" i="2"/>
  <c r="P2678" i="2"/>
  <c r="O2678" i="2"/>
  <c r="J2678" i="2"/>
  <c r="T2677" i="2"/>
  <c r="P2677" i="2"/>
  <c r="O2677" i="2"/>
  <c r="J2677" i="2"/>
  <c r="T2676" i="2"/>
  <c r="P2676" i="2"/>
  <c r="O2676" i="2"/>
  <c r="J2676" i="2"/>
  <c r="T2675" i="2"/>
  <c r="P2675" i="2"/>
  <c r="O2675" i="2"/>
  <c r="J2675" i="2"/>
  <c r="T2674" i="2"/>
  <c r="P2674" i="2"/>
  <c r="O2674" i="2"/>
  <c r="J2674" i="2"/>
  <c r="T2673" i="2"/>
  <c r="P2673" i="2"/>
  <c r="O2673" i="2"/>
  <c r="J2673" i="2"/>
  <c r="T2672" i="2"/>
  <c r="P2672" i="2"/>
  <c r="O2672" i="2"/>
  <c r="J2672" i="2"/>
  <c r="T2671" i="2"/>
  <c r="P2671" i="2"/>
  <c r="O2671" i="2"/>
  <c r="J2671" i="2"/>
  <c r="T2670" i="2"/>
  <c r="P2670" i="2"/>
  <c r="O2670" i="2"/>
  <c r="J2670" i="2"/>
  <c r="T2669" i="2"/>
  <c r="P2669" i="2"/>
  <c r="O2669" i="2"/>
  <c r="J2669" i="2"/>
  <c r="T2668" i="2"/>
  <c r="P2668" i="2"/>
  <c r="O2668" i="2"/>
  <c r="J2668" i="2"/>
  <c r="T2667" i="2"/>
  <c r="P2667" i="2"/>
  <c r="O2667" i="2"/>
  <c r="J2667" i="2"/>
  <c r="T2666" i="2"/>
  <c r="P2666" i="2"/>
  <c r="O2666" i="2"/>
  <c r="J2666" i="2"/>
  <c r="T2665" i="2"/>
  <c r="P2665" i="2"/>
  <c r="O2665" i="2"/>
  <c r="J2665" i="2"/>
  <c r="T2664" i="2"/>
  <c r="P2664" i="2"/>
  <c r="O2664" i="2"/>
  <c r="J2664" i="2"/>
  <c r="T2663" i="2"/>
  <c r="P2663" i="2"/>
  <c r="O2663" i="2"/>
  <c r="J2663" i="2"/>
  <c r="T2662" i="2"/>
  <c r="P2662" i="2"/>
  <c r="O2662" i="2"/>
  <c r="J2662" i="2"/>
  <c r="T2661" i="2"/>
  <c r="P2661" i="2"/>
  <c r="O2661" i="2"/>
  <c r="J2661" i="2"/>
  <c r="T2660" i="2"/>
  <c r="P2660" i="2"/>
  <c r="O2660" i="2"/>
  <c r="J2660" i="2"/>
  <c r="T2659" i="2"/>
  <c r="P2659" i="2"/>
  <c r="O2659" i="2"/>
  <c r="J2659" i="2"/>
  <c r="T2658" i="2"/>
  <c r="P2658" i="2"/>
  <c r="O2658" i="2"/>
  <c r="J2658" i="2"/>
  <c r="T2657" i="2"/>
  <c r="P2657" i="2"/>
  <c r="O2657" i="2"/>
  <c r="J2657" i="2"/>
  <c r="T2656" i="2"/>
  <c r="P2656" i="2"/>
  <c r="O2656" i="2"/>
  <c r="J2656" i="2"/>
  <c r="T2655" i="2"/>
  <c r="P2655" i="2"/>
  <c r="O2655" i="2"/>
  <c r="J2655" i="2"/>
  <c r="T2654" i="2"/>
  <c r="P2654" i="2"/>
  <c r="O2654" i="2"/>
  <c r="J2654" i="2"/>
  <c r="T2653" i="2"/>
  <c r="P2653" i="2"/>
  <c r="O2653" i="2"/>
  <c r="J2653" i="2"/>
  <c r="T2652" i="2"/>
  <c r="P2652" i="2"/>
  <c r="O2652" i="2"/>
  <c r="J2652" i="2"/>
  <c r="T2651" i="2"/>
  <c r="P2651" i="2"/>
  <c r="O2651" i="2"/>
  <c r="J2651" i="2"/>
  <c r="T2650" i="2"/>
  <c r="P2650" i="2"/>
  <c r="O2650" i="2"/>
  <c r="J2650" i="2"/>
  <c r="T2649" i="2"/>
  <c r="P2649" i="2"/>
  <c r="O2649" i="2"/>
  <c r="J2649" i="2"/>
  <c r="T2648" i="2"/>
  <c r="P2648" i="2"/>
  <c r="O2648" i="2"/>
  <c r="J2648" i="2"/>
  <c r="T2647" i="2"/>
  <c r="P2647" i="2"/>
  <c r="O2647" i="2"/>
  <c r="J2647" i="2"/>
  <c r="T2646" i="2"/>
  <c r="P2646" i="2"/>
  <c r="O2646" i="2"/>
  <c r="J2646" i="2"/>
  <c r="T2645" i="2"/>
  <c r="P2645" i="2"/>
  <c r="O2645" i="2"/>
  <c r="J2645" i="2"/>
  <c r="T2644" i="2"/>
  <c r="P2644" i="2"/>
  <c r="O2644" i="2"/>
  <c r="J2644" i="2"/>
  <c r="T2643" i="2"/>
  <c r="P2643" i="2"/>
  <c r="O2643" i="2"/>
  <c r="J2643" i="2"/>
  <c r="T2642" i="2"/>
  <c r="P2642" i="2"/>
  <c r="O2642" i="2"/>
  <c r="J2642" i="2"/>
  <c r="T2641" i="2"/>
  <c r="P2641" i="2"/>
  <c r="O2641" i="2"/>
  <c r="J2641" i="2"/>
  <c r="T2640" i="2"/>
  <c r="P2640" i="2"/>
  <c r="O2640" i="2"/>
  <c r="J2640" i="2"/>
  <c r="T2639" i="2"/>
  <c r="P2639" i="2"/>
  <c r="O2639" i="2"/>
  <c r="J2639" i="2"/>
  <c r="T2638" i="2"/>
  <c r="P2638" i="2"/>
  <c r="O2638" i="2"/>
  <c r="J2638" i="2"/>
  <c r="T2637" i="2"/>
  <c r="P2637" i="2"/>
  <c r="O2637" i="2"/>
  <c r="J2637" i="2"/>
  <c r="T2636" i="2"/>
  <c r="P2636" i="2"/>
  <c r="O2636" i="2"/>
  <c r="J2636" i="2"/>
  <c r="T2635" i="2"/>
  <c r="P2635" i="2"/>
  <c r="O2635" i="2"/>
  <c r="J2635" i="2"/>
  <c r="T2634" i="2"/>
  <c r="P2634" i="2"/>
  <c r="O2634" i="2"/>
  <c r="J2634" i="2"/>
  <c r="T2633" i="2"/>
  <c r="P2633" i="2"/>
  <c r="O2633" i="2"/>
  <c r="J2633" i="2"/>
  <c r="T2632" i="2"/>
  <c r="P2632" i="2"/>
  <c r="O2632" i="2"/>
  <c r="J2632" i="2"/>
  <c r="T2631" i="2"/>
  <c r="P2631" i="2"/>
  <c r="O2631" i="2"/>
  <c r="J2631" i="2"/>
  <c r="T2630" i="2"/>
  <c r="P2630" i="2"/>
  <c r="O2630" i="2"/>
  <c r="J2630" i="2"/>
  <c r="T2629" i="2"/>
  <c r="P2629" i="2"/>
  <c r="O2629" i="2"/>
  <c r="J2629" i="2"/>
  <c r="T2628" i="2"/>
  <c r="P2628" i="2"/>
  <c r="O2628" i="2"/>
  <c r="J2628" i="2"/>
  <c r="T2627" i="2"/>
  <c r="P2627" i="2"/>
  <c r="O2627" i="2"/>
  <c r="J2627" i="2"/>
  <c r="T2626" i="2"/>
  <c r="P2626" i="2"/>
  <c r="O2626" i="2"/>
  <c r="J2626" i="2"/>
  <c r="T2625" i="2"/>
  <c r="P2625" i="2"/>
  <c r="O2625" i="2"/>
  <c r="J2625" i="2"/>
  <c r="T2624" i="2"/>
  <c r="P2624" i="2"/>
  <c r="O2624" i="2"/>
  <c r="J2624" i="2"/>
  <c r="T2623" i="2"/>
  <c r="P2623" i="2"/>
  <c r="O2623" i="2"/>
  <c r="J2623" i="2"/>
  <c r="T2622" i="2"/>
  <c r="P2622" i="2"/>
  <c r="O2622" i="2"/>
  <c r="J2622" i="2"/>
  <c r="T2621" i="2"/>
  <c r="P2621" i="2"/>
  <c r="O2621" i="2"/>
  <c r="J2621" i="2"/>
  <c r="T2620" i="2"/>
  <c r="P2620" i="2"/>
  <c r="O2620" i="2"/>
  <c r="J2620" i="2"/>
  <c r="T2619" i="2"/>
  <c r="P2619" i="2"/>
  <c r="O2619" i="2"/>
  <c r="J2619" i="2"/>
  <c r="T2618" i="2"/>
  <c r="P2618" i="2"/>
  <c r="O2618" i="2"/>
  <c r="J2618" i="2"/>
  <c r="T2617" i="2"/>
  <c r="P2617" i="2"/>
  <c r="O2617" i="2"/>
  <c r="J2617" i="2"/>
  <c r="T2616" i="2"/>
  <c r="P2616" i="2"/>
  <c r="O2616" i="2"/>
  <c r="J2616" i="2"/>
  <c r="T2615" i="2"/>
  <c r="P2615" i="2"/>
  <c r="O2615" i="2"/>
  <c r="J2615" i="2"/>
  <c r="T2614" i="2"/>
  <c r="P2614" i="2"/>
  <c r="O2614" i="2"/>
  <c r="J2614" i="2"/>
  <c r="T2613" i="2"/>
  <c r="P2613" i="2"/>
  <c r="O2613" i="2"/>
  <c r="J2613" i="2"/>
  <c r="T2612" i="2"/>
  <c r="P2612" i="2"/>
  <c r="O2612" i="2"/>
  <c r="J2612" i="2"/>
  <c r="T2611" i="2"/>
  <c r="P2611" i="2"/>
  <c r="O2611" i="2"/>
  <c r="J2611" i="2"/>
  <c r="T2610" i="2"/>
  <c r="P2610" i="2"/>
  <c r="O2610" i="2"/>
  <c r="J2610" i="2"/>
  <c r="T2609" i="2"/>
  <c r="P2609" i="2"/>
  <c r="O2609" i="2"/>
  <c r="J2609" i="2"/>
  <c r="T2608" i="2"/>
  <c r="P2608" i="2"/>
  <c r="O2608" i="2"/>
  <c r="J2608" i="2"/>
  <c r="T2607" i="2"/>
  <c r="P2607" i="2"/>
  <c r="O2607" i="2"/>
  <c r="J2607" i="2"/>
  <c r="T2606" i="2"/>
  <c r="P2606" i="2"/>
  <c r="O2606" i="2"/>
  <c r="J2606" i="2"/>
  <c r="T2605" i="2"/>
  <c r="P2605" i="2"/>
  <c r="O2605" i="2"/>
  <c r="J2605" i="2"/>
  <c r="T2604" i="2"/>
  <c r="P2604" i="2"/>
  <c r="O2604" i="2"/>
  <c r="J2604" i="2"/>
  <c r="T2603" i="2"/>
  <c r="P2603" i="2"/>
  <c r="O2603" i="2"/>
  <c r="J2603" i="2"/>
  <c r="T2602" i="2"/>
  <c r="P2602" i="2"/>
  <c r="O2602" i="2"/>
  <c r="J2602" i="2"/>
  <c r="T2601" i="2"/>
  <c r="P2601" i="2"/>
  <c r="O2601" i="2"/>
  <c r="J2601" i="2"/>
  <c r="T2600" i="2"/>
  <c r="P2600" i="2"/>
  <c r="O2600" i="2"/>
  <c r="J2600" i="2"/>
  <c r="T2599" i="2"/>
  <c r="P2599" i="2"/>
  <c r="O2599" i="2"/>
  <c r="J2599" i="2"/>
  <c r="T2598" i="2"/>
  <c r="P2598" i="2"/>
  <c r="O2598" i="2"/>
  <c r="J2598" i="2"/>
  <c r="T2597" i="2"/>
  <c r="P2597" i="2"/>
  <c r="O2597" i="2"/>
  <c r="J2597" i="2"/>
  <c r="T2596" i="2"/>
  <c r="P2596" i="2"/>
  <c r="O2596" i="2"/>
  <c r="J2596" i="2"/>
  <c r="T2595" i="2"/>
  <c r="P2595" i="2"/>
  <c r="O2595" i="2"/>
  <c r="J2595" i="2"/>
  <c r="T2594" i="2"/>
  <c r="P2594" i="2"/>
  <c r="O2594" i="2"/>
  <c r="J2594" i="2"/>
  <c r="T2593" i="2"/>
  <c r="P2593" i="2"/>
  <c r="O2593" i="2"/>
  <c r="J2593" i="2"/>
  <c r="T2592" i="2"/>
  <c r="P2592" i="2"/>
  <c r="O2592" i="2"/>
  <c r="J2592" i="2"/>
  <c r="T2591" i="2"/>
  <c r="P2591" i="2"/>
  <c r="O2591" i="2"/>
  <c r="J2591" i="2"/>
  <c r="T2590" i="2"/>
  <c r="P2590" i="2"/>
  <c r="O2590" i="2"/>
  <c r="J2590" i="2"/>
  <c r="T2589" i="2"/>
  <c r="P2589" i="2"/>
  <c r="O2589" i="2"/>
  <c r="J2589" i="2"/>
  <c r="T2588" i="2"/>
  <c r="P2588" i="2"/>
  <c r="O2588" i="2"/>
  <c r="J2588" i="2"/>
  <c r="T2587" i="2"/>
  <c r="P2587" i="2"/>
  <c r="O2587" i="2"/>
  <c r="J2587" i="2"/>
  <c r="T2586" i="2"/>
  <c r="P2586" i="2"/>
  <c r="O2586" i="2"/>
  <c r="J2586" i="2"/>
  <c r="T2585" i="2"/>
  <c r="P2585" i="2"/>
  <c r="O2585" i="2"/>
  <c r="J2585" i="2"/>
  <c r="T2584" i="2"/>
  <c r="P2584" i="2"/>
  <c r="O2584" i="2"/>
  <c r="J2584" i="2"/>
  <c r="T2583" i="2"/>
  <c r="P2583" i="2"/>
  <c r="O2583" i="2"/>
  <c r="J2583" i="2"/>
  <c r="T2582" i="2"/>
  <c r="P2582" i="2"/>
  <c r="O2582" i="2"/>
  <c r="J2582" i="2"/>
  <c r="T2581" i="2"/>
  <c r="P2581" i="2"/>
  <c r="O2581" i="2"/>
  <c r="J2581" i="2"/>
  <c r="T2580" i="2"/>
  <c r="P2580" i="2"/>
  <c r="O2580" i="2"/>
  <c r="J2580" i="2"/>
  <c r="T2579" i="2"/>
  <c r="P2579" i="2"/>
  <c r="O2579" i="2"/>
  <c r="J2579" i="2"/>
  <c r="T2578" i="2"/>
  <c r="P2578" i="2"/>
  <c r="O2578" i="2"/>
  <c r="J2578" i="2"/>
  <c r="T2577" i="2"/>
  <c r="P2577" i="2"/>
  <c r="O2577" i="2"/>
  <c r="J2577" i="2"/>
  <c r="T2576" i="2"/>
  <c r="P2576" i="2"/>
  <c r="O2576" i="2"/>
  <c r="J2576" i="2"/>
  <c r="T2575" i="2"/>
  <c r="P2575" i="2"/>
  <c r="O2575" i="2"/>
  <c r="J2575" i="2"/>
  <c r="T2574" i="2"/>
  <c r="P2574" i="2"/>
  <c r="O2574" i="2"/>
  <c r="J2574" i="2"/>
  <c r="T2573" i="2"/>
  <c r="P2573" i="2"/>
  <c r="O2573" i="2"/>
  <c r="J2573" i="2"/>
  <c r="T2572" i="2"/>
  <c r="P2572" i="2"/>
  <c r="O2572" i="2"/>
  <c r="J2572" i="2"/>
  <c r="T2571" i="2"/>
  <c r="P2571" i="2"/>
  <c r="O2571" i="2"/>
  <c r="J2571" i="2"/>
  <c r="T2570" i="2"/>
  <c r="P2570" i="2"/>
  <c r="O2570" i="2"/>
  <c r="J2570" i="2"/>
  <c r="T2569" i="2"/>
  <c r="P2569" i="2"/>
  <c r="O2569" i="2"/>
  <c r="J2569" i="2"/>
  <c r="T2568" i="2"/>
  <c r="P2568" i="2"/>
  <c r="O2568" i="2"/>
  <c r="J2568" i="2"/>
  <c r="T2567" i="2"/>
  <c r="P2567" i="2"/>
  <c r="O2567" i="2"/>
  <c r="J2567" i="2"/>
  <c r="T2566" i="2"/>
  <c r="P2566" i="2"/>
  <c r="O2566" i="2"/>
  <c r="J2566" i="2"/>
  <c r="T2565" i="2"/>
  <c r="P2565" i="2"/>
  <c r="O2565" i="2"/>
  <c r="J2565" i="2"/>
  <c r="T2564" i="2"/>
  <c r="P2564" i="2"/>
  <c r="O2564" i="2"/>
  <c r="J2564" i="2"/>
  <c r="T2563" i="2"/>
  <c r="P2563" i="2"/>
  <c r="O2563" i="2"/>
  <c r="J2563" i="2"/>
  <c r="T2562" i="2"/>
  <c r="P2562" i="2"/>
  <c r="O2562" i="2"/>
  <c r="J2562" i="2"/>
  <c r="T2561" i="2"/>
  <c r="P2561" i="2"/>
  <c r="O2561" i="2"/>
  <c r="J2561" i="2"/>
  <c r="T2560" i="2"/>
  <c r="P2560" i="2"/>
  <c r="O2560" i="2"/>
  <c r="J2560" i="2"/>
  <c r="T2559" i="2"/>
  <c r="P2559" i="2"/>
  <c r="O2559" i="2"/>
  <c r="J2559" i="2"/>
  <c r="T2558" i="2"/>
  <c r="P2558" i="2"/>
  <c r="O2558" i="2"/>
  <c r="J2558" i="2"/>
  <c r="T2557" i="2"/>
  <c r="P2557" i="2"/>
  <c r="O2557" i="2"/>
  <c r="J2557" i="2"/>
  <c r="T2556" i="2"/>
  <c r="P2556" i="2"/>
  <c r="O2556" i="2"/>
  <c r="J2556" i="2"/>
  <c r="T2555" i="2"/>
  <c r="P2555" i="2"/>
  <c r="O2555" i="2"/>
  <c r="J2555" i="2"/>
  <c r="T2554" i="2"/>
  <c r="P2554" i="2"/>
  <c r="O2554" i="2"/>
  <c r="J2554" i="2"/>
  <c r="T2553" i="2"/>
  <c r="P2553" i="2"/>
  <c r="O2553" i="2"/>
  <c r="J2553" i="2"/>
  <c r="T2552" i="2"/>
  <c r="P2552" i="2"/>
  <c r="O2552" i="2"/>
  <c r="J2552" i="2"/>
  <c r="T2551" i="2"/>
  <c r="P2551" i="2"/>
  <c r="O2551" i="2"/>
  <c r="J2551" i="2"/>
  <c r="T2550" i="2"/>
  <c r="P2550" i="2"/>
  <c r="O2550" i="2"/>
  <c r="J2550" i="2"/>
  <c r="T2549" i="2"/>
  <c r="P2549" i="2"/>
  <c r="O2549" i="2"/>
  <c r="J2549" i="2"/>
  <c r="T2548" i="2"/>
  <c r="P2548" i="2"/>
  <c r="O2548" i="2"/>
  <c r="J2548" i="2"/>
  <c r="T2547" i="2"/>
  <c r="P2547" i="2"/>
  <c r="O2547" i="2"/>
  <c r="J2547" i="2"/>
  <c r="T2546" i="2"/>
  <c r="P2546" i="2"/>
  <c r="O2546" i="2"/>
  <c r="J2546" i="2"/>
  <c r="T2545" i="2"/>
  <c r="P2545" i="2"/>
  <c r="O2545" i="2"/>
  <c r="J2545" i="2"/>
  <c r="T2544" i="2"/>
  <c r="P2544" i="2"/>
  <c r="O2544" i="2"/>
  <c r="J2544" i="2"/>
  <c r="T2543" i="2"/>
  <c r="P2543" i="2"/>
  <c r="O2543" i="2"/>
  <c r="J2543" i="2"/>
  <c r="T2542" i="2"/>
  <c r="P2542" i="2"/>
  <c r="O2542" i="2"/>
  <c r="J2542" i="2"/>
  <c r="T2541" i="2"/>
  <c r="P2541" i="2"/>
  <c r="O2541" i="2"/>
  <c r="J2541" i="2"/>
  <c r="T2540" i="2"/>
  <c r="P2540" i="2"/>
  <c r="O2540" i="2"/>
  <c r="J2540" i="2"/>
  <c r="T2539" i="2"/>
  <c r="P2539" i="2"/>
  <c r="O2539" i="2"/>
  <c r="J2539" i="2"/>
  <c r="T2538" i="2"/>
  <c r="P2538" i="2"/>
  <c r="O2538" i="2"/>
  <c r="J2538" i="2"/>
  <c r="T2537" i="2"/>
  <c r="P2537" i="2"/>
  <c r="O2537" i="2"/>
  <c r="J2537" i="2"/>
  <c r="T2536" i="2"/>
  <c r="P2536" i="2"/>
  <c r="O2536" i="2"/>
  <c r="J2536" i="2"/>
  <c r="T2535" i="2"/>
  <c r="P2535" i="2"/>
  <c r="O2535" i="2"/>
  <c r="J2535" i="2"/>
  <c r="T2534" i="2"/>
  <c r="P2534" i="2"/>
  <c r="O2534" i="2"/>
  <c r="J2534" i="2"/>
  <c r="T2533" i="2"/>
  <c r="P2533" i="2"/>
  <c r="O2533" i="2"/>
  <c r="J2533" i="2"/>
  <c r="T2532" i="2"/>
  <c r="P2532" i="2"/>
  <c r="O2532" i="2"/>
  <c r="J2532" i="2"/>
  <c r="T2531" i="2"/>
  <c r="P2531" i="2"/>
  <c r="O2531" i="2"/>
  <c r="J2531" i="2"/>
  <c r="T2530" i="2"/>
  <c r="P2530" i="2"/>
  <c r="O2530" i="2"/>
  <c r="J2530" i="2"/>
  <c r="T2529" i="2"/>
  <c r="P2529" i="2"/>
  <c r="O2529" i="2"/>
  <c r="J2529" i="2"/>
  <c r="T2528" i="2"/>
  <c r="P2528" i="2"/>
  <c r="O2528" i="2"/>
  <c r="J2528" i="2"/>
  <c r="T2527" i="2"/>
  <c r="P2527" i="2"/>
  <c r="O2527" i="2"/>
  <c r="J2527" i="2"/>
  <c r="T2526" i="2"/>
  <c r="P2526" i="2"/>
  <c r="O2526" i="2"/>
  <c r="J2526" i="2"/>
  <c r="T2525" i="2"/>
  <c r="P2525" i="2"/>
  <c r="O2525" i="2"/>
  <c r="J2525" i="2"/>
  <c r="T2524" i="2"/>
  <c r="P2524" i="2"/>
  <c r="O2524" i="2"/>
  <c r="J2524" i="2"/>
  <c r="T2523" i="2"/>
  <c r="P2523" i="2"/>
  <c r="O2523" i="2"/>
  <c r="J2523" i="2"/>
  <c r="T2522" i="2"/>
  <c r="P2522" i="2"/>
  <c r="O2522" i="2"/>
  <c r="J2522" i="2"/>
  <c r="T2521" i="2"/>
  <c r="P2521" i="2"/>
  <c r="O2521" i="2"/>
  <c r="J2521" i="2"/>
  <c r="T2520" i="2"/>
  <c r="P2520" i="2"/>
  <c r="O2520" i="2"/>
  <c r="J2520" i="2"/>
  <c r="T2519" i="2"/>
  <c r="P2519" i="2"/>
  <c r="O2519" i="2"/>
  <c r="J2519" i="2"/>
  <c r="T2518" i="2"/>
  <c r="P2518" i="2"/>
  <c r="O2518" i="2"/>
  <c r="J2518" i="2"/>
  <c r="T2517" i="2"/>
  <c r="P2517" i="2"/>
  <c r="O2517" i="2"/>
  <c r="J2517" i="2"/>
  <c r="T2516" i="2"/>
  <c r="P2516" i="2"/>
  <c r="O2516" i="2"/>
  <c r="J2516" i="2"/>
  <c r="T2515" i="2"/>
  <c r="P2515" i="2"/>
  <c r="O2515" i="2"/>
  <c r="J2515" i="2"/>
  <c r="T2514" i="2"/>
  <c r="P2514" i="2"/>
  <c r="O2514" i="2"/>
  <c r="J2514" i="2"/>
  <c r="T2513" i="2"/>
  <c r="P2513" i="2"/>
  <c r="O2513" i="2"/>
  <c r="J2513" i="2"/>
  <c r="T2512" i="2"/>
  <c r="P2512" i="2"/>
  <c r="O2512" i="2"/>
  <c r="J2512" i="2"/>
  <c r="T2511" i="2"/>
  <c r="P2511" i="2"/>
  <c r="O2511" i="2"/>
  <c r="J2511" i="2"/>
  <c r="T2510" i="2"/>
  <c r="P2510" i="2"/>
  <c r="O2510" i="2"/>
  <c r="J2510" i="2"/>
  <c r="T2509" i="2"/>
  <c r="P2509" i="2"/>
  <c r="O2509" i="2"/>
  <c r="J2509" i="2"/>
  <c r="T2508" i="2"/>
  <c r="P2508" i="2"/>
  <c r="O2508" i="2"/>
  <c r="J2508" i="2"/>
  <c r="T2507" i="2"/>
  <c r="P2507" i="2"/>
  <c r="O2507" i="2"/>
  <c r="J2507" i="2"/>
  <c r="T2506" i="2"/>
  <c r="P2506" i="2"/>
  <c r="O2506" i="2"/>
  <c r="J2506" i="2"/>
  <c r="T2505" i="2"/>
  <c r="P2505" i="2"/>
  <c r="O2505" i="2"/>
  <c r="J2505" i="2"/>
  <c r="T2504" i="2"/>
  <c r="P2504" i="2"/>
  <c r="O2504" i="2"/>
  <c r="J2504" i="2"/>
  <c r="T2503" i="2"/>
  <c r="P2503" i="2"/>
  <c r="O2503" i="2"/>
  <c r="J2503" i="2"/>
  <c r="T2502" i="2"/>
  <c r="P2502" i="2"/>
  <c r="O2502" i="2"/>
  <c r="J2502" i="2"/>
  <c r="T2501" i="2"/>
  <c r="P2501" i="2"/>
  <c r="O2501" i="2"/>
  <c r="J2501" i="2"/>
  <c r="T2500" i="2"/>
  <c r="P2500" i="2"/>
  <c r="O2500" i="2"/>
  <c r="J2500" i="2"/>
  <c r="T2499" i="2"/>
  <c r="P2499" i="2"/>
  <c r="O2499" i="2"/>
  <c r="J2499" i="2"/>
  <c r="T2498" i="2"/>
  <c r="P2498" i="2"/>
  <c r="O2498" i="2"/>
  <c r="J2498" i="2"/>
  <c r="T2497" i="2"/>
  <c r="P2497" i="2"/>
  <c r="O2497" i="2"/>
  <c r="J2497" i="2"/>
  <c r="T2496" i="2"/>
  <c r="P2496" i="2"/>
  <c r="O2496" i="2"/>
  <c r="J2496" i="2"/>
  <c r="T2495" i="2"/>
  <c r="P2495" i="2"/>
  <c r="O2495" i="2"/>
  <c r="J2495" i="2"/>
  <c r="T2494" i="2"/>
  <c r="P2494" i="2"/>
  <c r="O2494" i="2"/>
  <c r="J2494" i="2"/>
  <c r="T2493" i="2"/>
  <c r="P2493" i="2"/>
  <c r="O2493" i="2"/>
  <c r="J2493" i="2"/>
  <c r="T2492" i="2"/>
  <c r="P2492" i="2"/>
  <c r="O2492" i="2"/>
  <c r="J2492" i="2"/>
  <c r="T2491" i="2"/>
  <c r="P2491" i="2"/>
  <c r="O2491" i="2"/>
  <c r="J2491" i="2"/>
  <c r="T2490" i="2"/>
  <c r="P2490" i="2"/>
  <c r="O2490" i="2"/>
  <c r="J2490" i="2"/>
  <c r="T2489" i="2"/>
  <c r="P2489" i="2"/>
  <c r="O2489" i="2"/>
  <c r="J2489" i="2"/>
  <c r="T2488" i="2"/>
  <c r="P2488" i="2"/>
  <c r="O2488" i="2"/>
  <c r="J2488" i="2"/>
  <c r="T2487" i="2"/>
  <c r="P2487" i="2"/>
  <c r="O2487" i="2"/>
  <c r="J2487" i="2"/>
  <c r="T2486" i="2"/>
  <c r="P2486" i="2"/>
  <c r="O2486" i="2"/>
  <c r="J2486" i="2"/>
  <c r="T2485" i="2"/>
  <c r="P2485" i="2"/>
  <c r="O2485" i="2"/>
  <c r="J2485" i="2"/>
  <c r="T2484" i="2"/>
  <c r="P2484" i="2"/>
  <c r="O2484" i="2"/>
  <c r="J2484" i="2"/>
  <c r="T2483" i="2"/>
  <c r="P2483" i="2"/>
  <c r="O2483" i="2"/>
  <c r="J2483" i="2"/>
  <c r="T2482" i="2"/>
  <c r="P2482" i="2"/>
  <c r="O2482" i="2"/>
  <c r="J2482" i="2"/>
  <c r="T2481" i="2"/>
  <c r="P2481" i="2"/>
  <c r="O2481" i="2"/>
  <c r="J2481" i="2"/>
  <c r="T2480" i="2"/>
  <c r="P2480" i="2"/>
  <c r="O2480" i="2"/>
  <c r="J2480" i="2"/>
  <c r="T2479" i="2"/>
  <c r="P2479" i="2"/>
  <c r="O2479" i="2"/>
  <c r="J2479" i="2"/>
  <c r="T2478" i="2"/>
  <c r="P2478" i="2"/>
  <c r="O2478" i="2"/>
  <c r="J2478" i="2"/>
  <c r="T2477" i="2"/>
  <c r="P2477" i="2"/>
  <c r="O2477" i="2"/>
  <c r="J2477" i="2"/>
  <c r="T2476" i="2"/>
  <c r="P2476" i="2"/>
  <c r="O2476" i="2"/>
  <c r="J2476" i="2"/>
  <c r="T2475" i="2"/>
  <c r="P2475" i="2"/>
  <c r="O2475" i="2"/>
  <c r="J2475" i="2"/>
  <c r="T2474" i="2"/>
  <c r="P2474" i="2"/>
  <c r="O2474" i="2"/>
  <c r="J2474" i="2"/>
  <c r="T2454" i="2"/>
  <c r="P2454" i="2"/>
  <c r="O2454" i="2"/>
  <c r="J2454" i="2"/>
  <c r="T2453" i="2"/>
  <c r="P2453" i="2"/>
  <c r="O2453" i="2"/>
  <c r="J2453" i="2"/>
  <c r="T2452" i="2"/>
  <c r="P2452" i="2"/>
  <c r="O2452" i="2"/>
  <c r="J2452" i="2"/>
  <c r="T2451" i="2"/>
  <c r="P2451" i="2"/>
  <c r="O2451" i="2"/>
  <c r="J2451" i="2"/>
  <c r="T2450" i="2"/>
  <c r="P2450" i="2"/>
  <c r="O2450" i="2"/>
  <c r="J2450" i="2"/>
  <c r="T2449" i="2"/>
  <c r="P2449" i="2"/>
  <c r="O2449" i="2"/>
  <c r="J2449" i="2"/>
  <c r="T2448" i="2"/>
  <c r="P2448" i="2"/>
  <c r="O2448" i="2"/>
  <c r="J2448" i="2"/>
  <c r="T2447" i="2"/>
  <c r="P2447" i="2"/>
  <c r="O2447" i="2"/>
  <c r="J2447" i="2"/>
  <c r="T2446" i="2"/>
  <c r="P2446" i="2"/>
  <c r="O2446" i="2"/>
  <c r="J2446" i="2"/>
  <c r="T2445" i="2"/>
  <c r="P2445" i="2"/>
  <c r="O2445" i="2"/>
  <c r="J2445" i="2"/>
  <c r="T2444" i="2"/>
  <c r="P2444" i="2"/>
  <c r="O2444" i="2"/>
  <c r="J2444" i="2"/>
  <c r="T2443" i="2"/>
  <c r="P2443" i="2"/>
  <c r="O2443" i="2"/>
  <c r="J2443" i="2"/>
  <c r="T2442" i="2"/>
  <c r="P2442" i="2"/>
  <c r="O2442" i="2"/>
  <c r="J2442" i="2"/>
  <c r="T2441" i="2"/>
  <c r="P2441" i="2"/>
  <c r="O2441" i="2"/>
  <c r="J2441" i="2"/>
  <c r="T2440" i="2"/>
  <c r="P2440" i="2"/>
  <c r="O2440" i="2"/>
  <c r="J2440" i="2"/>
  <c r="T2439" i="2"/>
  <c r="P2439" i="2"/>
  <c r="O2439" i="2"/>
  <c r="J2439" i="2"/>
  <c r="T2438" i="2"/>
  <c r="P2438" i="2"/>
  <c r="O2438" i="2"/>
  <c r="J2438" i="2"/>
  <c r="T2437" i="2"/>
  <c r="P2437" i="2"/>
  <c r="O2437" i="2"/>
  <c r="J2437" i="2"/>
  <c r="T2435" i="2"/>
  <c r="P2435" i="2"/>
  <c r="O2435" i="2"/>
  <c r="J2435" i="2"/>
  <c r="T2434" i="2"/>
  <c r="P2434" i="2"/>
  <c r="O2434" i="2"/>
  <c r="J2434" i="2"/>
  <c r="T2433" i="2"/>
  <c r="P2433" i="2"/>
  <c r="O2433" i="2"/>
  <c r="J2433" i="2"/>
  <c r="T2432" i="2"/>
  <c r="P2432" i="2"/>
  <c r="O2432" i="2"/>
  <c r="J2432" i="2"/>
  <c r="T2431" i="2"/>
  <c r="P2431" i="2"/>
  <c r="O2431" i="2"/>
  <c r="J2431" i="2"/>
  <c r="T2430" i="2"/>
  <c r="P2430" i="2"/>
  <c r="O2430" i="2"/>
  <c r="J2430" i="2"/>
  <c r="T2429" i="2"/>
  <c r="P2429" i="2"/>
  <c r="O2429" i="2"/>
  <c r="J2429" i="2"/>
  <c r="T2428" i="2"/>
  <c r="P2428" i="2"/>
  <c r="O2428" i="2"/>
  <c r="J2428" i="2"/>
  <c r="T2427" i="2"/>
  <c r="P2427" i="2"/>
  <c r="O2427" i="2"/>
  <c r="J2427" i="2"/>
  <c r="T2426" i="2"/>
  <c r="P2426" i="2"/>
  <c r="O2426" i="2"/>
  <c r="J2426" i="2"/>
  <c r="T2425" i="2"/>
  <c r="P2425" i="2"/>
  <c r="O2425" i="2"/>
  <c r="J2425" i="2"/>
  <c r="T2424" i="2"/>
  <c r="P2424" i="2"/>
  <c r="O2424" i="2"/>
  <c r="J2424" i="2"/>
  <c r="T2423" i="2"/>
  <c r="P2423" i="2"/>
  <c r="O2423" i="2"/>
  <c r="J2423" i="2"/>
  <c r="T2422" i="2"/>
  <c r="P2422" i="2"/>
  <c r="O2422" i="2"/>
  <c r="J2422" i="2"/>
  <c r="T2421" i="2"/>
  <c r="P2421" i="2"/>
  <c r="O2421" i="2"/>
  <c r="J2421" i="2"/>
  <c r="T2420" i="2"/>
  <c r="P2420" i="2"/>
  <c r="O2420" i="2"/>
  <c r="J2420" i="2"/>
  <c r="T2419" i="2"/>
  <c r="P2419" i="2"/>
  <c r="O2419" i="2"/>
  <c r="J2419" i="2"/>
  <c r="T2418" i="2"/>
  <c r="P2418" i="2"/>
  <c r="O2418" i="2"/>
  <c r="J2418" i="2"/>
  <c r="T2417" i="2"/>
  <c r="P2417" i="2"/>
  <c r="O2417" i="2"/>
  <c r="J2417" i="2"/>
  <c r="T2416" i="2"/>
  <c r="P2416" i="2"/>
  <c r="O2416" i="2"/>
  <c r="J2416" i="2"/>
  <c r="T2415" i="2"/>
  <c r="P2415" i="2"/>
  <c r="O2415" i="2"/>
  <c r="J2415" i="2"/>
  <c r="T2414" i="2"/>
  <c r="P2414" i="2"/>
  <c r="O2414" i="2"/>
  <c r="J2414" i="2"/>
  <c r="T2413" i="2"/>
  <c r="P2413" i="2"/>
  <c r="O2413" i="2"/>
  <c r="J2413" i="2"/>
  <c r="T2412" i="2"/>
  <c r="P2412" i="2"/>
  <c r="O2412" i="2"/>
  <c r="J2412" i="2"/>
  <c r="T2411" i="2"/>
  <c r="P2411" i="2"/>
  <c r="O2411" i="2"/>
  <c r="J2411" i="2"/>
  <c r="T2410" i="2"/>
  <c r="P2410" i="2"/>
  <c r="O2410" i="2"/>
  <c r="J2410" i="2"/>
  <c r="T2409" i="2"/>
  <c r="P2409" i="2"/>
  <c r="O2409" i="2"/>
  <c r="J2409" i="2"/>
  <c r="T2408" i="2"/>
  <c r="P2408" i="2"/>
  <c r="O2408" i="2"/>
  <c r="J2408" i="2"/>
  <c r="T2407" i="2"/>
  <c r="P2407" i="2"/>
  <c r="O2407" i="2"/>
  <c r="J2407" i="2"/>
  <c r="T2406" i="2"/>
  <c r="P2406" i="2"/>
  <c r="O2406" i="2"/>
  <c r="J2406" i="2"/>
  <c r="T2405" i="2"/>
  <c r="P2405" i="2"/>
  <c r="O2405" i="2"/>
  <c r="J2405" i="2"/>
  <c r="T2404" i="2"/>
  <c r="P2404" i="2"/>
  <c r="O2404" i="2"/>
  <c r="J2404" i="2"/>
  <c r="T2403" i="2"/>
  <c r="P2403" i="2"/>
  <c r="O2403" i="2"/>
  <c r="J2403" i="2"/>
  <c r="T2402" i="2"/>
  <c r="P2402" i="2"/>
  <c r="O2402" i="2"/>
  <c r="J2402" i="2"/>
  <c r="T2401" i="2"/>
  <c r="P2401" i="2"/>
  <c r="O2401" i="2"/>
  <c r="J2401" i="2"/>
  <c r="T2400" i="2"/>
  <c r="P2400" i="2"/>
  <c r="O2400" i="2"/>
  <c r="J2400" i="2"/>
  <c r="T2399" i="2"/>
  <c r="P2399" i="2"/>
  <c r="O2399" i="2"/>
  <c r="J2399" i="2"/>
  <c r="T2398" i="2"/>
  <c r="P2398" i="2"/>
  <c r="O2398" i="2"/>
  <c r="J2398" i="2"/>
  <c r="T2397" i="2"/>
  <c r="P2397" i="2"/>
  <c r="O2397" i="2"/>
  <c r="J2397" i="2"/>
  <c r="T2396" i="2"/>
  <c r="P2396" i="2"/>
  <c r="O2396" i="2"/>
  <c r="J2396" i="2"/>
  <c r="T2395" i="2"/>
  <c r="P2395" i="2"/>
  <c r="O2395" i="2"/>
  <c r="J2395" i="2"/>
  <c r="T2394" i="2"/>
  <c r="P2394" i="2"/>
  <c r="O2394" i="2"/>
  <c r="J2394" i="2"/>
  <c r="T2393" i="2"/>
  <c r="P2393" i="2"/>
  <c r="O2393" i="2"/>
  <c r="J2393" i="2"/>
  <c r="T2392" i="2"/>
  <c r="P2392" i="2"/>
  <c r="O2392" i="2"/>
  <c r="J2392" i="2"/>
  <c r="T2391" i="2"/>
  <c r="P2391" i="2"/>
  <c r="O2391" i="2"/>
  <c r="J2391" i="2"/>
  <c r="T2390" i="2"/>
  <c r="P2390" i="2"/>
  <c r="O2390" i="2"/>
  <c r="J2390" i="2"/>
  <c r="T2389" i="2"/>
  <c r="P2389" i="2"/>
  <c r="O2389" i="2"/>
  <c r="J2389" i="2"/>
  <c r="T2388" i="2"/>
  <c r="P2388" i="2"/>
  <c r="O2388" i="2"/>
  <c r="J2388" i="2"/>
  <c r="T2387" i="2"/>
  <c r="P2387" i="2"/>
  <c r="O2387" i="2"/>
  <c r="J2387" i="2"/>
  <c r="T2386" i="2"/>
  <c r="P2386" i="2"/>
  <c r="O2386" i="2"/>
  <c r="J2386" i="2"/>
  <c r="T2385" i="2"/>
  <c r="P2385" i="2"/>
  <c r="O2385" i="2"/>
  <c r="J2385" i="2"/>
  <c r="T2384" i="2"/>
  <c r="P2384" i="2"/>
  <c r="O2384" i="2"/>
  <c r="J2384" i="2"/>
  <c r="T2383" i="2"/>
  <c r="P2383" i="2"/>
  <c r="O2383" i="2"/>
  <c r="J2383" i="2"/>
  <c r="T2382" i="2"/>
  <c r="P2382" i="2"/>
  <c r="O2382" i="2"/>
  <c r="J2382" i="2"/>
  <c r="T2381" i="2"/>
  <c r="P2381" i="2"/>
  <c r="O2381" i="2"/>
  <c r="J2381" i="2"/>
  <c r="T2380" i="2"/>
  <c r="P2380" i="2"/>
  <c r="O2380" i="2"/>
  <c r="J2380" i="2"/>
  <c r="T2379" i="2"/>
  <c r="P2379" i="2"/>
  <c r="O2379" i="2"/>
  <c r="J2379" i="2"/>
  <c r="T2378" i="2"/>
  <c r="P2378" i="2"/>
  <c r="O2378" i="2"/>
  <c r="J2378" i="2"/>
  <c r="T2377" i="2"/>
  <c r="P2377" i="2"/>
  <c r="O2377" i="2"/>
  <c r="J2377" i="2"/>
  <c r="T2376" i="2"/>
  <c r="P2376" i="2"/>
  <c r="O2376" i="2"/>
  <c r="J2376" i="2"/>
  <c r="T2375" i="2"/>
  <c r="P2375" i="2"/>
  <c r="O2375" i="2"/>
  <c r="J2375" i="2"/>
  <c r="T2374" i="2"/>
  <c r="P2374" i="2"/>
  <c r="O2374" i="2"/>
  <c r="J2374" i="2"/>
  <c r="T2373" i="2"/>
  <c r="P2373" i="2"/>
  <c r="O2373" i="2"/>
  <c r="J2373" i="2"/>
  <c r="T2372" i="2"/>
  <c r="P2372" i="2"/>
  <c r="O2372" i="2"/>
  <c r="J2372" i="2"/>
  <c r="T2371" i="2"/>
  <c r="P2371" i="2"/>
  <c r="O2371" i="2"/>
  <c r="J2371" i="2"/>
  <c r="T2370" i="2"/>
  <c r="P2370" i="2"/>
  <c r="O2370" i="2"/>
  <c r="J2370" i="2"/>
  <c r="T2369" i="2"/>
  <c r="P2369" i="2"/>
  <c r="O2369" i="2"/>
  <c r="J2369" i="2"/>
  <c r="T2368" i="2"/>
  <c r="P2368" i="2"/>
  <c r="O2368" i="2"/>
  <c r="J2368" i="2"/>
  <c r="T2367" i="2"/>
  <c r="P2367" i="2"/>
  <c r="O2367" i="2"/>
  <c r="J2367" i="2"/>
  <c r="T2366" i="2"/>
  <c r="P2366" i="2"/>
  <c r="O2366" i="2"/>
  <c r="J2366" i="2"/>
  <c r="T2365" i="2"/>
  <c r="P2365" i="2"/>
  <c r="O2365" i="2"/>
  <c r="J2365" i="2"/>
  <c r="T2217" i="2"/>
  <c r="P2217" i="2"/>
  <c r="O2217" i="2"/>
  <c r="J2217" i="2"/>
  <c r="T2214" i="2"/>
  <c r="P2214" i="2"/>
  <c r="O2214" i="2"/>
  <c r="J2214" i="2"/>
  <c r="T2213" i="2"/>
  <c r="P2213" i="2"/>
  <c r="O2213" i="2"/>
  <c r="J2213" i="2"/>
  <c r="T2212" i="2"/>
  <c r="P2212" i="2"/>
  <c r="O2212" i="2"/>
  <c r="J2212" i="2"/>
  <c r="T2211" i="2"/>
  <c r="P2211" i="2"/>
  <c r="O2211" i="2"/>
  <c r="J2211" i="2"/>
  <c r="T2210" i="2"/>
  <c r="P2210" i="2"/>
  <c r="O2210" i="2"/>
  <c r="J2210" i="2"/>
  <c r="T2209" i="2"/>
  <c r="P2209" i="2"/>
  <c r="O2209" i="2"/>
  <c r="J2209" i="2"/>
  <c r="T2208" i="2"/>
  <c r="P2208" i="2"/>
  <c r="O2208" i="2"/>
  <c r="J2208" i="2"/>
  <c r="T2201" i="2"/>
  <c r="P2201" i="2"/>
  <c r="O2201" i="2"/>
  <c r="J2201" i="2"/>
  <c r="T2198" i="2"/>
  <c r="P2198" i="2"/>
  <c r="O2198" i="2"/>
  <c r="J2198" i="2"/>
  <c r="T2196" i="2"/>
  <c r="P2196" i="2"/>
  <c r="O2196" i="2"/>
  <c r="J2196" i="2"/>
  <c r="T2195" i="2"/>
  <c r="P2195" i="2"/>
  <c r="O2195" i="2"/>
  <c r="J2195" i="2"/>
  <c r="T2194" i="2"/>
  <c r="P2194" i="2"/>
  <c r="O2194" i="2"/>
  <c r="J2194" i="2"/>
  <c r="T2193" i="2"/>
  <c r="P2193" i="2"/>
  <c r="O2193" i="2"/>
  <c r="J2193" i="2"/>
  <c r="T2192" i="2"/>
  <c r="P2192" i="2"/>
  <c r="O2192" i="2"/>
  <c r="J2192" i="2"/>
  <c r="T2191" i="2"/>
  <c r="P2191" i="2"/>
  <c r="O2191" i="2"/>
  <c r="J2191" i="2"/>
  <c r="T2190" i="2"/>
  <c r="P2190" i="2"/>
  <c r="O2190" i="2"/>
  <c r="J2190" i="2"/>
  <c r="T2189" i="2"/>
  <c r="P2189" i="2"/>
  <c r="O2189" i="2"/>
  <c r="J2189" i="2"/>
  <c r="T2188" i="2"/>
  <c r="P2188" i="2"/>
  <c r="O2188" i="2"/>
  <c r="J2188" i="2"/>
  <c r="T2187" i="2"/>
  <c r="P2187" i="2"/>
  <c r="O2187" i="2"/>
  <c r="J2187" i="2"/>
  <c r="T2185" i="2"/>
  <c r="P2185" i="2"/>
  <c r="O2185" i="2"/>
  <c r="J2185" i="2"/>
  <c r="T2184" i="2"/>
  <c r="P2184" i="2"/>
  <c r="O2184" i="2"/>
  <c r="J2184" i="2"/>
  <c r="T2181" i="2"/>
  <c r="P2181" i="2"/>
  <c r="O2181" i="2"/>
  <c r="J2181" i="2"/>
  <c r="T2178" i="2"/>
  <c r="P2178" i="2"/>
  <c r="O2178" i="2"/>
  <c r="J2178" i="2"/>
  <c r="T2177" i="2"/>
  <c r="P2177" i="2"/>
  <c r="O2177" i="2"/>
  <c r="J2177" i="2"/>
  <c r="T2176" i="2"/>
  <c r="P2176" i="2"/>
  <c r="O2176" i="2"/>
  <c r="J2176" i="2"/>
  <c r="T2175" i="2"/>
  <c r="P2175" i="2"/>
  <c r="O2175" i="2"/>
  <c r="J2175" i="2"/>
  <c r="T2174" i="2"/>
  <c r="P2174" i="2"/>
  <c r="O2174" i="2"/>
  <c r="J2174" i="2"/>
  <c r="T2173" i="2"/>
  <c r="P2173" i="2"/>
  <c r="O2173" i="2"/>
  <c r="J2173" i="2"/>
  <c r="T2172" i="2"/>
  <c r="P2172" i="2"/>
  <c r="O2172" i="2"/>
  <c r="J2172" i="2"/>
  <c r="T2171" i="2"/>
  <c r="P2171" i="2"/>
  <c r="O2171" i="2"/>
  <c r="J2171" i="2"/>
  <c r="T2170" i="2"/>
  <c r="P2170" i="2"/>
  <c r="O2170" i="2"/>
  <c r="J2170" i="2"/>
  <c r="T2169" i="2"/>
  <c r="P2169" i="2"/>
  <c r="O2169" i="2"/>
  <c r="J2169" i="2"/>
  <c r="T2168" i="2"/>
  <c r="P2168" i="2"/>
  <c r="O2168" i="2"/>
  <c r="J2168" i="2"/>
  <c r="T2167" i="2"/>
  <c r="P2167" i="2"/>
  <c r="O2167" i="2"/>
  <c r="J2167" i="2"/>
  <c r="T2166" i="2"/>
  <c r="P2166" i="2"/>
  <c r="O2166" i="2"/>
  <c r="J2166" i="2"/>
  <c r="T2165" i="2"/>
  <c r="P2165" i="2"/>
  <c r="O2165" i="2"/>
  <c r="J2165" i="2"/>
  <c r="T2164" i="2"/>
  <c r="P2164" i="2"/>
  <c r="O2164" i="2"/>
  <c r="J2164" i="2"/>
  <c r="T2162" i="2"/>
  <c r="P2162" i="2"/>
  <c r="O2162" i="2"/>
  <c r="J2162" i="2"/>
  <c r="T2161" i="2"/>
  <c r="P2161" i="2"/>
  <c r="O2161" i="2"/>
  <c r="J2161" i="2"/>
  <c r="T2160" i="2"/>
  <c r="P2160" i="2"/>
  <c r="O2160" i="2"/>
  <c r="J2160" i="2"/>
  <c r="T2159" i="2"/>
  <c r="P2159" i="2"/>
  <c r="O2159" i="2"/>
  <c r="J2159" i="2"/>
  <c r="T2158" i="2"/>
  <c r="P2158" i="2"/>
  <c r="O2158" i="2"/>
  <c r="J2158" i="2"/>
  <c r="T2157" i="2"/>
  <c r="P2157" i="2"/>
  <c r="O2157" i="2"/>
  <c r="J2157" i="2"/>
  <c r="T2156" i="2"/>
  <c r="P2156" i="2"/>
  <c r="O2156" i="2"/>
  <c r="J2156" i="2"/>
  <c r="T2155" i="2"/>
  <c r="P2155" i="2"/>
  <c r="O2155" i="2"/>
  <c r="J2155" i="2"/>
  <c r="T2154" i="2"/>
  <c r="P2154" i="2"/>
  <c r="O2154" i="2"/>
  <c r="J2154" i="2"/>
  <c r="T2153" i="2"/>
  <c r="P2153" i="2"/>
  <c r="O2153" i="2"/>
  <c r="J2153" i="2"/>
  <c r="T2152" i="2"/>
  <c r="P2152" i="2"/>
  <c r="O2152" i="2"/>
  <c r="J2152" i="2"/>
  <c r="T2151" i="2"/>
  <c r="P2151" i="2"/>
  <c r="O2151" i="2"/>
  <c r="J2151" i="2"/>
  <c r="T2150" i="2"/>
  <c r="P2150" i="2"/>
  <c r="O2150" i="2"/>
  <c r="J2150" i="2"/>
  <c r="T2149" i="2"/>
  <c r="P2149" i="2"/>
  <c r="O2149" i="2"/>
  <c r="J2149" i="2"/>
  <c r="T2148" i="2"/>
  <c r="P2148" i="2"/>
  <c r="O2148" i="2"/>
  <c r="J2148" i="2"/>
  <c r="T2147" i="2"/>
  <c r="P2147" i="2"/>
  <c r="O2147" i="2"/>
  <c r="J2147" i="2"/>
  <c r="T2146" i="2"/>
  <c r="P2146" i="2"/>
  <c r="O2146" i="2"/>
  <c r="J2146" i="2"/>
  <c r="T2145" i="2"/>
  <c r="P2145" i="2"/>
  <c r="O2145" i="2"/>
  <c r="J2145" i="2"/>
  <c r="T2144" i="2"/>
  <c r="P2144" i="2"/>
  <c r="O2144" i="2"/>
  <c r="J2144" i="2"/>
  <c r="T2143" i="2"/>
  <c r="P2143" i="2"/>
  <c r="O2143" i="2"/>
  <c r="J2143" i="2"/>
  <c r="T2142" i="2"/>
  <c r="P2142" i="2"/>
  <c r="O2142" i="2"/>
  <c r="J2142" i="2"/>
  <c r="T2141" i="2"/>
  <c r="P2141" i="2"/>
  <c r="O2141" i="2"/>
  <c r="J2141" i="2"/>
  <c r="T2140" i="2"/>
  <c r="P2140" i="2"/>
  <c r="O2140" i="2"/>
  <c r="J2140" i="2"/>
  <c r="T2139" i="2"/>
  <c r="P2139" i="2"/>
  <c r="O2139" i="2"/>
  <c r="J2139" i="2"/>
  <c r="T2138" i="2"/>
  <c r="P2138" i="2"/>
  <c r="O2138" i="2"/>
  <c r="J2138" i="2"/>
  <c r="T2137" i="2"/>
  <c r="P2137" i="2"/>
  <c r="O2137" i="2"/>
  <c r="J2137" i="2"/>
  <c r="T2136" i="2"/>
  <c r="P2136" i="2"/>
  <c r="O2136" i="2"/>
  <c r="J2136" i="2"/>
  <c r="T2135" i="2"/>
  <c r="P2135" i="2"/>
  <c r="O2135" i="2"/>
  <c r="J2135" i="2"/>
  <c r="T2134" i="2"/>
  <c r="P2134" i="2"/>
  <c r="O2134" i="2"/>
  <c r="J2134" i="2"/>
  <c r="T2133" i="2"/>
  <c r="P2133" i="2"/>
  <c r="O2133" i="2"/>
  <c r="J2133" i="2"/>
  <c r="T2132" i="2"/>
  <c r="P2132" i="2"/>
  <c r="O2132" i="2"/>
  <c r="J2132" i="2"/>
  <c r="T2131" i="2"/>
  <c r="P2131" i="2"/>
  <c r="O2131" i="2"/>
  <c r="J2131" i="2"/>
  <c r="T2130" i="2"/>
  <c r="P2130" i="2"/>
  <c r="O2130" i="2"/>
  <c r="J2130" i="2"/>
  <c r="T2129" i="2"/>
  <c r="P2129" i="2"/>
  <c r="O2129" i="2"/>
  <c r="J2129" i="2"/>
  <c r="T2128" i="2"/>
  <c r="P2128" i="2"/>
  <c r="O2128" i="2"/>
  <c r="J2128" i="2"/>
  <c r="T2127" i="2"/>
  <c r="P2127" i="2"/>
  <c r="O2127" i="2"/>
  <c r="J2127" i="2"/>
  <c r="T2126" i="2"/>
  <c r="P2126" i="2"/>
  <c r="O2126" i="2"/>
  <c r="J2126" i="2"/>
  <c r="T2125" i="2"/>
  <c r="P2125" i="2"/>
  <c r="O2125" i="2"/>
  <c r="J2125" i="2"/>
  <c r="T2123" i="2"/>
  <c r="P2123" i="2"/>
  <c r="O2123" i="2"/>
  <c r="J2123" i="2"/>
  <c r="T2121" i="2"/>
  <c r="P2121" i="2"/>
  <c r="O2121" i="2"/>
  <c r="J2121" i="2"/>
  <c r="T2120" i="2"/>
  <c r="P2120" i="2"/>
  <c r="O2120" i="2"/>
  <c r="J2120" i="2"/>
  <c r="T2119" i="2"/>
  <c r="P2119" i="2"/>
  <c r="O2119" i="2"/>
  <c r="J2119" i="2"/>
  <c r="T2118" i="2"/>
  <c r="P2118" i="2"/>
  <c r="O2118" i="2"/>
  <c r="J2118" i="2"/>
  <c r="T2117" i="2"/>
  <c r="P2117" i="2"/>
  <c r="O2117" i="2"/>
  <c r="J2117" i="2"/>
  <c r="T2116" i="2"/>
  <c r="P2116" i="2"/>
  <c r="O2116" i="2"/>
  <c r="J2116" i="2"/>
  <c r="T2115" i="2"/>
  <c r="P2115" i="2"/>
  <c r="O2115" i="2"/>
  <c r="J2115" i="2"/>
  <c r="T2114" i="2"/>
  <c r="P2114" i="2"/>
  <c r="O2114" i="2"/>
  <c r="J2114" i="2"/>
  <c r="T2113" i="2"/>
  <c r="P2113" i="2"/>
  <c r="O2113" i="2"/>
  <c r="J2113" i="2"/>
  <c r="T2112" i="2"/>
  <c r="P2112" i="2"/>
  <c r="O2112" i="2"/>
  <c r="J2112" i="2"/>
  <c r="T2111" i="2"/>
  <c r="P2111" i="2"/>
  <c r="O2111" i="2"/>
  <c r="J2111" i="2"/>
  <c r="T2110" i="2"/>
  <c r="P2110" i="2"/>
  <c r="O2110" i="2"/>
  <c r="J2110" i="2"/>
  <c r="T2109" i="2"/>
  <c r="P2109" i="2"/>
  <c r="O2109" i="2"/>
  <c r="J2109" i="2"/>
  <c r="T2108" i="2"/>
  <c r="P2108" i="2"/>
  <c r="O2108" i="2"/>
  <c r="J2108" i="2"/>
  <c r="T2107" i="2"/>
  <c r="P2107" i="2"/>
  <c r="O2107" i="2"/>
  <c r="J2107" i="2"/>
  <c r="T2106" i="2"/>
  <c r="P2106" i="2"/>
  <c r="O2106" i="2"/>
  <c r="J2106" i="2"/>
  <c r="T2105" i="2"/>
  <c r="P2105" i="2"/>
  <c r="O2105" i="2"/>
  <c r="J2105" i="2"/>
  <c r="T2104" i="2"/>
  <c r="P2104" i="2"/>
  <c r="O2104" i="2"/>
  <c r="J2104" i="2"/>
  <c r="T2103" i="2"/>
  <c r="P2103" i="2"/>
  <c r="O2103" i="2"/>
  <c r="J2103" i="2"/>
  <c r="T2102" i="2"/>
  <c r="P2102" i="2"/>
  <c r="O2102" i="2"/>
  <c r="J2102" i="2"/>
  <c r="T2101" i="2"/>
  <c r="P2101" i="2"/>
  <c r="O2101" i="2"/>
  <c r="J2101" i="2"/>
  <c r="T2099" i="2"/>
  <c r="P2099" i="2"/>
  <c r="O2099" i="2"/>
  <c r="J2099" i="2"/>
  <c r="T2098" i="2"/>
  <c r="P2098" i="2"/>
  <c r="O2098" i="2"/>
  <c r="J2098" i="2"/>
  <c r="T2097" i="2"/>
  <c r="P2097" i="2"/>
  <c r="O2097" i="2"/>
  <c r="J2097" i="2"/>
  <c r="T2096" i="2"/>
  <c r="P2096" i="2"/>
  <c r="O2096" i="2"/>
  <c r="J2096" i="2"/>
  <c r="T2095" i="2"/>
  <c r="P2095" i="2"/>
  <c r="O2095" i="2"/>
  <c r="J2095" i="2"/>
  <c r="T2094" i="2"/>
  <c r="P2094" i="2"/>
  <c r="O2094" i="2"/>
  <c r="J2094" i="2"/>
  <c r="T2093" i="2"/>
  <c r="P2093" i="2"/>
  <c r="O2093" i="2"/>
  <c r="J2093" i="2"/>
  <c r="T2092" i="2"/>
  <c r="P2092" i="2"/>
  <c r="O2092" i="2"/>
  <c r="J2092" i="2"/>
  <c r="T2091" i="2"/>
  <c r="P2091" i="2"/>
  <c r="O2091" i="2"/>
  <c r="J2091" i="2"/>
  <c r="T2090" i="2"/>
  <c r="P2090" i="2"/>
  <c r="O2090" i="2"/>
  <c r="J2090" i="2"/>
  <c r="T2089" i="2"/>
  <c r="P2089" i="2"/>
  <c r="O2089" i="2"/>
  <c r="J2089" i="2"/>
  <c r="T2088" i="2"/>
  <c r="P2088" i="2"/>
  <c r="O2088" i="2"/>
  <c r="J2088" i="2"/>
  <c r="T2087" i="2"/>
  <c r="P2087" i="2"/>
  <c r="O2087" i="2"/>
  <c r="J2087" i="2"/>
  <c r="T2086" i="2"/>
  <c r="P2086" i="2"/>
  <c r="O2086" i="2"/>
  <c r="J2086" i="2"/>
  <c r="T2085" i="2"/>
  <c r="P2085" i="2"/>
  <c r="O2085" i="2"/>
  <c r="J2085" i="2"/>
  <c r="T2084" i="2"/>
  <c r="P2084" i="2"/>
  <c r="O2084" i="2"/>
  <c r="J2084" i="2"/>
  <c r="T2083" i="2"/>
  <c r="P2083" i="2"/>
  <c r="O2083" i="2"/>
  <c r="J2083" i="2"/>
  <c r="T2082" i="2"/>
  <c r="P2082" i="2"/>
  <c r="O2082" i="2"/>
  <c r="J2082" i="2"/>
  <c r="T2081" i="2"/>
  <c r="P2081" i="2"/>
  <c r="O2081" i="2"/>
  <c r="J2081" i="2"/>
  <c r="T2080" i="2"/>
  <c r="P2080" i="2"/>
  <c r="O2080" i="2"/>
  <c r="J2080" i="2"/>
  <c r="T2079" i="2"/>
  <c r="P2079" i="2"/>
  <c r="O2079" i="2"/>
  <c r="J2079" i="2"/>
  <c r="T2078" i="2"/>
  <c r="P2078" i="2"/>
  <c r="O2078" i="2"/>
  <c r="J2078" i="2"/>
  <c r="T2077" i="2"/>
  <c r="P2077" i="2"/>
  <c r="O2077" i="2"/>
  <c r="J2077" i="2"/>
  <c r="T2076" i="2"/>
  <c r="P2076" i="2"/>
  <c r="O2076" i="2"/>
  <c r="J2076" i="2"/>
  <c r="T2075" i="2"/>
  <c r="P2075" i="2"/>
  <c r="O2075" i="2"/>
  <c r="J2075" i="2"/>
  <c r="T2074" i="2"/>
  <c r="P2074" i="2"/>
  <c r="O2074" i="2"/>
  <c r="J2074" i="2"/>
  <c r="T2073" i="2"/>
  <c r="P2073" i="2"/>
  <c r="O2073" i="2"/>
  <c r="J2073" i="2"/>
  <c r="T2072" i="2"/>
  <c r="P2072" i="2"/>
  <c r="O2072" i="2"/>
  <c r="J2072" i="2"/>
  <c r="T2071" i="2"/>
  <c r="P2071" i="2"/>
  <c r="O2071" i="2"/>
  <c r="J2071" i="2"/>
  <c r="T2070" i="2"/>
  <c r="P2070" i="2"/>
  <c r="O2070" i="2"/>
  <c r="J2070" i="2"/>
  <c r="T2069" i="2"/>
  <c r="P2069" i="2"/>
  <c r="O2069" i="2"/>
  <c r="J2069" i="2"/>
  <c r="T2068" i="2"/>
  <c r="P2068" i="2"/>
  <c r="O2068" i="2"/>
  <c r="J2068" i="2"/>
  <c r="T2067" i="2"/>
  <c r="P2067" i="2"/>
  <c r="O2067" i="2"/>
  <c r="J2067" i="2"/>
  <c r="T2066" i="2"/>
  <c r="P2066" i="2"/>
  <c r="O2066" i="2"/>
  <c r="J2066" i="2"/>
  <c r="T2065" i="2"/>
  <c r="P2065" i="2"/>
  <c r="O2065" i="2"/>
  <c r="J2065" i="2"/>
  <c r="T2064" i="2"/>
  <c r="P2064" i="2"/>
  <c r="O2064" i="2"/>
  <c r="J2064" i="2"/>
  <c r="T2054" i="2"/>
  <c r="P2054" i="2"/>
  <c r="O2054" i="2"/>
  <c r="J2054" i="2"/>
  <c r="T2053" i="2"/>
  <c r="P2053" i="2"/>
  <c r="O2053" i="2"/>
  <c r="J2053" i="2"/>
  <c r="T2052" i="2"/>
  <c r="P2052" i="2"/>
  <c r="O2052" i="2"/>
  <c r="J2052" i="2"/>
  <c r="T2051" i="2"/>
  <c r="P2051" i="2"/>
  <c r="O2051" i="2"/>
  <c r="J2051" i="2"/>
  <c r="T2050" i="2"/>
  <c r="P2050" i="2"/>
  <c r="O2050" i="2"/>
  <c r="J2050" i="2"/>
  <c r="T2048" i="2"/>
  <c r="P2048" i="2"/>
  <c r="O2048" i="2"/>
  <c r="J2048" i="2"/>
  <c r="T2047" i="2"/>
  <c r="P2047" i="2"/>
  <c r="O2047" i="2"/>
  <c r="J2047" i="2"/>
  <c r="T2046" i="2"/>
  <c r="P2046" i="2"/>
  <c r="O2046" i="2"/>
  <c r="J2046" i="2"/>
  <c r="T2045" i="2"/>
  <c r="P2045" i="2"/>
  <c r="O2045" i="2"/>
  <c r="J2045" i="2"/>
  <c r="T2044" i="2"/>
  <c r="P2044" i="2"/>
  <c r="O2044" i="2"/>
  <c r="J2044" i="2"/>
  <c r="T2043" i="2"/>
  <c r="P2043" i="2"/>
  <c r="O2043" i="2"/>
  <c r="J2043" i="2"/>
  <c r="T2042" i="2"/>
  <c r="P2042" i="2"/>
  <c r="O2042" i="2"/>
  <c r="J2042" i="2"/>
  <c r="T2041" i="2"/>
  <c r="P2041" i="2"/>
  <c r="O2041" i="2"/>
  <c r="J2041" i="2"/>
  <c r="T2040" i="2"/>
  <c r="P2040" i="2"/>
  <c r="O2040" i="2"/>
  <c r="J2040" i="2"/>
  <c r="T2039" i="2"/>
  <c r="P2039" i="2"/>
  <c r="O2039" i="2"/>
  <c r="J2039" i="2"/>
  <c r="T2038" i="2"/>
  <c r="P2038" i="2"/>
  <c r="O2038" i="2"/>
  <c r="J2038" i="2"/>
  <c r="T2037" i="2"/>
  <c r="P2037" i="2"/>
  <c r="O2037" i="2"/>
  <c r="J2037" i="2"/>
  <c r="T2036" i="2"/>
  <c r="P2036" i="2"/>
  <c r="O2036" i="2"/>
  <c r="J2036" i="2"/>
  <c r="T2035" i="2"/>
  <c r="P2035" i="2"/>
  <c r="O2035" i="2"/>
  <c r="J2035" i="2"/>
  <c r="T2034" i="2"/>
  <c r="P2034" i="2"/>
  <c r="O2034" i="2"/>
  <c r="J2034" i="2"/>
  <c r="T2033" i="2"/>
  <c r="P2033" i="2"/>
  <c r="O2033" i="2"/>
  <c r="J2033" i="2"/>
  <c r="T2032" i="2"/>
  <c r="P2032" i="2"/>
  <c r="O2032" i="2"/>
  <c r="J2032" i="2"/>
  <c r="T2031" i="2"/>
  <c r="P2031" i="2"/>
  <c r="O2031" i="2"/>
  <c r="J2031" i="2"/>
  <c r="T2030" i="2"/>
  <c r="P2030" i="2"/>
  <c r="O2030" i="2"/>
  <c r="J2030" i="2"/>
  <c r="T2029" i="2"/>
  <c r="P2029" i="2"/>
  <c r="O2029" i="2"/>
  <c r="J2029" i="2"/>
  <c r="T2028" i="2"/>
  <c r="P2028" i="2"/>
  <c r="O2028" i="2"/>
  <c r="J2028" i="2"/>
  <c r="T2027" i="2"/>
  <c r="P2027" i="2"/>
  <c r="O2027" i="2"/>
  <c r="J2027" i="2"/>
  <c r="T2026" i="2"/>
  <c r="P2026" i="2"/>
  <c r="O2026" i="2"/>
  <c r="J2026" i="2"/>
  <c r="T2025" i="2"/>
  <c r="P2025" i="2"/>
  <c r="O2025" i="2"/>
  <c r="J2025" i="2"/>
  <c r="T2024" i="2"/>
  <c r="P2024" i="2"/>
  <c r="O2024" i="2"/>
  <c r="J2024" i="2"/>
  <c r="T2023" i="2"/>
  <c r="P2023" i="2"/>
  <c r="O2023" i="2"/>
  <c r="J2023" i="2"/>
  <c r="T2022" i="2"/>
  <c r="P2022" i="2"/>
  <c r="O2022" i="2"/>
  <c r="J2022" i="2"/>
  <c r="T2021" i="2"/>
  <c r="P2021" i="2"/>
  <c r="O2021" i="2"/>
  <c r="J2021" i="2"/>
  <c r="T2020" i="2"/>
  <c r="P2020" i="2"/>
  <c r="O2020" i="2"/>
  <c r="J2020" i="2"/>
  <c r="T2019" i="2"/>
  <c r="P2019" i="2"/>
  <c r="O2019" i="2"/>
  <c r="J2019" i="2"/>
  <c r="T2018" i="2"/>
  <c r="P2018" i="2"/>
  <c r="O2018" i="2"/>
  <c r="J2018" i="2"/>
  <c r="T2017" i="2"/>
  <c r="P2017" i="2"/>
  <c r="O2017" i="2"/>
  <c r="J2017" i="2"/>
  <c r="T2016" i="2"/>
  <c r="P2016" i="2"/>
  <c r="O2016" i="2"/>
  <c r="J2016" i="2"/>
  <c r="T2015" i="2"/>
  <c r="P2015" i="2"/>
  <c r="O2015" i="2"/>
  <c r="J2015" i="2"/>
  <c r="T2014" i="2"/>
  <c r="P2014" i="2"/>
  <c r="O2014" i="2"/>
  <c r="J2014" i="2"/>
  <c r="T2013" i="2"/>
  <c r="P2013" i="2"/>
  <c r="O2013" i="2"/>
  <c r="J2013" i="2"/>
  <c r="T2012" i="2"/>
  <c r="P2012" i="2"/>
  <c r="O2012" i="2"/>
  <c r="J2012" i="2"/>
  <c r="T2011" i="2"/>
  <c r="P2011" i="2"/>
  <c r="O2011" i="2"/>
  <c r="J2011" i="2"/>
  <c r="T2010" i="2"/>
  <c r="P2010" i="2"/>
  <c r="O2010" i="2"/>
  <c r="J2010" i="2"/>
  <c r="T2009" i="2"/>
  <c r="P2009" i="2"/>
  <c r="O2009" i="2"/>
  <c r="J2009" i="2"/>
  <c r="T2008" i="2"/>
  <c r="P2008" i="2"/>
  <c r="O2008" i="2"/>
  <c r="J2008" i="2"/>
  <c r="T2007" i="2"/>
  <c r="P2007" i="2"/>
  <c r="O2007" i="2"/>
  <c r="J2007" i="2"/>
  <c r="T2006" i="2"/>
  <c r="P2006" i="2"/>
  <c r="O2006" i="2"/>
  <c r="J2006" i="2"/>
  <c r="T2005" i="2"/>
  <c r="P2005" i="2"/>
  <c r="O2005" i="2"/>
  <c r="J2005" i="2"/>
  <c r="T2004" i="2"/>
  <c r="P2004" i="2"/>
  <c r="O2004" i="2"/>
  <c r="J2004" i="2"/>
  <c r="T2003" i="2"/>
  <c r="P2003" i="2"/>
  <c r="O2003" i="2"/>
  <c r="J2003" i="2"/>
  <c r="T2002" i="2"/>
  <c r="P2002" i="2"/>
  <c r="O2002" i="2"/>
  <c r="J2002" i="2"/>
  <c r="T2001" i="2"/>
  <c r="P2001" i="2"/>
  <c r="O2001" i="2"/>
  <c r="J2001" i="2"/>
  <c r="T2000" i="2"/>
  <c r="P2000" i="2"/>
  <c r="O2000" i="2"/>
  <c r="J2000" i="2"/>
  <c r="T1999" i="2"/>
  <c r="P1999" i="2"/>
  <c r="O1999" i="2"/>
  <c r="J1999" i="2"/>
  <c r="T1998" i="2"/>
  <c r="P1998" i="2"/>
  <c r="O1998" i="2"/>
  <c r="J1998" i="2"/>
  <c r="T1997" i="2"/>
  <c r="P1997" i="2"/>
  <c r="O1997" i="2"/>
  <c r="J1997" i="2"/>
  <c r="T1996" i="2"/>
  <c r="P1996" i="2"/>
  <c r="O1996" i="2"/>
  <c r="J1996" i="2"/>
  <c r="T1995" i="2"/>
  <c r="P1995" i="2"/>
  <c r="O1995" i="2"/>
  <c r="J1995" i="2"/>
  <c r="T1994" i="2"/>
  <c r="P1994" i="2"/>
  <c r="O1994" i="2"/>
  <c r="J1994" i="2"/>
  <c r="T1993" i="2"/>
  <c r="P1993" i="2"/>
  <c r="O1993" i="2"/>
  <c r="J1993" i="2"/>
  <c r="T1992" i="2"/>
  <c r="P1992" i="2"/>
  <c r="O1992" i="2"/>
  <c r="J1992" i="2"/>
  <c r="T1991" i="2"/>
  <c r="P1991" i="2"/>
  <c r="O1991" i="2"/>
  <c r="J1991" i="2"/>
  <c r="T1990" i="2"/>
  <c r="P1990" i="2"/>
  <c r="O1990" i="2"/>
  <c r="J1990" i="2"/>
  <c r="T1989" i="2"/>
  <c r="P1989" i="2"/>
  <c r="O1989" i="2"/>
  <c r="J1989" i="2"/>
  <c r="T1988" i="2"/>
  <c r="P1988" i="2"/>
  <c r="O1988" i="2"/>
  <c r="J1988" i="2"/>
  <c r="T1987" i="2"/>
  <c r="P1987" i="2"/>
  <c r="O1987" i="2"/>
  <c r="J1987" i="2"/>
  <c r="T1986" i="2"/>
  <c r="P1986" i="2"/>
  <c r="O1986" i="2"/>
  <c r="J1986" i="2"/>
  <c r="T1985" i="2"/>
  <c r="P1985" i="2"/>
  <c r="O1985" i="2"/>
  <c r="J1985" i="2"/>
  <c r="T1984" i="2"/>
  <c r="P1984" i="2"/>
  <c r="O1984" i="2"/>
  <c r="J1984" i="2"/>
  <c r="T1983" i="2"/>
  <c r="P1983" i="2"/>
  <c r="O1983" i="2"/>
  <c r="J1983" i="2"/>
  <c r="T1982" i="2"/>
  <c r="P1982" i="2"/>
  <c r="O1982" i="2"/>
  <c r="J1982" i="2"/>
  <c r="T1981" i="2"/>
  <c r="P1981" i="2"/>
  <c r="O1981" i="2"/>
  <c r="J1981" i="2"/>
  <c r="T1980" i="2"/>
  <c r="P1980" i="2"/>
  <c r="O1980" i="2"/>
  <c r="J1980" i="2"/>
  <c r="T1979" i="2"/>
  <c r="P1979" i="2"/>
  <c r="O1979" i="2"/>
  <c r="J1979" i="2"/>
  <c r="T1978" i="2"/>
  <c r="P1978" i="2"/>
  <c r="O1978" i="2"/>
  <c r="J1978" i="2"/>
  <c r="T1977" i="2"/>
  <c r="P1977" i="2"/>
  <c r="O1977" i="2"/>
  <c r="J1977" i="2"/>
  <c r="T1976" i="2"/>
  <c r="P1976" i="2"/>
  <c r="O1976" i="2"/>
  <c r="J1976" i="2"/>
  <c r="T1975" i="2"/>
  <c r="P1975" i="2"/>
  <c r="O1975" i="2"/>
  <c r="J1975" i="2"/>
  <c r="T1974" i="2"/>
  <c r="P1974" i="2"/>
  <c r="O1974" i="2"/>
  <c r="J1974" i="2"/>
  <c r="T1973" i="2"/>
  <c r="P1973" i="2"/>
  <c r="O1973" i="2"/>
  <c r="J1973" i="2"/>
  <c r="T1972" i="2"/>
  <c r="P1972" i="2"/>
  <c r="O1972" i="2"/>
  <c r="J1972" i="2"/>
  <c r="T1971" i="2"/>
  <c r="P1971" i="2"/>
  <c r="O1971" i="2"/>
  <c r="J1971" i="2"/>
  <c r="T1970" i="2"/>
  <c r="P1970" i="2"/>
  <c r="O1970" i="2"/>
  <c r="J1970" i="2"/>
  <c r="T1969" i="2"/>
  <c r="P1969" i="2"/>
  <c r="O1969" i="2"/>
  <c r="J1969" i="2"/>
  <c r="T1968" i="2"/>
  <c r="P1968" i="2"/>
  <c r="O1968" i="2"/>
  <c r="J1968" i="2"/>
  <c r="T1967" i="2"/>
  <c r="P1967" i="2"/>
  <c r="O1967" i="2"/>
  <c r="J1967" i="2"/>
  <c r="T1966" i="2"/>
  <c r="P1966" i="2"/>
  <c r="O1966" i="2"/>
  <c r="J1966" i="2"/>
  <c r="T1965" i="2"/>
  <c r="P1965" i="2"/>
  <c r="O1965" i="2"/>
  <c r="J1965" i="2"/>
  <c r="T1964" i="2"/>
  <c r="P1964" i="2"/>
  <c r="O1964" i="2"/>
  <c r="J1964" i="2"/>
  <c r="T1963" i="2"/>
  <c r="P1963" i="2"/>
  <c r="O1963" i="2"/>
  <c r="J1963" i="2"/>
  <c r="T1962" i="2"/>
  <c r="P1962" i="2"/>
  <c r="O1962" i="2"/>
  <c r="J1962" i="2"/>
  <c r="T1961" i="2"/>
  <c r="P1961" i="2"/>
  <c r="O1961" i="2"/>
  <c r="J1961" i="2"/>
  <c r="T1960" i="2"/>
  <c r="P1960" i="2"/>
  <c r="O1960" i="2"/>
  <c r="J1960" i="2"/>
  <c r="T1959" i="2"/>
  <c r="P1959" i="2"/>
  <c r="O1959" i="2"/>
  <c r="J1959" i="2"/>
  <c r="T1958" i="2"/>
  <c r="P1958" i="2"/>
  <c r="O1958" i="2"/>
  <c r="J1958" i="2"/>
  <c r="T1957" i="2"/>
  <c r="P1957" i="2"/>
  <c r="O1957" i="2"/>
  <c r="J1957" i="2"/>
  <c r="T1956" i="2"/>
  <c r="P1956" i="2"/>
  <c r="O1956" i="2"/>
  <c r="J1956" i="2"/>
  <c r="T1955" i="2"/>
  <c r="P1955" i="2"/>
  <c r="O1955" i="2"/>
  <c r="J1955" i="2"/>
  <c r="T1954" i="2"/>
  <c r="P1954" i="2"/>
  <c r="O1954" i="2"/>
  <c r="J1954" i="2"/>
  <c r="T1953" i="2"/>
  <c r="P1953" i="2"/>
  <c r="O1953" i="2"/>
  <c r="J1953" i="2"/>
  <c r="T1952" i="2"/>
  <c r="P1952" i="2"/>
  <c r="O1952" i="2"/>
  <c r="J1952" i="2"/>
  <c r="T1951" i="2"/>
  <c r="P1951" i="2"/>
  <c r="O1951" i="2"/>
  <c r="J1951" i="2"/>
  <c r="T1950" i="2"/>
  <c r="P1950" i="2"/>
  <c r="O1950" i="2"/>
  <c r="J1950" i="2"/>
  <c r="T1949" i="2"/>
  <c r="P1949" i="2"/>
  <c r="O1949" i="2"/>
  <c r="J1949" i="2"/>
  <c r="T1948" i="2"/>
  <c r="P1948" i="2"/>
  <c r="O1948" i="2"/>
  <c r="J1948" i="2"/>
  <c r="T1947" i="2"/>
  <c r="P1947" i="2"/>
  <c r="O1947" i="2"/>
  <c r="J1947" i="2"/>
  <c r="T1946" i="2"/>
  <c r="P1946" i="2"/>
  <c r="O1946" i="2"/>
  <c r="J1946" i="2"/>
  <c r="T1945" i="2"/>
  <c r="P1945" i="2"/>
  <c r="O1945" i="2"/>
  <c r="J1945" i="2"/>
  <c r="T1944" i="2"/>
  <c r="P1944" i="2"/>
  <c r="O1944" i="2"/>
  <c r="J1944" i="2"/>
  <c r="T1943" i="2"/>
  <c r="P1943" i="2"/>
  <c r="O1943" i="2"/>
  <c r="J1943" i="2"/>
  <c r="T1942" i="2"/>
  <c r="P1942" i="2"/>
  <c r="O1942" i="2"/>
  <c r="J1942" i="2"/>
  <c r="T1941" i="2"/>
  <c r="P1941" i="2"/>
  <c r="O1941" i="2"/>
  <c r="J1941" i="2"/>
  <c r="T1940" i="2"/>
  <c r="P1940" i="2"/>
  <c r="O1940" i="2"/>
  <c r="J1940" i="2"/>
  <c r="T1939" i="2"/>
  <c r="P1939" i="2"/>
  <c r="O1939" i="2"/>
  <c r="J1939" i="2"/>
  <c r="T1938" i="2"/>
  <c r="P1938" i="2"/>
  <c r="O1938" i="2"/>
  <c r="J1938" i="2"/>
  <c r="T1937" i="2"/>
  <c r="P1937" i="2"/>
  <c r="O1937" i="2"/>
  <c r="J1937" i="2"/>
  <c r="T1936" i="2"/>
  <c r="P1936" i="2"/>
  <c r="O1936" i="2"/>
  <c r="J1936" i="2"/>
  <c r="T1935" i="2"/>
  <c r="P1935" i="2"/>
  <c r="O1935" i="2"/>
  <c r="J1935" i="2"/>
  <c r="T1934" i="2"/>
  <c r="P1934" i="2"/>
  <c r="O1934" i="2"/>
  <c r="J1934" i="2"/>
  <c r="T1933" i="2"/>
  <c r="P1933" i="2"/>
  <c r="O1933" i="2"/>
  <c r="J1933" i="2"/>
  <c r="T1932" i="2"/>
  <c r="P1932" i="2"/>
  <c r="O1932" i="2"/>
  <c r="J1932" i="2"/>
  <c r="T1931" i="2"/>
  <c r="P1931" i="2"/>
  <c r="O1931" i="2"/>
  <c r="J1931" i="2"/>
  <c r="T1930" i="2"/>
  <c r="P1930" i="2"/>
  <c r="O1930" i="2"/>
  <c r="J1930" i="2"/>
  <c r="T1929" i="2"/>
  <c r="P1929" i="2"/>
  <c r="O1929" i="2"/>
  <c r="J1929" i="2"/>
  <c r="T1928" i="2"/>
  <c r="P1928" i="2"/>
  <c r="O1928" i="2"/>
  <c r="J1928" i="2"/>
  <c r="T1927" i="2"/>
  <c r="P1927" i="2"/>
  <c r="O1927" i="2"/>
  <c r="J1927" i="2"/>
  <c r="T1926" i="2"/>
  <c r="P1926" i="2"/>
  <c r="O1926" i="2"/>
  <c r="J1926" i="2"/>
  <c r="T1925" i="2"/>
  <c r="P1925" i="2"/>
  <c r="O1925" i="2"/>
  <c r="J1925" i="2"/>
  <c r="T1924" i="2"/>
  <c r="P1924" i="2"/>
  <c r="O1924" i="2"/>
  <c r="J1924" i="2"/>
  <c r="T1923" i="2"/>
  <c r="P1923" i="2"/>
  <c r="O1923" i="2"/>
  <c r="J1923" i="2"/>
  <c r="T1922" i="2"/>
  <c r="P1922" i="2"/>
  <c r="O1922" i="2"/>
  <c r="J1922" i="2"/>
  <c r="T1921" i="2"/>
  <c r="P1921" i="2"/>
  <c r="O1921" i="2"/>
  <c r="J1921" i="2"/>
  <c r="T1920" i="2"/>
  <c r="P1920" i="2"/>
  <c r="O1920" i="2"/>
  <c r="J1920" i="2"/>
  <c r="T1919" i="2"/>
  <c r="P1919" i="2"/>
  <c r="O1919" i="2"/>
  <c r="J1919" i="2"/>
  <c r="T1918" i="2"/>
  <c r="P1918" i="2"/>
  <c r="O1918" i="2"/>
  <c r="J1918" i="2"/>
  <c r="T1917" i="2"/>
  <c r="P1917" i="2"/>
  <c r="O1917" i="2"/>
  <c r="J1917" i="2"/>
  <c r="T1916" i="2"/>
  <c r="P1916" i="2"/>
  <c r="O1916" i="2"/>
  <c r="J1916" i="2"/>
  <c r="T1915" i="2"/>
  <c r="P1915" i="2"/>
  <c r="O1915" i="2"/>
  <c r="J1915" i="2"/>
  <c r="T1914" i="2"/>
  <c r="P1914" i="2"/>
  <c r="O1914" i="2"/>
  <c r="J1914" i="2"/>
  <c r="T1913" i="2"/>
  <c r="P1913" i="2"/>
  <c r="O1913" i="2"/>
  <c r="J1913" i="2"/>
  <c r="T1912" i="2"/>
  <c r="P1912" i="2"/>
  <c r="O1912" i="2"/>
  <c r="J1912" i="2"/>
  <c r="T1911" i="2"/>
  <c r="P1911" i="2"/>
  <c r="O1911" i="2"/>
  <c r="J1911" i="2"/>
  <c r="T1910" i="2"/>
  <c r="P1910" i="2"/>
  <c r="O1910" i="2"/>
  <c r="J1910" i="2"/>
  <c r="T1909" i="2"/>
  <c r="P1909" i="2"/>
  <c r="O1909" i="2"/>
  <c r="J1909" i="2"/>
  <c r="T1908" i="2"/>
  <c r="P1908" i="2"/>
  <c r="O1908" i="2"/>
  <c r="J1908" i="2"/>
  <c r="T1907" i="2"/>
  <c r="P1907" i="2"/>
  <c r="O1907" i="2"/>
  <c r="J1907" i="2"/>
  <c r="T1906" i="2"/>
  <c r="P1906" i="2"/>
  <c r="O1906" i="2"/>
  <c r="J1906" i="2"/>
  <c r="T1905" i="2"/>
  <c r="P1905" i="2"/>
  <c r="O1905" i="2"/>
  <c r="J1905" i="2"/>
  <c r="T1904" i="2"/>
  <c r="P1904" i="2"/>
  <c r="O1904" i="2"/>
  <c r="J1904" i="2"/>
  <c r="T1903" i="2"/>
  <c r="P1903" i="2"/>
  <c r="O1903" i="2"/>
  <c r="J1903" i="2"/>
  <c r="T1902" i="2"/>
  <c r="P1902" i="2"/>
  <c r="O1902" i="2"/>
  <c r="J1902" i="2"/>
  <c r="T1901" i="2"/>
  <c r="P1901" i="2"/>
  <c r="O1901" i="2"/>
  <c r="J1901" i="2"/>
  <c r="T1900" i="2"/>
  <c r="P1900" i="2"/>
  <c r="O1900" i="2"/>
  <c r="J1900" i="2"/>
  <c r="T1899" i="2"/>
  <c r="P1899" i="2"/>
  <c r="O1899" i="2"/>
  <c r="J1899" i="2"/>
  <c r="T1898" i="2"/>
  <c r="P1898" i="2"/>
  <c r="O1898" i="2"/>
  <c r="J1898" i="2"/>
  <c r="T1897" i="2"/>
  <c r="P1897" i="2"/>
  <c r="O1897" i="2"/>
  <c r="J1897" i="2"/>
  <c r="T1896" i="2"/>
  <c r="P1896" i="2"/>
  <c r="O1896" i="2"/>
  <c r="J1896" i="2"/>
  <c r="T1895" i="2"/>
  <c r="P1895" i="2"/>
  <c r="O1895" i="2"/>
  <c r="J1895" i="2"/>
  <c r="T1894" i="2"/>
  <c r="P1894" i="2"/>
  <c r="O1894" i="2"/>
  <c r="J1894" i="2"/>
  <c r="T1893" i="2"/>
  <c r="P1893" i="2"/>
  <c r="O1893" i="2"/>
  <c r="J1893" i="2"/>
  <c r="T1892" i="2"/>
  <c r="P1892" i="2"/>
  <c r="O1892" i="2"/>
  <c r="J1892" i="2"/>
  <c r="T1891" i="2"/>
  <c r="P1891" i="2"/>
  <c r="O1891" i="2"/>
  <c r="J1891" i="2"/>
  <c r="T1890" i="2"/>
  <c r="P1890" i="2"/>
  <c r="O1890" i="2"/>
  <c r="J1890" i="2"/>
  <c r="T1889" i="2"/>
  <c r="P1889" i="2"/>
  <c r="O1889" i="2"/>
  <c r="J1889" i="2"/>
  <c r="T1888" i="2"/>
  <c r="P1888" i="2"/>
  <c r="O1888" i="2"/>
  <c r="J1888" i="2"/>
  <c r="T1887" i="2"/>
  <c r="P1887" i="2"/>
  <c r="O1887" i="2"/>
  <c r="J1887" i="2"/>
  <c r="T1886" i="2"/>
  <c r="P1886" i="2"/>
  <c r="O1886" i="2"/>
  <c r="J1886" i="2"/>
  <c r="T1885" i="2"/>
  <c r="P1885" i="2"/>
  <c r="O1885" i="2"/>
  <c r="J1885" i="2"/>
  <c r="T1884" i="2"/>
  <c r="P1884" i="2"/>
  <c r="O1884" i="2"/>
  <c r="J1884" i="2"/>
  <c r="T1883" i="2"/>
  <c r="P1883" i="2"/>
  <c r="O1883" i="2"/>
  <c r="J1883" i="2"/>
  <c r="T1882" i="2"/>
  <c r="P1882" i="2"/>
  <c r="O1882" i="2"/>
  <c r="J1882" i="2"/>
  <c r="T1881" i="2"/>
  <c r="P1881" i="2"/>
  <c r="O1881" i="2"/>
  <c r="J1881" i="2"/>
  <c r="T1880" i="2"/>
  <c r="P1880" i="2"/>
  <c r="O1880" i="2"/>
  <c r="J1880" i="2"/>
  <c r="T1879" i="2"/>
  <c r="P1879" i="2"/>
  <c r="O1879" i="2"/>
  <c r="J1879" i="2"/>
  <c r="T1878" i="2"/>
  <c r="P1878" i="2"/>
  <c r="O1878" i="2"/>
  <c r="J1878" i="2"/>
  <c r="T1877" i="2"/>
  <c r="P1877" i="2"/>
  <c r="O1877" i="2"/>
  <c r="J1877" i="2"/>
  <c r="T1876" i="2"/>
  <c r="P1876" i="2"/>
  <c r="O1876" i="2"/>
  <c r="J1876" i="2"/>
  <c r="T1875" i="2"/>
  <c r="P1875" i="2"/>
  <c r="O1875" i="2"/>
  <c r="J1875" i="2"/>
  <c r="T1874" i="2"/>
  <c r="P1874" i="2"/>
  <c r="O1874" i="2"/>
  <c r="J1874" i="2"/>
  <c r="T1873" i="2"/>
  <c r="P1873" i="2"/>
  <c r="O1873" i="2"/>
  <c r="J1873" i="2"/>
  <c r="T1872" i="2"/>
  <c r="P1872" i="2"/>
  <c r="O1872" i="2"/>
  <c r="J1872" i="2"/>
  <c r="T1871" i="2"/>
  <c r="P1871" i="2"/>
  <c r="O1871" i="2"/>
  <c r="J1871" i="2"/>
  <c r="T1870" i="2"/>
  <c r="P1870" i="2"/>
  <c r="O1870" i="2"/>
  <c r="J1870" i="2"/>
  <c r="T1869" i="2"/>
  <c r="P1869" i="2"/>
  <c r="O1869" i="2"/>
  <c r="J1869" i="2"/>
  <c r="T1868" i="2"/>
  <c r="P1868" i="2"/>
  <c r="O1868" i="2"/>
  <c r="J1868" i="2"/>
  <c r="T1867" i="2"/>
  <c r="P1867" i="2"/>
  <c r="O1867" i="2"/>
  <c r="J1867" i="2"/>
  <c r="T1866" i="2"/>
  <c r="P1866" i="2"/>
  <c r="O1866" i="2"/>
  <c r="J1866" i="2"/>
  <c r="T1865" i="2"/>
  <c r="P1865" i="2"/>
  <c r="O1865" i="2"/>
  <c r="J1865" i="2"/>
  <c r="T1864" i="2"/>
  <c r="P1864" i="2"/>
  <c r="O1864" i="2"/>
  <c r="J1864" i="2"/>
  <c r="T1863" i="2"/>
  <c r="P1863" i="2"/>
  <c r="O1863" i="2"/>
  <c r="J1863" i="2"/>
  <c r="T1862" i="2"/>
  <c r="P1862" i="2"/>
  <c r="O1862" i="2"/>
  <c r="J1862" i="2"/>
  <c r="T1861" i="2"/>
  <c r="P1861" i="2"/>
  <c r="O1861" i="2"/>
  <c r="J1861" i="2"/>
  <c r="T1860" i="2"/>
  <c r="P1860" i="2"/>
  <c r="O1860" i="2"/>
  <c r="J1860" i="2"/>
  <c r="T1859" i="2"/>
  <c r="P1859" i="2"/>
  <c r="O1859" i="2"/>
  <c r="J1859" i="2"/>
  <c r="T1858" i="2"/>
  <c r="P1858" i="2"/>
  <c r="O1858" i="2"/>
  <c r="J1858" i="2"/>
  <c r="T1857" i="2"/>
  <c r="P1857" i="2"/>
  <c r="O1857" i="2"/>
  <c r="J1857" i="2"/>
  <c r="T1856" i="2"/>
  <c r="P1856" i="2"/>
  <c r="O1856" i="2"/>
  <c r="J1856" i="2"/>
  <c r="T1855" i="2"/>
  <c r="P1855" i="2"/>
  <c r="O1855" i="2"/>
  <c r="J1855" i="2"/>
  <c r="T1854" i="2"/>
  <c r="P1854" i="2"/>
  <c r="O1854" i="2"/>
  <c r="J1854" i="2"/>
  <c r="T1853" i="2"/>
  <c r="P1853" i="2"/>
  <c r="O1853" i="2"/>
  <c r="J1853" i="2"/>
  <c r="T1852" i="2"/>
  <c r="P1852" i="2"/>
  <c r="O1852" i="2"/>
  <c r="J1852" i="2"/>
  <c r="T1851" i="2"/>
  <c r="P1851" i="2"/>
  <c r="O1851" i="2"/>
  <c r="J1851" i="2"/>
  <c r="T1850" i="2"/>
  <c r="P1850" i="2"/>
  <c r="O1850" i="2"/>
  <c r="J1850" i="2"/>
  <c r="T1849" i="2"/>
  <c r="P1849" i="2"/>
  <c r="O1849" i="2"/>
  <c r="J1849" i="2"/>
  <c r="T1848" i="2"/>
  <c r="P1848" i="2"/>
  <c r="O1848" i="2"/>
  <c r="J1848" i="2"/>
  <c r="T1847" i="2"/>
  <c r="P1847" i="2"/>
  <c r="O1847" i="2"/>
  <c r="J1847" i="2"/>
  <c r="T1846" i="2"/>
  <c r="P1846" i="2"/>
  <c r="O1846" i="2"/>
  <c r="J1846" i="2"/>
  <c r="T1845" i="2"/>
  <c r="P1845" i="2"/>
  <c r="O1845" i="2"/>
  <c r="J1845" i="2"/>
  <c r="T1844" i="2"/>
  <c r="P1844" i="2"/>
  <c r="O1844" i="2"/>
  <c r="J1844" i="2"/>
  <c r="T1843" i="2"/>
  <c r="P1843" i="2"/>
  <c r="O1843" i="2"/>
  <c r="J1843" i="2"/>
  <c r="T1842" i="2"/>
  <c r="P1842" i="2"/>
  <c r="O1842" i="2"/>
  <c r="J1842" i="2"/>
  <c r="T1841" i="2"/>
  <c r="P1841" i="2"/>
  <c r="O1841" i="2"/>
  <c r="J1841" i="2"/>
  <c r="T1840" i="2"/>
  <c r="P1840" i="2"/>
  <c r="O1840" i="2"/>
  <c r="J1840" i="2"/>
  <c r="T1839" i="2"/>
  <c r="P1839" i="2"/>
  <c r="O1839" i="2"/>
  <c r="J1839" i="2"/>
  <c r="T1838" i="2"/>
  <c r="P1838" i="2"/>
  <c r="O1838" i="2"/>
  <c r="J1838" i="2"/>
  <c r="T1837" i="2"/>
  <c r="P1837" i="2"/>
  <c r="O1837" i="2"/>
  <c r="J1837" i="2"/>
  <c r="T1836" i="2"/>
  <c r="P1836" i="2"/>
  <c r="O1836" i="2"/>
  <c r="J1836" i="2"/>
  <c r="T1835" i="2"/>
  <c r="P1835" i="2"/>
  <c r="O1835" i="2"/>
  <c r="J1835" i="2"/>
  <c r="T1834" i="2"/>
  <c r="P1834" i="2"/>
  <c r="O1834" i="2"/>
  <c r="J1834" i="2"/>
  <c r="T1833" i="2"/>
  <c r="P1833" i="2"/>
  <c r="O1833" i="2"/>
  <c r="J1833" i="2"/>
  <c r="T1832" i="2"/>
  <c r="P1832" i="2"/>
  <c r="O1832" i="2"/>
  <c r="J1832" i="2"/>
  <c r="T1831" i="2"/>
  <c r="P1831" i="2"/>
  <c r="O1831" i="2"/>
  <c r="J1831" i="2"/>
  <c r="T1830" i="2"/>
  <c r="P1830" i="2"/>
  <c r="O1830" i="2"/>
  <c r="J1830" i="2"/>
  <c r="T1829" i="2"/>
  <c r="P1829" i="2"/>
  <c r="O1829" i="2"/>
  <c r="J1829" i="2"/>
  <c r="T1828" i="2"/>
  <c r="P1828" i="2"/>
  <c r="O1828" i="2"/>
  <c r="J1828" i="2"/>
  <c r="T1827" i="2"/>
  <c r="P1827" i="2"/>
  <c r="O1827" i="2"/>
  <c r="J1827" i="2"/>
  <c r="T1826" i="2"/>
  <c r="P1826" i="2"/>
  <c r="O1826" i="2"/>
  <c r="J1826" i="2"/>
  <c r="T1825" i="2"/>
  <c r="P1825" i="2"/>
  <c r="O1825" i="2"/>
  <c r="J1825" i="2"/>
  <c r="T1824" i="2"/>
  <c r="P1824" i="2"/>
  <c r="O1824" i="2"/>
  <c r="J1824" i="2"/>
  <c r="T1823" i="2"/>
  <c r="P1823" i="2"/>
  <c r="O1823" i="2"/>
  <c r="J1823" i="2"/>
  <c r="T1822" i="2"/>
  <c r="P1822" i="2"/>
  <c r="O1822" i="2"/>
  <c r="J1822" i="2"/>
  <c r="T1821" i="2"/>
  <c r="P1821" i="2"/>
  <c r="O1821" i="2"/>
  <c r="J1821" i="2"/>
  <c r="T1820" i="2"/>
  <c r="P1820" i="2"/>
  <c r="O1820" i="2"/>
  <c r="J1820" i="2"/>
  <c r="T1819" i="2"/>
  <c r="P1819" i="2"/>
  <c r="O1819" i="2"/>
  <c r="J1819" i="2"/>
  <c r="T1818" i="2"/>
  <c r="P1818" i="2"/>
  <c r="O1818" i="2"/>
  <c r="J1818" i="2"/>
  <c r="T1817" i="2"/>
  <c r="P1817" i="2"/>
  <c r="O1817" i="2"/>
  <c r="J1817" i="2"/>
  <c r="T1816" i="2"/>
  <c r="P1816" i="2"/>
  <c r="O1816" i="2"/>
  <c r="J1816" i="2"/>
  <c r="T1815" i="2"/>
  <c r="P1815" i="2"/>
  <c r="O1815" i="2"/>
  <c r="J1815" i="2"/>
  <c r="T1814" i="2"/>
  <c r="P1814" i="2"/>
  <c r="O1814" i="2"/>
  <c r="J1814" i="2"/>
  <c r="T1813" i="2"/>
  <c r="P1813" i="2"/>
  <c r="O1813" i="2"/>
  <c r="J1813" i="2"/>
  <c r="T1812" i="2"/>
  <c r="P1812" i="2"/>
  <c r="O1812" i="2"/>
  <c r="J1812" i="2"/>
  <c r="T1811" i="2"/>
  <c r="P1811" i="2"/>
  <c r="O1811" i="2"/>
  <c r="J1811" i="2"/>
  <c r="T1810" i="2"/>
  <c r="P1810" i="2"/>
  <c r="O1810" i="2"/>
  <c r="J1810" i="2"/>
  <c r="T1809" i="2"/>
  <c r="P1809" i="2"/>
  <c r="O1809" i="2"/>
  <c r="J1809" i="2"/>
  <c r="T1808" i="2"/>
  <c r="P1808" i="2"/>
  <c r="O1808" i="2"/>
  <c r="J1808" i="2"/>
  <c r="T1807" i="2"/>
  <c r="P1807" i="2"/>
  <c r="O1807" i="2"/>
  <c r="J1807" i="2"/>
  <c r="T1806" i="2"/>
  <c r="P1806" i="2"/>
  <c r="O1806" i="2"/>
  <c r="J1806" i="2"/>
  <c r="T1805" i="2"/>
  <c r="P1805" i="2"/>
  <c r="O1805" i="2"/>
  <c r="J1805" i="2"/>
  <c r="T1804" i="2"/>
  <c r="P1804" i="2"/>
  <c r="O1804" i="2"/>
  <c r="J1804" i="2"/>
  <c r="T1803" i="2"/>
  <c r="P1803" i="2"/>
  <c r="O1803" i="2"/>
  <c r="J1803" i="2"/>
  <c r="T1802" i="2"/>
  <c r="P1802" i="2"/>
  <c r="O1802" i="2"/>
  <c r="J1802" i="2"/>
  <c r="T1801" i="2"/>
  <c r="P1801" i="2"/>
  <c r="O1801" i="2"/>
  <c r="J1801" i="2"/>
  <c r="T1800" i="2"/>
  <c r="P1800" i="2"/>
  <c r="O1800" i="2"/>
  <c r="J1800" i="2"/>
  <c r="T1799" i="2"/>
  <c r="P1799" i="2"/>
  <c r="O1799" i="2"/>
  <c r="J1799" i="2"/>
  <c r="T1798" i="2"/>
  <c r="P1798" i="2"/>
  <c r="O1798" i="2"/>
  <c r="J1798" i="2"/>
  <c r="T1797" i="2"/>
  <c r="P1797" i="2"/>
  <c r="O1797" i="2"/>
  <c r="J1797" i="2"/>
  <c r="T1796" i="2"/>
  <c r="P1796" i="2"/>
  <c r="O1796" i="2"/>
  <c r="J1796" i="2"/>
  <c r="T1795" i="2"/>
  <c r="P1795" i="2"/>
  <c r="O1795" i="2"/>
  <c r="J1795" i="2"/>
  <c r="T1794" i="2"/>
  <c r="P1794" i="2"/>
  <c r="O1794" i="2"/>
  <c r="J1794" i="2"/>
  <c r="T1793" i="2"/>
  <c r="P1793" i="2"/>
  <c r="O1793" i="2"/>
  <c r="J1793" i="2"/>
  <c r="T1792" i="2"/>
  <c r="P1792" i="2"/>
  <c r="O1792" i="2"/>
  <c r="J1792" i="2"/>
  <c r="T1791" i="2"/>
  <c r="P1791" i="2"/>
  <c r="O1791" i="2"/>
  <c r="J1791" i="2"/>
  <c r="T1790" i="2"/>
  <c r="P1790" i="2"/>
  <c r="O1790" i="2"/>
  <c r="J1790" i="2"/>
  <c r="T1789" i="2"/>
  <c r="P1789" i="2"/>
  <c r="O1789" i="2"/>
  <c r="J1789" i="2"/>
  <c r="T1788" i="2"/>
  <c r="P1788" i="2"/>
  <c r="O1788" i="2"/>
  <c r="J1788" i="2"/>
  <c r="T1787" i="2"/>
  <c r="P1787" i="2"/>
  <c r="O1787" i="2"/>
  <c r="J1787" i="2"/>
  <c r="T1786" i="2"/>
  <c r="P1786" i="2"/>
  <c r="O1786" i="2"/>
  <c r="J1786" i="2"/>
  <c r="T1785" i="2"/>
  <c r="P1785" i="2"/>
  <c r="O1785" i="2"/>
  <c r="J1785" i="2"/>
  <c r="T1784" i="2"/>
  <c r="P1784" i="2"/>
  <c r="O1784" i="2"/>
  <c r="J1784" i="2"/>
  <c r="T1783" i="2"/>
  <c r="P1783" i="2"/>
  <c r="O1783" i="2"/>
  <c r="J1783" i="2"/>
  <c r="T1782" i="2"/>
  <c r="P1782" i="2"/>
  <c r="O1782" i="2"/>
  <c r="J1782" i="2"/>
  <c r="T1781" i="2"/>
  <c r="P1781" i="2"/>
  <c r="O1781" i="2"/>
  <c r="J1781" i="2"/>
  <c r="T1780" i="2"/>
  <c r="P1780" i="2"/>
  <c r="O1780" i="2"/>
  <c r="J1780" i="2"/>
  <c r="T1779" i="2"/>
  <c r="P1779" i="2"/>
  <c r="O1779" i="2"/>
  <c r="J1779" i="2"/>
  <c r="T1778" i="2"/>
  <c r="P1778" i="2"/>
  <c r="O1778" i="2"/>
  <c r="J1778" i="2"/>
  <c r="T1777" i="2"/>
  <c r="P1777" i="2"/>
  <c r="O1777" i="2"/>
  <c r="J1777" i="2"/>
  <c r="T1776" i="2"/>
  <c r="P1776" i="2"/>
  <c r="O1776" i="2"/>
  <c r="J1776" i="2"/>
  <c r="T1775" i="2"/>
  <c r="P1775" i="2"/>
  <c r="O1775" i="2"/>
  <c r="J1775" i="2"/>
  <c r="T1774" i="2"/>
  <c r="P1774" i="2"/>
  <c r="O1774" i="2"/>
  <c r="J1774" i="2"/>
  <c r="T1773" i="2"/>
  <c r="P1773" i="2"/>
  <c r="O1773" i="2"/>
  <c r="J1773" i="2"/>
  <c r="T1772" i="2"/>
  <c r="P1772" i="2"/>
  <c r="O1772" i="2"/>
  <c r="J1772" i="2"/>
  <c r="T1771" i="2"/>
  <c r="P1771" i="2"/>
  <c r="O1771" i="2"/>
  <c r="J1771" i="2"/>
  <c r="T1770" i="2"/>
  <c r="P1770" i="2"/>
  <c r="O1770" i="2"/>
  <c r="J1770" i="2"/>
  <c r="T1769" i="2"/>
  <c r="P1769" i="2"/>
  <c r="O1769" i="2"/>
  <c r="J1769" i="2"/>
  <c r="T1768" i="2"/>
  <c r="P1768" i="2"/>
  <c r="O1768" i="2"/>
  <c r="J1768" i="2"/>
  <c r="T1767" i="2"/>
  <c r="P1767" i="2"/>
  <c r="O1767" i="2"/>
  <c r="J1767" i="2"/>
  <c r="T1766" i="2"/>
  <c r="P1766" i="2"/>
  <c r="O1766" i="2"/>
  <c r="J1766" i="2"/>
  <c r="T1765" i="2"/>
  <c r="P1765" i="2"/>
  <c r="O1765" i="2"/>
  <c r="J1765" i="2"/>
  <c r="T1764" i="2"/>
  <c r="P1764" i="2"/>
  <c r="O1764" i="2"/>
  <c r="J1764" i="2"/>
  <c r="T1763" i="2"/>
  <c r="P1763" i="2"/>
  <c r="O1763" i="2"/>
  <c r="J1763" i="2"/>
  <c r="T1762" i="2"/>
  <c r="P1762" i="2"/>
  <c r="O1762" i="2"/>
  <c r="J1762" i="2"/>
  <c r="T1761" i="2"/>
  <c r="P1761" i="2"/>
  <c r="O1761" i="2"/>
  <c r="J1761" i="2"/>
  <c r="T1760" i="2"/>
  <c r="P1760" i="2"/>
  <c r="O1760" i="2"/>
  <c r="J1760" i="2"/>
  <c r="T1759" i="2"/>
  <c r="P1759" i="2"/>
  <c r="O1759" i="2"/>
  <c r="J1759" i="2"/>
  <c r="T1758" i="2"/>
  <c r="P1758" i="2"/>
  <c r="O1758" i="2"/>
  <c r="J1758" i="2"/>
  <c r="T1757" i="2"/>
  <c r="P1757" i="2"/>
  <c r="O1757" i="2"/>
  <c r="J1757" i="2"/>
  <c r="T1756" i="2"/>
  <c r="P1756" i="2"/>
  <c r="O1756" i="2"/>
  <c r="J1756" i="2"/>
  <c r="T1755" i="2"/>
  <c r="P1755" i="2"/>
  <c r="O1755" i="2"/>
  <c r="J1755" i="2"/>
  <c r="T1754" i="2"/>
  <c r="P1754" i="2"/>
  <c r="O1754" i="2"/>
  <c r="J1754" i="2"/>
  <c r="T1753" i="2"/>
  <c r="P1753" i="2"/>
  <c r="O1753" i="2"/>
  <c r="J1753" i="2"/>
  <c r="T1752" i="2"/>
  <c r="P1752" i="2"/>
  <c r="O1752" i="2"/>
  <c r="J1752" i="2"/>
  <c r="T1751" i="2"/>
  <c r="P1751" i="2"/>
  <c r="O1751" i="2"/>
  <c r="J1751" i="2"/>
  <c r="T1750" i="2"/>
  <c r="P1750" i="2"/>
  <c r="O1750" i="2"/>
  <c r="J1750" i="2"/>
  <c r="T1749" i="2"/>
  <c r="P1749" i="2"/>
  <c r="O1749" i="2"/>
  <c r="J1749" i="2"/>
  <c r="T1748" i="2"/>
  <c r="P1748" i="2"/>
  <c r="O1748" i="2"/>
  <c r="J1748" i="2"/>
  <c r="T1747" i="2"/>
  <c r="P1747" i="2"/>
  <c r="O1747" i="2"/>
  <c r="J1747" i="2"/>
  <c r="T1746" i="2"/>
  <c r="P1746" i="2"/>
  <c r="O1746" i="2"/>
  <c r="J1746" i="2"/>
  <c r="T1745" i="2"/>
  <c r="P1745" i="2"/>
  <c r="O1745" i="2"/>
  <c r="J1745" i="2"/>
  <c r="T1744" i="2"/>
  <c r="P1744" i="2"/>
  <c r="O1744" i="2"/>
  <c r="J1744" i="2"/>
  <c r="T1743" i="2"/>
  <c r="P1743" i="2"/>
  <c r="O1743" i="2"/>
  <c r="J1743" i="2"/>
  <c r="T1742" i="2"/>
  <c r="P1742" i="2"/>
  <c r="O1742" i="2"/>
  <c r="J1742" i="2"/>
  <c r="T1741" i="2"/>
  <c r="P1741" i="2"/>
  <c r="O1741" i="2"/>
  <c r="J1741" i="2"/>
  <c r="T1740" i="2"/>
  <c r="P1740" i="2"/>
  <c r="O1740" i="2"/>
  <c r="J1740" i="2"/>
  <c r="T1739" i="2"/>
  <c r="P1739" i="2"/>
  <c r="O1739" i="2"/>
  <c r="J1739" i="2"/>
  <c r="T1738" i="2"/>
  <c r="P1738" i="2"/>
  <c r="O1738" i="2"/>
  <c r="J1738" i="2"/>
  <c r="T1737" i="2"/>
  <c r="P1737" i="2"/>
  <c r="O1737" i="2"/>
  <c r="J1737" i="2"/>
  <c r="T1736" i="2"/>
  <c r="P1736" i="2"/>
  <c r="O1736" i="2"/>
  <c r="J1736" i="2"/>
  <c r="T1735" i="2"/>
  <c r="P1735" i="2"/>
  <c r="O1735" i="2"/>
  <c r="J1735" i="2"/>
  <c r="T1734" i="2"/>
  <c r="P1734" i="2"/>
  <c r="O1734" i="2"/>
  <c r="J1734" i="2"/>
  <c r="T1733" i="2"/>
  <c r="P1733" i="2"/>
  <c r="O1733" i="2"/>
  <c r="J1733" i="2"/>
  <c r="T1732" i="2"/>
  <c r="P1732" i="2"/>
  <c r="O1732" i="2"/>
  <c r="J1732" i="2"/>
  <c r="T1731" i="2"/>
  <c r="P1731" i="2"/>
  <c r="O1731" i="2"/>
  <c r="J1731" i="2"/>
  <c r="T1730" i="2"/>
  <c r="P1730" i="2"/>
  <c r="O1730" i="2"/>
  <c r="J1730" i="2"/>
  <c r="T1729" i="2"/>
  <c r="P1729" i="2"/>
  <c r="O1729" i="2"/>
  <c r="J1729" i="2"/>
  <c r="T1728" i="2"/>
  <c r="P1728" i="2"/>
  <c r="O1728" i="2"/>
  <c r="J1728" i="2"/>
  <c r="T1727" i="2"/>
  <c r="P1727" i="2"/>
  <c r="O1727" i="2"/>
  <c r="J1727" i="2"/>
  <c r="T1726" i="2"/>
  <c r="P1726" i="2"/>
  <c r="O1726" i="2"/>
  <c r="J1726" i="2"/>
  <c r="T1725" i="2"/>
  <c r="P1725" i="2"/>
  <c r="O1725" i="2"/>
  <c r="J1725" i="2"/>
  <c r="T1724" i="2"/>
  <c r="P1724" i="2"/>
  <c r="O1724" i="2"/>
  <c r="J1724" i="2"/>
  <c r="T1723" i="2"/>
  <c r="P1723" i="2"/>
  <c r="O1723" i="2"/>
  <c r="J1723" i="2"/>
  <c r="T1722" i="2"/>
  <c r="P1722" i="2"/>
  <c r="O1722" i="2"/>
  <c r="J1722" i="2"/>
  <c r="T1721" i="2"/>
  <c r="P1721" i="2"/>
  <c r="O1721" i="2"/>
  <c r="J1721" i="2"/>
  <c r="T1720" i="2"/>
  <c r="P1720" i="2"/>
  <c r="O1720" i="2"/>
  <c r="J1720" i="2"/>
  <c r="T1719" i="2"/>
  <c r="P1719" i="2"/>
  <c r="O1719" i="2"/>
  <c r="J1719" i="2"/>
  <c r="T1718" i="2"/>
  <c r="P1718" i="2"/>
  <c r="O1718" i="2"/>
  <c r="J1718" i="2"/>
  <c r="T1717" i="2"/>
  <c r="P1717" i="2"/>
  <c r="O1717" i="2"/>
  <c r="J1717" i="2"/>
  <c r="T1716" i="2"/>
  <c r="P1716" i="2"/>
  <c r="O1716" i="2"/>
  <c r="J1716" i="2"/>
  <c r="T1715" i="2"/>
  <c r="P1715" i="2"/>
  <c r="O1715" i="2"/>
  <c r="J1715" i="2"/>
  <c r="T1714" i="2"/>
  <c r="P1714" i="2"/>
  <c r="O1714" i="2"/>
  <c r="J1714" i="2"/>
  <c r="T1713" i="2"/>
  <c r="P1713" i="2"/>
  <c r="O1713" i="2"/>
  <c r="J1713" i="2"/>
  <c r="T1712" i="2"/>
  <c r="P1712" i="2"/>
  <c r="O1712" i="2"/>
  <c r="J1712" i="2"/>
  <c r="T1711" i="2"/>
  <c r="P1711" i="2"/>
  <c r="O1711" i="2"/>
  <c r="J1711" i="2"/>
  <c r="T1710" i="2"/>
  <c r="P1710" i="2"/>
  <c r="O1710" i="2"/>
  <c r="J1710" i="2"/>
  <c r="T1709" i="2"/>
  <c r="P1709" i="2"/>
  <c r="O1709" i="2"/>
  <c r="J1709" i="2"/>
  <c r="T1708" i="2"/>
  <c r="P1708" i="2"/>
  <c r="O1708" i="2"/>
  <c r="J1708" i="2"/>
  <c r="T1707" i="2"/>
  <c r="P1707" i="2"/>
  <c r="O1707" i="2"/>
  <c r="J1707" i="2"/>
  <c r="T1706" i="2"/>
  <c r="P1706" i="2"/>
  <c r="O1706" i="2"/>
  <c r="J1706" i="2"/>
  <c r="T1705" i="2"/>
  <c r="P1705" i="2"/>
  <c r="O1705" i="2"/>
  <c r="J1705" i="2"/>
  <c r="T1704" i="2"/>
  <c r="P1704" i="2"/>
  <c r="O1704" i="2"/>
  <c r="J1704" i="2"/>
  <c r="T1703" i="2"/>
  <c r="P1703" i="2"/>
  <c r="O1703" i="2"/>
  <c r="J1703" i="2"/>
  <c r="T1702" i="2"/>
  <c r="P1702" i="2"/>
  <c r="O1702" i="2"/>
  <c r="J1702" i="2"/>
  <c r="T1701" i="2"/>
  <c r="P1701" i="2"/>
  <c r="O1701" i="2"/>
  <c r="J1701" i="2"/>
  <c r="T1700" i="2"/>
  <c r="P1700" i="2"/>
  <c r="O1700" i="2"/>
  <c r="J1700" i="2"/>
  <c r="T1699" i="2"/>
  <c r="P1699" i="2"/>
  <c r="O1699" i="2"/>
  <c r="J1699" i="2"/>
  <c r="T1698" i="2"/>
  <c r="P1698" i="2"/>
  <c r="O1698" i="2"/>
  <c r="J1698" i="2"/>
  <c r="T1697" i="2"/>
  <c r="P1697" i="2"/>
  <c r="O1697" i="2"/>
  <c r="J1697" i="2"/>
  <c r="T1696" i="2"/>
  <c r="P1696" i="2"/>
  <c r="O1696" i="2"/>
  <c r="J1696" i="2"/>
  <c r="T1695" i="2"/>
  <c r="P1695" i="2"/>
  <c r="O1695" i="2"/>
  <c r="J1695" i="2"/>
  <c r="T1694" i="2"/>
  <c r="P1694" i="2"/>
  <c r="O1694" i="2"/>
  <c r="J1694" i="2"/>
  <c r="T1693" i="2"/>
  <c r="P1693" i="2"/>
  <c r="O1693" i="2"/>
  <c r="J1693" i="2"/>
  <c r="T1692" i="2"/>
  <c r="P1692" i="2"/>
  <c r="O1692" i="2"/>
  <c r="J1692" i="2"/>
  <c r="T1691" i="2"/>
  <c r="P1691" i="2"/>
  <c r="O1691" i="2"/>
  <c r="J1691" i="2"/>
  <c r="T1690" i="2"/>
  <c r="P1690" i="2"/>
  <c r="O1690" i="2"/>
  <c r="J1690" i="2"/>
  <c r="T1689" i="2"/>
  <c r="P1689" i="2"/>
  <c r="O1689" i="2"/>
  <c r="J1689" i="2"/>
  <c r="T1688" i="2"/>
  <c r="P1688" i="2"/>
  <c r="O1688" i="2"/>
  <c r="J1688" i="2"/>
  <c r="T1687" i="2"/>
  <c r="P1687" i="2"/>
  <c r="O1687" i="2"/>
  <c r="J1687" i="2"/>
  <c r="T1686" i="2"/>
  <c r="P1686" i="2"/>
  <c r="O1686" i="2"/>
  <c r="J1686" i="2"/>
  <c r="T1685" i="2"/>
  <c r="P1685" i="2"/>
  <c r="O1685" i="2"/>
  <c r="J1685" i="2"/>
  <c r="T1684" i="2"/>
  <c r="P1684" i="2"/>
  <c r="O1684" i="2"/>
  <c r="J1684" i="2"/>
  <c r="T1683" i="2"/>
  <c r="P1683" i="2"/>
  <c r="O1683" i="2"/>
  <c r="J1683" i="2"/>
  <c r="T1682" i="2"/>
  <c r="P1682" i="2"/>
  <c r="O1682" i="2"/>
  <c r="J1682" i="2"/>
  <c r="T1681" i="2"/>
  <c r="P1681" i="2"/>
  <c r="O1681" i="2"/>
  <c r="J1681" i="2"/>
  <c r="T1680" i="2"/>
  <c r="P1680" i="2"/>
  <c r="O1680" i="2"/>
  <c r="J1680" i="2"/>
  <c r="T1679" i="2"/>
  <c r="P1679" i="2"/>
  <c r="O1679" i="2"/>
  <c r="J1679" i="2"/>
  <c r="T1678" i="2"/>
  <c r="P1678" i="2"/>
  <c r="O1678" i="2"/>
  <c r="J1678" i="2"/>
  <c r="T1677" i="2"/>
  <c r="P1677" i="2"/>
  <c r="O1677" i="2"/>
  <c r="J1677" i="2"/>
  <c r="T1676" i="2"/>
  <c r="P1676" i="2"/>
  <c r="O1676" i="2"/>
  <c r="J1676" i="2"/>
  <c r="T1675" i="2"/>
  <c r="P1675" i="2"/>
  <c r="O1675" i="2"/>
  <c r="J1675" i="2"/>
  <c r="T1674" i="2"/>
  <c r="P1674" i="2"/>
  <c r="O1674" i="2"/>
  <c r="J1674" i="2"/>
  <c r="T1673" i="2"/>
  <c r="P1673" i="2"/>
  <c r="O1673" i="2"/>
  <c r="J1673" i="2"/>
  <c r="T1672" i="2"/>
  <c r="P1672" i="2"/>
  <c r="O1672" i="2"/>
  <c r="J1672" i="2"/>
  <c r="T1671" i="2"/>
  <c r="P1671" i="2"/>
  <c r="O1671" i="2"/>
  <c r="J1671" i="2"/>
  <c r="T1670" i="2"/>
  <c r="P1670" i="2"/>
  <c r="O1670" i="2"/>
  <c r="J1670" i="2"/>
  <c r="T1669" i="2"/>
  <c r="P1669" i="2"/>
  <c r="O1669" i="2"/>
  <c r="J1669" i="2"/>
  <c r="T1668" i="2"/>
  <c r="P1668" i="2"/>
  <c r="O1668" i="2"/>
  <c r="J1668" i="2"/>
  <c r="T1667" i="2"/>
  <c r="P1667" i="2"/>
  <c r="O1667" i="2"/>
  <c r="J1667" i="2"/>
  <c r="T1666" i="2"/>
  <c r="P1666" i="2"/>
  <c r="O1666" i="2"/>
  <c r="J1666" i="2"/>
  <c r="T1665" i="2"/>
  <c r="P1665" i="2"/>
  <c r="O1665" i="2"/>
  <c r="J1665" i="2"/>
  <c r="T1664" i="2"/>
  <c r="P1664" i="2"/>
  <c r="O1664" i="2"/>
  <c r="J1664" i="2"/>
  <c r="T1663" i="2"/>
  <c r="P1663" i="2"/>
  <c r="O1663" i="2"/>
  <c r="J1663" i="2"/>
  <c r="T1662" i="2"/>
  <c r="P1662" i="2"/>
  <c r="O1662" i="2"/>
  <c r="J1662" i="2"/>
  <c r="T1661" i="2"/>
  <c r="P1661" i="2"/>
  <c r="O1661" i="2"/>
  <c r="J1661" i="2"/>
  <c r="T1660" i="2"/>
  <c r="P1660" i="2"/>
  <c r="O1660" i="2"/>
  <c r="J1660" i="2"/>
  <c r="T1659" i="2"/>
  <c r="P1659" i="2"/>
  <c r="O1659" i="2"/>
  <c r="J1659" i="2"/>
  <c r="T1658" i="2"/>
  <c r="P1658" i="2"/>
  <c r="O1658" i="2"/>
  <c r="J1658" i="2"/>
  <c r="T1657" i="2"/>
  <c r="P1657" i="2"/>
  <c r="O1657" i="2"/>
  <c r="J1657" i="2"/>
  <c r="T1656" i="2"/>
  <c r="P1656" i="2"/>
  <c r="O1656" i="2"/>
  <c r="J1656" i="2"/>
  <c r="T1655" i="2"/>
  <c r="P1655" i="2"/>
  <c r="O1655" i="2"/>
  <c r="J1655" i="2"/>
  <c r="T1654" i="2"/>
  <c r="P1654" i="2"/>
  <c r="O1654" i="2"/>
  <c r="J1654" i="2"/>
  <c r="T1653" i="2"/>
  <c r="P1653" i="2"/>
  <c r="O1653" i="2"/>
  <c r="J1653" i="2"/>
  <c r="T1652" i="2"/>
  <c r="P1652" i="2"/>
  <c r="O1652" i="2"/>
  <c r="J1652" i="2"/>
  <c r="T1651" i="2"/>
  <c r="P1651" i="2"/>
  <c r="O1651" i="2"/>
  <c r="J1651" i="2"/>
  <c r="T1650" i="2"/>
  <c r="P1650" i="2"/>
  <c r="O1650" i="2"/>
  <c r="J1650" i="2"/>
  <c r="T1649" i="2"/>
  <c r="P1649" i="2"/>
  <c r="O1649" i="2"/>
  <c r="J1649" i="2"/>
  <c r="T1648" i="2"/>
  <c r="P1648" i="2"/>
  <c r="O1648" i="2"/>
  <c r="J1648" i="2"/>
  <c r="T1647" i="2"/>
  <c r="P1647" i="2"/>
  <c r="O1647" i="2"/>
  <c r="J1647" i="2"/>
  <c r="T1646" i="2"/>
  <c r="P1646" i="2"/>
  <c r="O1646" i="2"/>
  <c r="J1646" i="2"/>
  <c r="T1645" i="2"/>
  <c r="P1645" i="2"/>
  <c r="O1645" i="2"/>
  <c r="J1645" i="2"/>
  <c r="T1644" i="2"/>
  <c r="P1644" i="2"/>
  <c r="O1644" i="2"/>
  <c r="J1644" i="2"/>
  <c r="T1643" i="2"/>
  <c r="P1643" i="2"/>
  <c r="O1643" i="2"/>
  <c r="J1643" i="2"/>
  <c r="T1642" i="2"/>
  <c r="P1642" i="2"/>
  <c r="O1642" i="2"/>
  <c r="J1642" i="2"/>
  <c r="T1641" i="2"/>
  <c r="P1641" i="2"/>
  <c r="O1641" i="2"/>
  <c r="J1641" i="2"/>
  <c r="T1640" i="2"/>
  <c r="P1640" i="2"/>
  <c r="O1640" i="2"/>
  <c r="J1640" i="2"/>
  <c r="T1639" i="2"/>
  <c r="P1639" i="2"/>
  <c r="O1639" i="2"/>
  <c r="J1639" i="2"/>
  <c r="T1638" i="2"/>
  <c r="P1638" i="2"/>
  <c r="O1638" i="2"/>
  <c r="J1638" i="2"/>
  <c r="T1637" i="2"/>
  <c r="P1637" i="2"/>
  <c r="O1637" i="2"/>
  <c r="J1637" i="2"/>
  <c r="T1636" i="2"/>
  <c r="P1636" i="2"/>
  <c r="O1636" i="2"/>
  <c r="J1636" i="2"/>
  <c r="T1635" i="2"/>
  <c r="P1635" i="2"/>
  <c r="O1635" i="2"/>
  <c r="J1635" i="2"/>
  <c r="T1634" i="2"/>
  <c r="P1634" i="2"/>
  <c r="O1634" i="2"/>
  <c r="J1634" i="2"/>
  <c r="T1633" i="2"/>
  <c r="P1633" i="2"/>
  <c r="O1633" i="2"/>
  <c r="J1633" i="2"/>
  <c r="T1632" i="2"/>
  <c r="P1632" i="2"/>
  <c r="O1632" i="2"/>
  <c r="J1632" i="2"/>
  <c r="T1631" i="2"/>
  <c r="P1631" i="2"/>
  <c r="O1631" i="2"/>
  <c r="J1631" i="2"/>
  <c r="T1630" i="2"/>
  <c r="P1630" i="2"/>
  <c r="O1630" i="2"/>
  <c r="J1630" i="2"/>
  <c r="T1629" i="2"/>
  <c r="P1629" i="2"/>
  <c r="O1629" i="2"/>
  <c r="J1629" i="2"/>
  <c r="T1628" i="2"/>
  <c r="P1628" i="2"/>
  <c r="O1628" i="2"/>
  <c r="J1628" i="2"/>
  <c r="T1627" i="2"/>
  <c r="P1627" i="2"/>
  <c r="O1627" i="2"/>
  <c r="J1627" i="2"/>
  <c r="T1626" i="2"/>
  <c r="P1626" i="2"/>
  <c r="O1626" i="2"/>
  <c r="J1626" i="2"/>
  <c r="T1625" i="2"/>
  <c r="P1625" i="2"/>
  <c r="O1625" i="2"/>
  <c r="J1625" i="2"/>
  <c r="T1624" i="2"/>
  <c r="P1624" i="2"/>
  <c r="O1624" i="2"/>
  <c r="J1624" i="2"/>
  <c r="T1623" i="2"/>
  <c r="P1623" i="2"/>
  <c r="O1623" i="2"/>
  <c r="J1623" i="2"/>
  <c r="T1622" i="2"/>
  <c r="P1622" i="2"/>
  <c r="O1622" i="2"/>
  <c r="J1622" i="2"/>
  <c r="T1621" i="2"/>
  <c r="P1621" i="2"/>
  <c r="O1621" i="2"/>
  <c r="J1621" i="2"/>
  <c r="T1620" i="2"/>
  <c r="P1620" i="2"/>
  <c r="O1620" i="2"/>
  <c r="J1620" i="2"/>
  <c r="T1619" i="2"/>
  <c r="P1619" i="2"/>
  <c r="O1619" i="2"/>
  <c r="J1619" i="2"/>
  <c r="T1618" i="2"/>
  <c r="P1618" i="2"/>
  <c r="O1618" i="2"/>
  <c r="J1618" i="2"/>
  <c r="T1617" i="2"/>
  <c r="P1617" i="2"/>
  <c r="O1617" i="2"/>
  <c r="J1617" i="2"/>
  <c r="T1616" i="2"/>
  <c r="P1616" i="2"/>
  <c r="O1616" i="2"/>
  <c r="J1616" i="2"/>
  <c r="T1615" i="2"/>
  <c r="P1615" i="2"/>
  <c r="O1615" i="2"/>
  <c r="J1615" i="2"/>
  <c r="T1614" i="2"/>
  <c r="P1614" i="2"/>
  <c r="O1614" i="2"/>
  <c r="J1614" i="2"/>
  <c r="T1613" i="2"/>
  <c r="P1613" i="2"/>
  <c r="O1613" i="2"/>
  <c r="J1613" i="2"/>
  <c r="T1612" i="2"/>
  <c r="P1612" i="2"/>
  <c r="O1612" i="2"/>
  <c r="J1612" i="2"/>
  <c r="T1611" i="2"/>
  <c r="P1611" i="2"/>
  <c r="O1611" i="2"/>
  <c r="J1611" i="2"/>
  <c r="T1610" i="2"/>
  <c r="P1610" i="2"/>
  <c r="O1610" i="2"/>
  <c r="J1610" i="2"/>
  <c r="T1609" i="2"/>
  <c r="P1609" i="2"/>
  <c r="O1609" i="2"/>
  <c r="J1609" i="2"/>
  <c r="T1608" i="2"/>
  <c r="P1608" i="2"/>
  <c r="O1608" i="2"/>
  <c r="J1608" i="2"/>
  <c r="T1607" i="2"/>
  <c r="P1607" i="2"/>
  <c r="O1607" i="2"/>
  <c r="J1607" i="2"/>
  <c r="T1606" i="2"/>
  <c r="P1606" i="2"/>
  <c r="O1606" i="2"/>
  <c r="J1606" i="2"/>
  <c r="T1605" i="2"/>
  <c r="P1605" i="2"/>
  <c r="O1605" i="2"/>
  <c r="J1605" i="2"/>
  <c r="T1604" i="2"/>
  <c r="P1604" i="2"/>
  <c r="O1604" i="2"/>
  <c r="J1604" i="2"/>
  <c r="T1603" i="2"/>
  <c r="P1603" i="2"/>
  <c r="O1603" i="2"/>
  <c r="J1603" i="2"/>
  <c r="T1602" i="2"/>
  <c r="P1602" i="2"/>
  <c r="O1602" i="2"/>
  <c r="J1602" i="2"/>
  <c r="T1601" i="2"/>
  <c r="P1601" i="2"/>
  <c r="O1601" i="2"/>
  <c r="J1601" i="2"/>
  <c r="T1600" i="2"/>
  <c r="P1600" i="2"/>
  <c r="O1600" i="2"/>
  <c r="J1600" i="2"/>
  <c r="T1599" i="2"/>
  <c r="P1599" i="2"/>
  <c r="O1599" i="2"/>
  <c r="J1599" i="2"/>
  <c r="T1598" i="2"/>
  <c r="P1598" i="2"/>
  <c r="O1598" i="2"/>
  <c r="J1598" i="2"/>
  <c r="T1597" i="2"/>
  <c r="P1597" i="2"/>
  <c r="O1597" i="2"/>
  <c r="J1597" i="2"/>
  <c r="T1596" i="2"/>
  <c r="P1596" i="2"/>
  <c r="O1596" i="2"/>
  <c r="J1596" i="2"/>
  <c r="T1595" i="2"/>
  <c r="P1595" i="2"/>
  <c r="O1595" i="2"/>
  <c r="J1595" i="2"/>
  <c r="T1594" i="2"/>
  <c r="P1594" i="2"/>
  <c r="O1594" i="2"/>
  <c r="J1594" i="2"/>
  <c r="T1593" i="2"/>
  <c r="P1593" i="2"/>
  <c r="O1593" i="2"/>
  <c r="J1593" i="2"/>
  <c r="T1592" i="2"/>
  <c r="P1592" i="2"/>
  <c r="O1592" i="2"/>
  <c r="J1592" i="2"/>
  <c r="T1591" i="2"/>
  <c r="P1591" i="2"/>
  <c r="O1591" i="2"/>
  <c r="J1591" i="2"/>
  <c r="T1590" i="2"/>
  <c r="P1590" i="2"/>
  <c r="O1590" i="2"/>
  <c r="J1590" i="2"/>
  <c r="T1589" i="2"/>
  <c r="P1589" i="2"/>
  <c r="O1589" i="2"/>
  <c r="J1589" i="2"/>
  <c r="T1588" i="2"/>
  <c r="P1588" i="2"/>
  <c r="O1588" i="2"/>
  <c r="J1588" i="2"/>
  <c r="T1587" i="2"/>
  <c r="P1587" i="2"/>
  <c r="O1587" i="2"/>
  <c r="J1587" i="2"/>
  <c r="T1586" i="2"/>
  <c r="P1586" i="2"/>
  <c r="O1586" i="2"/>
  <c r="J1586" i="2"/>
  <c r="T1585" i="2"/>
  <c r="P1585" i="2"/>
  <c r="O1585" i="2"/>
  <c r="J1585" i="2"/>
  <c r="T1584" i="2"/>
  <c r="P1584" i="2"/>
  <c r="O1584" i="2"/>
  <c r="J1584" i="2"/>
  <c r="T1583" i="2"/>
  <c r="P1583" i="2"/>
  <c r="O1583" i="2"/>
  <c r="J1583" i="2"/>
  <c r="T1582" i="2"/>
  <c r="P1582" i="2"/>
  <c r="O1582" i="2"/>
  <c r="J1582" i="2"/>
  <c r="T1581" i="2"/>
  <c r="P1581" i="2"/>
  <c r="O1581" i="2"/>
  <c r="J1581" i="2"/>
  <c r="T1580" i="2"/>
  <c r="P1580" i="2"/>
  <c r="O1580" i="2"/>
  <c r="J1580" i="2"/>
  <c r="T1579" i="2"/>
  <c r="P1579" i="2"/>
  <c r="O1579" i="2"/>
  <c r="J1579" i="2"/>
  <c r="T1578" i="2"/>
  <c r="P1578" i="2"/>
  <c r="O1578" i="2"/>
  <c r="J1578" i="2"/>
  <c r="T1577" i="2"/>
  <c r="P1577" i="2"/>
  <c r="O1577" i="2"/>
  <c r="J1577" i="2"/>
  <c r="T1576" i="2"/>
  <c r="P1576" i="2"/>
  <c r="O1576" i="2"/>
  <c r="J1576" i="2"/>
  <c r="T1575" i="2"/>
  <c r="P1575" i="2"/>
  <c r="O1575" i="2"/>
  <c r="J1575" i="2"/>
  <c r="T1574" i="2"/>
  <c r="P1574" i="2"/>
  <c r="O1574" i="2"/>
  <c r="J1574" i="2"/>
  <c r="T1573" i="2"/>
  <c r="P1573" i="2"/>
  <c r="O1573" i="2"/>
  <c r="J1573" i="2"/>
  <c r="T1572" i="2"/>
  <c r="P1572" i="2"/>
  <c r="O1572" i="2"/>
  <c r="J1572" i="2"/>
  <c r="T1571" i="2"/>
  <c r="P1571" i="2"/>
  <c r="O1571" i="2"/>
  <c r="J1571" i="2"/>
  <c r="T1570" i="2"/>
  <c r="P1570" i="2"/>
  <c r="O1570" i="2"/>
  <c r="J1570" i="2"/>
  <c r="T1569" i="2"/>
  <c r="P1569" i="2"/>
  <c r="O1569" i="2"/>
  <c r="J1569" i="2"/>
  <c r="T1568" i="2"/>
  <c r="P1568" i="2"/>
  <c r="O1568" i="2"/>
  <c r="J1568" i="2"/>
  <c r="T1567" i="2"/>
  <c r="P1567" i="2"/>
  <c r="O1567" i="2"/>
  <c r="J1567" i="2"/>
  <c r="T1566" i="2"/>
  <c r="P1566" i="2"/>
  <c r="O1566" i="2"/>
  <c r="J1566" i="2"/>
  <c r="T1565" i="2"/>
  <c r="P1565" i="2"/>
  <c r="O1565" i="2"/>
  <c r="J1565" i="2"/>
  <c r="T1564" i="2"/>
  <c r="P1564" i="2"/>
  <c r="O1564" i="2"/>
  <c r="J1564" i="2"/>
  <c r="T1563" i="2"/>
  <c r="P1563" i="2"/>
  <c r="O1563" i="2"/>
  <c r="J1563" i="2"/>
  <c r="T1562" i="2"/>
  <c r="P1562" i="2"/>
  <c r="O1562" i="2"/>
  <c r="J1562" i="2"/>
  <c r="T1561" i="2"/>
  <c r="P1561" i="2"/>
  <c r="O1561" i="2"/>
  <c r="J1561" i="2"/>
  <c r="T1560" i="2"/>
  <c r="P1560" i="2"/>
  <c r="O1560" i="2"/>
  <c r="J1560" i="2"/>
  <c r="T1559" i="2"/>
  <c r="P1559" i="2"/>
  <c r="O1559" i="2"/>
  <c r="J1559" i="2"/>
  <c r="T1558" i="2"/>
  <c r="P1558" i="2"/>
  <c r="O1558" i="2"/>
  <c r="J1558" i="2"/>
  <c r="T1557" i="2"/>
  <c r="P1557" i="2"/>
  <c r="O1557" i="2"/>
  <c r="J1557" i="2"/>
  <c r="T1556" i="2"/>
  <c r="P1556" i="2"/>
  <c r="O1556" i="2"/>
  <c r="J1556" i="2"/>
  <c r="T1555" i="2"/>
  <c r="P1555" i="2"/>
  <c r="O1555" i="2"/>
  <c r="J1555" i="2"/>
  <c r="T1554" i="2"/>
  <c r="P1554" i="2"/>
  <c r="O1554" i="2"/>
  <c r="J1554" i="2"/>
  <c r="T1553" i="2"/>
  <c r="P1553" i="2"/>
  <c r="O1553" i="2"/>
  <c r="J1553" i="2"/>
  <c r="T1552" i="2"/>
  <c r="P1552" i="2"/>
  <c r="O1552" i="2"/>
  <c r="J1552" i="2"/>
  <c r="T1551" i="2"/>
  <c r="P1551" i="2"/>
  <c r="O1551" i="2"/>
  <c r="J1551" i="2"/>
  <c r="T1550" i="2"/>
  <c r="P1550" i="2"/>
  <c r="O1550" i="2"/>
  <c r="J1550" i="2"/>
  <c r="T1549" i="2"/>
  <c r="P1549" i="2"/>
  <c r="O1549" i="2"/>
  <c r="J1549" i="2"/>
  <c r="T1548" i="2"/>
  <c r="P1548" i="2"/>
  <c r="O1548" i="2"/>
  <c r="J1548" i="2"/>
  <c r="T1547" i="2"/>
  <c r="P1547" i="2"/>
  <c r="O1547" i="2"/>
  <c r="J1547" i="2"/>
  <c r="T1546" i="2"/>
  <c r="P1546" i="2"/>
  <c r="O1546" i="2"/>
  <c r="J1546" i="2"/>
  <c r="T1545" i="2"/>
  <c r="P1545" i="2"/>
  <c r="O1545" i="2"/>
  <c r="J1545" i="2"/>
  <c r="T1544" i="2"/>
  <c r="P1544" i="2"/>
  <c r="O1544" i="2"/>
  <c r="J1544" i="2"/>
  <c r="T1543" i="2"/>
  <c r="P1543" i="2"/>
  <c r="O1543" i="2"/>
  <c r="J1543" i="2"/>
  <c r="T1542" i="2"/>
  <c r="P1542" i="2"/>
  <c r="O1542" i="2"/>
  <c r="J1542" i="2"/>
  <c r="T1541" i="2"/>
  <c r="P1541" i="2"/>
  <c r="O1541" i="2"/>
  <c r="J1541" i="2"/>
  <c r="T1540" i="2"/>
  <c r="P1540" i="2"/>
  <c r="O1540" i="2"/>
  <c r="J1540" i="2"/>
  <c r="T1539" i="2"/>
  <c r="P1539" i="2"/>
  <c r="O1539" i="2"/>
  <c r="J1539" i="2"/>
  <c r="T1538" i="2"/>
  <c r="P1538" i="2"/>
  <c r="O1538" i="2"/>
  <c r="J1538" i="2"/>
  <c r="T1537" i="2"/>
  <c r="P1537" i="2"/>
  <c r="O1537" i="2"/>
  <c r="J1537" i="2"/>
  <c r="T1473" i="2"/>
  <c r="P1473" i="2"/>
  <c r="O1473" i="2"/>
  <c r="J1473" i="2"/>
  <c r="T1472" i="2"/>
  <c r="P1472" i="2"/>
  <c r="O1472" i="2"/>
  <c r="J1472" i="2"/>
  <c r="T1471" i="2"/>
  <c r="P1471" i="2"/>
  <c r="O1471" i="2"/>
  <c r="J1471" i="2"/>
  <c r="T1470" i="2"/>
  <c r="P1470" i="2"/>
  <c r="O1470" i="2"/>
  <c r="J1470" i="2"/>
  <c r="T1469" i="2"/>
  <c r="P1469" i="2"/>
  <c r="O1469" i="2"/>
  <c r="J1469" i="2"/>
  <c r="T1468" i="2"/>
  <c r="P1468" i="2"/>
  <c r="O1468" i="2"/>
  <c r="J1468" i="2"/>
  <c r="T1467" i="2"/>
  <c r="P1467" i="2"/>
  <c r="O1467" i="2"/>
  <c r="J1467" i="2"/>
  <c r="T1466" i="2"/>
  <c r="P1466" i="2"/>
  <c r="O1466" i="2"/>
  <c r="J1466" i="2"/>
  <c r="T1465" i="2"/>
  <c r="P1465" i="2"/>
  <c r="O1465" i="2"/>
  <c r="J1465" i="2"/>
  <c r="T1464" i="2"/>
  <c r="P1464" i="2"/>
  <c r="O1464" i="2"/>
  <c r="J1464" i="2"/>
  <c r="T1463" i="2"/>
  <c r="P1463" i="2"/>
  <c r="O1463" i="2"/>
  <c r="J1463" i="2"/>
  <c r="T1462" i="2"/>
  <c r="P1462" i="2"/>
  <c r="O1462" i="2"/>
  <c r="J1462" i="2"/>
  <c r="T1461" i="2"/>
  <c r="P1461" i="2"/>
  <c r="O1461" i="2"/>
  <c r="J1461" i="2"/>
  <c r="T1460" i="2"/>
  <c r="P1460" i="2"/>
  <c r="O1460" i="2"/>
  <c r="J1460" i="2"/>
  <c r="T1459" i="2"/>
  <c r="P1459" i="2"/>
  <c r="O1459" i="2"/>
  <c r="J1459" i="2"/>
  <c r="T1458" i="2"/>
  <c r="P1458" i="2"/>
  <c r="O1458" i="2"/>
  <c r="J1458" i="2"/>
  <c r="T1457" i="2"/>
  <c r="P1457" i="2"/>
  <c r="O1457" i="2"/>
  <c r="J1457" i="2"/>
  <c r="T1456" i="2"/>
  <c r="P1456" i="2"/>
  <c r="O1456" i="2"/>
  <c r="J1456" i="2"/>
  <c r="T1455" i="2"/>
  <c r="P1455" i="2"/>
  <c r="O1455" i="2"/>
  <c r="J1455" i="2"/>
  <c r="T1454" i="2"/>
  <c r="P1454" i="2"/>
  <c r="O1454" i="2"/>
  <c r="J1454" i="2"/>
  <c r="T1453" i="2"/>
  <c r="P1453" i="2"/>
  <c r="O1453" i="2"/>
  <c r="J1453" i="2"/>
  <c r="T1452" i="2"/>
  <c r="P1452" i="2"/>
  <c r="O1452" i="2"/>
  <c r="J1452" i="2"/>
  <c r="T1451" i="2"/>
  <c r="P1451" i="2"/>
  <c r="O1451" i="2"/>
  <c r="J1451" i="2"/>
  <c r="T1450" i="2"/>
  <c r="P1450" i="2"/>
  <c r="O1450" i="2"/>
  <c r="J1450" i="2"/>
  <c r="T1449" i="2"/>
  <c r="P1449" i="2"/>
  <c r="O1449" i="2"/>
  <c r="J1449" i="2"/>
  <c r="T1448" i="2"/>
  <c r="P1448" i="2"/>
  <c r="O1448" i="2"/>
  <c r="J1448" i="2"/>
  <c r="T1447" i="2"/>
  <c r="P1447" i="2"/>
  <c r="O1447" i="2"/>
  <c r="J1447" i="2"/>
  <c r="T1446" i="2"/>
  <c r="P1446" i="2"/>
  <c r="O1446" i="2"/>
  <c r="J1446" i="2"/>
  <c r="T1445" i="2"/>
  <c r="P1445" i="2"/>
  <c r="O1445" i="2"/>
  <c r="J1445" i="2"/>
  <c r="T1444" i="2"/>
  <c r="P1444" i="2"/>
  <c r="O1444" i="2"/>
  <c r="J1444" i="2"/>
  <c r="T1443" i="2"/>
  <c r="P1443" i="2"/>
  <c r="O1443" i="2"/>
  <c r="J1443" i="2"/>
  <c r="T1442" i="2"/>
  <c r="P1442" i="2"/>
  <c r="O1442" i="2"/>
  <c r="J1442" i="2"/>
  <c r="T1441" i="2"/>
  <c r="P1441" i="2"/>
  <c r="O1441" i="2"/>
  <c r="J1441" i="2"/>
  <c r="T1440" i="2"/>
  <c r="P1440" i="2"/>
  <c r="O1440" i="2"/>
  <c r="J1440" i="2"/>
  <c r="T1439" i="2"/>
  <c r="P1439" i="2"/>
  <c r="O1439" i="2"/>
  <c r="J1439" i="2"/>
  <c r="T1438" i="2"/>
  <c r="P1438" i="2"/>
  <c r="O1438" i="2"/>
  <c r="J1438" i="2"/>
  <c r="T1437" i="2"/>
  <c r="P1437" i="2"/>
  <c r="O1437" i="2"/>
  <c r="J1437" i="2"/>
  <c r="T1436" i="2"/>
  <c r="P1436" i="2"/>
  <c r="O1436" i="2"/>
  <c r="J1436" i="2"/>
  <c r="T1435" i="2"/>
  <c r="P1435" i="2"/>
  <c r="O1435" i="2"/>
  <c r="J1435" i="2"/>
  <c r="T1434" i="2"/>
  <c r="P1434" i="2"/>
  <c r="O1434" i="2"/>
  <c r="J1434" i="2"/>
  <c r="T1433" i="2"/>
  <c r="P1433" i="2"/>
  <c r="O1433" i="2"/>
  <c r="J1433" i="2"/>
  <c r="T1432" i="2"/>
  <c r="P1432" i="2"/>
  <c r="O1432" i="2"/>
  <c r="J1432" i="2"/>
  <c r="T1431" i="2"/>
  <c r="P1431" i="2"/>
  <c r="O1431" i="2"/>
  <c r="J1431" i="2"/>
  <c r="T1430" i="2"/>
  <c r="P1430" i="2"/>
  <c r="O1430" i="2"/>
  <c r="J1430" i="2"/>
  <c r="T1429" i="2"/>
  <c r="P1429" i="2"/>
  <c r="O1429" i="2"/>
  <c r="J1429" i="2"/>
  <c r="T1428" i="2"/>
  <c r="P1428" i="2"/>
  <c r="O1428" i="2"/>
  <c r="J1428" i="2"/>
  <c r="T1427" i="2"/>
  <c r="P1427" i="2"/>
  <c r="O1427" i="2"/>
  <c r="J1427" i="2"/>
  <c r="T1426" i="2"/>
  <c r="P1426" i="2"/>
  <c r="O1426" i="2"/>
  <c r="J1426" i="2"/>
  <c r="T1425" i="2"/>
  <c r="P1425" i="2"/>
  <c r="O1425" i="2"/>
  <c r="J1425" i="2"/>
  <c r="T1424" i="2"/>
  <c r="P1424" i="2"/>
  <c r="O1424" i="2"/>
  <c r="J1424" i="2"/>
  <c r="T1423" i="2"/>
  <c r="P1423" i="2"/>
  <c r="O1423" i="2"/>
  <c r="J1423" i="2"/>
  <c r="T1422" i="2"/>
  <c r="P1422" i="2"/>
  <c r="O1422" i="2"/>
  <c r="J1422" i="2"/>
  <c r="T1421" i="2"/>
  <c r="P1421" i="2"/>
  <c r="O1421" i="2"/>
  <c r="J1421" i="2"/>
  <c r="T1420" i="2"/>
  <c r="P1420" i="2"/>
  <c r="O1420" i="2"/>
  <c r="J1420" i="2"/>
  <c r="T1419" i="2"/>
  <c r="P1419" i="2"/>
  <c r="O1419" i="2"/>
  <c r="J1419" i="2"/>
  <c r="T1418" i="2"/>
  <c r="P1418" i="2"/>
  <c r="O1418" i="2"/>
  <c r="J1418" i="2"/>
  <c r="T1417" i="2"/>
  <c r="P1417" i="2"/>
  <c r="O1417" i="2"/>
  <c r="J1417" i="2"/>
  <c r="T1416" i="2"/>
  <c r="P1416" i="2"/>
  <c r="O1416" i="2"/>
  <c r="J1416" i="2"/>
  <c r="T1415" i="2"/>
  <c r="P1415" i="2"/>
  <c r="O1415" i="2"/>
  <c r="J1415" i="2"/>
  <c r="T1414" i="2"/>
  <c r="P1414" i="2"/>
  <c r="O1414" i="2"/>
  <c r="J1414" i="2"/>
  <c r="T1413" i="2"/>
  <c r="P1413" i="2"/>
  <c r="O1413" i="2"/>
  <c r="J1413" i="2"/>
  <c r="T1412" i="2"/>
  <c r="P1412" i="2"/>
  <c r="O1412" i="2"/>
  <c r="J1412" i="2"/>
  <c r="T1411" i="2"/>
  <c r="P1411" i="2"/>
  <c r="O1411" i="2"/>
  <c r="J1411" i="2"/>
  <c r="T1410" i="2"/>
  <c r="P1410" i="2"/>
  <c r="O1410" i="2"/>
  <c r="J1410" i="2"/>
  <c r="T1409" i="2"/>
  <c r="P1409" i="2"/>
  <c r="O1409" i="2"/>
  <c r="J1409" i="2"/>
  <c r="T1408" i="2"/>
  <c r="P1408" i="2"/>
  <c r="O1408" i="2"/>
  <c r="J1408" i="2"/>
  <c r="T1407" i="2"/>
  <c r="P1407" i="2"/>
  <c r="O1407" i="2"/>
  <c r="J1407" i="2"/>
  <c r="T1406" i="2"/>
  <c r="P1406" i="2"/>
  <c r="O1406" i="2"/>
  <c r="J1406" i="2"/>
  <c r="T1405" i="2"/>
  <c r="P1405" i="2"/>
  <c r="O1405" i="2"/>
  <c r="J1405" i="2"/>
  <c r="T1404" i="2"/>
  <c r="P1404" i="2"/>
  <c r="O1404" i="2"/>
  <c r="J1404" i="2"/>
  <c r="T1403" i="2"/>
  <c r="P1403" i="2"/>
  <c r="O1403" i="2"/>
  <c r="J1403" i="2"/>
  <c r="T1402" i="2"/>
  <c r="P1402" i="2"/>
  <c r="O1402" i="2"/>
  <c r="J1402" i="2"/>
  <c r="T1401" i="2"/>
  <c r="P1401" i="2"/>
  <c r="O1401" i="2"/>
  <c r="J1401" i="2"/>
  <c r="T1400" i="2"/>
  <c r="P1400" i="2"/>
  <c r="O1400" i="2"/>
  <c r="J1400" i="2"/>
  <c r="T1399" i="2"/>
  <c r="P1399" i="2"/>
  <c r="O1399" i="2"/>
  <c r="J1399" i="2"/>
  <c r="T1398" i="2"/>
  <c r="P1398" i="2"/>
  <c r="O1398" i="2"/>
  <c r="J1398" i="2"/>
  <c r="T1397" i="2"/>
  <c r="P1397" i="2"/>
  <c r="O1397" i="2"/>
  <c r="J1397" i="2"/>
  <c r="T1396" i="2"/>
  <c r="P1396" i="2"/>
  <c r="O1396" i="2"/>
  <c r="J1396" i="2"/>
  <c r="T1395" i="2"/>
  <c r="P1395" i="2"/>
  <c r="O1395" i="2"/>
  <c r="J1395" i="2"/>
  <c r="T1394" i="2"/>
  <c r="P1394" i="2"/>
  <c r="O1394" i="2"/>
  <c r="J1394" i="2"/>
  <c r="T1393" i="2"/>
  <c r="P1393" i="2"/>
  <c r="O1393" i="2"/>
  <c r="J1393" i="2"/>
  <c r="T1392" i="2"/>
  <c r="P1392" i="2"/>
  <c r="O1392" i="2"/>
  <c r="J1392" i="2"/>
  <c r="T1391" i="2"/>
  <c r="P1391" i="2"/>
  <c r="O1391" i="2"/>
  <c r="J1391" i="2"/>
  <c r="T1390" i="2"/>
  <c r="P1390" i="2"/>
  <c r="O1390" i="2"/>
  <c r="J1390" i="2"/>
  <c r="T1389" i="2"/>
  <c r="P1389" i="2"/>
  <c r="O1389" i="2"/>
  <c r="J1389" i="2"/>
  <c r="T1388" i="2"/>
  <c r="P1388" i="2"/>
  <c r="O1388" i="2"/>
  <c r="J1388" i="2"/>
  <c r="T1387" i="2"/>
  <c r="P1387" i="2"/>
  <c r="O1387" i="2"/>
  <c r="J1387" i="2"/>
  <c r="T1386" i="2"/>
  <c r="P1386" i="2"/>
  <c r="O1386" i="2"/>
  <c r="J1386" i="2"/>
  <c r="T1385" i="2"/>
  <c r="P1385" i="2"/>
  <c r="O1385" i="2"/>
  <c r="J1385" i="2"/>
  <c r="T1384" i="2"/>
  <c r="P1384" i="2"/>
  <c r="O1384" i="2"/>
  <c r="J1384" i="2"/>
  <c r="T1383" i="2"/>
  <c r="P1383" i="2"/>
  <c r="O1383" i="2"/>
  <c r="J1383" i="2"/>
  <c r="T1382" i="2"/>
  <c r="P1382" i="2"/>
  <c r="O1382" i="2"/>
  <c r="J1382" i="2"/>
  <c r="T1381" i="2"/>
  <c r="P1381" i="2"/>
  <c r="O1381" i="2"/>
  <c r="J1381" i="2"/>
  <c r="T1380" i="2"/>
  <c r="P1380" i="2"/>
  <c r="O1380" i="2"/>
  <c r="J1380" i="2"/>
  <c r="T1379" i="2"/>
  <c r="P1379" i="2"/>
  <c r="O1379" i="2"/>
  <c r="J1379" i="2"/>
  <c r="T1378" i="2"/>
  <c r="P1378" i="2"/>
  <c r="O1378" i="2"/>
  <c r="J1378" i="2"/>
  <c r="T1377" i="2"/>
  <c r="P1377" i="2"/>
  <c r="O1377" i="2"/>
  <c r="J1377" i="2"/>
  <c r="T1376" i="2"/>
  <c r="P1376" i="2"/>
  <c r="O1376" i="2"/>
  <c r="J1376" i="2"/>
  <c r="T1375" i="2"/>
  <c r="P1375" i="2"/>
  <c r="O1375" i="2"/>
  <c r="J1375" i="2"/>
  <c r="T1374" i="2"/>
  <c r="P1374" i="2"/>
  <c r="O1374" i="2"/>
  <c r="J1374" i="2"/>
  <c r="T1373" i="2"/>
  <c r="P1373" i="2"/>
  <c r="O1373" i="2"/>
  <c r="J1373" i="2"/>
  <c r="T1372" i="2"/>
  <c r="P1372" i="2"/>
  <c r="O1372" i="2"/>
  <c r="J1372" i="2"/>
  <c r="T1371" i="2"/>
  <c r="P1371" i="2"/>
  <c r="O1371" i="2"/>
  <c r="J1371" i="2"/>
  <c r="T1370" i="2"/>
  <c r="P1370" i="2"/>
  <c r="O1370" i="2"/>
  <c r="J1370" i="2"/>
  <c r="T1369" i="2"/>
  <c r="P1369" i="2"/>
  <c r="O1369" i="2"/>
  <c r="J1369" i="2"/>
  <c r="T1368" i="2"/>
  <c r="P1368" i="2"/>
  <c r="O1368" i="2"/>
  <c r="J1368" i="2"/>
  <c r="T1367" i="2"/>
  <c r="P1367" i="2"/>
  <c r="O1367" i="2"/>
  <c r="J1367" i="2"/>
  <c r="T1366" i="2"/>
  <c r="P1366" i="2"/>
  <c r="O1366" i="2"/>
  <c r="J1366" i="2"/>
  <c r="T1365" i="2"/>
  <c r="P1365" i="2"/>
  <c r="O1365" i="2"/>
  <c r="J1365" i="2"/>
  <c r="T1364" i="2"/>
  <c r="P1364" i="2"/>
  <c r="O1364" i="2"/>
  <c r="J1364" i="2"/>
  <c r="T1363" i="2"/>
  <c r="P1363" i="2"/>
  <c r="O1363" i="2"/>
  <c r="J1363" i="2"/>
  <c r="T1362" i="2"/>
  <c r="P1362" i="2"/>
  <c r="O1362" i="2"/>
  <c r="J1362" i="2"/>
  <c r="T1361" i="2"/>
  <c r="P1361" i="2"/>
  <c r="O1361" i="2"/>
  <c r="J1361" i="2"/>
  <c r="T1360" i="2"/>
  <c r="P1360" i="2"/>
  <c r="O1360" i="2"/>
  <c r="J1360" i="2"/>
  <c r="T1359" i="2"/>
  <c r="P1359" i="2"/>
  <c r="O1359" i="2"/>
  <c r="J1359" i="2"/>
  <c r="T1358" i="2"/>
  <c r="P1358" i="2"/>
  <c r="O1358" i="2"/>
  <c r="J1358" i="2"/>
  <c r="T1357" i="2"/>
  <c r="P1357" i="2"/>
  <c r="O1357" i="2"/>
  <c r="J1357" i="2"/>
  <c r="T1356" i="2"/>
  <c r="P1356" i="2"/>
  <c r="O1356" i="2"/>
  <c r="J1356" i="2"/>
  <c r="T1355" i="2"/>
  <c r="P1355" i="2"/>
  <c r="O1355" i="2"/>
  <c r="J1355" i="2"/>
  <c r="T1354" i="2"/>
  <c r="P1354" i="2"/>
  <c r="O1354" i="2"/>
  <c r="J1354" i="2"/>
  <c r="T1353" i="2"/>
  <c r="P1353" i="2"/>
  <c r="O1353" i="2"/>
  <c r="J1353" i="2"/>
  <c r="T1352" i="2"/>
  <c r="P1352" i="2"/>
  <c r="O1352" i="2"/>
  <c r="J1352" i="2"/>
  <c r="T1351" i="2"/>
  <c r="P1351" i="2"/>
  <c r="O1351" i="2"/>
  <c r="J1351" i="2"/>
  <c r="T1350" i="2"/>
  <c r="P1350" i="2"/>
  <c r="O1350" i="2"/>
  <c r="J1350" i="2"/>
  <c r="T1349" i="2"/>
  <c r="P1349" i="2"/>
  <c r="O1349" i="2"/>
  <c r="J1349" i="2"/>
  <c r="T1348" i="2"/>
  <c r="P1348" i="2"/>
  <c r="O1348" i="2"/>
  <c r="J1348" i="2"/>
  <c r="T1347" i="2"/>
  <c r="P1347" i="2"/>
  <c r="O1347" i="2"/>
  <c r="J1347" i="2"/>
  <c r="T1346" i="2"/>
  <c r="P1346" i="2"/>
  <c r="O1346" i="2"/>
  <c r="J1346" i="2"/>
  <c r="T1345" i="2"/>
  <c r="P1345" i="2"/>
  <c r="O1345" i="2"/>
  <c r="J1345" i="2"/>
  <c r="T1344" i="2"/>
  <c r="P1344" i="2"/>
  <c r="O1344" i="2"/>
  <c r="J1344" i="2"/>
  <c r="T1343" i="2"/>
  <c r="P1343" i="2"/>
  <c r="O1343" i="2"/>
  <c r="J1343" i="2"/>
  <c r="T1342" i="2"/>
  <c r="P1342" i="2"/>
  <c r="O1342" i="2"/>
  <c r="J1342" i="2"/>
  <c r="T1341" i="2"/>
  <c r="P1341" i="2"/>
  <c r="O1341" i="2"/>
  <c r="J1341" i="2"/>
  <c r="T1340" i="2"/>
  <c r="P1340" i="2"/>
  <c r="O1340" i="2"/>
  <c r="J1340" i="2"/>
  <c r="T1339" i="2"/>
  <c r="P1339" i="2"/>
  <c r="O1339" i="2"/>
  <c r="J1339" i="2"/>
  <c r="T1338" i="2"/>
  <c r="P1338" i="2"/>
  <c r="O1338" i="2"/>
  <c r="J1338" i="2"/>
  <c r="T1337" i="2"/>
  <c r="P1337" i="2"/>
  <c r="O1337" i="2"/>
  <c r="J1337" i="2"/>
  <c r="T1336" i="2"/>
  <c r="P1336" i="2"/>
  <c r="O1336" i="2"/>
  <c r="J1336" i="2"/>
  <c r="T1335" i="2"/>
  <c r="P1335" i="2"/>
  <c r="O1335" i="2"/>
  <c r="J1335" i="2"/>
  <c r="T1334" i="2"/>
  <c r="P1334" i="2"/>
  <c r="O1334" i="2"/>
  <c r="J1334" i="2"/>
  <c r="T1333" i="2"/>
  <c r="P1333" i="2"/>
  <c r="O1333" i="2"/>
  <c r="J1333" i="2"/>
  <c r="T1332" i="2"/>
  <c r="P1332" i="2"/>
  <c r="O1332" i="2"/>
  <c r="J1332" i="2"/>
  <c r="T1331" i="2"/>
  <c r="P1331" i="2"/>
  <c r="O1331" i="2"/>
  <c r="J1331" i="2"/>
  <c r="T1330" i="2"/>
  <c r="P1330" i="2"/>
  <c r="O1330" i="2"/>
  <c r="J1330" i="2"/>
  <c r="T1329" i="2"/>
  <c r="P1329" i="2"/>
  <c r="O1329" i="2"/>
  <c r="J1329" i="2"/>
  <c r="T1328" i="2"/>
  <c r="P1328" i="2"/>
  <c r="O1328" i="2"/>
  <c r="J1328" i="2"/>
  <c r="T1327" i="2"/>
  <c r="P1327" i="2"/>
  <c r="O1327" i="2"/>
  <c r="J1327" i="2"/>
  <c r="T1326" i="2"/>
  <c r="P1326" i="2"/>
  <c r="O1326" i="2"/>
  <c r="J1326" i="2"/>
  <c r="T1325" i="2"/>
  <c r="P1325" i="2"/>
  <c r="O1325" i="2"/>
  <c r="J1325" i="2"/>
  <c r="T1324" i="2"/>
  <c r="P1324" i="2"/>
  <c r="O1324" i="2"/>
  <c r="J1324" i="2"/>
  <c r="T1323" i="2"/>
  <c r="P1323" i="2"/>
  <c r="O1323" i="2"/>
  <c r="J1323" i="2"/>
  <c r="T1322" i="2"/>
  <c r="P1322" i="2"/>
  <c r="O1322" i="2"/>
  <c r="J1322" i="2"/>
  <c r="T1321" i="2"/>
  <c r="P1321" i="2"/>
  <c r="O1321" i="2"/>
  <c r="J1321" i="2"/>
  <c r="T1320" i="2"/>
  <c r="P1320" i="2"/>
  <c r="O1320" i="2"/>
  <c r="J1320" i="2"/>
  <c r="T1319" i="2"/>
  <c r="P1319" i="2"/>
  <c r="O1319" i="2"/>
  <c r="J1319" i="2"/>
  <c r="T1318" i="2"/>
  <c r="P1318" i="2"/>
  <c r="O1318" i="2"/>
  <c r="J1318" i="2"/>
  <c r="T1317" i="2"/>
  <c r="P1317" i="2"/>
  <c r="O1317" i="2"/>
  <c r="J1317" i="2"/>
  <c r="T1316" i="2"/>
  <c r="P1316" i="2"/>
  <c r="O1316" i="2"/>
  <c r="J1316" i="2"/>
  <c r="T1315" i="2"/>
  <c r="P1315" i="2"/>
  <c r="O1315" i="2"/>
  <c r="J1315" i="2"/>
  <c r="T1314" i="2"/>
  <c r="P1314" i="2"/>
  <c r="O1314" i="2"/>
  <c r="J1314" i="2"/>
  <c r="T1313" i="2"/>
  <c r="P1313" i="2"/>
  <c r="O1313" i="2"/>
  <c r="J1313" i="2"/>
  <c r="T1312" i="2"/>
  <c r="P1312" i="2"/>
  <c r="O1312" i="2"/>
  <c r="J1312" i="2"/>
  <c r="T1311" i="2"/>
  <c r="P1311" i="2"/>
  <c r="O1311" i="2"/>
  <c r="J1311" i="2"/>
  <c r="T1310" i="2"/>
  <c r="P1310" i="2"/>
  <c r="O1310" i="2"/>
  <c r="J1310" i="2"/>
  <c r="T1309" i="2"/>
  <c r="P1309" i="2"/>
  <c r="O1309" i="2"/>
  <c r="J1309" i="2"/>
  <c r="T1308" i="2"/>
  <c r="P1308" i="2"/>
  <c r="O1308" i="2"/>
  <c r="J1308" i="2"/>
  <c r="T1307" i="2"/>
  <c r="P1307" i="2"/>
  <c r="O1307" i="2"/>
  <c r="J1307" i="2"/>
  <c r="T1306" i="2"/>
  <c r="P1306" i="2"/>
  <c r="O1306" i="2"/>
  <c r="J1306" i="2"/>
  <c r="T1305" i="2"/>
  <c r="P1305" i="2"/>
  <c r="O1305" i="2"/>
  <c r="J1305" i="2"/>
  <c r="T1304" i="2"/>
  <c r="P1304" i="2"/>
  <c r="O1304" i="2"/>
  <c r="J1304" i="2"/>
  <c r="T1303" i="2"/>
  <c r="P1303" i="2"/>
  <c r="O1303" i="2"/>
  <c r="J1303" i="2"/>
  <c r="T1302" i="2"/>
  <c r="P1302" i="2"/>
  <c r="O1302" i="2"/>
  <c r="J1302" i="2"/>
  <c r="T1301" i="2"/>
  <c r="P1301" i="2"/>
  <c r="O1301" i="2"/>
  <c r="J1301" i="2"/>
  <c r="T1300" i="2"/>
  <c r="P1300" i="2"/>
  <c r="O1300" i="2"/>
  <c r="J1300" i="2"/>
  <c r="T1299" i="2"/>
  <c r="P1299" i="2"/>
  <c r="O1299" i="2"/>
  <c r="J1299" i="2"/>
  <c r="T1298" i="2"/>
  <c r="P1298" i="2"/>
  <c r="O1298" i="2"/>
  <c r="J1298" i="2"/>
  <c r="T1297" i="2"/>
  <c r="P1297" i="2"/>
  <c r="O1297" i="2"/>
  <c r="J1297" i="2"/>
  <c r="T1296" i="2"/>
  <c r="P1296" i="2"/>
  <c r="O1296" i="2"/>
  <c r="J1296" i="2"/>
  <c r="T1295" i="2"/>
  <c r="P1295" i="2"/>
  <c r="O1295" i="2"/>
  <c r="J1295" i="2"/>
  <c r="T1294" i="2"/>
  <c r="P1294" i="2"/>
  <c r="O1294" i="2"/>
  <c r="J1294" i="2"/>
  <c r="T1293" i="2"/>
  <c r="P1293" i="2"/>
  <c r="O1293" i="2"/>
  <c r="J1293" i="2"/>
  <c r="T1292" i="2"/>
  <c r="P1292" i="2"/>
  <c r="O1292" i="2"/>
  <c r="J1292" i="2"/>
  <c r="T1291" i="2"/>
  <c r="P1291" i="2"/>
  <c r="O1291" i="2"/>
  <c r="J1291" i="2"/>
  <c r="T1290" i="2"/>
  <c r="P1290" i="2"/>
  <c r="O1290" i="2"/>
  <c r="J1290" i="2"/>
  <c r="T1289" i="2"/>
  <c r="P1289" i="2"/>
  <c r="O1289" i="2"/>
  <c r="J1289" i="2"/>
  <c r="T1288" i="2"/>
  <c r="P1288" i="2"/>
  <c r="O1288" i="2"/>
  <c r="J1288" i="2"/>
  <c r="T1287" i="2"/>
  <c r="P1287" i="2"/>
  <c r="O1287" i="2"/>
  <c r="J1287" i="2"/>
  <c r="T1286" i="2"/>
  <c r="P1286" i="2"/>
  <c r="O1286" i="2"/>
  <c r="J1286" i="2"/>
  <c r="T1285" i="2"/>
  <c r="P1285" i="2"/>
  <c r="O1285" i="2"/>
  <c r="J1285" i="2"/>
  <c r="T1284" i="2"/>
  <c r="P1284" i="2"/>
  <c r="O1284" i="2"/>
  <c r="J1284" i="2"/>
  <c r="T1283" i="2"/>
  <c r="P1283" i="2"/>
  <c r="O1283" i="2"/>
  <c r="J1283" i="2"/>
  <c r="T1282" i="2"/>
  <c r="P1282" i="2"/>
  <c r="O1282" i="2"/>
  <c r="J1282" i="2"/>
  <c r="T1281" i="2"/>
  <c r="P1281" i="2"/>
  <c r="O1281" i="2"/>
  <c r="J1281" i="2"/>
  <c r="T1280" i="2"/>
  <c r="P1280" i="2"/>
  <c r="O1280" i="2"/>
  <c r="J1280" i="2"/>
  <c r="T1279" i="2"/>
  <c r="P1279" i="2"/>
  <c r="O1279" i="2"/>
  <c r="J1279" i="2"/>
  <c r="T1278" i="2"/>
  <c r="P1278" i="2"/>
  <c r="O1278" i="2"/>
  <c r="J1278" i="2"/>
  <c r="T1277" i="2"/>
  <c r="P1277" i="2"/>
  <c r="O1277" i="2"/>
  <c r="J1277" i="2"/>
  <c r="T1276" i="2"/>
  <c r="P1276" i="2"/>
  <c r="O1276" i="2"/>
  <c r="J1276" i="2"/>
  <c r="T1275" i="2"/>
  <c r="P1275" i="2"/>
  <c r="O1275" i="2"/>
  <c r="J1275" i="2"/>
  <c r="T1274" i="2"/>
  <c r="P1274" i="2"/>
  <c r="O1274" i="2"/>
  <c r="J1274" i="2"/>
  <c r="T1254" i="2"/>
  <c r="P1254" i="2"/>
  <c r="O1254" i="2"/>
  <c r="J1254" i="2"/>
  <c r="T1253" i="2"/>
  <c r="P1253" i="2"/>
  <c r="O1253" i="2"/>
  <c r="J1253" i="2"/>
  <c r="T1252" i="2"/>
  <c r="P1252" i="2"/>
  <c r="O1252" i="2"/>
  <c r="J1252" i="2"/>
  <c r="T1250" i="2"/>
  <c r="P1250" i="2"/>
  <c r="O1250" i="2"/>
  <c r="J1250" i="2"/>
  <c r="T1249" i="2"/>
  <c r="P1249" i="2"/>
  <c r="O1249" i="2"/>
  <c r="J1249" i="2"/>
  <c r="T1248" i="2"/>
  <c r="P1248" i="2"/>
  <c r="O1248" i="2"/>
  <c r="J1248" i="2"/>
  <c r="T1247" i="2"/>
  <c r="P1247" i="2"/>
  <c r="O1247" i="2"/>
  <c r="J1247" i="2"/>
  <c r="T1246" i="2"/>
  <c r="P1246" i="2"/>
  <c r="O1246" i="2"/>
  <c r="J1246" i="2"/>
  <c r="T1245" i="2"/>
  <c r="P1245" i="2"/>
  <c r="O1245" i="2"/>
  <c r="J1245" i="2"/>
  <c r="T1244" i="2"/>
  <c r="P1244" i="2"/>
  <c r="O1244" i="2"/>
  <c r="J1244" i="2"/>
  <c r="T1243" i="2"/>
  <c r="P1243" i="2"/>
  <c r="O1243" i="2"/>
  <c r="J1243" i="2"/>
  <c r="T1242" i="2"/>
  <c r="P1242" i="2"/>
  <c r="O1242" i="2"/>
  <c r="J1242" i="2"/>
  <c r="T1241" i="2"/>
  <c r="P1241" i="2"/>
  <c r="O1241" i="2"/>
  <c r="J1241" i="2"/>
  <c r="T1240" i="2"/>
  <c r="P1240" i="2"/>
  <c r="O1240" i="2"/>
  <c r="J1240" i="2"/>
  <c r="T1239" i="2"/>
  <c r="P1239" i="2"/>
  <c r="O1239" i="2"/>
  <c r="J1239" i="2"/>
  <c r="T1238" i="2"/>
  <c r="P1238" i="2"/>
  <c r="O1238" i="2"/>
  <c r="J1238" i="2"/>
  <c r="T1237" i="2"/>
  <c r="P1237" i="2"/>
  <c r="O1237" i="2"/>
  <c r="J1237" i="2"/>
  <c r="T1236" i="2"/>
  <c r="P1236" i="2"/>
  <c r="O1236" i="2"/>
  <c r="J1236" i="2"/>
  <c r="T1235" i="2"/>
  <c r="P1235" i="2"/>
  <c r="O1235" i="2"/>
  <c r="J1235" i="2"/>
  <c r="T1234" i="2"/>
  <c r="P1234" i="2"/>
  <c r="O1234" i="2"/>
  <c r="J1234" i="2"/>
  <c r="T1233" i="2"/>
  <c r="P1233" i="2"/>
  <c r="O1233" i="2"/>
  <c r="J1233" i="2"/>
  <c r="T1232" i="2"/>
  <c r="P1232" i="2"/>
  <c r="O1232" i="2"/>
  <c r="J1232" i="2"/>
  <c r="T1231" i="2"/>
  <c r="P1231" i="2"/>
  <c r="O1231" i="2"/>
  <c r="J1231" i="2"/>
  <c r="T1230" i="2"/>
  <c r="P1230" i="2"/>
  <c r="O1230" i="2"/>
  <c r="J1230" i="2"/>
  <c r="T1229" i="2"/>
  <c r="P1229" i="2"/>
  <c r="O1229" i="2"/>
  <c r="J1229" i="2"/>
  <c r="T1228" i="2"/>
  <c r="P1228" i="2"/>
  <c r="O1228" i="2"/>
  <c r="J1228" i="2"/>
  <c r="T1227" i="2"/>
  <c r="P1227" i="2"/>
  <c r="O1227" i="2"/>
  <c r="J1227" i="2"/>
  <c r="T1226" i="2"/>
  <c r="P1226" i="2"/>
  <c r="O1226" i="2"/>
  <c r="J1226" i="2"/>
  <c r="T1225" i="2"/>
  <c r="P1225" i="2"/>
  <c r="O1225" i="2"/>
  <c r="J1225" i="2"/>
  <c r="T1224" i="2"/>
  <c r="P1224" i="2"/>
  <c r="O1224" i="2"/>
  <c r="J1224" i="2"/>
  <c r="T1223" i="2"/>
  <c r="P1223" i="2"/>
  <c r="O1223" i="2"/>
  <c r="J1223" i="2"/>
  <c r="T1222" i="2"/>
  <c r="P1222" i="2"/>
  <c r="O1222" i="2"/>
  <c r="J1222" i="2"/>
  <c r="T1221" i="2"/>
  <c r="P1221" i="2"/>
  <c r="O1221" i="2"/>
  <c r="J1221" i="2"/>
  <c r="T1220" i="2"/>
  <c r="P1220" i="2"/>
  <c r="O1220" i="2"/>
  <c r="J1220" i="2"/>
  <c r="T1219" i="2"/>
  <c r="P1219" i="2"/>
  <c r="O1219" i="2"/>
  <c r="J1219" i="2"/>
  <c r="T1218" i="2"/>
  <c r="P1218" i="2"/>
  <c r="O1218" i="2"/>
  <c r="J1218" i="2"/>
  <c r="T1217" i="2"/>
  <c r="P1217" i="2"/>
  <c r="O1217" i="2"/>
  <c r="J1217" i="2"/>
  <c r="T1216" i="2"/>
  <c r="P1216" i="2"/>
  <c r="O1216" i="2"/>
  <c r="J1216" i="2"/>
  <c r="T1215" i="2"/>
  <c r="P1215" i="2"/>
  <c r="O1215" i="2"/>
  <c r="J1215" i="2"/>
  <c r="T1214" i="2"/>
  <c r="P1214" i="2"/>
  <c r="O1214" i="2"/>
  <c r="J1214" i="2"/>
  <c r="T1213" i="2"/>
  <c r="P1213" i="2"/>
  <c r="O1213" i="2"/>
  <c r="J1213" i="2"/>
  <c r="T1212" i="2"/>
  <c r="P1212" i="2"/>
  <c r="O1212" i="2"/>
  <c r="J1212" i="2"/>
  <c r="T1211" i="2"/>
  <c r="P1211" i="2"/>
  <c r="O1211" i="2"/>
  <c r="J1211" i="2"/>
  <c r="T1210" i="2"/>
  <c r="P1210" i="2"/>
  <c r="O1210" i="2"/>
  <c r="J1210" i="2"/>
  <c r="T1209" i="2"/>
  <c r="P1209" i="2"/>
  <c r="O1209" i="2"/>
  <c r="J1209" i="2"/>
  <c r="T1208" i="2"/>
  <c r="P1208" i="2"/>
  <c r="O1208" i="2"/>
  <c r="J1208" i="2"/>
  <c r="T1207" i="2"/>
  <c r="P1207" i="2"/>
  <c r="O1207" i="2"/>
  <c r="J1207" i="2"/>
  <c r="T1206" i="2"/>
  <c r="P1206" i="2"/>
  <c r="O1206" i="2"/>
  <c r="J1206" i="2"/>
  <c r="T1205" i="2"/>
  <c r="P1205" i="2"/>
  <c r="O1205" i="2"/>
  <c r="J1205" i="2"/>
  <c r="T1204" i="2"/>
  <c r="P1204" i="2"/>
  <c r="O1204" i="2"/>
  <c r="J1204" i="2"/>
  <c r="T1203" i="2"/>
  <c r="P1203" i="2"/>
  <c r="O1203" i="2"/>
  <c r="J1203" i="2"/>
  <c r="T1202" i="2"/>
  <c r="P1202" i="2"/>
  <c r="O1202" i="2"/>
  <c r="J1202" i="2"/>
  <c r="T1201" i="2"/>
  <c r="P1201" i="2"/>
  <c r="O1201" i="2"/>
  <c r="J1201" i="2"/>
  <c r="T1200" i="2"/>
  <c r="P1200" i="2"/>
  <c r="O1200" i="2"/>
  <c r="J1200" i="2"/>
  <c r="T1199" i="2"/>
  <c r="P1199" i="2"/>
  <c r="O1199" i="2"/>
  <c r="J1199" i="2"/>
  <c r="T1198" i="2"/>
  <c r="P1198" i="2"/>
  <c r="O1198" i="2"/>
  <c r="J1198" i="2"/>
  <c r="T1197" i="2"/>
  <c r="P1197" i="2"/>
  <c r="O1197" i="2"/>
  <c r="J1197" i="2"/>
  <c r="T1196" i="2"/>
  <c r="P1196" i="2"/>
  <c r="O1196" i="2"/>
  <c r="J1196" i="2"/>
  <c r="T1195" i="2"/>
  <c r="P1195" i="2"/>
  <c r="O1195" i="2"/>
  <c r="J1195" i="2"/>
  <c r="T1194" i="2"/>
  <c r="P1194" i="2"/>
  <c r="O1194" i="2"/>
  <c r="J1194" i="2"/>
  <c r="T1193" i="2"/>
  <c r="P1193" i="2"/>
  <c r="O1193" i="2"/>
  <c r="J1193" i="2"/>
  <c r="T1192" i="2"/>
  <c r="P1192" i="2"/>
  <c r="O1192" i="2"/>
  <c r="J1192" i="2"/>
  <c r="T1191" i="2"/>
  <c r="P1191" i="2"/>
  <c r="O1191" i="2"/>
  <c r="J1191" i="2"/>
  <c r="T1190" i="2"/>
  <c r="P1190" i="2"/>
  <c r="O1190" i="2"/>
  <c r="J1190" i="2"/>
  <c r="T1189" i="2"/>
  <c r="P1189" i="2"/>
  <c r="O1189" i="2"/>
  <c r="J1189" i="2"/>
  <c r="T1188" i="2"/>
  <c r="P1188" i="2"/>
  <c r="O1188" i="2"/>
  <c r="J1188" i="2"/>
  <c r="T1187" i="2"/>
  <c r="P1187" i="2"/>
  <c r="O1187" i="2"/>
  <c r="J1187" i="2"/>
  <c r="T1186" i="2"/>
  <c r="P1186" i="2"/>
  <c r="O1186" i="2"/>
  <c r="J1186" i="2"/>
  <c r="T1185" i="2"/>
  <c r="P1185" i="2"/>
  <c r="O1185" i="2"/>
  <c r="J1185" i="2"/>
  <c r="T1184" i="2"/>
  <c r="P1184" i="2"/>
  <c r="O1184" i="2"/>
  <c r="J1184" i="2"/>
  <c r="T1183" i="2"/>
  <c r="P1183" i="2"/>
  <c r="O1183" i="2"/>
  <c r="J1183" i="2"/>
  <c r="T1182" i="2"/>
  <c r="P1182" i="2"/>
  <c r="O1182" i="2"/>
  <c r="J1182" i="2"/>
  <c r="T1181" i="2"/>
  <c r="P1181" i="2"/>
  <c r="O1181" i="2"/>
  <c r="J1181" i="2"/>
  <c r="T1180" i="2"/>
  <c r="P1180" i="2"/>
  <c r="O1180" i="2"/>
  <c r="J1180" i="2"/>
  <c r="T1179" i="2"/>
  <c r="P1179" i="2"/>
  <c r="O1179" i="2"/>
  <c r="J1179" i="2"/>
  <c r="T1178" i="2"/>
  <c r="P1178" i="2"/>
  <c r="O1178" i="2"/>
  <c r="J1178" i="2"/>
  <c r="T1177" i="2"/>
  <c r="P1177" i="2"/>
  <c r="O1177" i="2"/>
  <c r="J1177" i="2"/>
  <c r="T1176" i="2"/>
  <c r="P1176" i="2"/>
  <c r="O1176" i="2"/>
  <c r="J1176" i="2"/>
  <c r="T1175" i="2"/>
  <c r="P1175" i="2"/>
  <c r="O1175" i="2"/>
  <c r="J1175" i="2"/>
  <c r="T1174" i="2"/>
  <c r="P1174" i="2"/>
  <c r="O1174" i="2"/>
  <c r="J1174" i="2"/>
  <c r="T1173" i="2"/>
  <c r="P1173" i="2"/>
  <c r="O1173" i="2"/>
  <c r="J1173" i="2"/>
  <c r="T1172" i="2"/>
  <c r="P1172" i="2"/>
  <c r="O1172" i="2"/>
  <c r="J1172" i="2"/>
  <c r="T1171" i="2"/>
  <c r="P1171" i="2"/>
  <c r="O1171" i="2"/>
  <c r="J1171" i="2"/>
  <c r="T1170" i="2"/>
  <c r="P1170" i="2"/>
  <c r="O1170" i="2"/>
  <c r="J1170" i="2"/>
  <c r="T1169" i="2"/>
  <c r="P1169" i="2"/>
  <c r="O1169" i="2"/>
  <c r="J1169" i="2"/>
  <c r="T1168" i="2"/>
  <c r="P1168" i="2"/>
  <c r="O1168" i="2"/>
  <c r="J1168" i="2"/>
  <c r="T1167" i="2"/>
  <c r="P1167" i="2"/>
  <c r="O1167" i="2"/>
  <c r="J1167" i="2"/>
  <c r="T1166" i="2"/>
  <c r="P1166" i="2"/>
  <c r="O1166" i="2"/>
  <c r="J1166" i="2"/>
  <c r="T1165" i="2"/>
  <c r="P1165" i="2"/>
  <c r="O1165" i="2"/>
  <c r="J1165" i="2"/>
  <c r="T1164" i="2"/>
  <c r="P1164" i="2"/>
  <c r="O1164" i="2"/>
  <c r="J1164" i="2"/>
  <c r="T1163" i="2"/>
  <c r="P1163" i="2"/>
  <c r="O1163" i="2"/>
  <c r="J1163" i="2"/>
  <c r="T1162" i="2"/>
  <c r="P1162" i="2"/>
  <c r="O1162" i="2"/>
  <c r="J1162" i="2"/>
  <c r="T1161" i="2"/>
  <c r="P1161" i="2"/>
  <c r="O1161" i="2"/>
  <c r="J1161" i="2"/>
  <c r="T1160" i="2"/>
  <c r="P1160" i="2"/>
  <c r="O1160" i="2"/>
  <c r="J1160" i="2"/>
  <c r="T1159" i="2"/>
  <c r="P1159" i="2"/>
  <c r="O1159" i="2"/>
  <c r="J1159" i="2"/>
  <c r="T1158" i="2"/>
  <c r="P1158" i="2"/>
  <c r="O1158" i="2"/>
  <c r="J1158" i="2"/>
  <c r="T1157" i="2"/>
  <c r="P1157" i="2"/>
  <c r="O1157" i="2"/>
  <c r="J1157" i="2"/>
  <c r="T1156" i="2"/>
  <c r="P1156" i="2"/>
  <c r="O1156" i="2"/>
  <c r="J1156" i="2"/>
  <c r="T1155" i="2"/>
  <c r="P1155" i="2"/>
  <c r="O1155" i="2"/>
  <c r="J1155" i="2"/>
  <c r="T1154" i="2"/>
  <c r="P1154" i="2"/>
  <c r="O1154" i="2"/>
  <c r="J1154" i="2"/>
  <c r="T1153" i="2"/>
  <c r="P1153" i="2"/>
  <c r="O1153" i="2"/>
  <c r="J1153" i="2"/>
  <c r="T1152" i="2"/>
  <c r="P1152" i="2"/>
  <c r="O1152" i="2"/>
  <c r="J1152" i="2"/>
  <c r="T1151" i="2"/>
  <c r="P1151" i="2"/>
  <c r="O1151" i="2"/>
  <c r="J1151" i="2"/>
  <c r="T1150" i="2"/>
  <c r="P1150" i="2"/>
  <c r="O1150" i="2"/>
  <c r="J1150" i="2"/>
  <c r="T1149" i="2"/>
  <c r="P1149" i="2"/>
  <c r="O1149" i="2"/>
  <c r="J1149" i="2"/>
  <c r="T1148" i="2"/>
  <c r="P1148" i="2"/>
  <c r="O1148" i="2"/>
  <c r="J1148" i="2"/>
  <c r="T1147" i="2"/>
  <c r="P1147" i="2"/>
  <c r="O1147" i="2"/>
  <c r="J1147" i="2"/>
  <c r="T1146" i="2"/>
  <c r="P1146" i="2"/>
  <c r="O1146" i="2"/>
  <c r="J1146" i="2"/>
  <c r="T1145" i="2"/>
  <c r="P1145" i="2"/>
  <c r="O1145" i="2"/>
  <c r="J1145" i="2"/>
  <c r="T1144" i="2"/>
  <c r="P1144" i="2"/>
  <c r="O1144" i="2"/>
  <c r="J1144" i="2"/>
  <c r="T1143" i="2"/>
  <c r="P1143" i="2"/>
  <c r="O1143" i="2"/>
  <c r="J1143" i="2"/>
  <c r="T1142" i="2"/>
  <c r="P1142" i="2"/>
  <c r="O1142" i="2"/>
  <c r="J1142" i="2"/>
  <c r="T1141" i="2"/>
  <c r="P1141" i="2"/>
  <c r="O1141" i="2"/>
  <c r="J1141" i="2"/>
  <c r="T1140" i="2"/>
  <c r="P1140" i="2"/>
  <c r="O1140" i="2"/>
  <c r="J1140" i="2"/>
  <c r="T1139" i="2"/>
  <c r="P1139" i="2"/>
  <c r="O1139" i="2"/>
  <c r="J1139" i="2"/>
  <c r="T1138" i="2"/>
  <c r="P1138" i="2"/>
  <c r="O1138" i="2"/>
  <c r="J1138" i="2"/>
  <c r="T1137" i="2"/>
  <c r="P1137" i="2"/>
  <c r="O1137" i="2"/>
  <c r="J1137" i="2"/>
  <c r="T1136" i="2"/>
  <c r="P1136" i="2"/>
  <c r="O1136" i="2"/>
  <c r="J1136" i="2"/>
  <c r="T1135" i="2"/>
  <c r="P1135" i="2"/>
  <c r="O1135" i="2"/>
  <c r="J1135" i="2"/>
  <c r="T1134" i="2"/>
  <c r="P1134" i="2"/>
  <c r="O1134" i="2"/>
  <c r="J1134" i="2"/>
  <c r="T1133" i="2"/>
  <c r="P1133" i="2"/>
  <c r="O1133" i="2"/>
  <c r="J1133" i="2"/>
  <c r="T1132" i="2"/>
  <c r="P1132" i="2"/>
  <c r="O1132" i="2"/>
  <c r="J1132" i="2"/>
  <c r="T1131" i="2"/>
  <c r="P1131" i="2"/>
  <c r="O1131" i="2"/>
  <c r="J1131" i="2"/>
  <c r="T1130" i="2"/>
  <c r="P1130" i="2"/>
  <c r="O1130" i="2"/>
  <c r="J1130" i="2"/>
  <c r="T1129" i="2"/>
  <c r="P1129" i="2"/>
  <c r="O1129" i="2"/>
  <c r="J1129" i="2"/>
  <c r="T1128" i="2"/>
  <c r="P1128" i="2"/>
  <c r="O1128" i="2"/>
  <c r="J1128" i="2"/>
  <c r="T1127" i="2"/>
  <c r="P1127" i="2"/>
  <c r="O1127" i="2"/>
  <c r="J1127" i="2"/>
  <c r="T1126" i="2"/>
  <c r="P1126" i="2"/>
  <c r="O1126" i="2"/>
  <c r="J1126" i="2"/>
  <c r="T1125" i="2"/>
  <c r="P1125" i="2"/>
  <c r="O1125" i="2"/>
  <c r="J1125" i="2"/>
  <c r="T1124" i="2"/>
  <c r="P1124" i="2"/>
  <c r="O1124" i="2"/>
  <c r="J1124" i="2"/>
  <c r="T1123" i="2"/>
  <c r="P1123" i="2"/>
  <c r="O1123" i="2"/>
  <c r="J1123" i="2"/>
  <c r="T1122" i="2"/>
  <c r="P1122" i="2"/>
  <c r="O1122" i="2"/>
  <c r="J1122" i="2"/>
  <c r="T1121" i="2"/>
  <c r="P1121" i="2"/>
  <c r="O1121" i="2"/>
  <c r="J1121" i="2"/>
  <c r="T1120" i="2"/>
  <c r="P1120" i="2"/>
  <c r="O1120" i="2"/>
  <c r="J1120" i="2"/>
  <c r="T1119" i="2"/>
  <c r="P1119" i="2"/>
  <c r="O1119" i="2"/>
  <c r="J1119" i="2"/>
  <c r="T1118" i="2"/>
  <c r="P1118" i="2"/>
  <c r="O1118" i="2"/>
  <c r="J1118" i="2"/>
  <c r="T1117" i="2"/>
  <c r="P1117" i="2"/>
  <c r="O1117" i="2"/>
  <c r="J1117" i="2"/>
  <c r="T1116" i="2"/>
  <c r="P1116" i="2"/>
  <c r="O1116" i="2"/>
  <c r="J1116" i="2"/>
  <c r="T1115" i="2"/>
  <c r="P1115" i="2"/>
  <c r="O1115" i="2"/>
  <c r="J1115" i="2"/>
  <c r="T1114" i="2"/>
  <c r="P1114" i="2"/>
  <c r="O1114" i="2"/>
  <c r="J1114" i="2"/>
  <c r="T1113" i="2"/>
  <c r="P1113" i="2"/>
  <c r="O1113" i="2"/>
  <c r="J1113" i="2"/>
  <c r="T1112" i="2"/>
  <c r="P1112" i="2"/>
  <c r="O1112" i="2"/>
  <c r="J1112" i="2"/>
  <c r="T1111" i="2"/>
  <c r="P1111" i="2"/>
  <c r="O1111" i="2"/>
  <c r="J1111" i="2"/>
  <c r="T1110" i="2"/>
  <c r="P1110" i="2"/>
  <c r="O1110" i="2"/>
  <c r="J1110" i="2"/>
  <c r="T1109" i="2"/>
  <c r="P1109" i="2"/>
  <c r="O1109" i="2"/>
  <c r="J1109" i="2"/>
  <c r="T1108" i="2"/>
  <c r="P1108" i="2"/>
  <c r="O1108" i="2"/>
  <c r="J1108" i="2"/>
  <c r="T1107" i="2"/>
  <c r="P1107" i="2"/>
  <c r="O1107" i="2"/>
  <c r="J1107" i="2"/>
  <c r="T1106" i="2"/>
  <c r="P1106" i="2"/>
  <c r="O1106" i="2"/>
  <c r="J1106" i="2"/>
  <c r="T1105" i="2"/>
  <c r="P1105" i="2"/>
  <c r="O1105" i="2"/>
  <c r="J1105" i="2"/>
  <c r="T1104" i="2"/>
  <c r="P1104" i="2"/>
  <c r="O1104" i="2"/>
  <c r="J1104" i="2"/>
  <c r="T1103" i="2"/>
  <c r="P1103" i="2"/>
  <c r="O1103" i="2"/>
  <c r="J1103" i="2"/>
  <c r="T1102" i="2"/>
  <c r="P1102" i="2"/>
  <c r="O1102" i="2"/>
  <c r="J1102" i="2"/>
  <c r="T1101" i="2"/>
  <c r="P1101" i="2"/>
  <c r="O1101" i="2"/>
  <c r="J1101" i="2"/>
  <c r="T1100" i="2"/>
  <c r="P1100" i="2"/>
  <c r="O1100" i="2"/>
  <c r="J1100" i="2"/>
  <c r="T1099" i="2"/>
  <c r="P1099" i="2"/>
  <c r="O1099" i="2"/>
  <c r="J1099" i="2"/>
  <c r="T1098" i="2"/>
  <c r="P1098" i="2"/>
  <c r="O1098" i="2"/>
  <c r="J1098" i="2"/>
  <c r="T1097" i="2"/>
  <c r="P1097" i="2"/>
  <c r="O1097" i="2"/>
  <c r="J1097" i="2"/>
  <c r="T1096" i="2"/>
  <c r="P1096" i="2"/>
  <c r="O1096" i="2"/>
  <c r="J1096" i="2"/>
  <c r="T1095" i="2"/>
  <c r="P1095" i="2"/>
  <c r="O1095" i="2"/>
  <c r="J1095" i="2"/>
  <c r="T1094" i="2"/>
  <c r="P1094" i="2"/>
  <c r="O1094" i="2"/>
  <c r="J1094" i="2"/>
  <c r="T1093" i="2"/>
  <c r="P1093" i="2"/>
  <c r="O1093" i="2"/>
  <c r="J1093" i="2"/>
  <c r="T1092" i="2"/>
  <c r="P1092" i="2"/>
  <c r="O1092" i="2"/>
  <c r="J1092" i="2"/>
  <c r="T1091" i="2"/>
  <c r="P1091" i="2"/>
  <c r="O1091" i="2"/>
  <c r="J1091" i="2"/>
  <c r="T1090" i="2"/>
  <c r="P1090" i="2"/>
  <c r="O1090" i="2"/>
  <c r="J1090" i="2"/>
  <c r="T1089" i="2"/>
  <c r="P1089" i="2"/>
  <c r="O1089" i="2"/>
  <c r="J1089" i="2"/>
  <c r="T1088" i="2"/>
  <c r="P1088" i="2"/>
  <c r="O1088" i="2"/>
  <c r="J1088" i="2"/>
  <c r="T1087" i="2"/>
  <c r="P1087" i="2"/>
  <c r="O1087" i="2"/>
  <c r="J1087" i="2"/>
  <c r="T1086" i="2"/>
  <c r="P1086" i="2"/>
  <c r="O1086" i="2"/>
  <c r="J1086" i="2"/>
  <c r="T1085" i="2"/>
  <c r="P1085" i="2"/>
  <c r="O1085" i="2"/>
  <c r="J1085" i="2"/>
  <c r="T1084" i="2"/>
  <c r="P1084" i="2"/>
  <c r="O1084" i="2"/>
  <c r="J1084" i="2"/>
  <c r="T1083" i="2"/>
  <c r="P1083" i="2"/>
  <c r="O1083" i="2"/>
  <c r="J1083" i="2"/>
  <c r="T1082" i="2"/>
  <c r="P1082" i="2"/>
  <c r="O1082" i="2"/>
  <c r="J1082" i="2"/>
  <c r="T1081" i="2"/>
  <c r="P1081" i="2"/>
  <c r="O1081" i="2"/>
  <c r="J1081" i="2"/>
  <c r="T1080" i="2"/>
  <c r="P1080" i="2"/>
  <c r="O1080" i="2"/>
  <c r="J1080" i="2"/>
  <c r="T1079" i="2"/>
  <c r="P1079" i="2"/>
  <c r="O1079" i="2"/>
  <c r="J1079" i="2"/>
  <c r="T1078" i="2"/>
  <c r="P1078" i="2"/>
  <c r="O1078" i="2"/>
  <c r="J1078" i="2"/>
  <c r="T1077" i="2"/>
  <c r="P1077" i="2"/>
  <c r="O1077" i="2"/>
  <c r="J1077" i="2"/>
  <c r="T1076" i="2"/>
  <c r="P1076" i="2"/>
  <c r="O1076" i="2"/>
  <c r="J1076" i="2"/>
  <c r="T1075" i="2"/>
  <c r="P1075" i="2"/>
  <c r="O1075" i="2"/>
  <c r="J1075" i="2"/>
  <c r="T1074" i="2"/>
  <c r="P1074" i="2"/>
  <c r="O1074" i="2"/>
  <c r="J1074" i="2"/>
  <c r="T1073" i="2"/>
  <c r="P1073" i="2"/>
  <c r="O1073" i="2"/>
  <c r="J1073" i="2"/>
  <c r="T1072" i="2"/>
  <c r="P1072" i="2"/>
  <c r="O1072" i="2"/>
  <c r="J1072" i="2"/>
  <c r="T1071" i="2"/>
  <c r="P1071" i="2"/>
  <c r="O1071" i="2"/>
  <c r="J1071" i="2"/>
  <c r="T1070" i="2"/>
  <c r="P1070" i="2"/>
  <c r="O1070" i="2"/>
  <c r="J1070" i="2"/>
  <c r="T1069" i="2"/>
  <c r="P1069" i="2"/>
  <c r="O1069" i="2"/>
  <c r="J1069" i="2"/>
  <c r="T1068" i="2"/>
  <c r="P1068" i="2"/>
  <c r="O1068" i="2"/>
  <c r="J1068" i="2"/>
  <c r="T1067" i="2"/>
  <c r="P1067" i="2"/>
  <c r="O1067" i="2"/>
  <c r="J1067" i="2"/>
  <c r="T1066" i="2"/>
  <c r="P1066" i="2"/>
  <c r="O1066" i="2"/>
  <c r="J1066" i="2"/>
  <c r="T1065" i="2"/>
  <c r="P1065" i="2"/>
  <c r="O1065" i="2"/>
  <c r="J1065" i="2"/>
  <c r="T1064" i="2"/>
  <c r="P1064" i="2"/>
  <c r="O1064" i="2"/>
  <c r="J1064" i="2"/>
  <c r="T1063" i="2"/>
  <c r="P1063" i="2"/>
  <c r="O1063" i="2"/>
  <c r="J1063" i="2"/>
  <c r="T1062" i="2"/>
  <c r="P1062" i="2"/>
  <c r="O1062" i="2"/>
  <c r="J1062" i="2"/>
  <c r="T1061" i="2"/>
  <c r="P1061" i="2"/>
  <c r="O1061" i="2"/>
  <c r="J1061" i="2"/>
  <c r="T1060" i="2"/>
  <c r="P1060" i="2"/>
  <c r="O1060" i="2"/>
  <c r="J1060" i="2"/>
  <c r="T1059" i="2"/>
  <c r="P1059" i="2"/>
  <c r="O1059" i="2"/>
  <c r="J1059" i="2"/>
  <c r="T1058" i="2"/>
  <c r="P1058" i="2"/>
  <c r="O1058" i="2"/>
  <c r="J1058" i="2"/>
  <c r="T1057" i="2"/>
  <c r="P1057" i="2"/>
  <c r="O1057" i="2"/>
  <c r="J1057" i="2"/>
  <c r="T1056" i="2"/>
  <c r="P1056" i="2"/>
  <c r="O1056" i="2"/>
  <c r="J1056" i="2"/>
  <c r="T1055" i="2"/>
  <c r="P1055" i="2"/>
  <c r="O1055" i="2"/>
  <c r="J1055" i="2"/>
  <c r="T1054" i="2"/>
  <c r="P1054" i="2"/>
  <c r="O1054" i="2"/>
  <c r="J1054" i="2"/>
  <c r="T1053" i="2"/>
  <c r="P1053" i="2"/>
  <c r="O1053" i="2"/>
  <c r="J1053" i="2"/>
  <c r="T1052" i="2"/>
  <c r="P1052" i="2"/>
  <c r="O1052" i="2"/>
  <c r="J1052" i="2"/>
  <c r="T1051" i="2"/>
  <c r="P1051" i="2"/>
  <c r="O1051" i="2"/>
  <c r="J1051" i="2"/>
  <c r="T1050" i="2"/>
  <c r="P1050" i="2"/>
  <c r="O1050" i="2"/>
  <c r="J1050" i="2"/>
  <c r="T1049" i="2"/>
  <c r="P1049" i="2"/>
  <c r="O1049" i="2"/>
  <c r="J1049" i="2"/>
  <c r="T1048" i="2"/>
  <c r="P1048" i="2"/>
  <c r="O1048" i="2"/>
  <c r="J1048" i="2"/>
  <c r="T1047" i="2"/>
  <c r="P1047" i="2"/>
  <c r="O1047" i="2"/>
  <c r="J1047" i="2"/>
  <c r="T1046" i="2"/>
  <c r="P1046" i="2"/>
  <c r="O1046" i="2"/>
  <c r="J1046" i="2"/>
  <c r="T1045" i="2"/>
  <c r="P1045" i="2"/>
  <c r="O1045" i="2"/>
  <c r="J1045" i="2"/>
  <c r="T1044" i="2"/>
  <c r="P1044" i="2"/>
  <c r="O1044" i="2"/>
  <c r="J1044" i="2"/>
  <c r="T1043" i="2"/>
  <c r="P1043" i="2"/>
  <c r="O1043" i="2"/>
  <c r="J1043" i="2"/>
  <c r="T1042" i="2"/>
  <c r="P1042" i="2"/>
  <c r="O1042" i="2"/>
  <c r="J1042" i="2"/>
  <c r="T1041" i="2"/>
  <c r="P1041" i="2"/>
  <c r="O1041" i="2"/>
  <c r="J1041" i="2"/>
  <c r="T1040" i="2"/>
  <c r="P1040" i="2"/>
  <c r="O1040" i="2"/>
  <c r="J1040" i="2"/>
  <c r="T1039" i="2"/>
  <c r="P1039" i="2"/>
  <c r="O1039" i="2"/>
  <c r="J1039" i="2"/>
  <c r="T1038" i="2"/>
  <c r="P1038" i="2"/>
  <c r="O1038" i="2"/>
  <c r="J1038" i="2"/>
  <c r="T1037" i="2"/>
  <c r="P1037" i="2"/>
  <c r="O1037" i="2"/>
  <c r="J1037" i="2"/>
  <c r="T1036" i="2"/>
  <c r="P1036" i="2"/>
  <c r="O1036" i="2"/>
  <c r="J1036" i="2"/>
  <c r="T1035" i="2"/>
  <c r="P1035" i="2"/>
  <c r="O1035" i="2"/>
  <c r="J1035" i="2"/>
  <c r="T1034" i="2"/>
  <c r="P1034" i="2"/>
  <c r="O1034" i="2"/>
  <c r="J1034" i="2"/>
  <c r="T1033" i="2"/>
  <c r="P1033" i="2"/>
  <c r="O1033" i="2"/>
  <c r="J1033" i="2"/>
  <c r="T1032" i="2"/>
  <c r="P1032" i="2"/>
  <c r="O1032" i="2"/>
  <c r="J1032" i="2"/>
  <c r="T1031" i="2"/>
  <c r="P1031" i="2"/>
  <c r="O1031" i="2"/>
  <c r="J1031" i="2"/>
  <c r="T1030" i="2"/>
  <c r="P1030" i="2"/>
  <c r="O1030" i="2"/>
  <c r="J1030" i="2"/>
  <c r="T1029" i="2"/>
  <c r="P1029" i="2"/>
  <c r="O1029" i="2"/>
  <c r="J1029" i="2"/>
  <c r="T1028" i="2"/>
  <c r="P1028" i="2"/>
  <c r="O1028" i="2"/>
  <c r="J1028" i="2"/>
  <c r="T1027" i="2"/>
  <c r="P1027" i="2"/>
  <c r="O1027" i="2"/>
  <c r="J1027" i="2"/>
  <c r="T1026" i="2"/>
  <c r="P1026" i="2"/>
  <c r="O1026" i="2"/>
  <c r="J1026" i="2"/>
  <c r="T1025" i="2"/>
  <c r="P1025" i="2"/>
  <c r="O1025" i="2"/>
  <c r="J1025" i="2"/>
  <c r="T1024" i="2"/>
  <c r="P1024" i="2"/>
  <c r="O1024" i="2"/>
  <c r="J1024" i="2"/>
  <c r="T1023" i="2"/>
  <c r="P1023" i="2"/>
  <c r="O1023" i="2"/>
  <c r="J1023" i="2"/>
  <c r="T1022" i="2"/>
  <c r="P1022" i="2"/>
  <c r="O1022" i="2"/>
  <c r="J1022" i="2"/>
  <c r="T1021" i="2"/>
  <c r="P1021" i="2"/>
  <c r="O1021" i="2"/>
  <c r="J1021" i="2"/>
  <c r="T1020" i="2"/>
  <c r="P1020" i="2"/>
  <c r="O1020" i="2"/>
  <c r="J1020" i="2"/>
  <c r="T1019" i="2"/>
  <c r="P1019" i="2"/>
  <c r="O1019" i="2"/>
  <c r="J1019" i="2"/>
  <c r="T1018" i="2"/>
  <c r="P1018" i="2"/>
  <c r="O1018" i="2"/>
  <c r="J1018" i="2"/>
  <c r="T1017" i="2"/>
  <c r="P1017" i="2"/>
  <c r="O1017" i="2"/>
  <c r="J1017" i="2"/>
  <c r="T1016" i="2"/>
  <c r="P1016" i="2"/>
  <c r="O1016" i="2"/>
  <c r="J1016" i="2"/>
  <c r="T1015" i="2"/>
  <c r="P1015" i="2"/>
  <c r="O1015" i="2"/>
  <c r="J1015" i="2"/>
  <c r="T1014" i="2"/>
  <c r="P1014" i="2"/>
  <c r="O1014" i="2"/>
  <c r="J1014" i="2"/>
  <c r="T1013" i="2"/>
  <c r="P1013" i="2"/>
  <c r="O1013" i="2"/>
  <c r="J1013" i="2"/>
  <c r="T1012" i="2"/>
  <c r="P1012" i="2"/>
  <c r="O1012" i="2"/>
  <c r="J1012" i="2"/>
  <c r="T1011" i="2"/>
  <c r="P1011" i="2"/>
  <c r="O1011" i="2"/>
  <c r="J1011" i="2"/>
  <c r="T1010" i="2"/>
  <c r="P1010" i="2"/>
  <c r="O1010" i="2"/>
  <c r="J1010" i="2"/>
  <c r="T1009" i="2"/>
  <c r="P1009" i="2"/>
  <c r="O1009" i="2"/>
  <c r="J1009" i="2"/>
  <c r="T1008" i="2"/>
  <c r="P1008" i="2"/>
  <c r="O1008" i="2"/>
  <c r="J1008" i="2"/>
  <c r="T1007" i="2"/>
  <c r="P1007" i="2"/>
  <c r="O1007" i="2"/>
  <c r="J1007" i="2"/>
  <c r="T1006" i="2"/>
  <c r="P1006" i="2"/>
  <c r="O1006" i="2"/>
  <c r="J1006" i="2"/>
  <c r="T1005" i="2"/>
  <c r="P1005" i="2"/>
  <c r="O1005" i="2"/>
  <c r="J1005" i="2"/>
  <c r="T1004" i="2"/>
  <c r="P1004" i="2"/>
  <c r="O1004" i="2"/>
  <c r="J1004" i="2"/>
  <c r="T1003" i="2"/>
  <c r="P1003" i="2"/>
  <c r="O1003" i="2"/>
  <c r="J1003" i="2"/>
  <c r="T1002" i="2"/>
  <c r="P1002" i="2"/>
  <c r="O1002" i="2"/>
  <c r="J1002" i="2"/>
  <c r="T1001" i="2"/>
  <c r="P1001" i="2"/>
  <c r="O1001" i="2"/>
  <c r="J1001" i="2"/>
  <c r="T1000" i="2"/>
  <c r="P1000" i="2"/>
  <c r="O1000" i="2"/>
  <c r="J1000" i="2"/>
  <c r="T999" i="2"/>
  <c r="P999" i="2"/>
  <c r="O999" i="2"/>
  <c r="J999" i="2"/>
  <c r="T998" i="2"/>
  <c r="P998" i="2"/>
  <c r="O998" i="2"/>
  <c r="J998" i="2"/>
  <c r="T997" i="2"/>
  <c r="P997" i="2"/>
  <c r="O997" i="2"/>
  <c r="J997" i="2"/>
  <c r="T996" i="2"/>
  <c r="P996" i="2"/>
  <c r="O996" i="2"/>
  <c r="J996" i="2"/>
  <c r="T995" i="2"/>
  <c r="P995" i="2"/>
  <c r="O995" i="2"/>
  <c r="J995" i="2"/>
  <c r="T994" i="2"/>
  <c r="P994" i="2"/>
  <c r="O994" i="2"/>
  <c r="J994" i="2"/>
  <c r="T993" i="2"/>
  <c r="P993" i="2"/>
  <c r="O993" i="2"/>
  <c r="J993" i="2"/>
  <c r="T992" i="2"/>
  <c r="P992" i="2"/>
  <c r="O992" i="2"/>
  <c r="J992" i="2"/>
  <c r="T991" i="2"/>
  <c r="P991" i="2"/>
  <c r="O991" i="2"/>
  <c r="J991" i="2"/>
  <c r="T990" i="2"/>
  <c r="P990" i="2"/>
  <c r="O990" i="2"/>
  <c r="J990" i="2"/>
  <c r="T989" i="2"/>
  <c r="P989" i="2"/>
  <c r="O989" i="2"/>
  <c r="J989" i="2"/>
  <c r="T988" i="2"/>
  <c r="P988" i="2"/>
  <c r="O988" i="2"/>
  <c r="J988" i="2"/>
  <c r="T987" i="2"/>
  <c r="P987" i="2"/>
  <c r="O987" i="2"/>
  <c r="J987" i="2"/>
  <c r="T986" i="2"/>
  <c r="P986" i="2"/>
  <c r="O986" i="2"/>
  <c r="J986" i="2"/>
  <c r="T985" i="2"/>
  <c r="P985" i="2"/>
  <c r="O985" i="2"/>
  <c r="J985" i="2"/>
  <c r="T984" i="2"/>
  <c r="P984" i="2"/>
  <c r="O984" i="2"/>
  <c r="J984" i="2"/>
  <c r="T983" i="2"/>
  <c r="P983" i="2"/>
  <c r="O983" i="2"/>
  <c r="J983" i="2"/>
  <c r="T982" i="2"/>
  <c r="P982" i="2"/>
  <c r="O982" i="2"/>
  <c r="J982" i="2"/>
  <c r="T981" i="2"/>
  <c r="P981" i="2"/>
  <c r="O981" i="2"/>
  <c r="J981" i="2"/>
  <c r="T980" i="2"/>
  <c r="P980" i="2"/>
  <c r="O980" i="2"/>
  <c r="J980" i="2"/>
  <c r="T979" i="2"/>
  <c r="P979" i="2"/>
  <c r="O979" i="2"/>
  <c r="J979" i="2"/>
  <c r="T978" i="2"/>
  <c r="P978" i="2"/>
  <c r="O978" i="2"/>
  <c r="J978" i="2"/>
  <c r="T977" i="2"/>
  <c r="P977" i="2"/>
  <c r="O977" i="2"/>
  <c r="J977" i="2"/>
  <c r="T976" i="2"/>
  <c r="P976" i="2"/>
  <c r="O976" i="2"/>
  <c r="J976" i="2"/>
  <c r="T975" i="2"/>
  <c r="P975" i="2"/>
  <c r="O975" i="2"/>
  <c r="J975" i="2"/>
  <c r="T974" i="2"/>
  <c r="P974" i="2"/>
  <c r="O974" i="2"/>
  <c r="J974" i="2"/>
  <c r="T973" i="2"/>
  <c r="P973" i="2"/>
  <c r="O973" i="2"/>
  <c r="J973" i="2"/>
  <c r="T972" i="2"/>
  <c r="P972" i="2"/>
  <c r="O972" i="2"/>
  <c r="J972" i="2"/>
  <c r="T971" i="2"/>
  <c r="P971" i="2"/>
  <c r="O971" i="2"/>
  <c r="J971" i="2"/>
  <c r="T970" i="2"/>
  <c r="P970" i="2"/>
  <c r="O970" i="2"/>
  <c r="J970" i="2"/>
  <c r="T969" i="2"/>
  <c r="P969" i="2"/>
  <c r="O969" i="2"/>
  <c r="J969" i="2"/>
  <c r="T968" i="2"/>
  <c r="P968" i="2"/>
  <c r="O968" i="2"/>
  <c r="J968" i="2"/>
  <c r="T967" i="2"/>
  <c r="P967" i="2"/>
  <c r="O967" i="2"/>
  <c r="J967" i="2"/>
  <c r="T966" i="2"/>
  <c r="P966" i="2"/>
  <c r="O966" i="2"/>
  <c r="J966" i="2"/>
  <c r="T965" i="2"/>
  <c r="P965" i="2"/>
  <c r="O965" i="2"/>
  <c r="J965" i="2"/>
  <c r="T964" i="2"/>
  <c r="P964" i="2"/>
  <c r="O964" i="2"/>
  <c r="J964" i="2"/>
  <c r="T963" i="2"/>
  <c r="P963" i="2"/>
  <c r="O963" i="2"/>
  <c r="J963" i="2"/>
  <c r="T962" i="2"/>
  <c r="P962" i="2"/>
  <c r="O962" i="2"/>
  <c r="J962" i="2"/>
  <c r="T961" i="2"/>
  <c r="P961" i="2"/>
  <c r="O961" i="2"/>
  <c r="J961" i="2"/>
  <c r="T960" i="2"/>
  <c r="P960" i="2"/>
  <c r="O960" i="2"/>
  <c r="J960" i="2"/>
  <c r="T959" i="2"/>
  <c r="P959" i="2"/>
  <c r="O959" i="2"/>
  <c r="J959" i="2"/>
  <c r="T958" i="2"/>
  <c r="P958" i="2"/>
  <c r="O958" i="2"/>
  <c r="J958" i="2"/>
  <c r="T957" i="2"/>
  <c r="P957" i="2"/>
  <c r="O957" i="2"/>
  <c r="J957" i="2"/>
  <c r="T956" i="2"/>
  <c r="P956" i="2"/>
  <c r="O956" i="2"/>
  <c r="J956" i="2"/>
  <c r="T955" i="2"/>
  <c r="P955" i="2"/>
  <c r="O955" i="2"/>
  <c r="J955" i="2"/>
  <c r="T954" i="2"/>
  <c r="P954" i="2"/>
  <c r="O954" i="2"/>
  <c r="J954" i="2"/>
  <c r="T953" i="2"/>
  <c r="P953" i="2"/>
  <c r="O953" i="2"/>
  <c r="J953" i="2"/>
  <c r="T952" i="2"/>
  <c r="P952" i="2"/>
  <c r="O952" i="2"/>
  <c r="J952" i="2"/>
  <c r="T951" i="2"/>
  <c r="P951" i="2"/>
  <c r="O951" i="2"/>
  <c r="J951" i="2"/>
  <c r="T950" i="2"/>
  <c r="P950" i="2"/>
  <c r="O950" i="2"/>
  <c r="J950" i="2"/>
  <c r="T949" i="2"/>
  <c r="P949" i="2"/>
  <c r="O949" i="2"/>
  <c r="J949" i="2"/>
  <c r="T948" i="2"/>
  <c r="P948" i="2"/>
  <c r="O948" i="2"/>
  <c r="J948" i="2"/>
  <c r="T947" i="2"/>
  <c r="P947" i="2"/>
  <c r="O947" i="2"/>
  <c r="J947" i="2"/>
  <c r="T946" i="2"/>
  <c r="P946" i="2"/>
  <c r="O946" i="2"/>
  <c r="J946" i="2"/>
  <c r="T945" i="2"/>
  <c r="P945" i="2"/>
  <c r="O945" i="2"/>
  <c r="J945" i="2"/>
  <c r="T944" i="2"/>
  <c r="P944" i="2"/>
  <c r="O944" i="2"/>
  <c r="J944" i="2"/>
  <c r="T943" i="2"/>
  <c r="P943" i="2"/>
  <c r="O943" i="2"/>
  <c r="J943" i="2"/>
  <c r="T942" i="2"/>
  <c r="P942" i="2"/>
  <c r="O942" i="2"/>
  <c r="J942" i="2"/>
  <c r="T941" i="2"/>
  <c r="P941" i="2"/>
  <c r="O941" i="2"/>
  <c r="J941" i="2"/>
  <c r="T940" i="2"/>
  <c r="P940" i="2"/>
  <c r="O940" i="2"/>
  <c r="J940" i="2"/>
  <c r="T939" i="2"/>
  <c r="P939" i="2"/>
  <c r="O939" i="2"/>
  <c r="J939" i="2"/>
  <c r="T938" i="2"/>
  <c r="P938" i="2"/>
  <c r="O938" i="2"/>
  <c r="J938" i="2"/>
  <c r="T937" i="2"/>
  <c r="P937" i="2"/>
  <c r="O937" i="2"/>
  <c r="J937" i="2"/>
  <c r="T936" i="2"/>
  <c r="P936" i="2"/>
  <c r="O936" i="2"/>
  <c r="J936" i="2"/>
  <c r="T935" i="2"/>
  <c r="P935" i="2"/>
  <c r="O935" i="2"/>
  <c r="J935" i="2"/>
  <c r="T934" i="2"/>
  <c r="P934" i="2"/>
  <c r="O934" i="2"/>
  <c r="J934" i="2"/>
  <c r="T933" i="2"/>
  <c r="P933" i="2"/>
  <c r="O933" i="2"/>
  <c r="J933" i="2"/>
  <c r="T932" i="2"/>
  <c r="P932" i="2"/>
  <c r="O932" i="2"/>
  <c r="J932" i="2"/>
  <c r="T931" i="2"/>
  <c r="P931" i="2"/>
  <c r="O931" i="2"/>
  <c r="J931" i="2"/>
  <c r="T930" i="2"/>
  <c r="P930" i="2"/>
  <c r="O930" i="2"/>
  <c r="J930" i="2"/>
  <c r="T929" i="2"/>
  <c r="P929" i="2"/>
  <c r="O929" i="2"/>
  <c r="J929" i="2"/>
  <c r="T928" i="2"/>
  <c r="P928" i="2"/>
  <c r="O928" i="2"/>
  <c r="J928" i="2"/>
  <c r="T927" i="2"/>
  <c r="P927" i="2"/>
  <c r="O927" i="2"/>
  <c r="J927" i="2"/>
  <c r="T926" i="2"/>
  <c r="P926" i="2"/>
  <c r="O926" i="2"/>
  <c r="J926" i="2"/>
  <c r="T925" i="2"/>
  <c r="P925" i="2"/>
  <c r="O925" i="2"/>
  <c r="J925" i="2"/>
  <c r="T924" i="2"/>
  <c r="P924" i="2"/>
  <c r="O924" i="2"/>
  <c r="J924" i="2"/>
  <c r="T923" i="2"/>
  <c r="P923" i="2"/>
  <c r="O923" i="2"/>
  <c r="J923" i="2"/>
  <c r="T922" i="2"/>
  <c r="P922" i="2"/>
  <c r="O922" i="2"/>
  <c r="J922" i="2"/>
  <c r="T921" i="2"/>
  <c r="P921" i="2"/>
  <c r="O921" i="2"/>
  <c r="J921" i="2"/>
  <c r="T920" i="2"/>
  <c r="P920" i="2"/>
  <c r="O920" i="2"/>
  <c r="J920" i="2"/>
  <c r="T919" i="2"/>
  <c r="P919" i="2"/>
  <c r="O919" i="2"/>
  <c r="J919" i="2"/>
  <c r="T918" i="2"/>
  <c r="P918" i="2"/>
  <c r="O918" i="2"/>
  <c r="J918" i="2"/>
  <c r="T917" i="2"/>
  <c r="P917" i="2"/>
  <c r="O917" i="2"/>
  <c r="J917" i="2"/>
  <c r="T916" i="2"/>
  <c r="P916" i="2"/>
  <c r="O916" i="2"/>
  <c r="J916" i="2"/>
  <c r="T915" i="2"/>
  <c r="P915" i="2"/>
  <c r="O915" i="2"/>
  <c r="J915" i="2"/>
  <c r="T914" i="2"/>
  <c r="P914" i="2"/>
  <c r="O914" i="2"/>
  <c r="J914" i="2"/>
  <c r="T913" i="2"/>
  <c r="P913" i="2"/>
  <c r="O913" i="2"/>
  <c r="J913" i="2"/>
  <c r="T912" i="2"/>
  <c r="P912" i="2"/>
  <c r="O912" i="2"/>
  <c r="J912" i="2"/>
  <c r="T911" i="2"/>
  <c r="P911" i="2"/>
  <c r="O911" i="2"/>
  <c r="J911" i="2"/>
  <c r="T910" i="2"/>
  <c r="P910" i="2"/>
  <c r="O910" i="2"/>
  <c r="J910" i="2"/>
  <c r="T909" i="2"/>
  <c r="P909" i="2"/>
  <c r="O909" i="2"/>
  <c r="J909" i="2"/>
  <c r="T908" i="2"/>
  <c r="P908" i="2"/>
  <c r="O908" i="2"/>
  <c r="J908" i="2"/>
  <c r="T907" i="2"/>
  <c r="P907" i="2"/>
  <c r="O907" i="2"/>
  <c r="J907" i="2"/>
  <c r="T906" i="2"/>
  <c r="P906" i="2"/>
  <c r="O906" i="2"/>
  <c r="J906" i="2"/>
  <c r="T905" i="2"/>
  <c r="P905" i="2"/>
  <c r="O905" i="2"/>
  <c r="J905" i="2"/>
  <c r="T904" i="2"/>
  <c r="P904" i="2"/>
  <c r="O904" i="2"/>
  <c r="J904" i="2"/>
  <c r="T903" i="2"/>
  <c r="P903" i="2"/>
  <c r="O903" i="2"/>
  <c r="J903" i="2"/>
  <c r="T902" i="2"/>
  <c r="P902" i="2"/>
  <c r="O902" i="2"/>
  <c r="J902" i="2"/>
  <c r="T901" i="2"/>
  <c r="P901" i="2"/>
  <c r="O901" i="2"/>
  <c r="J901" i="2"/>
  <c r="T900" i="2"/>
  <c r="P900" i="2"/>
  <c r="O900" i="2"/>
  <c r="J900" i="2"/>
  <c r="T899" i="2"/>
  <c r="P899" i="2"/>
  <c r="O899" i="2"/>
  <c r="J899" i="2"/>
  <c r="T898" i="2"/>
  <c r="P898" i="2"/>
  <c r="O898" i="2"/>
  <c r="J898" i="2"/>
  <c r="T897" i="2"/>
  <c r="P897" i="2"/>
  <c r="O897" i="2"/>
  <c r="J897" i="2"/>
  <c r="T896" i="2"/>
  <c r="P896" i="2"/>
  <c r="O896" i="2"/>
  <c r="J896" i="2"/>
  <c r="T895" i="2"/>
  <c r="P895" i="2"/>
  <c r="O895" i="2"/>
  <c r="J895" i="2"/>
  <c r="T894" i="2"/>
  <c r="P894" i="2"/>
  <c r="O894" i="2"/>
  <c r="J894" i="2"/>
  <c r="T893" i="2"/>
  <c r="P893" i="2"/>
  <c r="O893" i="2"/>
  <c r="J893" i="2"/>
  <c r="T892" i="2"/>
  <c r="P892" i="2"/>
  <c r="O892" i="2"/>
  <c r="J892" i="2"/>
  <c r="T891" i="2"/>
  <c r="P891" i="2"/>
  <c r="O891" i="2"/>
  <c r="J891" i="2"/>
  <c r="T890" i="2"/>
  <c r="P890" i="2"/>
  <c r="O890" i="2"/>
  <c r="J890" i="2"/>
  <c r="T889" i="2"/>
  <c r="P889" i="2"/>
  <c r="O889" i="2"/>
  <c r="J889" i="2"/>
  <c r="T888" i="2"/>
  <c r="P888" i="2"/>
  <c r="O888" i="2"/>
  <c r="J888" i="2"/>
  <c r="T887" i="2"/>
  <c r="P887" i="2"/>
  <c r="O887" i="2"/>
  <c r="J887" i="2"/>
  <c r="T886" i="2"/>
  <c r="P886" i="2"/>
  <c r="O886" i="2"/>
  <c r="J886" i="2"/>
  <c r="T885" i="2"/>
  <c r="P885" i="2"/>
  <c r="O885" i="2"/>
  <c r="J885" i="2"/>
  <c r="T884" i="2"/>
  <c r="P884" i="2"/>
  <c r="O884" i="2"/>
  <c r="J884" i="2"/>
  <c r="T883" i="2"/>
  <c r="P883" i="2"/>
  <c r="O883" i="2"/>
  <c r="J883" i="2"/>
  <c r="T882" i="2"/>
  <c r="P882" i="2"/>
  <c r="O882" i="2"/>
  <c r="J882" i="2"/>
  <c r="T881" i="2"/>
  <c r="P881" i="2"/>
  <c r="O881" i="2"/>
  <c r="J881" i="2"/>
  <c r="T880" i="2"/>
  <c r="P880" i="2"/>
  <c r="O880" i="2"/>
  <c r="J880" i="2"/>
  <c r="T879" i="2"/>
  <c r="P879" i="2"/>
  <c r="O879" i="2"/>
  <c r="J879" i="2"/>
  <c r="T878" i="2"/>
  <c r="P878" i="2"/>
  <c r="O878" i="2"/>
  <c r="J878" i="2"/>
  <c r="T877" i="2"/>
  <c r="P877" i="2"/>
  <c r="O877" i="2"/>
  <c r="J877" i="2"/>
  <c r="T876" i="2"/>
  <c r="P876" i="2"/>
  <c r="O876" i="2"/>
  <c r="J876" i="2"/>
  <c r="T875" i="2"/>
  <c r="P875" i="2"/>
  <c r="O875" i="2"/>
  <c r="J875" i="2"/>
  <c r="T874" i="2"/>
  <c r="P874" i="2"/>
  <c r="O874" i="2"/>
  <c r="J874" i="2"/>
  <c r="T873" i="2"/>
  <c r="P873" i="2"/>
  <c r="O873" i="2"/>
  <c r="J873" i="2"/>
  <c r="T872" i="2"/>
  <c r="P872" i="2"/>
  <c r="O872" i="2"/>
  <c r="J872" i="2"/>
  <c r="T871" i="2"/>
  <c r="P871" i="2"/>
  <c r="O871" i="2"/>
  <c r="J871" i="2"/>
  <c r="T870" i="2"/>
  <c r="P870" i="2"/>
  <c r="O870" i="2"/>
  <c r="J870" i="2"/>
  <c r="T869" i="2"/>
  <c r="P869" i="2"/>
  <c r="O869" i="2"/>
  <c r="J869" i="2"/>
  <c r="T868" i="2"/>
  <c r="P868" i="2"/>
  <c r="O868" i="2"/>
  <c r="J868" i="2"/>
  <c r="T867" i="2"/>
  <c r="P867" i="2"/>
  <c r="O867" i="2"/>
  <c r="J867" i="2"/>
  <c r="T866" i="2"/>
  <c r="P866" i="2"/>
  <c r="O866" i="2"/>
  <c r="J866" i="2"/>
  <c r="T865" i="2"/>
  <c r="P865" i="2"/>
  <c r="O865" i="2"/>
  <c r="J865" i="2"/>
  <c r="T864" i="2"/>
  <c r="P864" i="2"/>
  <c r="O864" i="2"/>
  <c r="J864" i="2"/>
  <c r="T863" i="2"/>
  <c r="P863" i="2"/>
  <c r="O863" i="2"/>
  <c r="J863" i="2"/>
  <c r="T862" i="2"/>
  <c r="P862" i="2"/>
  <c r="O862" i="2"/>
  <c r="J862" i="2"/>
  <c r="T861" i="2"/>
  <c r="P861" i="2"/>
  <c r="O861" i="2"/>
  <c r="J861" i="2"/>
  <c r="T860" i="2"/>
  <c r="P860" i="2"/>
  <c r="O860" i="2"/>
  <c r="J860" i="2"/>
  <c r="T859" i="2"/>
  <c r="P859" i="2"/>
  <c r="O859" i="2"/>
  <c r="J859" i="2"/>
  <c r="T858" i="2"/>
  <c r="P858" i="2"/>
  <c r="O858" i="2"/>
  <c r="J858" i="2"/>
  <c r="T857" i="2"/>
  <c r="P857" i="2"/>
  <c r="O857" i="2"/>
  <c r="J857" i="2"/>
  <c r="T856" i="2"/>
  <c r="P856" i="2"/>
  <c r="O856" i="2"/>
  <c r="J856" i="2"/>
  <c r="T855" i="2"/>
  <c r="P855" i="2"/>
  <c r="O855" i="2"/>
  <c r="J855" i="2"/>
  <c r="T854" i="2"/>
  <c r="P854" i="2"/>
  <c r="O854" i="2"/>
  <c r="J854" i="2"/>
  <c r="T853" i="2"/>
  <c r="P853" i="2"/>
  <c r="O853" i="2"/>
  <c r="J853" i="2"/>
  <c r="T852" i="2"/>
  <c r="P852" i="2"/>
  <c r="O852" i="2"/>
  <c r="J852" i="2"/>
  <c r="T851" i="2"/>
  <c r="P851" i="2"/>
  <c r="O851" i="2"/>
  <c r="J851" i="2"/>
  <c r="T850" i="2"/>
  <c r="P850" i="2"/>
  <c r="O850" i="2"/>
  <c r="J850" i="2"/>
  <c r="T849" i="2"/>
  <c r="P849" i="2"/>
  <c r="O849" i="2"/>
  <c r="J849" i="2"/>
  <c r="T848" i="2"/>
  <c r="P848" i="2"/>
  <c r="O848" i="2"/>
  <c r="J848" i="2"/>
  <c r="T847" i="2"/>
  <c r="P847" i="2"/>
  <c r="O847" i="2"/>
  <c r="J847" i="2"/>
  <c r="T846" i="2"/>
  <c r="P846" i="2"/>
  <c r="O846" i="2"/>
  <c r="J846" i="2"/>
  <c r="T845" i="2"/>
  <c r="P845" i="2"/>
  <c r="O845" i="2"/>
  <c r="J845" i="2"/>
  <c r="T844" i="2"/>
  <c r="P844" i="2"/>
  <c r="O844" i="2"/>
  <c r="J844" i="2"/>
  <c r="T843" i="2"/>
  <c r="P843" i="2"/>
  <c r="O843" i="2"/>
  <c r="J843" i="2"/>
  <c r="T842" i="2"/>
  <c r="P842" i="2"/>
  <c r="O842" i="2"/>
  <c r="J842" i="2"/>
  <c r="T841" i="2"/>
  <c r="P841" i="2"/>
  <c r="O841" i="2"/>
  <c r="J841" i="2"/>
  <c r="T840" i="2"/>
  <c r="P840" i="2"/>
  <c r="O840" i="2"/>
  <c r="J840" i="2"/>
  <c r="T839" i="2"/>
  <c r="P839" i="2"/>
  <c r="O839" i="2"/>
  <c r="J839" i="2"/>
  <c r="T838" i="2"/>
  <c r="P838" i="2"/>
  <c r="O838" i="2"/>
  <c r="J838" i="2"/>
  <c r="T837" i="2"/>
  <c r="P837" i="2"/>
  <c r="O837" i="2"/>
  <c r="J837" i="2"/>
  <c r="T836" i="2"/>
  <c r="P836" i="2"/>
  <c r="O836" i="2"/>
  <c r="J836" i="2"/>
  <c r="T835" i="2"/>
  <c r="P835" i="2"/>
  <c r="O835" i="2"/>
  <c r="J835" i="2"/>
  <c r="T834" i="2"/>
  <c r="P834" i="2"/>
  <c r="O834" i="2"/>
  <c r="J834" i="2"/>
  <c r="T833" i="2"/>
  <c r="P833" i="2"/>
  <c r="O833" i="2"/>
  <c r="J833" i="2"/>
  <c r="T832" i="2"/>
  <c r="P832" i="2"/>
  <c r="O832" i="2"/>
  <c r="J832" i="2"/>
  <c r="T831" i="2"/>
  <c r="P831" i="2"/>
  <c r="O831" i="2"/>
  <c r="J831" i="2"/>
  <c r="T830" i="2"/>
  <c r="P830" i="2"/>
  <c r="O830" i="2"/>
  <c r="J830" i="2"/>
  <c r="T829" i="2"/>
  <c r="P829" i="2"/>
  <c r="O829" i="2"/>
  <c r="J829" i="2"/>
  <c r="T828" i="2"/>
  <c r="P828" i="2"/>
  <c r="O828" i="2"/>
  <c r="J828" i="2"/>
  <c r="T827" i="2"/>
  <c r="P827" i="2"/>
  <c r="O827" i="2"/>
  <c r="J827" i="2"/>
  <c r="T826" i="2"/>
  <c r="P826" i="2"/>
  <c r="O826" i="2"/>
  <c r="J826" i="2"/>
  <c r="T825" i="2"/>
  <c r="P825" i="2"/>
  <c r="O825" i="2"/>
  <c r="J825" i="2"/>
  <c r="T824" i="2"/>
  <c r="P824" i="2"/>
  <c r="O824" i="2"/>
  <c r="J824" i="2"/>
  <c r="T823" i="2"/>
  <c r="P823" i="2"/>
  <c r="O823" i="2"/>
  <c r="J823" i="2"/>
  <c r="T822" i="2"/>
  <c r="P822" i="2"/>
  <c r="O822" i="2"/>
  <c r="J822" i="2"/>
  <c r="T821" i="2"/>
  <c r="P821" i="2"/>
  <c r="O821" i="2"/>
  <c r="J821" i="2"/>
  <c r="T820" i="2"/>
  <c r="P820" i="2"/>
  <c r="O820" i="2"/>
  <c r="J820" i="2"/>
  <c r="T819" i="2"/>
  <c r="P819" i="2"/>
  <c r="O819" i="2"/>
  <c r="J819" i="2"/>
  <c r="T818" i="2"/>
  <c r="P818" i="2"/>
  <c r="O818" i="2"/>
  <c r="J818" i="2"/>
  <c r="T817" i="2"/>
  <c r="P817" i="2"/>
  <c r="O817" i="2"/>
  <c r="J817" i="2"/>
  <c r="T816" i="2"/>
  <c r="P816" i="2"/>
  <c r="O816" i="2"/>
  <c r="J816" i="2"/>
  <c r="T815" i="2"/>
  <c r="P815" i="2"/>
  <c r="O815" i="2"/>
  <c r="J815" i="2"/>
  <c r="T814" i="2"/>
  <c r="P814" i="2"/>
  <c r="O814" i="2"/>
  <c r="J814" i="2"/>
  <c r="T813" i="2"/>
  <c r="P813" i="2"/>
  <c r="O813" i="2"/>
  <c r="J813" i="2"/>
  <c r="T812" i="2"/>
  <c r="P812" i="2"/>
  <c r="O812" i="2"/>
  <c r="J812" i="2"/>
  <c r="T811" i="2"/>
  <c r="P811" i="2"/>
  <c r="O811" i="2"/>
  <c r="J811" i="2"/>
  <c r="T810" i="2"/>
  <c r="P810" i="2"/>
  <c r="O810" i="2"/>
  <c r="J810" i="2"/>
  <c r="T809" i="2"/>
  <c r="P809" i="2"/>
  <c r="O809" i="2"/>
  <c r="J809" i="2"/>
  <c r="T808" i="2"/>
  <c r="P808" i="2"/>
  <c r="O808" i="2"/>
  <c r="J808" i="2"/>
  <c r="T807" i="2"/>
  <c r="P807" i="2"/>
  <c r="O807" i="2"/>
  <c r="J807" i="2"/>
  <c r="T806" i="2"/>
  <c r="P806" i="2"/>
  <c r="O806" i="2"/>
  <c r="J806" i="2"/>
  <c r="T805" i="2"/>
  <c r="P805" i="2"/>
  <c r="O805" i="2"/>
  <c r="J805" i="2"/>
  <c r="T804" i="2"/>
  <c r="P804" i="2"/>
  <c r="O804" i="2"/>
  <c r="J804" i="2"/>
  <c r="T803" i="2"/>
  <c r="P803" i="2"/>
  <c r="O803" i="2"/>
  <c r="J803" i="2"/>
  <c r="T802" i="2"/>
  <c r="P802" i="2"/>
  <c r="O802" i="2"/>
  <c r="J802" i="2"/>
  <c r="T801" i="2"/>
  <c r="P801" i="2"/>
  <c r="O801" i="2"/>
  <c r="J801" i="2"/>
  <c r="T800" i="2"/>
  <c r="P800" i="2"/>
  <c r="O800" i="2"/>
  <c r="J800" i="2"/>
  <c r="T799" i="2"/>
  <c r="P799" i="2"/>
  <c r="O799" i="2"/>
  <c r="J799" i="2"/>
  <c r="T798" i="2"/>
  <c r="P798" i="2"/>
  <c r="O798" i="2"/>
  <c r="J798" i="2"/>
  <c r="T797" i="2"/>
  <c r="P797" i="2"/>
  <c r="O797" i="2"/>
  <c r="J797" i="2"/>
  <c r="T796" i="2"/>
  <c r="P796" i="2"/>
  <c r="O796" i="2"/>
  <c r="J796" i="2"/>
  <c r="T795" i="2"/>
  <c r="P795" i="2"/>
  <c r="O795" i="2"/>
  <c r="J795" i="2"/>
  <c r="T794" i="2"/>
  <c r="P794" i="2"/>
  <c r="O794" i="2"/>
  <c r="J794" i="2"/>
  <c r="T793" i="2"/>
  <c r="P793" i="2"/>
  <c r="O793" i="2"/>
  <c r="J793" i="2"/>
  <c r="T792" i="2"/>
  <c r="P792" i="2"/>
  <c r="O792" i="2"/>
  <c r="J792" i="2"/>
  <c r="T791" i="2"/>
  <c r="P791" i="2"/>
  <c r="O791" i="2"/>
  <c r="J791" i="2"/>
  <c r="T790" i="2"/>
  <c r="P790" i="2"/>
  <c r="O790" i="2"/>
  <c r="J790" i="2"/>
  <c r="T789" i="2"/>
  <c r="P789" i="2"/>
  <c r="O789" i="2"/>
  <c r="J789" i="2"/>
  <c r="T788" i="2"/>
  <c r="P788" i="2"/>
  <c r="O788" i="2"/>
  <c r="J788" i="2"/>
  <c r="T787" i="2"/>
  <c r="P787" i="2"/>
  <c r="O787" i="2"/>
  <c r="J787" i="2"/>
  <c r="T786" i="2"/>
  <c r="P786" i="2"/>
  <c r="O786" i="2"/>
  <c r="J786" i="2"/>
  <c r="T785" i="2"/>
  <c r="P785" i="2"/>
  <c r="O785" i="2"/>
  <c r="J785" i="2"/>
  <c r="T784" i="2"/>
  <c r="P784" i="2"/>
  <c r="O784" i="2"/>
  <c r="J784" i="2"/>
  <c r="T783" i="2"/>
  <c r="P783" i="2"/>
  <c r="O783" i="2"/>
  <c r="J783" i="2"/>
  <c r="T782" i="2"/>
  <c r="P782" i="2"/>
  <c r="O782" i="2"/>
  <c r="J782" i="2"/>
  <c r="T781" i="2"/>
  <c r="P781" i="2"/>
  <c r="O781" i="2"/>
  <c r="J781" i="2"/>
  <c r="T780" i="2"/>
  <c r="P780" i="2"/>
  <c r="O780" i="2"/>
  <c r="J780" i="2"/>
  <c r="T779" i="2"/>
  <c r="P779" i="2"/>
  <c r="O779" i="2"/>
  <c r="J779" i="2"/>
  <c r="T778" i="2"/>
  <c r="P778" i="2"/>
  <c r="O778" i="2"/>
  <c r="J778" i="2"/>
  <c r="T777" i="2"/>
  <c r="P777" i="2"/>
  <c r="O777" i="2"/>
  <c r="J777" i="2"/>
  <c r="T776" i="2"/>
  <c r="P776" i="2"/>
  <c r="O776" i="2"/>
  <c r="J776" i="2"/>
  <c r="T775" i="2"/>
  <c r="P775" i="2"/>
  <c r="O775" i="2"/>
  <c r="J775" i="2"/>
  <c r="T774" i="2"/>
  <c r="P774" i="2"/>
  <c r="O774" i="2"/>
  <c r="J774" i="2"/>
  <c r="T773" i="2"/>
  <c r="P773" i="2"/>
  <c r="O773" i="2"/>
  <c r="J773" i="2"/>
  <c r="T772" i="2"/>
  <c r="P772" i="2"/>
  <c r="O772" i="2"/>
  <c r="J772" i="2"/>
  <c r="T771" i="2"/>
  <c r="P771" i="2"/>
  <c r="O771" i="2"/>
  <c r="J771" i="2"/>
  <c r="T770" i="2"/>
  <c r="P770" i="2"/>
  <c r="O770" i="2"/>
  <c r="J770" i="2"/>
  <c r="T769" i="2"/>
  <c r="P769" i="2"/>
  <c r="O769" i="2"/>
  <c r="J769" i="2"/>
  <c r="T768" i="2"/>
  <c r="P768" i="2"/>
  <c r="O768" i="2"/>
  <c r="J768" i="2"/>
  <c r="T767" i="2"/>
  <c r="P767" i="2"/>
  <c r="O767" i="2"/>
  <c r="J767" i="2"/>
  <c r="T766" i="2"/>
  <c r="P766" i="2"/>
  <c r="O766" i="2"/>
  <c r="J766" i="2"/>
  <c r="T765" i="2"/>
  <c r="P765" i="2"/>
  <c r="O765" i="2"/>
  <c r="J765" i="2"/>
  <c r="T764" i="2"/>
  <c r="P764" i="2"/>
  <c r="O764" i="2"/>
  <c r="J764" i="2"/>
  <c r="T763" i="2"/>
  <c r="P763" i="2"/>
  <c r="O763" i="2"/>
  <c r="J763" i="2"/>
  <c r="T762" i="2"/>
  <c r="P762" i="2"/>
  <c r="O762" i="2"/>
  <c r="J762" i="2"/>
  <c r="T761" i="2"/>
  <c r="P761" i="2"/>
  <c r="O761" i="2"/>
  <c r="J761" i="2"/>
  <c r="T760" i="2"/>
  <c r="P760" i="2"/>
  <c r="O760" i="2"/>
  <c r="J760" i="2"/>
  <c r="T759" i="2"/>
  <c r="P759" i="2"/>
  <c r="O759" i="2"/>
  <c r="J759" i="2"/>
  <c r="T758" i="2"/>
  <c r="P758" i="2"/>
  <c r="O758" i="2"/>
  <c r="J758" i="2"/>
  <c r="T757" i="2"/>
  <c r="P757" i="2"/>
  <c r="O757" i="2"/>
  <c r="J757" i="2"/>
  <c r="T756" i="2"/>
  <c r="P756" i="2"/>
  <c r="O756" i="2"/>
  <c r="J756" i="2"/>
  <c r="T755" i="2"/>
  <c r="P755" i="2"/>
  <c r="O755" i="2"/>
  <c r="J755" i="2"/>
  <c r="T754" i="2"/>
  <c r="P754" i="2"/>
  <c r="O754" i="2"/>
  <c r="J754" i="2"/>
  <c r="T753" i="2"/>
  <c r="P753" i="2"/>
  <c r="O753" i="2"/>
  <c r="J753" i="2"/>
  <c r="T752" i="2"/>
  <c r="P752" i="2"/>
  <c r="O752" i="2"/>
  <c r="J752" i="2"/>
  <c r="T751" i="2"/>
  <c r="P751" i="2"/>
  <c r="O751" i="2"/>
  <c r="J751" i="2"/>
  <c r="T750" i="2"/>
  <c r="P750" i="2"/>
  <c r="O750" i="2"/>
  <c r="J750" i="2"/>
  <c r="T749" i="2"/>
  <c r="P749" i="2"/>
  <c r="O749" i="2"/>
  <c r="J749" i="2"/>
  <c r="T748" i="2"/>
  <c r="P748" i="2"/>
  <c r="O748" i="2"/>
  <c r="J748" i="2"/>
  <c r="T747" i="2"/>
  <c r="P747" i="2"/>
  <c r="O747" i="2"/>
  <c r="J747" i="2"/>
  <c r="T746" i="2"/>
  <c r="P746" i="2"/>
  <c r="O746" i="2"/>
  <c r="J746" i="2"/>
  <c r="T745" i="2"/>
  <c r="P745" i="2"/>
  <c r="O745" i="2"/>
  <c r="J745" i="2"/>
  <c r="T744" i="2"/>
  <c r="P744" i="2"/>
  <c r="O744" i="2"/>
  <c r="J744" i="2"/>
  <c r="T743" i="2"/>
  <c r="P743" i="2"/>
  <c r="O743" i="2"/>
  <c r="J743" i="2"/>
  <c r="T742" i="2"/>
  <c r="P742" i="2"/>
  <c r="O742" i="2"/>
  <c r="J742" i="2"/>
  <c r="T741" i="2"/>
  <c r="P741" i="2"/>
  <c r="O741" i="2"/>
  <c r="J741" i="2"/>
  <c r="T740" i="2"/>
  <c r="P740" i="2"/>
  <c r="O740" i="2"/>
  <c r="J740" i="2"/>
  <c r="T739" i="2"/>
  <c r="P739" i="2"/>
  <c r="O739" i="2"/>
  <c r="J739" i="2"/>
  <c r="T738" i="2"/>
  <c r="P738" i="2"/>
  <c r="O738" i="2"/>
  <c r="J738" i="2"/>
  <c r="T737" i="2"/>
  <c r="P737" i="2"/>
  <c r="O737" i="2"/>
  <c r="J737" i="2"/>
  <c r="T736" i="2"/>
  <c r="P736" i="2"/>
  <c r="O736" i="2"/>
  <c r="J736" i="2"/>
  <c r="T735" i="2"/>
  <c r="P735" i="2"/>
  <c r="O735" i="2"/>
  <c r="J735" i="2"/>
  <c r="T734" i="2"/>
  <c r="P734" i="2"/>
  <c r="O734" i="2"/>
  <c r="J734" i="2"/>
  <c r="T733" i="2"/>
  <c r="P733" i="2"/>
  <c r="O733" i="2"/>
  <c r="J733" i="2"/>
  <c r="T732" i="2"/>
  <c r="P732" i="2"/>
  <c r="O732" i="2"/>
  <c r="J732" i="2"/>
  <c r="T731" i="2"/>
  <c r="P731" i="2"/>
  <c r="O731" i="2"/>
  <c r="J731" i="2"/>
  <c r="T730" i="2"/>
  <c r="P730" i="2"/>
  <c r="O730" i="2"/>
  <c r="J730" i="2"/>
  <c r="T729" i="2"/>
  <c r="P729" i="2"/>
  <c r="O729" i="2"/>
  <c r="J729" i="2"/>
  <c r="T728" i="2"/>
  <c r="P728" i="2"/>
  <c r="O728" i="2"/>
  <c r="J728" i="2"/>
  <c r="T727" i="2"/>
  <c r="P727" i="2"/>
  <c r="O727" i="2"/>
  <c r="J727" i="2"/>
  <c r="T726" i="2"/>
  <c r="P726" i="2"/>
  <c r="O726" i="2"/>
  <c r="J726" i="2"/>
  <c r="T725" i="2"/>
  <c r="P725" i="2"/>
  <c r="O725" i="2"/>
  <c r="J725" i="2"/>
  <c r="T724" i="2"/>
  <c r="P724" i="2"/>
  <c r="O724" i="2"/>
  <c r="J724" i="2"/>
  <c r="T723" i="2"/>
  <c r="P723" i="2"/>
  <c r="O723" i="2"/>
  <c r="J723" i="2"/>
  <c r="T722" i="2"/>
  <c r="P722" i="2"/>
  <c r="O722" i="2"/>
  <c r="J722" i="2"/>
  <c r="T721" i="2"/>
  <c r="P721" i="2"/>
  <c r="O721" i="2"/>
  <c r="J721" i="2"/>
  <c r="T720" i="2"/>
  <c r="P720" i="2"/>
  <c r="O720" i="2"/>
  <c r="J720" i="2"/>
  <c r="T719" i="2"/>
  <c r="P719" i="2"/>
  <c r="O719" i="2"/>
  <c r="J719" i="2"/>
  <c r="T718" i="2"/>
  <c r="P718" i="2"/>
  <c r="O718" i="2"/>
  <c r="J718" i="2"/>
  <c r="T717" i="2"/>
  <c r="P717" i="2"/>
  <c r="O717" i="2"/>
  <c r="J717" i="2"/>
  <c r="T716" i="2"/>
  <c r="P716" i="2"/>
  <c r="O716" i="2"/>
  <c r="J716" i="2"/>
  <c r="T715" i="2"/>
  <c r="P715" i="2"/>
  <c r="O715" i="2"/>
  <c r="J715" i="2"/>
  <c r="T714" i="2"/>
  <c r="P714" i="2"/>
  <c r="O714" i="2"/>
  <c r="J714" i="2"/>
  <c r="T713" i="2"/>
  <c r="P713" i="2"/>
  <c r="O713" i="2"/>
  <c r="J713" i="2"/>
  <c r="T712" i="2"/>
  <c r="P712" i="2"/>
  <c r="O712" i="2"/>
  <c r="J712" i="2"/>
  <c r="T711" i="2"/>
  <c r="P711" i="2"/>
  <c r="O711" i="2"/>
  <c r="J711" i="2"/>
  <c r="T710" i="2"/>
  <c r="P710" i="2"/>
  <c r="O710" i="2"/>
  <c r="J710" i="2"/>
  <c r="T709" i="2"/>
  <c r="P709" i="2"/>
  <c r="O709" i="2"/>
  <c r="J709" i="2"/>
  <c r="T708" i="2"/>
  <c r="P708" i="2"/>
  <c r="O708" i="2"/>
  <c r="J708" i="2"/>
  <c r="T707" i="2"/>
  <c r="P707" i="2"/>
  <c r="O707" i="2"/>
  <c r="J707" i="2"/>
  <c r="T706" i="2"/>
  <c r="P706" i="2"/>
  <c r="O706" i="2"/>
  <c r="J706" i="2"/>
  <c r="T705" i="2"/>
  <c r="P705" i="2"/>
  <c r="O705" i="2"/>
  <c r="J705" i="2"/>
  <c r="T704" i="2"/>
  <c r="P704" i="2"/>
  <c r="O704" i="2"/>
  <c r="J704" i="2"/>
  <c r="T703" i="2"/>
  <c r="P703" i="2"/>
  <c r="O703" i="2"/>
  <c r="J703" i="2"/>
  <c r="T702" i="2"/>
  <c r="P702" i="2"/>
  <c r="O702" i="2"/>
  <c r="J702" i="2"/>
  <c r="T701" i="2"/>
  <c r="P701" i="2"/>
  <c r="O701" i="2"/>
  <c r="J701" i="2"/>
  <c r="T700" i="2"/>
  <c r="P700" i="2"/>
  <c r="O700" i="2"/>
  <c r="J700" i="2"/>
  <c r="T699" i="2"/>
  <c r="P699" i="2"/>
  <c r="O699" i="2"/>
  <c r="J699" i="2"/>
  <c r="T698" i="2"/>
  <c r="P698" i="2"/>
  <c r="O698" i="2"/>
  <c r="J698" i="2"/>
  <c r="T697" i="2"/>
  <c r="P697" i="2"/>
  <c r="O697" i="2"/>
  <c r="J697" i="2"/>
  <c r="T696" i="2"/>
  <c r="P696" i="2"/>
  <c r="O696" i="2"/>
  <c r="J696" i="2"/>
  <c r="T695" i="2"/>
  <c r="P695" i="2"/>
  <c r="O695" i="2"/>
  <c r="J695" i="2"/>
  <c r="T694" i="2"/>
  <c r="P694" i="2"/>
  <c r="O694" i="2"/>
  <c r="J694" i="2"/>
  <c r="T693" i="2"/>
  <c r="P693" i="2"/>
  <c r="O693" i="2"/>
  <c r="J693" i="2"/>
  <c r="T692" i="2"/>
  <c r="P692" i="2"/>
  <c r="O692" i="2"/>
  <c r="J692" i="2"/>
  <c r="T691" i="2"/>
  <c r="P691" i="2"/>
  <c r="O691" i="2"/>
  <c r="J691" i="2"/>
  <c r="T690" i="2"/>
  <c r="P690" i="2"/>
  <c r="O690" i="2"/>
  <c r="J690" i="2"/>
  <c r="T689" i="2"/>
  <c r="P689" i="2"/>
  <c r="O689" i="2"/>
  <c r="J689" i="2"/>
  <c r="T688" i="2"/>
  <c r="P688" i="2"/>
  <c r="O688" i="2"/>
  <c r="J688" i="2"/>
  <c r="T687" i="2"/>
  <c r="P687" i="2"/>
  <c r="O687" i="2"/>
  <c r="J687" i="2"/>
  <c r="T686" i="2"/>
  <c r="P686" i="2"/>
  <c r="O686" i="2"/>
  <c r="J686" i="2"/>
  <c r="T685" i="2"/>
  <c r="P685" i="2"/>
  <c r="O685" i="2"/>
  <c r="J685" i="2"/>
  <c r="T684" i="2"/>
  <c r="P684" i="2"/>
  <c r="O684" i="2"/>
  <c r="J684" i="2"/>
  <c r="T683" i="2"/>
  <c r="P683" i="2"/>
  <c r="O683" i="2"/>
  <c r="J683" i="2"/>
  <c r="T682" i="2"/>
  <c r="P682" i="2"/>
  <c r="O682" i="2"/>
  <c r="J682" i="2"/>
  <c r="T681" i="2"/>
  <c r="P681" i="2"/>
  <c r="O681" i="2"/>
  <c r="J681" i="2"/>
  <c r="T680" i="2"/>
  <c r="P680" i="2"/>
  <c r="O680" i="2"/>
  <c r="J680" i="2"/>
  <c r="T679" i="2"/>
  <c r="P679" i="2"/>
  <c r="O679" i="2"/>
  <c r="J679" i="2"/>
  <c r="T678" i="2"/>
  <c r="P678" i="2"/>
  <c r="O678" i="2"/>
  <c r="J678" i="2"/>
  <c r="T677" i="2"/>
  <c r="P677" i="2"/>
  <c r="O677" i="2"/>
  <c r="J677" i="2"/>
  <c r="T676" i="2"/>
  <c r="P676" i="2"/>
  <c r="O676" i="2"/>
  <c r="J676" i="2"/>
  <c r="T675" i="2"/>
  <c r="P675" i="2"/>
  <c r="O675" i="2"/>
  <c r="J675" i="2"/>
  <c r="T674" i="2"/>
  <c r="P674" i="2"/>
  <c r="O674" i="2"/>
  <c r="J674" i="2"/>
  <c r="T673" i="2"/>
  <c r="P673" i="2"/>
  <c r="O673" i="2"/>
  <c r="J673" i="2"/>
  <c r="T672" i="2"/>
  <c r="P672" i="2"/>
  <c r="O672" i="2"/>
  <c r="J672" i="2"/>
  <c r="T671" i="2"/>
  <c r="P671" i="2"/>
  <c r="O671" i="2"/>
  <c r="J671" i="2"/>
  <c r="T670" i="2"/>
  <c r="P670" i="2"/>
  <c r="O670" i="2"/>
  <c r="J670" i="2"/>
  <c r="T669" i="2"/>
  <c r="P669" i="2"/>
  <c r="O669" i="2"/>
  <c r="J669" i="2"/>
  <c r="T668" i="2"/>
  <c r="P668" i="2"/>
  <c r="O668" i="2"/>
  <c r="J668" i="2"/>
  <c r="T667" i="2"/>
  <c r="P667" i="2"/>
  <c r="O667" i="2"/>
  <c r="J667" i="2"/>
  <c r="T666" i="2"/>
  <c r="P666" i="2"/>
  <c r="O666" i="2"/>
  <c r="J666" i="2"/>
  <c r="T665" i="2"/>
  <c r="P665" i="2"/>
  <c r="O665" i="2"/>
  <c r="J665" i="2"/>
  <c r="T664" i="2"/>
  <c r="P664" i="2"/>
  <c r="O664" i="2"/>
  <c r="J664" i="2"/>
  <c r="T663" i="2"/>
  <c r="P663" i="2"/>
  <c r="O663" i="2"/>
  <c r="J663" i="2"/>
  <c r="T662" i="2"/>
  <c r="P662" i="2"/>
  <c r="O662" i="2"/>
  <c r="J662" i="2"/>
  <c r="T661" i="2"/>
  <c r="P661" i="2"/>
  <c r="O661" i="2"/>
  <c r="J661" i="2"/>
  <c r="T660" i="2"/>
  <c r="P660" i="2"/>
  <c r="O660" i="2"/>
  <c r="J660" i="2"/>
  <c r="T659" i="2"/>
  <c r="P659" i="2"/>
  <c r="O659" i="2"/>
  <c r="J659" i="2"/>
  <c r="T658" i="2"/>
  <c r="P658" i="2"/>
  <c r="O658" i="2"/>
  <c r="J658" i="2"/>
  <c r="T657" i="2"/>
  <c r="P657" i="2"/>
  <c r="O657" i="2"/>
  <c r="J657" i="2"/>
  <c r="T656" i="2"/>
  <c r="P656" i="2"/>
  <c r="O656" i="2"/>
  <c r="J656" i="2"/>
  <c r="T655" i="2"/>
  <c r="P655" i="2"/>
  <c r="O655" i="2"/>
  <c r="J655" i="2"/>
  <c r="T654" i="2"/>
  <c r="P654" i="2"/>
  <c r="O654" i="2"/>
  <c r="J654" i="2"/>
  <c r="T653" i="2"/>
  <c r="P653" i="2"/>
  <c r="O653" i="2"/>
  <c r="J653" i="2"/>
  <c r="T652" i="2"/>
  <c r="P652" i="2"/>
  <c r="O652" i="2"/>
  <c r="J652" i="2"/>
  <c r="T651" i="2"/>
  <c r="P651" i="2"/>
  <c r="O651" i="2"/>
  <c r="J651" i="2"/>
  <c r="T650" i="2"/>
  <c r="P650" i="2"/>
  <c r="O650" i="2"/>
  <c r="J650" i="2"/>
  <c r="T649" i="2"/>
  <c r="P649" i="2"/>
  <c r="O649" i="2"/>
  <c r="J649" i="2"/>
  <c r="T648" i="2"/>
  <c r="P648" i="2"/>
  <c r="O648" i="2"/>
  <c r="J648" i="2"/>
  <c r="T647" i="2"/>
  <c r="P647" i="2"/>
  <c r="O647" i="2"/>
  <c r="J647" i="2"/>
  <c r="T646" i="2"/>
  <c r="P646" i="2"/>
  <c r="O646" i="2"/>
  <c r="J646" i="2"/>
  <c r="T645" i="2"/>
  <c r="P645" i="2"/>
  <c r="O645" i="2"/>
  <c r="J645" i="2"/>
  <c r="T644" i="2"/>
  <c r="P644" i="2"/>
  <c r="O644" i="2"/>
  <c r="J644" i="2"/>
  <c r="T643" i="2"/>
  <c r="P643" i="2"/>
  <c r="O643" i="2"/>
  <c r="J643" i="2"/>
  <c r="T642" i="2"/>
  <c r="P642" i="2"/>
  <c r="O642" i="2"/>
  <c r="J642" i="2"/>
  <c r="T641" i="2"/>
  <c r="P641" i="2"/>
  <c r="O641" i="2"/>
  <c r="J641" i="2"/>
  <c r="T640" i="2"/>
  <c r="P640" i="2"/>
  <c r="O640" i="2"/>
  <c r="J640" i="2"/>
  <c r="T639" i="2"/>
  <c r="P639" i="2"/>
  <c r="O639" i="2"/>
  <c r="J639" i="2"/>
  <c r="T638" i="2"/>
  <c r="P638" i="2"/>
  <c r="O638" i="2"/>
  <c r="J638" i="2"/>
  <c r="T637" i="2"/>
  <c r="P637" i="2"/>
  <c r="O637" i="2"/>
  <c r="J637" i="2"/>
  <c r="T636" i="2"/>
  <c r="P636" i="2"/>
  <c r="O636" i="2"/>
  <c r="J636" i="2"/>
  <c r="T635" i="2"/>
  <c r="P635" i="2"/>
  <c r="O635" i="2"/>
  <c r="J635" i="2"/>
  <c r="T634" i="2"/>
  <c r="P634" i="2"/>
  <c r="O634" i="2"/>
  <c r="J634" i="2"/>
  <c r="T633" i="2"/>
  <c r="P633" i="2"/>
  <c r="O633" i="2"/>
  <c r="J633" i="2"/>
  <c r="T632" i="2"/>
  <c r="P632" i="2"/>
  <c r="O632" i="2"/>
  <c r="J632" i="2"/>
  <c r="T631" i="2"/>
  <c r="P631" i="2"/>
  <c r="O631" i="2"/>
  <c r="J631" i="2"/>
  <c r="T630" i="2"/>
  <c r="P630" i="2"/>
  <c r="O630" i="2"/>
  <c r="J630" i="2"/>
  <c r="T629" i="2"/>
  <c r="P629" i="2"/>
  <c r="O629" i="2"/>
  <c r="J629" i="2"/>
  <c r="T628" i="2"/>
  <c r="P628" i="2"/>
  <c r="O628" i="2"/>
  <c r="J628" i="2"/>
  <c r="T627" i="2"/>
  <c r="P627" i="2"/>
  <c r="O627" i="2"/>
  <c r="J627" i="2"/>
  <c r="T626" i="2"/>
  <c r="P626" i="2"/>
  <c r="O626" i="2"/>
  <c r="J626" i="2"/>
  <c r="T625" i="2"/>
  <c r="P625" i="2"/>
  <c r="O625" i="2"/>
  <c r="J625" i="2"/>
  <c r="T624" i="2"/>
  <c r="P624" i="2"/>
  <c r="O624" i="2"/>
  <c r="J624" i="2"/>
  <c r="T623" i="2"/>
  <c r="P623" i="2"/>
  <c r="O623" i="2"/>
  <c r="J623" i="2"/>
  <c r="T622" i="2"/>
  <c r="P622" i="2"/>
  <c r="O622" i="2"/>
  <c r="J622" i="2"/>
  <c r="T621" i="2"/>
  <c r="P621" i="2"/>
  <c r="O621" i="2"/>
  <c r="J621" i="2"/>
  <c r="T620" i="2"/>
  <c r="P620" i="2"/>
  <c r="O620" i="2"/>
  <c r="J620" i="2"/>
  <c r="T619" i="2"/>
  <c r="P619" i="2"/>
  <c r="O619" i="2"/>
  <c r="J619" i="2"/>
  <c r="T618" i="2"/>
  <c r="P618" i="2"/>
  <c r="O618" i="2"/>
  <c r="J618" i="2"/>
  <c r="T617" i="2"/>
  <c r="P617" i="2"/>
  <c r="O617" i="2"/>
  <c r="J617" i="2"/>
  <c r="T616" i="2"/>
  <c r="P616" i="2"/>
  <c r="O616" i="2"/>
  <c r="J616" i="2"/>
  <c r="T615" i="2"/>
  <c r="P615" i="2"/>
  <c r="O615" i="2"/>
  <c r="J615" i="2"/>
  <c r="T614" i="2"/>
  <c r="P614" i="2"/>
  <c r="O614" i="2"/>
  <c r="J614" i="2"/>
  <c r="T613" i="2"/>
  <c r="P613" i="2"/>
  <c r="O613" i="2"/>
  <c r="J613" i="2"/>
  <c r="T612" i="2"/>
  <c r="P612" i="2"/>
  <c r="O612" i="2"/>
  <c r="J612" i="2"/>
  <c r="T611" i="2"/>
  <c r="P611" i="2"/>
  <c r="O611" i="2"/>
  <c r="J611" i="2"/>
  <c r="T610" i="2"/>
  <c r="P610" i="2"/>
  <c r="O610" i="2"/>
  <c r="J610" i="2"/>
  <c r="T609" i="2"/>
  <c r="P609" i="2"/>
  <c r="O609" i="2"/>
  <c r="J609" i="2"/>
  <c r="T608" i="2"/>
  <c r="P608" i="2"/>
  <c r="O608" i="2"/>
  <c r="J608" i="2"/>
  <c r="T607" i="2"/>
  <c r="P607" i="2"/>
  <c r="O607" i="2"/>
  <c r="J607" i="2"/>
  <c r="T606" i="2"/>
  <c r="P606" i="2"/>
  <c r="O606" i="2"/>
  <c r="J606" i="2"/>
  <c r="T605" i="2"/>
  <c r="P605" i="2"/>
  <c r="O605" i="2"/>
  <c r="J605" i="2"/>
  <c r="T604" i="2"/>
  <c r="P604" i="2"/>
  <c r="O604" i="2"/>
  <c r="J604" i="2"/>
  <c r="T603" i="2"/>
  <c r="P603" i="2"/>
  <c r="O603" i="2"/>
  <c r="J603" i="2"/>
  <c r="T602" i="2"/>
  <c r="P602" i="2"/>
  <c r="O602" i="2"/>
  <c r="J602" i="2"/>
  <c r="T601" i="2"/>
  <c r="P601" i="2"/>
  <c r="O601" i="2"/>
  <c r="J601" i="2"/>
  <c r="T600" i="2"/>
  <c r="P600" i="2"/>
  <c r="O600" i="2"/>
  <c r="J600" i="2"/>
  <c r="T599" i="2"/>
  <c r="P599" i="2"/>
  <c r="O599" i="2"/>
  <c r="J599" i="2"/>
  <c r="T598" i="2"/>
  <c r="P598" i="2"/>
  <c r="O598" i="2"/>
  <c r="J598" i="2"/>
  <c r="T597" i="2"/>
  <c r="P597" i="2"/>
  <c r="O597" i="2"/>
  <c r="J597" i="2"/>
  <c r="T596" i="2"/>
  <c r="P596" i="2"/>
  <c r="O596" i="2"/>
  <c r="J596" i="2"/>
  <c r="T595" i="2"/>
  <c r="P595" i="2"/>
  <c r="O595" i="2"/>
  <c r="J595" i="2"/>
  <c r="T594" i="2"/>
  <c r="P594" i="2"/>
  <c r="O594" i="2"/>
  <c r="J594" i="2"/>
  <c r="T593" i="2"/>
  <c r="P593" i="2"/>
  <c r="O593" i="2"/>
  <c r="J593" i="2"/>
  <c r="T592" i="2"/>
  <c r="P592" i="2"/>
  <c r="O592" i="2"/>
  <c r="J592" i="2"/>
  <c r="T591" i="2"/>
  <c r="P591" i="2"/>
  <c r="O591" i="2"/>
  <c r="J591" i="2"/>
  <c r="T590" i="2"/>
  <c r="P590" i="2"/>
  <c r="O590" i="2"/>
  <c r="J590" i="2"/>
  <c r="T589" i="2"/>
  <c r="P589" i="2"/>
  <c r="O589" i="2"/>
  <c r="J589" i="2"/>
  <c r="T588" i="2"/>
  <c r="P588" i="2"/>
  <c r="O588" i="2"/>
  <c r="J588" i="2"/>
  <c r="T587" i="2"/>
  <c r="P587" i="2"/>
  <c r="O587" i="2"/>
  <c r="J587" i="2"/>
  <c r="T586" i="2"/>
  <c r="P586" i="2"/>
  <c r="O586" i="2"/>
  <c r="J586" i="2"/>
  <c r="T585" i="2"/>
  <c r="P585" i="2"/>
  <c r="O585" i="2"/>
  <c r="J585" i="2"/>
  <c r="T584" i="2"/>
  <c r="P584" i="2"/>
  <c r="O584" i="2"/>
  <c r="J584" i="2"/>
  <c r="T583" i="2"/>
  <c r="P583" i="2"/>
  <c r="O583" i="2"/>
  <c r="J583" i="2"/>
  <c r="T582" i="2"/>
  <c r="P582" i="2"/>
  <c r="O582" i="2"/>
  <c r="J582" i="2"/>
  <c r="T581" i="2"/>
  <c r="P581" i="2"/>
  <c r="O581" i="2"/>
  <c r="J581" i="2"/>
  <c r="T580" i="2"/>
  <c r="P580" i="2"/>
  <c r="O580" i="2"/>
  <c r="J580" i="2"/>
  <c r="T579" i="2"/>
  <c r="P579" i="2"/>
  <c r="O579" i="2"/>
  <c r="J579" i="2"/>
  <c r="T578" i="2"/>
  <c r="P578" i="2"/>
  <c r="O578" i="2"/>
  <c r="J578" i="2"/>
  <c r="T577" i="2"/>
  <c r="P577" i="2"/>
  <c r="O577" i="2"/>
  <c r="J577" i="2"/>
  <c r="T576" i="2"/>
  <c r="P576" i="2"/>
  <c r="O576" i="2"/>
  <c r="J576" i="2"/>
  <c r="T575" i="2"/>
  <c r="P575" i="2"/>
  <c r="O575" i="2"/>
  <c r="J575" i="2"/>
  <c r="T574" i="2"/>
  <c r="P574" i="2"/>
  <c r="O574" i="2"/>
  <c r="J574" i="2"/>
  <c r="T573" i="2"/>
  <c r="P573" i="2"/>
  <c r="O573" i="2"/>
  <c r="J573" i="2"/>
  <c r="T572" i="2"/>
  <c r="P572" i="2"/>
  <c r="O572" i="2"/>
  <c r="J572" i="2"/>
  <c r="T571" i="2"/>
  <c r="P571" i="2"/>
  <c r="O571" i="2"/>
  <c r="J571" i="2"/>
  <c r="T570" i="2"/>
  <c r="P570" i="2"/>
  <c r="O570" i="2"/>
  <c r="J570" i="2"/>
  <c r="T569" i="2"/>
  <c r="P569" i="2"/>
  <c r="O569" i="2"/>
  <c r="J569" i="2"/>
  <c r="T568" i="2"/>
  <c r="P568" i="2"/>
  <c r="O568" i="2"/>
  <c r="J568" i="2"/>
  <c r="T567" i="2"/>
  <c r="P567" i="2"/>
  <c r="O567" i="2"/>
  <c r="J567" i="2"/>
  <c r="T566" i="2"/>
  <c r="P566" i="2"/>
  <c r="O566" i="2"/>
  <c r="J566" i="2"/>
  <c r="T565" i="2"/>
  <c r="P565" i="2"/>
  <c r="O565" i="2"/>
  <c r="J565" i="2"/>
  <c r="T564" i="2"/>
  <c r="P564" i="2"/>
  <c r="O564" i="2"/>
  <c r="J564" i="2"/>
  <c r="T563" i="2"/>
  <c r="P563" i="2"/>
  <c r="O563" i="2"/>
  <c r="J563" i="2"/>
  <c r="T562" i="2"/>
  <c r="P562" i="2"/>
  <c r="O562" i="2"/>
  <c r="J562" i="2"/>
  <c r="T561" i="2"/>
  <c r="P561" i="2"/>
  <c r="O561" i="2"/>
  <c r="J561" i="2"/>
  <c r="T560" i="2"/>
  <c r="P560" i="2"/>
  <c r="O560" i="2"/>
  <c r="J560" i="2"/>
  <c r="T559" i="2"/>
  <c r="P559" i="2"/>
  <c r="O559" i="2"/>
  <c r="J559" i="2"/>
  <c r="T558" i="2"/>
  <c r="P558" i="2"/>
  <c r="O558" i="2"/>
  <c r="J558" i="2"/>
  <c r="T557" i="2"/>
  <c r="P557" i="2"/>
  <c r="O557" i="2"/>
  <c r="J557" i="2"/>
  <c r="T556" i="2"/>
  <c r="P556" i="2"/>
  <c r="O556" i="2"/>
  <c r="J556" i="2"/>
  <c r="T555" i="2"/>
  <c r="P555" i="2"/>
  <c r="O555" i="2"/>
  <c r="J555" i="2"/>
  <c r="T554" i="2"/>
  <c r="P554" i="2"/>
  <c r="O554" i="2"/>
  <c r="J554" i="2"/>
  <c r="T553" i="2"/>
  <c r="P553" i="2"/>
  <c r="O553" i="2"/>
  <c r="J553" i="2"/>
  <c r="T552" i="2"/>
  <c r="P552" i="2"/>
  <c r="O552" i="2"/>
  <c r="J552" i="2"/>
  <c r="T551" i="2"/>
  <c r="P551" i="2"/>
  <c r="O551" i="2"/>
  <c r="J551" i="2"/>
  <c r="T550" i="2"/>
  <c r="P550" i="2"/>
  <c r="O550" i="2"/>
  <c r="J550" i="2"/>
  <c r="T549" i="2"/>
  <c r="P549" i="2"/>
  <c r="O549" i="2"/>
  <c r="J549" i="2"/>
  <c r="T548" i="2"/>
  <c r="P548" i="2"/>
  <c r="O548" i="2"/>
  <c r="J548" i="2"/>
  <c r="T547" i="2"/>
  <c r="P547" i="2"/>
  <c r="O547" i="2"/>
  <c r="J547" i="2"/>
  <c r="T546" i="2"/>
  <c r="P546" i="2"/>
  <c r="O546" i="2"/>
  <c r="J546" i="2"/>
  <c r="T545" i="2"/>
  <c r="P545" i="2"/>
  <c r="O545" i="2"/>
  <c r="J545" i="2"/>
  <c r="T544" i="2"/>
  <c r="P544" i="2"/>
  <c r="O544" i="2"/>
  <c r="J544" i="2"/>
  <c r="T543" i="2"/>
  <c r="P543" i="2"/>
  <c r="O543" i="2"/>
  <c r="J543" i="2"/>
  <c r="T542" i="2"/>
  <c r="P542" i="2"/>
  <c r="O542" i="2"/>
  <c r="J542" i="2"/>
  <c r="T541" i="2"/>
  <c r="P541" i="2"/>
  <c r="O541" i="2"/>
  <c r="J541" i="2"/>
  <c r="T540" i="2"/>
  <c r="P540" i="2"/>
  <c r="O540" i="2"/>
  <c r="J540" i="2"/>
  <c r="T539" i="2"/>
  <c r="P539" i="2"/>
  <c r="O539" i="2"/>
  <c r="J539" i="2"/>
  <c r="T538" i="2"/>
  <c r="P538" i="2"/>
  <c r="O538" i="2"/>
  <c r="J538" i="2"/>
  <c r="T537" i="2"/>
  <c r="P537" i="2"/>
  <c r="O537" i="2"/>
  <c r="J537" i="2"/>
  <c r="T536" i="2"/>
  <c r="P536" i="2"/>
  <c r="O536" i="2"/>
  <c r="J536" i="2"/>
  <c r="T535" i="2"/>
  <c r="P535" i="2"/>
  <c r="O535" i="2"/>
  <c r="J535" i="2"/>
  <c r="T534" i="2"/>
  <c r="P534" i="2"/>
  <c r="O534" i="2"/>
  <c r="J534" i="2"/>
  <c r="T533" i="2"/>
  <c r="P533" i="2"/>
  <c r="O533" i="2"/>
  <c r="J533" i="2"/>
  <c r="T532" i="2"/>
  <c r="P532" i="2"/>
  <c r="O532" i="2"/>
  <c r="J532" i="2"/>
  <c r="T531" i="2"/>
  <c r="P531" i="2"/>
  <c r="O531" i="2"/>
  <c r="J531" i="2"/>
  <c r="T530" i="2"/>
  <c r="P530" i="2"/>
  <c r="O530" i="2"/>
  <c r="J530" i="2"/>
  <c r="T529" i="2"/>
  <c r="P529" i="2"/>
  <c r="O529" i="2"/>
  <c r="J529" i="2"/>
  <c r="T528" i="2"/>
  <c r="P528" i="2"/>
  <c r="O528" i="2"/>
  <c r="J528" i="2"/>
  <c r="T527" i="2"/>
  <c r="P527" i="2"/>
  <c r="O527" i="2"/>
  <c r="J527" i="2"/>
  <c r="T526" i="2"/>
  <c r="P526" i="2"/>
  <c r="O526" i="2"/>
  <c r="J526" i="2"/>
  <c r="T525" i="2"/>
  <c r="P525" i="2"/>
  <c r="O525" i="2"/>
  <c r="J525" i="2"/>
  <c r="T524" i="2"/>
  <c r="P524" i="2"/>
  <c r="O524" i="2"/>
  <c r="J524" i="2"/>
  <c r="T523" i="2"/>
  <c r="P523" i="2"/>
  <c r="O523" i="2"/>
  <c r="J523" i="2"/>
  <c r="T522" i="2"/>
  <c r="P522" i="2"/>
  <c r="O522" i="2"/>
  <c r="J522" i="2"/>
  <c r="T521" i="2"/>
  <c r="P521" i="2"/>
  <c r="O521" i="2"/>
  <c r="J521" i="2"/>
  <c r="T520" i="2"/>
  <c r="P520" i="2"/>
  <c r="O520" i="2"/>
  <c r="J520" i="2"/>
  <c r="T519" i="2"/>
  <c r="P519" i="2"/>
  <c r="O519" i="2"/>
  <c r="J519" i="2"/>
  <c r="T518" i="2"/>
  <c r="P518" i="2"/>
  <c r="O518" i="2"/>
  <c r="J518" i="2"/>
  <c r="T517" i="2"/>
  <c r="P517" i="2"/>
  <c r="O517" i="2"/>
  <c r="J517" i="2"/>
  <c r="T516" i="2"/>
  <c r="P516" i="2"/>
  <c r="O516" i="2"/>
  <c r="J516" i="2"/>
  <c r="T515" i="2"/>
  <c r="P515" i="2"/>
  <c r="O515" i="2"/>
  <c r="J515" i="2"/>
  <c r="T514" i="2"/>
  <c r="P514" i="2"/>
  <c r="O514" i="2"/>
  <c r="J514" i="2"/>
  <c r="T513" i="2"/>
  <c r="P513" i="2"/>
  <c r="O513" i="2"/>
  <c r="J513" i="2"/>
  <c r="T512" i="2"/>
  <c r="P512" i="2"/>
  <c r="O512" i="2"/>
  <c r="J512" i="2"/>
  <c r="T511" i="2"/>
  <c r="P511" i="2"/>
  <c r="O511" i="2"/>
  <c r="J511" i="2"/>
  <c r="T510" i="2"/>
  <c r="P510" i="2"/>
  <c r="O510" i="2"/>
  <c r="J510" i="2"/>
  <c r="T509" i="2"/>
  <c r="P509" i="2"/>
  <c r="O509" i="2"/>
  <c r="J509" i="2"/>
  <c r="T508" i="2"/>
  <c r="P508" i="2"/>
  <c r="O508" i="2"/>
  <c r="J508" i="2"/>
  <c r="T507" i="2"/>
  <c r="P507" i="2"/>
  <c r="O507" i="2"/>
  <c r="J507" i="2"/>
  <c r="T506" i="2"/>
  <c r="P506" i="2"/>
  <c r="O506" i="2"/>
  <c r="J506" i="2"/>
  <c r="T505" i="2"/>
  <c r="P505" i="2"/>
  <c r="O505" i="2"/>
  <c r="J505" i="2"/>
  <c r="T504" i="2"/>
  <c r="P504" i="2"/>
  <c r="O504" i="2"/>
  <c r="J504" i="2"/>
  <c r="T503" i="2"/>
  <c r="P503" i="2"/>
  <c r="O503" i="2"/>
  <c r="J503" i="2"/>
  <c r="T502" i="2"/>
  <c r="P502" i="2"/>
  <c r="O502" i="2"/>
  <c r="J502" i="2"/>
  <c r="T501" i="2"/>
  <c r="P501" i="2"/>
  <c r="O501" i="2"/>
  <c r="J501" i="2"/>
  <c r="T500" i="2"/>
  <c r="P500" i="2"/>
  <c r="O500" i="2"/>
  <c r="J500" i="2"/>
  <c r="T499" i="2"/>
  <c r="P499" i="2"/>
  <c r="O499" i="2"/>
  <c r="J499" i="2"/>
  <c r="T498" i="2"/>
  <c r="P498" i="2"/>
  <c r="O498" i="2"/>
  <c r="J498" i="2"/>
  <c r="T497" i="2"/>
  <c r="P497" i="2"/>
  <c r="O497" i="2"/>
  <c r="J497" i="2"/>
  <c r="T496" i="2"/>
  <c r="P496" i="2"/>
  <c r="O496" i="2"/>
  <c r="J496" i="2"/>
  <c r="T495" i="2"/>
  <c r="P495" i="2"/>
  <c r="O495" i="2"/>
  <c r="J495" i="2"/>
  <c r="T494" i="2"/>
  <c r="P494" i="2"/>
  <c r="O494" i="2"/>
  <c r="J494" i="2"/>
  <c r="T493" i="2"/>
  <c r="P493" i="2"/>
  <c r="O493" i="2"/>
  <c r="J493" i="2"/>
  <c r="T492" i="2"/>
  <c r="P492" i="2"/>
  <c r="O492" i="2"/>
  <c r="J492" i="2"/>
  <c r="T491" i="2"/>
  <c r="P491" i="2"/>
  <c r="O491" i="2"/>
  <c r="J491" i="2"/>
  <c r="T490" i="2"/>
  <c r="P490" i="2"/>
  <c r="O490" i="2"/>
  <c r="J490" i="2"/>
  <c r="T489" i="2"/>
  <c r="P489" i="2"/>
  <c r="O489" i="2"/>
  <c r="J489" i="2"/>
  <c r="T488" i="2"/>
  <c r="P488" i="2"/>
  <c r="O488" i="2"/>
  <c r="J488" i="2"/>
  <c r="T487" i="2"/>
  <c r="P487" i="2"/>
  <c r="O487" i="2"/>
  <c r="J487" i="2"/>
  <c r="T486" i="2"/>
  <c r="P486" i="2"/>
  <c r="O486" i="2"/>
  <c r="J486" i="2"/>
  <c r="T485" i="2"/>
  <c r="P485" i="2"/>
  <c r="O485" i="2"/>
  <c r="J485" i="2"/>
  <c r="T484" i="2"/>
  <c r="P484" i="2"/>
  <c r="O484" i="2"/>
  <c r="J484" i="2"/>
  <c r="T483" i="2"/>
  <c r="P483" i="2"/>
  <c r="O483" i="2"/>
  <c r="J483" i="2"/>
  <c r="T482" i="2"/>
  <c r="P482" i="2"/>
  <c r="O482" i="2"/>
  <c r="J482" i="2"/>
  <c r="T481" i="2"/>
  <c r="P481" i="2"/>
  <c r="O481" i="2"/>
  <c r="J481" i="2"/>
  <c r="T480" i="2"/>
  <c r="P480" i="2"/>
  <c r="O480" i="2"/>
  <c r="J480" i="2"/>
  <c r="T479" i="2"/>
  <c r="P479" i="2"/>
  <c r="O479" i="2"/>
  <c r="J479" i="2"/>
  <c r="T478" i="2"/>
  <c r="P478" i="2"/>
  <c r="O478" i="2"/>
  <c r="J478" i="2"/>
  <c r="T477" i="2"/>
  <c r="P477" i="2"/>
  <c r="O477" i="2"/>
  <c r="J477" i="2"/>
  <c r="T476" i="2"/>
  <c r="P476" i="2"/>
  <c r="O476" i="2"/>
  <c r="J476" i="2"/>
  <c r="T475" i="2"/>
  <c r="P475" i="2"/>
  <c r="O475" i="2"/>
  <c r="J475" i="2"/>
  <c r="T474" i="2"/>
  <c r="P474" i="2"/>
  <c r="O474" i="2"/>
  <c r="J474" i="2"/>
  <c r="T473" i="2"/>
  <c r="P473" i="2"/>
  <c r="O473" i="2"/>
  <c r="J473" i="2"/>
  <c r="T472" i="2"/>
  <c r="P472" i="2"/>
  <c r="O472" i="2"/>
  <c r="J472" i="2"/>
  <c r="T471" i="2"/>
  <c r="P471" i="2"/>
  <c r="O471" i="2"/>
  <c r="J471" i="2"/>
  <c r="T470" i="2"/>
  <c r="P470" i="2"/>
  <c r="O470" i="2"/>
  <c r="J470" i="2"/>
  <c r="T469" i="2"/>
  <c r="P469" i="2"/>
  <c r="O469" i="2"/>
  <c r="J469" i="2"/>
  <c r="T468" i="2"/>
  <c r="P468" i="2"/>
  <c r="O468" i="2"/>
  <c r="J468" i="2"/>
  <c r="T467" i="2"/>
  <c r="P467" i="2"/>
  <c r="O467" i="2"/>
  <c r="J467" i="2"/>
  <c r="T466" i="2"/>
  <c r="P466" i="2"/>
  <c r="O466" i="2"/>
  <c r="J466" i="2"/>
  <c r="T465" i="2"/>
  <c r="P465" i="2"/>
  <c r="O465" i="2"/>
  <c r="J465" i="2"/>
  <c r="T464" i="2"/>
  <c r="P464" i="2"/>
  <c r="O464" i="2"/>
  <c r="J464" i="2"/>
  <c r="T463" i="2"/>
  <c r="P463" i="2"/>
  <c r="O463" i="2"/>
  <c r="J463" i="2"/>
  <c r="T462" i="2"/>
  <c r="P462" i="2"/>
  <c r="O462" i="2"/>
  <c r="J462" i="2"/>
  <c r="T461" i="2"/>
  <c r="P461" i="2"/>
  <c r="O461" i="2"/>
  <c r="J461" i="2"/>
  <c r="T460" i="2"/>
  <c r="P460" i="2"/>
  <c r="O460" i="2"/>
  <c r="J460" i="2"/>
  <c r="T459" i="2"/>
  <c r="P459" i="2"/>
  <c r="O459" i="2"/>
  <c r="J459" i="2"/>
  <c r="T458" i="2"/>
  <c r="P458" i="2"/>
  <c r="O458" i="2"/>
  <c r="J458" i="2"/>
  <c r="T457" i="2"/>
  <c r="P457" i="2"/>
  <c r="O457" i="2"/>
  <c r="J457" i="2"/>
  <c r="T456" i="2"/>
  <c r="P456" i="2"/>
  <c r="O456" i="2"/>
  <c r="J456" i="2"/>
  <c r="T455" i="2"/>
  <c r="P455" i="2"/>
  <c r="O455" i="2"/>
  <c r="J455" i="2"/>
  <c r="T454" i="2"/>
  <c r="P454" i="2"/>
  <c r="O454" i="2"/>
  <c r="J454" i="2"/>
  <c r="T453" i="2"/>
  <c r="P453" i="2"/>
  <c r="O453" i="2"/>
  <c r="J453" i="2"/>
  <c r="T452" i="2"/>
  <c r="P452" i="2"/>
  <c r="O452" i="2"/>
  <c r="J452" i="2"/>
  <c r="T451" i="2"/>
  <c r="P451" i="2"/>
  <c r="O451" i="2"/>
  <c r="J451" i="2"/>
  <c r="T450" i="2"/>
  <c r="P450" i="2"/>
  <c r="O450" i="2"/>
  <c r="J450" i="2"/>
  <c r="T449" i="2"/>
  <c r="P449" i="2"/>
  <c r="O449" i="2"/>
  <c r="J449" i="2"/>
  <c r="T448" i="2"/>
  <c r="P448" i="2"/>
  <c r="O448" i="2"/>
  <c r="J448" i="2"/>
  <c r="T447" i="2"/>
  <c r="P447" i="2"/>
  <c r="O447" i="2"/>
  <c r="J447" i="2"/>
  <c r="T446" i="2"/>
  <c r="P446" i="2"/>
  <c r="O446" i="2"/>
  <c r="J446" i="2"/>
  <c r="T445" i="2"/>
  <c r="P445" i="2"/>
  <c r="O445" i="2"/>
  <c r="J445" i="2"/>
  <c r="T444" i="2"/>
  <c r="P444" i="2"/>
  <c r="O444" i="2"/>
  <c r="J444" i="2"/>
  <c r="T443" i="2"/>
  <c r="P443" i="2"/>
  <c r="O443" i="2"/>
  <c r="J443" i="2"/>
  <c r="T442" i="2"/>
  <c r="P442" i="2"/>
  <c r="O442" i="2"/>
  <c r="J442" i="2"/>
  <c r="T441" i="2"/>
  <c r="P441" i="2"/>
  <c r="O441" i="2"/>
  <c r="J441" i="2"/>
  <c r="T440" i="2"/>
  <c r="P440" i="2"/>
  <c r="O440" i="2"/>
  <c r="J440" i="2"/>
  <c r="T439" i="2"/>
  <c r="P439" i="2"/>
  <c r="O439" i="2"/>
  <c r="J439" i="2"/>
  <c r="T438" i="2"/>
  <c r="P438" i="2"/>
  <c r="O438" i="2"/>
  <c r="J438" i="2"/>
  <c r="T437" i="2"/>
  <c r="P437" i="2"/>
  <c r="O437" i="2"/>
  <c r="J437" i="2"/>
  <c r="T436" i="2"/>
  <c r="P436" i="2"/>
  <c r="O436" i="2"/>
  <c r="J436" i="2"/>
  <c r="T435" i="2"/>
  <c r="P435" i="2"/>
  <c r="O435" i="2"/>
  <c r="J435" i="2"/>
  <c r="T434" i="2"/>
  <c r="P434" i="2"/>
  <c r="O434" i="2"/>
  <c r="J434" i="2"/>
  <c r="T433" i="2"/>
  <c r="P433" i="2"/>
  <c r="O433" i="2"/>
  <c r="J433" i="2"/>
  <c r="T432" i="2"/>
  <c r="P432" i="2"/>
  <c r="O432" i="2"/>
  <c r="J432" i="2"/>
  <c r="T431" i="2"/>
  <c r="P431" i="2"/>
  <c r="O431" i="2"/>
  <c r="J431" i="2"/>
  <c r="T430" i="2"/>
  <c r="P430" i="2"/>
  <c r="O430" i="2"/>
  <c r="J430" i="2"/>
  <c r="T429" i="2"/>
  <c r="P429" i="2"/>
  <c r="O429" i="2"/>
  <c r="J429" i="2"/>
  <c r="T428" i="2"/>
  <c r="P428" i="2"/>
  <c r="O428" i="2"/>
  <c r="J428" i="2"/>
  <c r="T427" i="2"/>
  <c r="P427" i="2"/>
  <c r="O427" i="2"/>
  <c r="J427" i="2"/>
  <c r="T426" i="2"/>
  <c r="P426" i="2"/>
  <c r="O426" i="2"/>
  <c r="J426" i="2"/>
  <c r="T425" i="2"/>
  <c r="P425" i="2"/>
  <c r="O425" i="2"/>
  <c r="J425" i="2"/>
  <c r="T424" i="2"/>
  <c r="P424" i="2"/>
  <c r="O424" i="2"/>
  <c r="J424" i="2"/>
  <c r="T423" i="2"/>
  <c r="P423" i="2"/>
  <c r="O423" i="2"/>
  <c r="J423" i="2"/>
  <c r="T422" i="2"/>
  <c r="P422" i="2"/>
  <c r="O422" i="2"/>
  <c r="J422" i="2"/>
  <c r="T421" i="2"/>
  <c r="P421" i="2"/>
  <c r="O421" i="2"/>
  <c r="J421" i="2"/>
  <c r="T420" i="2"/>
  <c r="P420" i="2"/>
  <c r="O420" i="2"/>
  <c r="J420" i="2"/>
  <c r="T419" i="2"/>
  <c r="P419" i="2"/>
  <c r="O419" i="2"/>
  <c r="J419" i="2"/>
  <c r="T418" i="2"/>
  <c r="P418" i="2"/>
  <c r="O418" i="2"/>
  <c r="J418" i="2"/>
  <c r="T417" i="2"/>
  <c r="P417" i="2"/>
  <c r="O417" i="2"/>
  <c r="J417" i="2"/>
  <c r="T416" i="2"/>
  <c r="P416" i="2"/>
  <c r="O416" i="2"/>
  <c r="J416" i="2"/>
  <c r="T415" i="2"/>
  <c r="P415" i="2"/>
  <c r="O415" i="2"/>
  <c r="J415" i="2"/>
  <c r="T414" i="2"/>
  <c r="P414" i="2"/>
  <c r="O414" i="2"/>
  <c r="J414" i="2"/>
  <c r="T413" i="2"/>
  <c r="P413" i="2"/>
  <c r="O413" i="2"/>
  <c r="J413" i="2"/>
  <c r="T412" i="2"/>
  <c r="P412" i="2"/>
  <c r="O412" i="2"/>
  <c r="J412" i="2"/>
  <c r="T411" i="2"/>
  <c r="P411" i="2"/>
  <c r="O411" i="2"/>
  <c r="J411" i="2"/>
  <c r="T410" i="2"/>
  <c r="P410" i="2"/>
  <c r="O410" i="2"/>
  <c r="J410" i="2"/>
  <c r="T409" i="2"/>
  <c r="P409" i="2"/>
  <c r="O409" i="2"/>
  <c r="J409" i="2"/>
  <c r="T408" i="2"/>
  <c r="P408" i="2"/>
  <c r="O408" i="2"/>
  <c r="J408" i="2"/>
  <c r="T407" i="2"/>
  <c r="P407" i="2"/>
  <c r="O407" i="2"/>
  <c r="J407" i="2"/>
  <c r="T406" i="2"/>
  <c r="P406" i="2"/>
  <c r="O406" i="2"/>
  <c r="J406" i="2"/>
  <c r="T405" i="2"/>
  <c r="P405" i="2"/>
  <c r="O405" i="2"/>
  <c r="J405" i="2"/>
  <c r="T404" i="2"/>
  <c r="P404" i="2"/>
  <c r="O404" i="2"/>
  <c r="J404" i="2"/>
  <c r="T403" i="2"/>
  <c r="P403" i="2"/>
  <c r="O403" i="2"/>
  <c r="J403" i="2"/>
  <c r="T402" i="2"/>
  <c r="P402" i="2"/>
  <c r="O402" i="2"/>
  <c r="J402" i="2"/>
  <c r="T401" i="2"/>
  <c r="P401" i="2"/>
  <c r="O401" i="2"/>
  <c r="J401" i="2"/>
  <c r="T400" i="2"/>
  <c r="P400" i="2"/>
  <c r="O400" i="2"/>
  <c r="J400" i="2"/>
  <c r="T399" i="2"/>
  <c r="P399" i="2"/>
  <c r="O399" i="2"/>
  <c r="J399" i="2"/>
  <c r="T398" i="2"/>
  <c r="P398" i="2"/>
  <c r="O398" i="2"/>
  <c r="J398" i="2"/>
  <c r="T397" i="2"/>
  <c r="P397" i="2"/>
  <c r="O397" i="2"/>
  <c r="J397" i="2"/>
  <c r="T396" i="2"/>
  <c r="P396" i="2"/>
  <c r="O396" i="2"/>
  <c r="J396" i="2"/>
  <c r="T395" i="2"/>
  <c r="P395" i="2"/>
  <c r="O395" i="2"/>
  <c r="J395" i="2"/>
  <c r="T394" i="2"/>
  <c r="P394" i="2"/>
  <c r="O394" i="2"/>
  <c r="J394" i="2"/>
  <c r="T393" i="2"/>
  <c r="P393" i="2"/>
  <c r="O393" i="2"/>
  <c r="J393" i="2"/>
  <c r="T392" i="2"/>
  <c r="P392" i="2"/>
  <c r="O392" i="2"/>
  <c r="J392" i="2"/>
  <c r="T391" i="2"/>
  <c r="P391" i="2"/>
  <c r="O391" i="2"/>
  <c r="J391" i="2"/>
  <c r="T390" i="2"/>
  <c r="P390" i="2"/>
  <c r="O390" i="2"/>
  <c r="J390" i="2"/>
  <c r="T389" i="2"/>
  <c r="P389" i="2"/>
  <c r="O389" i="2"/>
  <c r="J389" i="2"/>
  <c r="T388" i="2"/>
  <c r="P388" i="2"/>
  <c r="O388" i="2"/>
  <c r="J388" i="2"/>
  <c r="T387" i="2"/>
  <c r="P387" i="2"/>
  <c r="O387" i="2"/>
  <c r="J387" i="2"/>
  <c r="T386" i="2"/>
  <c r="P386" i="2"/>
  <c r="O386" i="2"/>
  <c r="J386" i="2"/>
  <c r="T385" i="2"/>
  <c r="P385" i="2"/>
  <c r="O385" i="2"/>
  <c r="J385" i="2"/>
  <c r="T384" i="2"/>
  <c r="P384" i="2"/>
  <c r="O384" i="2"/>
  <c r="J384" i="2"/>
  <c r="T383" i="2"/>
  <c r="P383" i="2"/>
  <c r="O383" i="2"/>
  <c r="J383" i="2"/>
  <c r="T382" i="2"/>
  <c r="P382" i="2"/>
  <c r="O382" i="2"/>
  <c r="J382" i="2"/>
  <c r="T381" i="2"/>
  <c r="P381" i="2"/>
  <c r="O381" i="2"/>
  <c r="J381" i="2"/>
  <c r="T380" i="2"/>
  <c r="P380" i="2"/>
  <c r="O380" i="2"/>
  <c r="J380" i="2"/>
  <c r="T379" i="2"/>
  <c r="P379" i="2"/>
  <c r="O379" i="2"/>
  <c r="J379" i="2"/>
  <c r="T378" i="2"/>
  <c r="P378" i="2"/>
  <c r="O378" i="2"/>
  <c r="J378" i="2"/>
  <c r="T377" i="2"/>
  <c r="P377" i="2"/>
  <c r="O377" i="2"/>
  <c r="J377" i="2"/>
  <c r="T376" i="2"/>
  <c r="P376" i="2"/>
  <c r="O376" i="2"/>
  <c r="J376" i="2"/>
  <c r="T375" i="2"/>
  <c r="P375" i="2"/>
  <c r="O375" i="2"/>
  <c r="J375" i="2"/>
  <c r="T374" i="2"/>
  <c r="P374" i="2"/>
  <c r="O374" i="2"/>
  <c r="J374" i="2"/>
  <c r="T373" i="2"/>
  <c r="P373" i="2"/>
  <c r="O373" i="2"/>
  <c r="J373" i="2"/>
  <c r="T372" i="2"/>
  <c r="P372" i="2"/>
  <c r="O372" i="2"/>
  <c r="J372" i="2"/>
  <c r="T371" i="2"/>
  <c r="P371" i="2"/>
  <c r="O371" i="2"/>
  <c r="J371" i="2"/>
  <c r="T370" i="2"/>
  <c r="P370" i="2"/>
  <c r="O370" i="2"/>
  <c r="J370" i="2"/>
  <c r="T369" i="2"/>
  <c r="P369" i="2"/>
  <c r="O369" i="2"/>
  <c r="J369" i="2"/>
  <c r="T368" i="2"/>
  <c r="P368" i="2"/>
  <c r="O368" i="2"/>
  <c r="J368" i="2"/>
  <c r="T367" i="2"/>
  <c r="P367" i="2"/>
  <c r="O367" i="2"/>
  <c r="J367" i="2"/>
  <c r="T366" i="2"/>
  <c r="P366" i="2"/>
  <c r="O366" i="2"/>
  <c r="J366" i="2"/>
  <c r="T365" i="2"/>
  <c r="P365" i="2"/>
  <c r="O365" i="2"/>
  <c r="J365" i="2"/>
  <c r="T364" i="2"/>
  <c r="P364" i="2"/>
  <c r="O364" i="2"/>
  <c r="J364" i="2"/>
  <c r="T363" i="2"/>
  <c r="P363" i="2"/>
  <c r="O363" i="2"/>
  <c r="J363" i="2"/>
  <c r="T362" i="2"/>
  <c r="P362" i="2"/>
  <c r="O362" i="2"/>
  <c r="J362" i="2"/>
  <c r="T361" i="2"/>
  <c r="P361" i="2"/>
  <c r="O361" i="2"/>
  <c r="J361" i="2"/>
  <c r="T360" i="2"/>
  <c r="P360" i="2"/>
  <c r="O360" i="2"/>
  <c r="J360" i="2"/>
  <c r="T359" i="2"/>
  <c r="P359" i="2"/>
  <c r="O359" i="2"/>
  <c r="J359" i="2"/>
  <c r="T358" i="2"/>
  <c r="P358" i="2"/>
  <c r="O358" i="2"/>
  <c r="J358" i="2"/>
  <c r="T357" i="2"/>
  <c r="P357" i="2"/>
  <c r="O357" i="2"/>
  <c r="J357" i="2"/>
  <c r="T356" i="2"/>
  <c r="P356" i="2"/>
  <c r="O356" i="2"/>
  <c r="J356" i="2"/>
  <c r="T355" i="2"/>
  <c r="P355" i="2"/>
  <c r="O355" i="2"/>
  <c r="J355" i="2"/>
  <c r="T354" i="2"/>
  <c r="P354" i="2"/>
  <c r="O354" i="2"/>
  <c r="J354" i="2"/>
  <c r="T353" i="2"/>
  <c r="P353" i="2"/>
  <c r="O353" i="2"/>
  <c r="J353" i="2"/>
  <c r="T352" i="2"/>
  <c r="P352" i="2"/>
  <c r="O352" i="2"/>
  <c r="J352" i="2"/>
  <c r="T351" i="2"/>
  <c r="P351" i="2"/>
  <c r="O351" i="2"/>
  <c r="J351" i="2"/>
  <c r="T350" i="2"/>
  <c r="P350" i="2"/>
  <c r="O350" i="2"/>
  <c r="J350" i="2"/>
  <c r="T349" i="2"/>
  <c r="P349" i="2"/>
  <c r="O349" i="2"/>
  <c r="J349" i="2"/>
  <c r="T348" i="2"/>
  <c r="P348" i="2"/>
  <c r="O348" i="2"/>
  <c r="J348" i="2"/>
  <c r="T347" i="2"/>
  <c r="P347" i="2"/>
  <c r="O347" i="2"/>
  <c r="J347" i="2"/>
  <c r="T346" i="2"/>
  <c r="P346" i="2"/>
  <c r="O346" i="2"/>
  <c r="J346" i="2"/>
  <c r="T345" i="2"/>
  <c r="P345" i="2"/>
  <c r="O345" i="2"/>
  <c r="J345" i="2"/>
  <c r="T344" i="2"/>
  <c r="P344" i="2"/>
  <c r="O344" i="2"/>
  <c r="J344" i="2"/>
  <c r="T343" i="2"/>
  <c r="P343" i="2"/>
  <c r="O343" i="2"/>
  <c r="J343" i="2"/>
  <c r="T342" i="2"/>
  <c r="P342" i="2"/>
  <c r="O342" i="2"/>
  <c r="J342" i="2"/>
  <c r="T341" i="2"/>
  <c r="P341" i="2"/>
  <c r="O341" i="2"/>
  <c r="J341" i="2"/>
  <c r="T340" i="2"/>
  <c r="P340" i="2"/>
  <c r="O340" i="2"/>
  <c r="J340" i="2"/>
  <c r="T339" i="2"/>
  <c r="P339" i="2"/>
  <c r="O339" i="2"/>
  <c r="J339" i="2"/>
  <c r="T338" i="2"/>
  <c r="P338" i="2"/>
  <c r="O338" i="2"/>
  <c r="J338" i="2"/>
  <c r="T337" i="2"/>
  <c r="P337" i="2"/>
  <c r="O337" i="2"/>
  <c r="J337" i="2"/>
  <c r="T336" i="2"/>
  <c r="P336" i="2"/>
  <c r="O336" i="2"/>
  <c r="J336" i="2"/>
  <c r="T335" i="2"/>
  <c r="P335" i="2"/>
  <c r="O335" i="2"/>
  <c r="J335" i="2"/>
  <c r="T334" i="2"/>
  <c r="P334" i="2"/>
  <c r="O334" i="2"/>
  <c r="J334" i="2"/>
  <c r="T333" i="2"/>
  <c r="P333" i="2"/>
  <c r="O333" i="2"/>
  <c r="J333" i="2"/>
  <c r="T332" i="2"/>
  <c r="P332" i="2"/>
  <c r="O332" i="2"/>
  <c r="J332" i="2"/>
  <c r="T331" i="2"/>
  <c r="P331" i="2"/>
  <c r="O331" i="2"/>
  <c r="J331" i="2"/>
  <c r="T330" i="2"/>
  <c r="P330" i="2"/>
  <c r="O330" i="2"/>
  <c r="J330" i="2"/>
  <c r="T329" i="2"/>
  <c r="P329" i="2"/>
  <c r="O329" i="2"/>
  <c r="J329" i="2"/>
  <c r="T328" i="2"/>
  <c r="P328" i="2"/>
  <c r="O328" i="2"/>
  <c r="J328" i="2"/>
  <c r="T327" i="2"/>
  <c r="P327" i="2"/>
  <c r="O327" i="2"/>
  <c r="J327" i="2"/>
  <c r="T326" i="2"/>
  <c r="P326" i="2"/>
  <c r="O326" i="2"/>
  <c r="J326" i="2"/>
  <c r="T325" i="2"/>
  <c r="P325" i="2"/>
  <c r="O325" i="2"/>
  <c r="J325" i="2"/>
  <c r="T324" i="2"/>
  <c r="P324" i="2"/>
  <c r="O324" i="2"/>
  <c r="J324" i="2"/>
  <c r="T323" i="2"/>
  <c r="P323" i="2"/>
  <c r="O323" i="2"/>
  <c r="J323" i="2"/>
  <c r="T322" i="2"/>
  <c r="P322" i="2"/>
  <c r="O322" i="2"/>
  <c r="J322" i="2"/>
  <c r="T321" i="2"/>
  <c r="P321" i="2"/>
  <c r="O321" i="2"/>
  <c r="J321" i="2"/>
  <c r="T320" i="2"/>
  <c r="P320" i="2"/>
  <c r="O320" i="2"/>
  <c r="J320" i="2"/>
  <c r="T319" i="2"/>
  <c r="P319" i="2"/>
  <c r="O319" i="2"/>
  <c r="J319" i="2"/>
  <c r="T318" i="2"/>
  <c r="P318" i="2"/>
  <c r="O318" i="2"/>
  <c r="J318" i="2"/>
  <c r="T317" i="2"/>
  <c r="P317" i="2"/>
  <c r="O317" i="2"/>
  <c r="J317" i="2"/>
  <c r="T316" i="2"/>
  <c r="P316" i="2"/>
  <c r="O316" i="2"/>
  <c r="J316" i="2"/>
  <c r="T315" i="2"/>
  <c r="P315" i="2"/>
  <c r="O315" i="2"/>
  <c r="J315" i="2"/>
  <c r="T314" i="2"/>
  <c r="P314" i="2"/>
  <c r="O314" i="2"/>
  <c r="J314" i="2"/>
  <c r="T313" i="2"/>
  <c r="P313" i="2"/>
  <c r="O313" i="2"/>
  <c r="J313" i="2"/>
  <c r="T312" i="2"/>
  <c r="P312" i="2"/>
  <c r="O312" i="2"/>
  <c r="J312" i="2"/>
  <c r="T311" i="2"/>
  <c r="P311" i="2"/>
  <c r="O311" i="2"/>
  <c r="J311" i="2"/>
  <c r="T310" i="2"/>
  <c r="P310" i="2"/>
  <c r="O310" i="2"/>
  <c r="J310" i="2"/>
  <c r="T309" i="2"/>
  <c r="P309" i="2"/>
  <c r="O309" i="2"/>
  <c r="J309" i="2"/>
  <c r="T308" i="2"/>
  <c r="P308" i="2"/>
  <c r="O308" i="2"/>
  <c r="J308" i="2"/>
  <c r="T307" i="2"/>
  <c r="P307" i="2"/>
  <c r="O307" i="2"/>
  <c r="J307" i="2"/>
  <c r="T306" i="2"/>
  <c r="P306" i="2"/>
  <c r="O306" i="2"/>
  <c r="J306" i="2"/>
  <c r="T305" i="2"/>
  <c r="P305" i="2"/>
  <c r="O305" i="2"/>
  <c r="J305" i="2"/>
  <c r="T304" i="2"/>
  <c r="P304" i="2"/>
  <c r="O304" i="2"/>
  <c r="J304" i="2"/>
  <c r="T303" i="2"/>
  <c r="P303" i="2"/>
  <c r="O303" i="2"/>
  <c r="J303" i="2"/>
  <c r="T302" i="2"/>
  <c r="P302" i="2"/>
  <c r="O302" i="2"/>
  <c r="J302" i="2"/>
  <c r="T301" i="2"/>
  <c r="P301" i="2"/>
  <c r="O301" i="2"/>
  <c r="J301" i="2"/>
  <c r="T300" i="2"/>
  <c r="P300" i="2"/>
  <c r="O300" i="2"/>
  <c r="J300" i="2"/>
  <c r="T299" i="2"/>
  <c r="P299" i="2"/>
  <c r="O299" i="2"/>
  <c r="J299" i="2"/>
  <c r="T298" i="2"/>
  <c r="P298" i="2"/>
  <c r="O298" i="2"/>
  <c r="J298" i="2"/>
  <c r="T297" i="2"/>
  <c r="P297" i="2"/>
  <c r="O297" i="2"/>
  <c r="J297" i="2"/>
  <c r="T296" i="2"/>
  <c r="P296" i="2"/>
  <c r="O296" i="2"/>
  <c r="J296" i="2"/>
  <c r="T295" i="2"/>
  <c r="P295" i="2"/>
  <c r="O295" i="2"/>
  <c r="J295" i="2"/>
  <c r="T294" i="2"/>
  <c r="P294" i="2"/>
  <c r="O294" i="2"/>
  <c r="J294" i="2"/>
  <c r="T293" i="2"/>
  <c r="P293" i="2"/>
  <c r="O293" i="2"/>
  <c r="J293" i="2"/>
  <c r="T292" i="2"/>
  <c r="P292" i="2"/>
  <c r="O292" i="2"/>
  <c r="J292" i="2"/>
  <c r="T291" i="2"/>
  <c r="P291" i="2"/>
  <c r="O291" i="2"/>
  <c r="J291" i="2"/>
  <c r="T290" i="2"/>
  <c r="P290" i="2"/>
  <c r="O290" i="2"/>
  <c r="J290" i="2"/>
  <c r="T289" i="2"/>
  <c r="P289" i="2"/>
  <c r="O289" i="2"/>
  <c r="J289" i="2"/>
  <c r="T288" i="2"/>
  <c r="P288" i="2"/>
  <c r="O288" i="2"/>
  <c r="J288" i="2"/>
  <c r="T287" i="2"/>
  <c r="P287" i="2"/>
  <c r="O287" i="2"/>
  <c r="J287" i="2"/>
  <c r="T286" i="2"/>
  <c r="P286" i="2"/>
  <c r="O286" i="2"/>
  <c r="J286" i="2"/>
  <c r="T285" i="2"/>
  <c r="P285" i="2"/>
  <c r="O285" i="2"/>
  <c r="J285" i="2"/>
  <c r="T284" i="2"/>
  <c r="P284" i="2"/>
  <c r="O284" i="2"/>
  <c r="J284" i="2"/>
  <c r="T283" i="2"/>
  <c r="P283" i="2"/>
  <c r="O283" i="2"/>
  <c r="J283" i="2"/>
  <c r="T282" i="2"/>
  <c r="P282" i="2"/>
  <c r="O282" i="2"/>
  <c r="J282" i="2"/>
  <c r="T281" i="2"/>
  <c r="P281" i="2"/>
  <c r="O281" i="2"/>
  <c r="J281" i="2"/>
  <c r="T280" i="2"/>
  <c r="P280" i="2"/>
  <c r="O280" i="2"/>
  <c r="J280" i="2"/>
  <c r="T279" i="2"/>
  <c r="P279" i="2"/>
  <c r="O279" i="2"/>
  <c r="J279" i="2"/>
  <c r="T278" i="2"/>
  <c r="P278" i="2"/>
  <c r="O278" i="2"/>
  <c r="J278" i="2"/>
  <c r="T277" i="2"/>
  <c r="P277" i="2"/>
  <c r="O277" i="2"/>
  <c r="J277" i="2"/>
  <c r="T276" i="2"/>
  <c r="P276" i="2"/>
  <c r="O276" i="2"/>
  <c r="J276" i="2"/>
  <c r="T275" i="2"/>
  <c r="P275" i="2"/>
  <c r="O275" i="2"/>
  <c r="J275" i="2"/>
  <c r="T274" i="2"/>
  <c r="P274" i="2"/>
  <c r="O274" i="2"/>
  <c r="J274" i="2"/>
  <c r="T273" i="2"/>
  <c r="P273" i="2"/>
  <c r="O273" i="2"/>
  <c r="J273" i="2"/>
  <c r="T272" i="2"/>
  <c r="P272" i="2"/>
  <c r="O272" i="2"/>
  <c r="J272" i="2"/>
  <c r="T271" i="2"/>
  <c r="P271" i="2"/>
  <c r="O271" i="2"/>
  <c r="J271" i="2"/>
  <c r="T270" i="2"/>
  <c r="P270" i="2"/>
  <c r="O270" i="2"/>
  <c r="J270" i="2"/>
  <c r="T269" i="2"/>
  <c r="P269" i="2"/>
  <c r="O269" i="2"/>
  <c r="J269" i="2"/>
  <c r="T268" i="2"/>
  <c r="P268" i="2"/>
  <c r="O268" i="2"/>
  <c r="J268" i="2"/>
  <c r="T267" i="2"/>
  <c r="P267" i="2"/>
  <c r="O267" i="2"/>
  <c r="J267" i="2"/>
  <c r="T266" i="2"/>
  <c r="P266" i="2"/>
  <c r="O266" i="2"/>
  <c r="J266" i="2"/>
  <c r="T265" i="2"/>
  <c r="P265" i="2"/>
  <c r="O265" i="2"/>
  <c r="J265" i="2"/>
  <c r="T264" i="2"/>
  <c r="P264" i="2"/>
  <c r="O264" i="2"/>
  <c r="J264" i="2"/>
  <c r="T263" i="2"/>
  <c r="P263" i="2"/>
  <c r="O263" i="2"/>
  <c r="J263" i="2"/>
  <c r="T262" i="2"/>
  <c r="P262" i="2"/>
  <c r="O262" i="2"/>
  <c r="J262" i="2"/>
  <c r="T261" i="2"/>
  <c r="P261" i="2"/>
  <c r="O261" i="2"/>
  <c r="J261" i="2"/>
  <c r="T260" i="2"/>
  <c r="P260" i="2"/>
  <c r="O260" i="2"/>
  <c r="J260" i="2"/>
  <c r="T259" i="2"/>
  <c r="P259" i="2"/>
  <c r="O259" i="2"/>
  <c r="J259" i="2"/>
  <c r="T258" i="2"/>
  <c r="P258" i="2"/>
  <c r="O258" i="2"/>
  <c r="J258" i="2"/>
  <c r="T257" i="2"/>
  <c r="P257" i="2"/>
  <c r="O257" i="2"/>
  <c r="J257" i="2"/>
  <c r="T256" i="2"/>
  <c r="P256" i="2"/>
  <c r="O256" i="2"/>
  <c r="J256" i="2"/>
  <c r="T255" i="2"/>
  <c r="P255" i="2"/>
  <c r="O255" i="2"/>
  <c r="J255" i="2"/>
  <c r="T254" i="2"/>
  <c r="P254" i="2"/>
  <c r="O254" i="2"/>
  <c r="J254" i="2"/>
  <c r="T253" i="2"/>
  <c r="P253" i="2"/>
  <c r="O253" i="2"/>
  <c r="J253" i="2"/>
  <c r="T252" i="2"/>
  <c r="P252" i="2"/>
  <c r="O252" i="2"/>
  <c r="J252" i="2"/>
  <c r="T251" i="2"/>
  <c r="P251" i="2"/>
  <c r="O251" i="2"/>
  <c r="J251" i="2"/>
  <c r="T250" i="2"/>
  <c r="P250" i="2"/>
  <c r="O250" i="2"/>
  <c r="J250" i="2"/>
  <c r="T249" i="2"/>
  <c r="P249" i="2"/>
  <c r="O249" i="2"/>
  <c r="J249" i="2"/>
  <c r="T248" i="2"/>
  <c r="P248" i="2"/>
  <c r="O248" i="2"/>
  <c r="J248" i="2"/>
  <c r="T247" i="2"/>
  <c r="P247" i="2"/>
  <c r="O247" i="2"/>
  <c r="J247" i="2"/>
  <c r="T246" i="2"/>
  <c r="P246" i="2"/>
  <c r="O246" i="2"/>
  <c r="J246" i="2"/>
  <c r="T245" i="2"/>
  <c r="P245" i="2"/>
  <c r="O245" i="2"/>
  <c r="J245" i="2"/>
  <c r="T244" i="2"/>
  <c r="P244" i="2"/>
  <c r="O244" i="2"/>
  <c r="J244" i="2"/>
  <c r="T243" i="2"/>
  <c r="P243" i="2"/>
  <c r="O243" i="2"/>
  <c r="J243" i="2"/>
  <c r="T242" i="2"/>
  <c r="P242" i="2"/>
  <c r="O242" i="2"/>
  <c r="J242" i="2"/>
  <c r="T241" i="2"/>
  <c r="P241" i="2"/>
  <c r="O241" i="2"/>
  <c r="J241" i="2"/>
  <c r="T240" i="2"/>
  <c r="P240" i="2"/>
  <c r="O240" i="2"/>
  <c r="J240" i="2"/>
  <c r="T239" i="2"/>
  <c r="P239" i="2"/>
  <c r="O239" i="2"/>
  <c r="J239" i="2"/>
  <c r="T238" i="2"/>
  <c r="P238" i="2"/>
  <c r="O238" i="2"/>
  <c r="J238" i="2"/>
  <c r="T237" i="2"/>
  <c r="P237" i="2"/>
  <c r="O237" i="2"/>
  <c r="J237" i="2"/>
  <c r="T236" i="2"/>
  <c r="P236" i="2"/>
  <c r="O236" i="2"/>
  <c r="J236" i="2"/>
  <c r="T235" i="2"/>
  <c r="P235" i="2"/>
  <c r="O235" i="2"/>
  <c r="J235" i="2"/>
  <c r="T234" i="2"/>
  <c r="P234" i="2"/>
  <c r="O234" i="2"/>
  <c r="J234" i="2"/>
  <c r="T233" i="2"/>
  <c r="P233" i="2"/>
  <c r="O233" i="2"/>
  <c r="J233" i="2"/>
  <c r="T232" i="2"/>
  <c r="P232" i="2"/>
  <c r="O232" i="2"/>
  <c r="J232" i="2"/>
  <c r="T231" i="2"/>
  <c r="P231" i="2"/>
  <c r="O231" i="2"/>
  <c r="J231" i="2"/>
  <c r="T230" i="2"/>
  <c r="P230" i="2"/>
  <c r="O230" i="2"/>
  <c r="J230" i="2"/>
  <c r="T229" i="2"/>
  <c r="P229" i="2"/>
  <c r="O229" i="2"/>
  <c r="J229" i="2"/>
  <c r="T228" i="2"/>
  <c r="P228" i="2"/>
  <c r="O228" i="2"/>
  <c r="J228" i="2"/>
  <c r="T227" i="2"/>
  <c r="P227" i="2"/>
  <c r="O227" i="2"/>
  <c r="J227" i="2"/>
  <c r="T226" i="2"/>
  <c r="P226" i="2"/>
  <c r="O226" i="2"/>
  <c r="J226" i="2"/>
  <c r="T225" i="2"/>
  <c r="P225" i="2"/>
  <c r="O225" i="2"/>
  <c r="J225" i="2"/>
  <c r="T224" i="2"/>
  <c r="P224" i="2"/>
  <c r="O224" i="2"/>
  <c r="J224" i="2"/>
  <c r="T223" i="2"/>
  <c r="P223" i="2"/>
  <c r="O223" i="2"/>
  <c r="J223" i="2"/>
  <c r="T222" i="2"/>
  <c r="P222" i="2"/>
  <c r="O222" i="2"/>
  <c r="J222" i="2"/>
  <c r="T221" i="2"/>
  <c r="P221" i="2"/>
  <c r="O221" i="2"/>
  <c r="J221" i="2"/>
  <c r="T220" i="2"/>
  <c r="P220" i="2"/>
  <c r="O220" i="2"/>
  <c r="J220" i="2"/>
  <c r="T219" i="2"/>
  <c r="P219" i="2"/>
  <c r="O219" i="2"/>
  <c r="J219" i="2"/>
  <c r="T218" i="2"/>
  <c r="P218" i="2"/>
  <c r="O218" i="2"/>
  <c r="J218" i="2"/>
  <c r="T217" i="2"/>
  <c r="P217" i="2"/>
  <c r="O217" i="2"/>
  <c r="J217" i="2"/>
  <c r="T216" i="2"/>
  <c r="P216" i="2"/>
  <c r="O216" i="2"/>
  <c r="J216" i="2"/>
  <c r="T215" i="2"/>
  <c r="P215" i="2"/>
  <c r="O215" i="2"/>
  <c r="J215" i="2"/>
  <c r="T214" i="2"/>
  <c r="P214" i="2"/>
  <c r="O214" i="2"/>
  <c r="J214" i="2"/>
  <c r="T213" i="2"/>
  <c r="P213" i="2"/>
  <c r="O213" i="2"/>
  <c r="J213" i="2"/>
  <c r="T212" i="2"/>
  <c r="P212" i="2"/>
  <c r="O212" i="2"/>
  <c r="J212" i="2"/>
  <c r="T211" i="2"/>
  <c r="P211" i="2"/>
  <c r="O211" i="2"/>
  <c r="J211" i="2"/>
  <c r="T210" i="2"/>
  <c r="P210" i="2"/>
  <c r="O210" i="2"/>
  <c r="J210" i="2"/>
  <c r="T209" i="2"/>
  <c r="P209" i="2"/>
  <c r="O209" i="2"/>
  <c r="J209" i="2"/>
  <c r="T208" i="2"/>
  <c r="P208" i="2"/>
  <c r="O208" i="2"/>
  <c r="J208" i="2"/>
  <c r="T207" i="2"/>
  <c r="P207" i="2"/>
  <c r="O207" i="2"/>
  <c r="J207" i="2"/>
  <c r="T206" i="2"/>
  <c r="P206" i="2"/>
  <c r="O206" i="2"/>
  <c r="J206" i="2"/>
  <c r="T205" i="2"/>
  <c r="P205" i="2"/>
  <c r="O205" i="2"/>
  <c r="J205" i="2"/>
  <c r="T204" i="2"/>
  <c r="P204" i="2"/>
  <c r="O204" i="2"/>
  <c r="J204" i="2"/>
  <c r="T203" i="2"/>
  <c r="P203" i="2"/>
  <c r="O203" i="2"/>
  <c r="J203" i="2"/>
  <c r="T202" i="2"/>
  <c r="P202" i="2"/>
  <c r="O202" i="2"/>
  <c r="J202" i="2"/>
  <c r="T201" i="2"/>
  <c r="P201" i="2"/>
  <c r="O201" i="2"/>
  <c r="J201" i="2"/>
  <c r="T200" i="2"/>
  <c r="P200" i="2"/>
  <c r="O200" i="2"/>
  <c r="J200" i="2"/>
  <c r="T199" i="2"/>
  <c r="P199" i="2"/>
  <c r="O199" i="2"/>
  <c r="J199" i="2"/>
  <c r="T198" i="2"/>
  <c r="P198" i="2"/>
  <c r="O198" i="2"/>
  <c r="J198" i="2"/>
  <c r="T197" i="2"/>
  <c r="P197" i="2"/>
  <c r="O197" i="2"/>
  <c r="J197" i="2"/>
  <c r="T196" i="2"/>
  <c r="P196" i="2"/>
  <c r="O196" i="2"/>
  <c r="J196" i="2"/>
  <c r="T195" i="2"/>
  <c r="P195" i="2"/>
  <c r="O195" i="2"/>
  <c r="J195" i="2"/>
  <c r="T194" i="2"/>
  <c r="P194" i="2"/>
  <c r="O194" i="2"/>
  <c r="J194" i="2"/>
  <c r="T193" i="2"/>
  <c r="P193" i="2"/>
  <c r="O193" i="2"/>
  <c r="J193" i="2"/>
  <c r="T192" i="2"/>
  <c r="P192" i="2"/>
  <c r="O192" i="2"/>
  <c r="J192" i="2"/>
  <c r="T191" i="2"/>
  <c r="P191" i="2"/>
  <c r="O191" i="2"/>
  <c r="J191" i="2"/>
  <c r="T190" i="2"/>
  <c r="P190" i="2"/>
  <c r="O190" i="2"/>
  <c r="J190" i="2"/>
  <c r="T189" i="2"/>
  <c r="P189" i="2"/>
  <c r="O189" i="2"/>
  <c r="J189" i="2"/>
  <c r="T188" i="2"/>
  <c r="P188" i="2"/>
  <c r="O188" i="2"/>
  <c r="J188" i="2"/>
  <c r="T187" i="2"/>
  <c r="P187" i="2"/>
  <c r="O187" i="2"/>
  <c r="J187" i="2"/>
  <c r="T186" i="2"/>
  <c r="P186" i="2"/>
  <c r="O186" i="2"/>
  <c r="J186" i="2"/>
  <c r="T185" i="2"/>
  <c r="P185" i="2"/>
  <c r="O185" i="2"/>
  <c r="J185" i="2"/>
  <c r="T184" i="2"/>
  <c r="P184" i="2"/>
  <c r="O184" i="2"/>
  <c r="J184" i="2"/>
  <c r="T183" i="2"/>
  <c r="P183" i="2"/>
  <c r="O183" i="2"/>
  <c r="J183" i="2"/>
  <c r="T182" i="2"/>
  <c r="P182" i="2"/>
  <c r="O182" i="2"/>
  <c r="J182" i="2"/>
  <c r="T181" i="2"/>
  <c r="P181" i="2"/>
  <c r="O181" i="2"/>
  <c r="J181" i="2"/>
  <c r="T180" i="2"/>
  <c r="P180" i="2"/>
  <c r="O180" i="2"/>
  <c r="J180" i="2"/>
  <c r="T179" i="2"/>
  <c r="P179" i="2"/>
  <c r="O179" i="2"/>
  <c r="J179" i="2"/>
  <c r="T178" i="2"/>
  <c r="P178" i="2"/>
  <c r="O178" i="2"/>
  <c r="J178" i="2"/>
  <c r="T177" i="2"/>
  <c r="P177" i="2"/>
  <c r="O177" i="2"/>
  <c r="J177" i="2"/>
  <c r="T176" i="2"/>
  <c r="P176" i="2"/>
  <c r="O176" i="2"/>
  <c r="J176" i="2"/>
  <c r="T175" i="2"/>
  <c r="P175" i="2"/>
  <c r="O175" i="2"/>
  <c r="J175" i="2"/>
  <c r="T174" i="2"/>
  <c r="P174" i="2"/>
  <c r="O174" i="2"/>
  <c r="J174" i="2"/>
  <c r="T173" i="2"/>
  <c r="P173" i="2"/>
  <c r="O173" i="2"/>
  <c r="J173" i="2"/>
  <c r="T172" i="2"/>
  <c r="P172" i="2"/>
  <c r="O172" i="2"/>
  <c r="J172" i="2"/>
  <c r="T171" i="2"/>
  <c r="P171" i="2"/>
  <c r="O171" i="2"/>
  <c r="J171" i="2"/>
  <c r="T170" i="2"/>
  <c r="P170" i="2"/>
  <c r="O170" i="2"/>
  <c r="J170" i="2"/>
  <c r="T169" i="2"/>
  <c r="P169" i="2"/>
  <c r="O169" i="2"/>
  <c r="J169" i="2"/>
  <c r="T168" i="2"/>
  <c r="P168" i="2"/>
  <c r="O168" i="2"/>
  <c r="J168" i="2"/>
  <c r="T167" i="2"/>
  <c r="P167" i="2"/>
  <c r="O167" i="2"/>
  <c r="J167" i="2"/>
  <c r="T166" i="2"/>
  <c r="P166" i="2"/>
  <c r="O166" i="2"/>
  <c r="J166" i="2"/>
  <c r="T165" i="2"/>
  <c r="P165" i="2"/>
  <c r="O165" i="2"/>
  <c r="J165" i="2"/>
  <c r="T164" i="2"/>
  <c r="P164" i="2"/>
  <c r="O164" i="2"/>
  <c r="J164" i="2"/>
  <c r="T163" i="2"/>
  <c r="P163" i="2"/>
  <c r="O163" i="2"/>
  <c r="J163" i="2"/>
  <c r="T162" i="2"/>
  <c r="P162" i="2"/>
  <c r="O162" i="2"/>
  <c r="J162" i="2"/>
  <c r="T161" i="2"/>
  <c r="P161" i="2"/>
  <c r="O161" i="2"/>
  <c r="J161" i="2"/>
  <c r="T160" i="2"/>
  <c r="P160" i="2"/>
  <c r="O160" i="2"/>
  <c r="J160" i="2"/>
  <c r="T159" i="2"/>
  <c r="P159" i="2"/>
  <c r="O159" i="2"/>
  <c r="J159" i="2"/>
  <c r="T158" i="2"/>
  <c r="P158" i="2"/>
  <c r="O158" i="2"/>
  <c r="J158" i="2"/>
  <c r="T157" i="2"/>
  <c r="P157" i="2"/>
  <c r="O157" i="2"/>
  <c r="J157" i="2"/>
  <c r="T156" i="2"/>
  <c r="P156" i="2"/>
  <c r="O156" i="2"/>
  <c r="J156" i="2"/>
  <c r="T155" i="2"/>
  <c r="P155" i="2"/>
  <c r="O155" i="2"/>
  <c r="J155" i="2"/>
  <c r="T154" i="2"/>
  <c r="P154" i="2"/>
  <c r="O154" i="2"/>
  <c r="J154" i="2"/>
  <c r="T153" i="2"/>
  <c r="P153" i="2"/>
  <c r="O153" i="2"/>
  <c r="J153" i="2"/>
  <c r="T152" i="2"/>
  <c r="P152" i="2"/>
  <c r="O152" i="2"/>
  <c r="J152" i="2"/>
  <c r="T151" i="2"/>
  <c r="P151" i="2"/>
  <c r="O151" i="2"/>
  <c r="J151" i="2"/>
  <c r="T150" i="2"/>
  <c r="P150" i="2"/>
  <c r="O150" i="2"/>
  <c r="J150" i="2"/>
  <c r="T149" i="2"/>
  <c r="P149" i="2"/>
  <c r="O149" i="2"/>
  <c r="J149" i="2"/>
  <c r="T148" i="2"/>
  <c r="P148" i="2"/>
  <c r="O148" i="2"/>
  <c r="J148" i="2"/>
  <c r="T147" i="2"/>
  <c r="P147" i="2"/>
  <c r="O147" i="2"/>
  <c r="J147" i="2"/>
  <c r="T146" i="2"/>
  <c r="P146" i="2"/>
  <c r="O146" i="2"/>
  <c r="J146" i="2"/>
  <c r="T145" i="2"/>
  <c r="P145" i="2"/>
  <c r="O145" i="2"/>
  <c r="J145" i="2"/>
  <c r="T144" i="2"/>
  <c r="P144" i="2"/>
  <c r="O144" i="2"/>
  <c r="J144" i="2"/>
  <c r="T143" i="2"/>
  <c r="P143" i="2"/>
  <c r="O143" i="2"/>
  <c r="J143" i="2"/>
  <c r="T142" i="2"/>
  <c r="P142" i="2"/>
  <c r="O142" i="2"/>
  <c r="J142" i="2"/>
  <c r="T141" i="2"/>
  <c r="P141" i="2"/>
  <c r="O141" i="2"/>
  <c r="J141" i="2"/>
  <c r="T140" i="2"/>
  <c r="P140" i="2"/>
  <c r="O140" i="2"/>
  <c r="J140" i="2"/>
  <c r="T139" i="2"/>
  <c r="P139" i="2"/>
  <c r="O139" i="2"/>
  <c r="J139" i="2"/>
  <c r="T138" i="2"/>
  <c r="P138" i="2"/>
  <c r="O138" i="2"/>
  <c r="J138" i="2"/>
  <c r="T137" i="2"/>
  <c r="P137" i="2"/>
  <c r="O137" i="2"/>
  <c r="J137" i="2"/>
  <c r="T136" i="2"/>
  <c r="P136" i="2"/>
  <c r="O136" i="2"/>
  <c r="J136" i="2"/>
  <c r="T135" i="2"/>
  <c r="P135" i="2"/>
  <c r="O135" i="2"/>
  <c r="J135" i="2"/>
  <c r="T134" i="2"/>
  <c r="P134" i="2"/>
  <c r="O134" i="2"/>
  <c r="J134" i="2"/>
  <c r="T133" i="2"/>
  <c r="P133" i="2"/>
  <c r="O133" i="2"/>
  <c r="J133" i="2"/>
  <c r="T132" i="2"/>
  <c r="P132" i="2"/>
  <c r="O132" i="2"/>
  <c r="J132" i="2"/>
  <c r="T131" i="2"/>
  <c r="P131" i="2"/>
  <c r="O131" i="2"/>
  <c r="J131" i="2"/>
  <c r="T130" i="2"/>
  <c r="P130" i="2"/>
  <c r="O130" i="2"/>
  <c r="J130" i="2"/>
  <c r="T129" i="2"/>
  <c r="P129" i="2"/>
  <c r="O129" i="2"/>
  <c r="J129" i="2"/>
  <c r="T128" i="2"/>
  <c r="P128" i="2"/>
  <c r="O128" i="2"/>
  <c r="J128" i="2"/>
  <c r="T127" i="2"/>
  <c r="P127" i="2"/>
  <c r="O127" i="2"/>
  <c r="J127" i="2"/>
  <c r="T126" i="2"/>
  <c r="P126" i="2"/>
  <c r="O126" i="2"/>
  <c r="J126" i="2"/>
  <c r="T125" i="2"/>
  <c r="P125" i="2"/>
  <c r="O125" i="2"/>
  <c r="J125" i="2"/>
  <c r="T124" i="2"/>
  <c r="P124" i="2"/>
  <c r="O124" i="2"/>
  <c r="J124" i="2"/>
  <c r="T123" i="2"/>
  <c r="P123" i="2"/>
  <c r="O123" i="2"/>
  <c r="J123" i="2"/>
  <c r="T122" i="2"/>
  <c r="P122" i="2"/>
  <c r="O122" i="2"/>
  <c r="J122" i="2"/>
  <c r="T121" i="2"/>
  <c r="P121" i="2"/>
  <c r="O121" i="2"/>
  <c r="J121" i="2"/>
  <c r="T120" i="2"/>
  <c r="P120" i="2"/>
  <c r="O120" i="2"/>
  <c r="J120" i="2"/>
  <c r="T119" i="2"/>
  <c r="P119" i="2"/>
  <c r="O119" i="2"/>
  <c r="J119" i="2"/>
  <c r="T118" i="2"/>
  <c r="P118" i="2"/>
  <c r="O118" i="2"/>
  <c r="J118" i="2"/>
  <c r="T117" i="2"/>
  <c r="P117" i="2"/>
  <c r="O117" i="2"/>
  <c r="J117" i="2"/>
  <c r="T116" i="2"/>
  <c r="P116" i="2"/>
  <c r="O116" i="2"/>
  <c r="J116" i="2"/>
  <c r="T115" i="2"/>
  <c r="P115" i="2"/>
  <c r="O115" i="2"/>
  <c r="J115" i="2"/>
  <c r="T114" i="2"/>
  <c r="P114" i="2"/>
  <c r="O114" i="2"/>
  <c r="J114" i="2"/>
  <c r="T113" i="2"/>
  <c r="P113" i="2"/>
  <c r="O113" i="2"/>
  <c r="J113" i="2"/>
  <c r="T112" i="2"/>
  <c r="P112" i="2"/>
  <c r="O112" i="2"/>
  <c r="J112" i="2"/>
  <c r="T111" i="2"/>
  <c r="P111" i="2"/>
  <c r="O111" i="2"/>
  <c r="J111" i="2"/>
  <c r="T110" i="2"/>
  <c r="P110" i="2"/>
  <c r="O110" i="2"/>
  <c r="J110" i="2"/>
  <c r="T109" i="2"/>
  <c r="P109" i="2"/>
  <c r="O109" i="2"/>
  <c r="J109" i="2"/>
  <c r="T108" i="2"/>
  <c r="P108" i="2"/>
  <c r="O108" i="2"/>
  <c r="J108" i="2"/>
  <c r="T107" i="2"/>
  <c r="P107" i="2"/>
  <c r="O107" i="2"/>
  <c r="J107" i="2"/>
  <c r="T106" i="2"/>
  <c r="P106" i="2"/>
  <c r="O106" i="2"/>
  <c r="J106" i="2"/>
  <c r="T105" i="2"/>
  <c r="P105" i="2"/>
  <c r="O105" i="2"/>
  <c r="J105" i="2"/>
  <c r="T104" i="2"/>
  <c r="P104" i="2"/>
  <c r="O104" i="2"/>
  <c r="J104" i="2"/>
  <c r="T103" i="2"/>
  <c r="P103" i="2"/>
  <c r="O103" i="2"/>
  <c r="J103" i="2"/>
  <c r="T102" i="2"/>
  <c r="P102" i="2"/>
  <c r="O102" i="2"/>
  <c r="J102" i="2"/>
  <c r="T101" i="2"/>
  <c r="P101" i="2"/>
  <c r="O101" i="2"/>
  <c r="J101" i="2"/>
  <c r="T100" i="2"/>
  <c r="P100" i="2"/>
  <c r="O100" i="2"/>
  <c r="J100" i="2"/>
  <c r="T99" i="2"/>
  <c r="P99" i="2"/>
  <c r="O99" i="2"/>
  <c r="J99" i="2"/>
  <c r="T98" i="2"/>
  <c r="P98" i="2"/>
  <c r="O98" i="2"/>
  <c r="J98" i="2"/>
  <c r="T97" i="2"/>
  <c r="P97" i="2"/>
  <c r="O97" i="2"/>
  <c r="J97" i="2"/>
  <c r="T96" i="2"/>
  <c r="P96" i="2"/>
  <c r="O96" i="2"/>
  <c r="J96" i="2"/>
  <c r="T95" i="2"/>
  <c r="P95" i="2"/>
  <c r="O95" i="2"/>
  <c r="J95" i="2"/>
  <c r="T94" i="2"/>
  <c r="P94" i="2"/>
  <c r="O94" i="2"/>
  <c r="J94" i="2"/>
  <c r="T93" i="2"/>
  <c r="P93" i="2"/>
  <c r="O93" i="2"/>
  <c r="J93" i="2"/>
  <c r="T92" i="2"/>
  <c r="P92" i="2"/>
  <c r="O92" i="2"/>
  <c r="J92" i="2"/>
  <c r="T91" i="2"/>
  <c r="P91" i="2"/>
  <c r="O91" i="2"/>
  <c r="J91" i="2"/>
  <c r="T90" i="2"/>
  <c r="P90" i="2"/>
  <c r="O90" i="2"/>
  <c r="J90" i="2"/>
  <c r="T89" i="2"/>
  <c r="P89" i="2"/>
  <c r="O89" i="2"/>
  <c r="J89" i="2"/>
  <c r="T88" i="2"/>
  <c r="P88" i="2"/>
  <c r="O88" i="2"/>
  <c r="J88" i="2"/>
  <c r="T87" i="2"/>
  <c r="P87" i="2"/>
  <c r="O87" i="2"/>
  <c r="J87" i="2"/>
  <c r="T86" i="2"/>
  <c r="P86" i="2"/>
  <c r="O86" i="2"/>
  <c r="J86" i="2"/>
  <c r="T85" i="2"/>
  <c r="P85" i="2"/>
  <c r="O85" i="2"/>
  <c r="J85" i="2"/>
  <c r="T84" i="2"/>
  <c r="P84" i="2"/>
  <c r="O84" i="2"/>
  <c r="J84" i="2"/>
  <c r="T83" i="2"/>
  <c r="P83" i="2"/>
  <c r="O83" i="2"/>
  <c r="J83" i="2"/>
  <c r="T82" i="2"/>
  <c r="P82" i="2"/>
  <c r="O82" i="2"/>
  <c r="J82" i="2"/>
  <c r="T81" i="2"/>
  <c r="P81" i="2"/>
  <c r="O81" i="2"/>
  <c r="J81" i="2"/>
  <c r="T80" i="2"/>
  <c r="P80" i="2"/>
  <c r="O80" i="2"/>
  <c r="J80" i="2"/>
  <c r="T79" i="2"/>
  <c r="P79" i="2"/>
  <c r="O79" i="2"/>
  <c r="J79" i="2"/>
  <c r="T78" i="2"/>
  <c r="P78" i="2"/>
  <c r="O78" i="2"/>
  <c r="J78" i="2"/>
  <c r="T77" i="2"/>
  <c r="P77" i="2"/>
  <c r="O77" i="2"/>
  <c r="J77" i="2"/>
  <c r="T76" i="2"/>
  <c r="P76" i="2"/>
  <c r="O76" i="2"/>
  <c r="J76" i="2"/>
  <c r="T75" i="2"/>
  <c r="P75" i="2"/>
  <c r="O75" i="2"/>
  <c r="J75" i="2"/>
  <c r="T74" i="2"/>
  <c r="P74" i="2"/>
  <c r="O74" i="2"/>
  <c r="J74" i="2"/>
  <c r="T73" i="2"/>
  <c r="P73" i="2"/>
  <c r="O73" i="2"/>
  <c r="J73" i="2"/>
  <c r="T72" i="2"/>
  <c r="P72" i="2"/>
  <c r="O72" i="2"/>
  <c r="J72" i="2"/>
  <c r="T71" i="2"/>
  <c r="P71" i="2"/>
  <c r="O71" i="2"/>
  <c r="J71" i="2"/>
  <c r="T70" i="2"/>
  <c r="P70" i="2"/>
  <c r="O70" i="2"/>
  <c r="J70" i="2"/>
  <c r="T69" i="2"/>
  <c r="P69" i="2"/>
  <c r="O69" i="2"/>
  <c r="J69" i="2"/>
  <c r="T68" i="2"/>
  <c r="P68" i="2"/>
  <c r="O68" i="2"/>
  <c r="J68" i="2"/>
  <c r="T67" i="2"/>
  <c r="P67" i="2"/>
  <c r="O67" i="2"/>
  <c r="J67" i="2"/>
  <c r="T66" i="2"/>
  <c r="P66" i="2"/>
  <c r="O66" i="2"/>
  <c r="J66" i="2"/>
  <c r="T65" i="2"/>
  <c r="P65" i="2"/>
  <c r="O65" i="2"/>
  <c r="J65" i="2"/>
  <c r="T64" i="2"/>
  <c r="P64" i="2"/>
  <c r="O64" i="2"/>
  <c r="J64" i="2"/>
  <c r="T63" i="2"/>
  <c r="P63" i="2"/>
  <c r="O63" i="2"/>
  <c r="J63" i="2"/>
  <c r="T62" i="2"/>
  <c r="P62" i="2"/>
  <c r="O62" i="2"/>
  <c r="J62" i="2"/>
  <c r="T61" i="2"/>
  <c r="P61" i="2"/>
  <c r="O61" i="2"/>
  <c r="J61" i="2"/>
  <c r="T60" i="2"/>
  <c r="P60" i="2"/>
  <c r="O60" i="2"/>
  <c r="J60" i="2"/>
  <c r="T59" i="2"/>
  <c r="P59" i="2"/>
  <c r="O59" i="2"/>
  <c r="J59" i="2"/>
  <c r="T58" i="2"/>
  <c r="P58" i="2"/>
  <c r="O58" i="2"/>
  <c r="J58" i="2"/>
  <c r="T57" i="2"/>
  <c r="P57" i="2"/>
  <c r="O57" i="2"/>
  <c r="J57" i="2"/>
  <c r="T56" i="2"/>
  <c r="P56" i="2"/>
  <c r="O56" i="2"/>
  <c r="J56" i="2"/>
  <c r="T55" i="2"/>
  <c r="P55" i="2"/>
  <c r="O55" i="2"/>
  <c r="J55" i="2"/>
  <c r="T54" i="2"/>
  <c r="P54" i="2"/>
  <c r="O54" i="2"/>
  <c r="J54" i="2"/>
  <c r="T53" i="2"/>
  <c r="P53" i="2"/>
  <c r="O53" i="2"/>
  <c r="J53" i="2"/>
  <c r="T52" i="2"/>
  <c r="P52" i="2"/>
  <c r="O52" i="2"/>
  <c r="J52" i="2"/>
  <c r="T51" i="2"/>
  <c r="P51" i="2"/>
  <c r="O51" i="2"/>
  <c r="J51" i="2"/>
  <c r="T50" i="2"/>
  <c r="P50" i="2"/>
  <c r="O50" i="2"/>
  <c r="J50" i="2"/>
  <c r="T49" i="2"/>
  <c r="P49" i="2"/>
  <c r="O49" i="2"/>
  <c r="J49" i="2"/>
  <c r="T48" i="2"/>
  <c r="P48" i="2"/>
  <c r="O48" i="2"/>
  <c r="J48" i="2"/>
  <c r="T47" i="2"/>
  <c r="P47" i="2"/>
  <c r="O47" i="2"/>
  <c r="J47" i="2"/>
  <c r="T46" i="2"/>
  <c r="P46" i="2"/>
  <c r="O46" i="2"/>
  <c r="J46" i="2"/>
  <c r="T45" i="2"/>
  <c r="P45" i="2"/>
  <c r="O45" i="2"/>
  <c r="J45" i="2"/>
  <c r="T44" i="2"/>
  <c r="P44" i="2"/>
  <c r="O44" i="2"/>
  <c r="J44" i="2"/>
  <c r="T43" i="2"/>
  <c r="P43" i="2"/>
  <c r="O43" i="2"/>
  <c r="J43" i="2"/>
  <c r="T42" i="2"/>
  <c r="P42" i="2"/>
  <c r="O42" i="2"/>
  <c r="J42" i="2"/>
  <c r="T41" i="2"/>
  <c r="P41" i="2"/>
  <c r="O41" i="2"/>
  <c r="J41" i="2"/>
  <c r="T40" i="2"/>
  <c r="P40" i="2"/>
  <c r="O40" i="2"/>
  <c r="J40" i="2"/>
  <c r="T39" i="2"/>
  <c r="P39" i="2"/>
  <c r="O39" i="2"/>
  <c r="J39" i="2"/>
  <c r="T38" i="2"/>
  <c r="P38" i="2"/>
  <c r="O38" i="2"/>
  <c r="J38" i="2"/>
  <c r="T37" i="2"/>
  <c r="P37" i="2"/>
  <c r="O37" i="2"/>
  <c r="J37" i="2"/>
  <c r="T36" i="2"/>
  <c r="P36" i="2"/>
  <c r="O36" i="2"/>
  <c r="J36" i="2"/>
  <c r="T35" i="2"/>
  <c r="P35" i="2"/>
  <c r="O35" i="2"/>
  <c r="J35" i="2"/>
  <c r="T34" i="2"/>
  <c r="P34" i="2"/>
  <c r="O34" i="2"/>
  <c r="J34" i="2"/>
  <c r="T33" i="2"/>
  <c r="P33" i="2"/>
  <c r="O33" i="2"/>
  <c r="J33" i="2"/>
  <c r="T32" i="2"/>
  <c r="P32" i="2"/>
  <c r="O32" i="2"/>
  <c r="J32" i="2"/>
  <c r="T31" i="2"/>
  <c r="P31" i="2"/>
  <c r="O31" i="2"/>
  <c r="J31" i="2"/>
  <c r="T30" i="2"/>
  <c r="P30" i="2"/>
  <c r="O30" i="2"/>
  <c r="J30" i="2"/>
  <c r="T29" i="2"/>
  <c r="P29" i="2"/>
  <c r="O29" i="2"/>
  <c r="J29" i="2"/>
  <c r="T28" i="2"/>
  <c r="P28" i="2"/>
  <c r="O28" i="2"/>
  <c r="J28" i="2"/>
  <c r="T27" i="2"/>
  <c r="P27" i="2"/>
  <c r="O27" i="2"/>
  <c r="J27" i="2"/>
  <c r="T26" i="2"/>
  <c r="P26" i="2"/>
  <c r="O26" i="2"/>
  <c r="J26" i="2"/>
  <c r="T25" i="2"/>
  <c r="P25" i="2"/>
  <c r="O25" i="2"/>
  <c r="J25" i="2"/>
  <c r="T24" i="2"/>
  <c r="P24" i="2"/>
  <c r="O24" i="2"/>
  <c r="J24" i="2"/>
  <c r="T23" i="2"/>
  <c r="P23" i="2"/>
  <c r="O23" i="2"/>
  <c r="J23" i="2"/>
  <c r="T22" i="2"/>
  <c r="P22" i="2"/>
  <c r="O22" i="2"/>
  <c r="J22" i="2"/>
  <c r="T21" i="2"/>
  <c r="P21" i="2"/>
  <c r="O21" i="2"/>
  <c r="J21" i="2"/>
  <c r="T20" i="2"/>
  <c r="P20" i="2"/>
  <c r="O20" i="2"/>
  <c r="J20" i="2"/>
  <c r="T19" i="2"/>
  <c r="P19" i="2"/>
  <c r="O19" i="2"/>
  <c r="J19" i="2"/>
  <c r="T18" i="2"/>
  <c r="T17" i="2"/>
  <c r="T16" i="2"/>
  <c r="T15" i="2"/>
  <c r="T14" i="2"/>
  <c r="T13" i="2"/>
  <c r="T12" i="2"/>
  <c r="T11" i="2"/>
  <c r="T10" i="2"/>
  <c r="T9" i="2"/>
  <c r="T8" i="2"/>
  <c r="T7" i="2"/>
  <c r="T6" i="2"/>
  <c r="T5" i="2"/>
  <c r="T4" i="2"/>
  <c r="O2271" i="2" l="1"/>
  <c r="P2271" i="2"/>
  <c r="T2271" i="2"/>
  <c r="T3446" i="2"/>
  <c r="O3441" i="2"/>
  <c r="O3446" i="2"/>
  <c r="P3446" i="2"/>
  <c r="P3441" i="2"/>
  <c r="T3441" i="2"/>
  <c r="T3440" i="2"/>
  <c r="P3440" i="2"/>
  <c r="O3440" i="2"/>
  <c r="O3510" i="2" l="1"/>
  <c r="T3510" i="2"/>
  <c r="P3510" i="2" l="1"/>
  <c r="Q351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<sst xmlns="http://schemas.openxmlformats.org/spreadsheetml/2006/main" count="45873" uniqueCount="13114">
  <si>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</si>
  <si>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</si>
  <si>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</si>
  <si>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NAZIV POSTUPKA DODJELE</t>
    </r>
    <r>
      <rPr>
        <sz val="10"/>
        <rFont val="Calibri"/>
        <family val="2"/>
        <charset val="238"/>
        <scheme val="minor"/>
      </rPr>
      <t xml:space="preserve">   
</t>
    </r>
    <r>
      <rPr>
        <sz val="10"/>
        <color theme="0"/>
        <rFont val="Calibri"/>
        <family val="2"/>
        <charset val="238"/>
        <scheme val="minor"/>
      </rPr>
      <t>CALL FOR PROPOSALS</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</si>
  <si>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</si>
  <si>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</si>
  <si>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</si>
  <si>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t>DATUM POČETKA OPERACIJE</t>
  </si>
  <si>
    <t>DATUM ZAVRŠETKA OPERACIJE</t>
  </si>
  <si>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</si>
  <si>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</si>
  <si>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</si>
  <si>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</si>
  <si>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t>STOPA NACIONALNOG SUFINANCIRANJA %</t>
  </si>
  <si>
    <t>Bespovratna sredstva - EU dio - HRK</t>
  </si>
  <si>
    <t>Bespovratna sredstva - Nacionalni dio - HRK</t>
  </si>
  <si>
    <t>Bespovratna sredstva - Ukupno (EU+Nac) HRK
= Ukupna ugovorena vrijednost bespovratnih sredstava</t>
  </si>
  <si>
    <t>Javni doprinos korisnika - HRK</t>
  </si>
  <si>
    <t>Privatni doprinos korisnika - HRK</t>
  </si>
  <si>
    <r>
      <t xml:space="preserve">UKUPNI PRIHVATLJIVI IZDACI
</t>
    </r>
    <r>
      <rPr>
        <sz val="10"/>
        <color theme="0"/>
        <rFont val="Calibri"/>
        <family val="2"/>
        <charset val="238"/>
        <scheme val="minor"/>
      </rPr>
      <t>TOTAL ELIGIBLE EXPENDITURE
= Bespovratna sredstva ukupno + doprinos korisnika
= Ukupni prihvatljivi troškovi HRK
= Ukupna ugovorena vrijednost projekta</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</si>
  <si>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</si>
  <si>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</si>
  <si>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</si>
  <si>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</si>
  <si>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</si>
  <si>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</si>
  <si>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</si>
  <si>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</si>
  <si>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</si>
  <si>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</si>
  <si>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</si>
  <si>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</si>
  <si>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</si>
  <si>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</si>
  <si>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</si>
  <si>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</si>
  <si>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</si>
  <si>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</si>
  <si>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</si>
  <si>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</si>
  <si>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</si>
  <si>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</si>
  <si>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</si>
  <si>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</si>
  <si>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</si>
  <si>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</si>
  <si>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</si>
  <si>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</si>
  <si>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UP.01.1.2.03.0001</t>
  </si>
  <si>
    <t>Samozapošljavanje hrvatskih branitelja, djece smrtno stradalih ili nestalih hrvatskih branitelja, djece dragovoljaca iz Domovinskog rata i djece hrvatskih ratnih vojnih invalida iz Domovinskog rata</t>
  </si>
  <si>
    <t>Ministarstvo hrvatskih branitelja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</si>
  <si>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</si>
  <si>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</si>
  <si>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</si>
  <si>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</si>
  <si>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</si>
  <si>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UP.01.1.3.02.0001</t>
  </si>
  <si>
    <t>Zadržavanje radnika u zaposlenosti - Faza 2</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</si>
  <si>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</si>
  <si>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</si>
  <si>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</si>
  <si>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</si>
  <si>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</si>
  <si>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</si>
  <si>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</si>
  <si>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</si>
  <si>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</si>
  <si>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</si>
  <si>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</si>
  <si>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</si>
  <si>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</si>
  <si>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</si>
  <si>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</si>
  <si>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</si>
  <si>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</si>
  <si>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</si>
  <si>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</si>
  <si>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</si>
  <si>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</si>
  <si>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</si>
  <si>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</si>
  <si>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</si>
  <si>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</si>
  <si>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</si>
  <si>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</si>
  <si>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</si>
  <si>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</si>
  <si>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</si>
  <si>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</si>
  <si>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</si>
  <si>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</si>
  <si>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</si>
  <si>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</si>
  <si>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</si>
  <si>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</si>
  <si>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</si>
  <si>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</si>
  <si>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</si>
  <si>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</si>
  <si>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</si>
  <si>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</si>
  <si>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</si>
  <si>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</si>
  <si>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</si>
  <si>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</si>
  <si>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</si>
  <si>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</si>
  <si>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</si>
  <si>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</si>
  <si>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</si>
  <si>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</si>
  <si>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</si>
  <si>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</si>
  <si>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</si>
  <si>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</si>
  <si>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</si>
  <si>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</si>
  <si>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</si>
  <si>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</si>
  <si>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</si>
  <si>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</si>
  <si>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</si>
  <si>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</si>
  <si>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</si>
  <si>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</si>
  <si>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</si>
  <si>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</si>
  <si>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</si>
  <si>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</si>
  <si>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</si>
  <si>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</si>
  <si>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</si>
  <si>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</si>
  <si>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</si>
  <si>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</si>
  <si>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</si>
  <si>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</si>
  <si>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</si>
  <si>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</si>
  <si>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</si>
  <si>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</si>
  <si>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</si>
  <si>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</si>
  <si>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</si>
  <si>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</si>
  <si>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</si>
  <si>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</si>
  <si>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</si>
  <si>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</si>
  <si>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</si>
  <si>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</si>
  <si>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</si>
  <si>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</si>
  <si>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</si>
  <si>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</si>
  <si>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</si>
  <si>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</si>
  <si>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</si>
  <si>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</si>
  <si>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</si>
  <si>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</si>
  <si>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</si>
  <si>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</si>
  <si>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</si>
  <si>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</si>
  <si>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</si>
  <si>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</si>
  <si>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</si>
  <si>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</si>
  <si>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</si>
  <si>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</si>
  <si>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</si>
  <si>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</si>
  <si>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</si>
  <si>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</si>
  <si>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</si>
  <si>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</si>
  <si>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</si>
  <si>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</si>
  <si>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</si>
  <si>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</si>
  <si>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</si>
  <si>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</si>
  <si>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</si>
  <si>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</si>
  <si>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</si>
  <si>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</si>
  <si>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</si>
  <si>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</si>
  <si>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</si>
  <si>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</si>
  <si>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</si>
  <si>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</si>
  <si>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</si>
  <si>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</si>
  <si>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</si>
  <si>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</si>
  <si>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</si>
  <si>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</si>
  <si>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</si>
  <si>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</si>
  <si>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</si>
  <si>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</si>
  <si>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</si>
  <si>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</si>
  <si>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</si>
  <si>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</si>
  <si>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</si>
  <si>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</si>
  <si>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</si>
  <si>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</si>
  <si>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</si>
  <si>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</si>
  <si>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</si>
  <si>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</si>
  <si>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</si>
  <si>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</si>
  <si>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</si>
  <si>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</si>
  <si>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</si>
  <si>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</si>
  <si>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</si>
  <si>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</si>
  <si>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</si>
  <si>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</si>
  <si>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</si>
  <si>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</si>
  <si>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</si>
  <si>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</si>
  <si>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</si>
  <si>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</si>
  <si>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</si>
  <si>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</si>
  <si>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</si>
  <si>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</si>
  <si>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</si>
  <si>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</si>
  <si>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</si>
  <si>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Sisačko-moslavačke županije SI-MO-RA d.o.o.</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</si>
  <si>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</si>
  <si>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</si>
  <si>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</si>
  <si>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</si>
  <si>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</si>
  <si>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</si>
  <si>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</si>
  <si>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</si>
  <si>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</si>
  <si>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</si>
  <si>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</si>
  <si>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</si>
  <si>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</si>
  <si>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</si>
  <si>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</si>
  <si>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</si>
  <si>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</si>
  <si>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</si>
  <si>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</si>
  <si>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</si>
  <si>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</si>
  <si>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</si>
  <si>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</si>
  <si>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</si>
  <si>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</si>
  <si>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</si>
  <si>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</si>
  <si>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</si>
  <si>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</si>
  <si>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</si>
  <si>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</si>
  <si>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</si>
  <si>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</si>
  <si>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</si>
  <si>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</si>
  <si>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</si>
  <si>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</si>
  <si>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</si>
  <si>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</si>
  <si>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</si>
  <si>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</si>
  <si>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</si>
  <si>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</si>
  <si>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</si>
  <si>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</si>
  <si>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</si>
  <si>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</si>
  <si>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</si>
  <si>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</si>
  <si>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</si>
  <si>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</si>
  <si>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</si>
  <si>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</si>
  <si>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</si>
  <si>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</si>
  <si>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</si>
  <si>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</si>
  <si>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</si>
  <si>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</si>
  <si>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</si>
  <si>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</si>
  <si>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</si>
  <si>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</si>
  <si>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</si>
  <si>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</si>
  <si>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</si>
  <si>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</si>
  <si>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</si>
  <si>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</si>
  <si>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</si>
  <si>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</si>
  <si>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</si>
  <si>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</si>
  <si>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</si>
  <si>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</si>
  <si>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</si>
  <si>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</si>
  <si>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</si>
  <si>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</si>
  <si>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</si>
  <si>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</si>
  <si>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</si>
  <si>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</si>
  <si>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</si>
  <si>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</si>
  <si>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</si>
  <si>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</si>
  <si>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</si>
  <si>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</si>
  <si>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</si>
  <si>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</si>
  <si>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</si>
  <si>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</si>
  <si>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</si>
  <si>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</si>
  <si>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PORA Razvojna agencija Podravine i Prigorja</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</si>
  <si>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</si>
  <si>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</si>
  <si>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</si>
  <si>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</si>
  <si>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</si>
  <si>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</si>
  <si>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</si>
  <si>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</si>
  <si>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</si>
  <si>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</si>
  <si>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</si>
  <si>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</si>
  <si>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</si>
  <si>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</si>
  <si>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</si>
  <si>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</si>
  <si>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</si>
  <si>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</si>
  <si>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</si>
  <si>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</si>
  <si>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</si>
  <si>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</si>
  <si>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</si>
  <si>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</si>
  <si>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</si>
  <si>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</si>
  <si>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</si>
  <si>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</si>
  <si>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</si>
  <si>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</si>
  <si>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</si>
  <si>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</si>
  <si>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</si>
  <si>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</si>
  <si>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</si>
  <si>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Regionalna razvojna agencija Zagrebačke županije d.o.o. za promicanje regionalnog razvoja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</si>
  <si>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</si>
  <si>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</si>
  <si>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</si>
  <si>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</si>
  <si>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</si>
  <si>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</si>
  <si>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</si>
  <si>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</si>
  <si>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</si>
  <si>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</si>
  <si>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</si>
  <si>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</si>
  <si>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</si>
  <si>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</si>
  <si>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</si>
  <si>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</si>
  <si>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</si>
  <si>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</si>
  <si>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</si>
  <si>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</si>
  <si>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</si>
  <si>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</si>
  <si>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</si>
  <si>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</si>
  <si>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</si>
  <si>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</si>
  <si>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</si>
  <si>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</si>
  <si>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</si>
  <si>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</si>
  <si>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</si>
  <si>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</si>
  <si>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</si>
  <si>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</si>
  <si>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</si>
  <si>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</si>
  <si>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</si>
  <si>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</si>
  <si>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</si>
  <si>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Volonterski centar Osijek</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</si>
  <si>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</si>
  <si>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</si>
  <si>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</si>
  <si>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</si>
  <si>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</si>
  <si>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</si>
  <si>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</si>
  <si>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</si>
  <si>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 - za razvoj i promoviranje poduzetničkog ponašanja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</si>
  <si>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</si>
  <si>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</si>
  <si>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</si>
  <si>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</si>
  <si>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</si>
  <si>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</si>
  <si>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</si>
  <si>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</si>
  <si>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</si>
  <si>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</si>
  <si>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</si>
  <si>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Regionalna razvojna agencija Bjelovarsko-bilogorske županije d.o.o.</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</si>
  <si>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</si>
  <si>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</si>
  <si>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</si>
  <si>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</si>
  <si>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</si>
  <si>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</si>
  <si>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</si>
  <si>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</si>
  <si>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</si>
  <si>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</si>
  <si>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</si>
  <si>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</si>
  <si>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</si>
  <si>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</si>
  <si>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</si>
  <si>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</si>
  <si>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</si>
  <si>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</si>
  <si>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</si>
  <si>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</si>
  <si>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</si>
  <si>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</si>
  <si>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</si>
  <si>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</si>
  <si>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</si>
  <si>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</si>
  <si>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</si>
  <si>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</si>
  <si>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</si>
  <si>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</si>
  <si>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</si>
  <si>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</si>
  <si>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</si>
  <si>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</si>
  <si>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</si>
  <si>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</si>
  <si>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</si>
  <si>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</si>
  <si>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</si>
  <si>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</si>
  <si>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</si>
  <si>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</si>
  <si>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</si>
  <si>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</si>
  <si>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</si>
  <si>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</si>
  <si>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</si>
  <si>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</si>
  <si>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</si>
  <si>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</si>
  <si>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</si>
  <si>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</si>
  <si>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</si>
  <si>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</si>
  <si>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</si>
  <si>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</si>
  <si>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</si>
  <si>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</si>
  <si>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Centar za tehnološki razvoj - Razvojna agencija Brodsko-posavske županije d.o.o.</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</si>
  <si>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</si>
  <si>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</si>
  <si>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</si>
  <si>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</si>
  <si>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</si>
  <si>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</si>
  <si>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</si>
  <si>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</si>
  <si>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</si>
  <si>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</si>
  <si>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izbori donacija</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</si>
  <si>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</si>
  <si>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</si>
  <si>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</si>
  <si>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</si>
  <si>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</si>
  <si>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</si>
  <si>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</si>
  <si>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 za usluge</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</si>
  <si>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</si>
  <si>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</si>
  <si>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</si>
  <si>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</si>
  <si>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</si>
  <si>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</si>
  <si>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</si>
  <si>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</si>
  <si>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</si>
  <si>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</si>
  <si>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</si>
  <si>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</si>
  <si>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</si>
  <si>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</si>
  <si>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</si>
  <si>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</si>
  <si>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</si>
  <si>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</si>
  <si>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</si>
  <si>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</si>
  <si>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</si>
  <si>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</si>
  <si>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</si>
  <si>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</si>
  <si>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</si>
  <si>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</si>
  <si>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</si>
  <si>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</si>
  <si>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</si>
  <si>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</si>
  <si>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</si>
  <si>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</si>
  <si>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</si>
  <si>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</si>
  <si>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</si>
  <si>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</si>
  <si>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</si>
  <si>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</si>
  <si>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</si>
  <si>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</si>
  <si>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</si>
  <si>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</si>
  <si>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</si>
  <si>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</si>
  <si>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</si>
  <si>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</si>
  <si>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</si>
  <si>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</si>
  <si>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</si>
  <si>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</si>
  <si>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</si>
  <si>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</si>
  <si>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</si>
  <si>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</si>
  <si>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</si>
  <si>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</si>
  <si>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</si>
  <si>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</si>
  <si>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</si>
  <si>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</si>
  <si>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</si>
  <si>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</si>
  <si>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</si>
  <si>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</si>
  <si>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</si>
  <si>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</si>
  <si>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</si>
  <si>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</si>
  <si>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</si>
  <si>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</si>
  <si>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</si>
  <si>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</si>
  <si>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</si>
  <si>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</si>
  <si>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</si>
  <si>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</si>
  <si>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UP.01.3.1.01.0114</t>
  </si>
  <si>
    <t>PROACTIVA - lokalna inicijativa za zapošljavanje na području Valpovštine</t>
  </si>
  <si>
    <t>Grad Valpovo</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</si>
  <si>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</si>
  <si>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</si>
  <si>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</si>
  <si>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</si>
  <si>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</si>
  <si>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</si>
  <si>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</si>
  <si>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</si>
  <si>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</si>
  <si>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</si>
  <si>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</si>
  <si>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</si>
  <si>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</si>
  <si>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</si>
  <si>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</si>
  <si>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</si>
  <si>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</si>
  <si>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</si>
  <si>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</si>
  <si>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</si>
  <si>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</si>
  <si>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</si>
  <si>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</si>
  <si>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</si>
  <si>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</si>
  <si>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</si>
  <si>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</si>
  <si>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</si>
  <si>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</si>
  <si>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</si>
  <si>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</si>
  <si>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</si>
  <si>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</si>
  <si>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</si>
  <si>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</si>
  <si>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</si>
  <si>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</si>
  <si>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</si>
  <si>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</si>
  <si>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</si>
  <si>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</si>
  <si>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</si>
  <si>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</si>
  <si>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</si>
  <si>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</si>
  <si>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</si>
  <si>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</si>
  <si>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</si>
  <si>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</si>
  <si>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</si>
  <si>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</si>
  <si>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</si>
  <si>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</si>
  <si>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</si>
  <si>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</si>
  <si>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</si>
  <si>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</si>
  <si>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</si>
  <si>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</si>
  <si>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</si>
  <si>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</si>
  <si>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</si>
  <si>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</si>
  <si>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</si>
  <si>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</si>
  <si>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</si>
  <si>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</si>
  <si>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</si>
  <si>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</si>
  <si>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</si>
  <si>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</si>
  <si>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</si>
  <si>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</si>
  <si>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</si>
  <si>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</si>
  <si>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</si>
  <si>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</si>
  <si>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</si>
  <si>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</si>
  <si>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</si>
  <si>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</si>
  <si>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</si>
  <si>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</si>
  <si>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</si>
  <si>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</si>
  <si>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</si>
  <si>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</si>
  <si>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</si>
  <si>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</si>
  <si>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</si>
  <si>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</si>
  <si>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</si>
  <si>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</si>
  <si>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</si>
  <si>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</si>
  <si>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</si>
  <si>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</si>
  <si>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</si>
  <si>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</si>
  <si>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</si>
  <si>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</si>
  <si>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</si>
  <si>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</si>
  <si>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</si>
  <si>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</si>
  <si>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</si>
  <si>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</si>
  <si>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</si>
  <si>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</si>
  <si>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</si>
  <si>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</si>
  <si>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</si>
  <si>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</si>
  <si>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</si>
  <si>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</si>
  <si>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</si>
  <si>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</si>
  <si>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</si>
  <si>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</si>
  <si>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</si>
  <si>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</si>
  <si>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</si>
  <si>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</si>
  <si>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</si>
  <si>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</si>
  <si>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</si>
  <si>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</si>
  <si>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</si>
  <si>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</si>
  <si>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</si>
  <si>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</si>
  <si>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</si>
  <si>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</si>
  <si>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</si>
  <si>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</si>
  <si>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</si>
  <si>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</si>
  <si>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</si>
  <si>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</si>
  <si>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</si>
  <si>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</si>
  <si>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</si>
  <si>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</si>
  <si>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</si>
  <si>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</si>
  <si>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</si>
  <si>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</si>
  <si>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</si>
  <si>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</si>
  <si>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</si>
  <si>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</si>
  <si>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</si>
  <si>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</si>
  <si>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</si>
  <si>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</si>
  <si>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</si>
  <si>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</si>
  <si>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</si>
  <si>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</si>
  <si>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</si>
  <si>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</si>
  <si>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</si>
  <si>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</si>
  <si>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</si>
  <si>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</si>
  <si>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</si>
  <si>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</si>
  <si>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</si>
  <si>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</si>
  <si>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</si>
  <si>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</si>
  <si>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</si>
  <si>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</si>
  <si>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</si>
  <si>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</si>
  <si>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</si>
  <si>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</si>
  <si>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</si>
  <si>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</si>
  <si>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</si>
  <si>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</si>
  <si>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</si>
  <si>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</si>
  <si>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</si>
  <si>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</si>
  <si>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</si>
  <si>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</si>
  <si>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</si>
  <si>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</si>
  <si>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</si>
  <si>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</si>
  <si>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</si>
  <si>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</si>
  <si>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</si>
  <si>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</si>
  <si>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</si>
  <si>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</si>
  <si>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</si>
  <si>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</si>
  <si>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</si>
  <si>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</si>
  <si>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</si>
  <si>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</si>
  <si>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</si>
  <si>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</si>
  <si>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</si>
  <si>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</si>
  <si>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</si>
  <si>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</si>
  <si>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</si>
  <si>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</si>
  <si>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</si>
  <si>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</si>
  <si>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</si>
  <si>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</si>
  <si>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</si>
  <si>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</si>
  <si>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</si>
  <si>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</si>
  <si>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</si>
  <si>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</si>
  <si>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</si>
  <si>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</si>
  <si>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</si>
  <si>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</si>
  <si>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</si>
  <si>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</si>
  <si>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</si>
  <si>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</si>
  <si>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</si>
  <si>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</si>
  <si>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</si>
  <si>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</si>
  <si>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</si>
  <si>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</si>
  <si>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</si>
  <si>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</si>
  <si>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</si>
  <si>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</si>
  <si>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</si>
  <si>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</si>
  <si>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</si>
  <si>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</si>
  <si>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</si>
  <si>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</si>
  <si>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</si>
  <si>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</si>
  <si>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</si>
  <si>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</si>
  <si>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</si>
  <si>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</si>
  <si>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</si>
  <si>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</si>
  <si>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</si>
  <si>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</si>
  <si>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</si>
  <si>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</si>
  <si>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</si>
  <si>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</si>
  <si>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</si>
  <si>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</si>
  <si>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</si>
  <si>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</si>
  <si>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</si>
  <si>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</si>
  <si>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</si>
  <si>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</si>
  <si>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</si>
  <si>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</si>
  <si>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</si>
  <si>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</si>
  <si>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</si>
  <si>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</si>
  <si>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</si>
  <si>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</si>
  <si>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</si>
  <si>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</si>
  <si>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</si>
  <si>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</si>
  <si>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</si>
  <si>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</si>
  <si>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</si>
  <si>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</si>
  <si>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</si>
  <si>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</si>
  <si>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</si>
  <si>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</si>
  <si>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</si>
  <si>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</si>
  <si>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</si>
  <si>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</si>
  <si>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</si>
  <si>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</si>
  <si>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</si>
  <si>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</si>
  <si>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</si>
  <si>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</si>
  <si>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</si>
  <si>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</si>
  <si>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</si>
  <si>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</si>
  <si>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</si>
  <si>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</si>
  <si>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</si>
  <si>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</si>
  <si>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</si>
  <si>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</si>
  <si>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</si>
  <si>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</si>
  <si>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</si>
  <si>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</si>
  <si>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</si>
  <si>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</si>
  <si>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</si>
  <si>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</si>
  <si>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</si>
  <si>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</si>
  <si>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</si>
  <si>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</si>
  <si>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</si>
  <si>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</si>
  <si>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</si>
  <si>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</si>
  <si>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</si>
  <si>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</si>
  <si>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</si>
  <si>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</si>
  <si>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</si>
  <si>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</si>
  <si>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</si>
  <si>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</si>
  <si>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</si>
  <si>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</si>
  <si>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</si>
  <si>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</si>
  <si>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</si>
  <si>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</si>
  <si>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</si>
  <si>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</si>
  <si>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</si>
  <si>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</si>
  <si>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</si>
  <si>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</si>
  <si>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</si>
  <si>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</si>
  <si>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</si>
  <si>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</si>
  <si>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</si>
  <si>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</si>
  <si>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</si>
  <si>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</si>
  <si>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</si>
  <si>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</si>
  <si>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</si>
  <si>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</si>
  <si>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</si>
  <si>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</si>
  <si>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</si>
  <si>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</si>
  <si>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</si>
  <si>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</si>
  <si>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</si>
  <si>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</si>
  <si>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</si>
  <si>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</si>
  <si>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</si>
  <si>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</si>
  <si>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</si>
  <si>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</si>
  <si>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</si>
  <si>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</si>
  <si>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</si>
  <si>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</si>
  <si>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</si>
  <si>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</si>
  <si>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</si>
  <si>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</si>
  <si>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</si>
  <si>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</si>
  <si>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</si>
  <si>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</si>
  <si>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</si>
  <si>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</si>
  <si>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</si>
  <si>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</si>
  <si>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</si>
  <si>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</si>
  <si>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</si>
  <si>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</si>
  <si>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</si>
  <si>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</si>
  <si>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</si>
  <si>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</si>
  <si>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</si>
  <si>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</si>
  <si>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</si>
  <si>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</si>
  <si>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</si>
  <si>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</si>
  <si>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</si>
  <si>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</si>
  <si>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</si>
  <si>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</si>
  <si>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</si>
  <si>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</si>
  <si>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</si>
  <si>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</si>
  <si>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</si>
  <si>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</si>
  <si>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</si>
  <si>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</si>
  <si>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</si>
  <si>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</si>
  <si>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</si>
  <si>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</si>
  <si>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</si>
  <si>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</si>
  <si>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</si>
  <si>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</si>
  <si>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</si>
  <si>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</si>
  <si>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</si>
  <si>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</si>
  <si>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</si>
  <si>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</si>
  <si>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</si>
  <si>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</si>
  <si>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</si>
  <si>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</si>
  <si>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</si>
  <si>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</si>
  <si>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</si>
  <si>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</si>
  <si>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</si>
  <si>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</si>
  <si>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</si>
  <si>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</si>
  <si>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</si>
  <si>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</si>
  <si>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</si>
  <si>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</si>
  <si>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</si>
  <si>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</si>
  <si>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</si>
  <si>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</si>
  <si>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</si>
  <si>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</si>
  <si>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</si>
  <si>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</si>
  <si>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</si>
  <si>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</si>
  <si>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</si>
  <si>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</si>
  <si>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</si>
  <si>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</si>
  <si>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</si>
  <si>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</si>
  <si>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</si>
  <si>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</si>
  <si>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</si>
  <si>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</si>
  <si>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</si>
  <si>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</si>
  <si>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</si>
  <si>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</si>
  <si>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</si>
  <si>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</si>
  <si>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</si>
  <si>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</si>
  <si>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</si>
  <si>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</si>
  <si>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</si>
  <si>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</si>
  <si>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</si>
  <si>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</si>
  <si>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</si>
  <si>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</si>
  <si>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</si>
  <si>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</si>
  <si>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</si>
  <si>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</si>
  <si>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</si>
  <si>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</si>
  <si>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</si>
  <si>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</si>
  <si>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</si>
  <si>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</si>
  <si>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</si>
  <si>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</si>
  <si>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</si>
  <si>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</si>
  <si>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</si>
  <si>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</si>
  <si>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</si>
  <si>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</si>
  <si>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</si>
  <si>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</si>
  <si>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</si>
  <si>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</si>
  <si>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</si>
  <si>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</si>
  <si>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</si>
  <si>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</si>
  <si>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</si>
  <si>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</si>
  <si>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</si>
  <si>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</si>
  <si>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</si>
  <si>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</si>
  <si>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</si>
  <si>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</si>
  <si>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</si>
  <si>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</si>
  <si>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</si>
  <si>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</si>
  <si>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</si>
  <si>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</si>
  <si>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</si>
  <si>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</si>
  <si>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</si>
  <si>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</si>
  <si>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</si>
  <si>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</si>
  <si>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</si>
  <si>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</si>
  <si>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</si>
  <si>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</si>
  <si>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</si>
  <si>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</si>
  <si>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</si>
  <si>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</si>
  <si>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</si>
  <si>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</si>
  <si>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</si>
  <si>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</si>
  <si>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</si>
  <si>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</si>
  <si>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</si>
  <si>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</si>
  <si>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</si>
  <si>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</si>
  <si>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</si>
  <si>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</si>
  <si>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</si>
  <si>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</si>
  <si>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</si>
  <si>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</si>
  <si>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</si>
  <si>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</si>
  <si>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</si>
  <si>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Udruga osoba s invaliditetom Sisačko-moslovačke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</si>
  <si>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</si>
  <si>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</si>
  <si>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</si>
  <si>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</si>
  <si>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</si>
  <si>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</si>
  <si>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</si>
  <si>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</si>
  <si>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</si>
  <si>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</si>
  <si>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</si>
  <si>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</si>
  <si>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</si>
  <si>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</si>
  <si>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</si>
  <si>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</si>
  <si>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</si>
  <si>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</si>
  <si>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</si>
  <si>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</si>
  <si>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</si>
  <si>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</si>
  <si>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</si>
  <si>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</si>
  <si>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</si>
  <si>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</si>
  <si>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</si>
  <si>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</si>
  <si>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</si>
  <si>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</si>
  <si>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</si>
  <si>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</si>
  <si>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</si>
  <si>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</si>
  <si>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</si>
  <si>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</si>
  <si>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</si>
  <si>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</si>
  <si>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</si>
  <si>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</si>
  <si>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</si>
  <si>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</si>
  <si>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</si>
  <si>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</si>
  <si>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</si>
  <si>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</si>
  <si>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</si>
  <si>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</si>
  <si>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</si>
  <si>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</si>
  <si>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</si>
  <si>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</si>
  <si>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</si>
  <si>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</si>
  <si>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</si>
  <si>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</si>
  <si>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</si>
  <si>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</si>
  <si>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</si>
  <si>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</si>
  <si>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</si>
  <si>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</si>
  <si>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</si>
  <si>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</si>
  <si>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</si>
  <si>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</si>
  <si>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</si>
  <si>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</si>
  <si>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</si>
  <si>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</si>
  <si>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</si>
  <si>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</si>
  <si>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</si>
  <si>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</si>
  <si>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</si>
  <si>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</si>
  <si>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</si>
  <si>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</si>
  <si>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 xml:space="preserve">Općina Lekenik </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</si>
  <si>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</si>
  <si>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</si>
  <si>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</si>
  <si>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</si>
  <si>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</si>
  <si>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</si>
  <si>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</si>
  <si>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</si>
  <si>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</si>
  <si>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</si>
  <si>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</si>
  <si>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</si>
  <si>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</si>
  <si>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</si>
  <si>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</si>
  <si>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</si>
  <si>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</si>
  <si>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</si>
  <si>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</si>
  <si>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</si>
  <si>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</si>
  <si>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</si>
  <si>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</si>
  <si>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</si>
  <si>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</si>
  <si>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</si>
  <si>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</si>
  <si>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</si>
  <si>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</si>
  <si>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</si>
  <si>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</si>
  <si>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</si>
  <si>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</si>
  <si>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</si>
  <si>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</si>
  <si>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</si>
  <si>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</si>
  <si>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</si>
  <si>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</si>
  <si>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</si>
  <si>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</si>
  <si>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</si>
  <si>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</si>
  <si>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</si>
  <si>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</si>
  <si>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</si>
  <si>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</si>
  <si>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</si>
  <si>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</si>
  <si>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</si>
  <si>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</si>
  <si>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</si>
  <si>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</si>
  <si>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</si>
  <si>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</si>
  <si>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</si>
  <si>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</si>
  <si>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</si>
  <si>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</si>
  <si>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</si>
  <si>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</si>
  <si>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</si>
  <si>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</si>
  <si>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</si>
  <si>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</si>
  <si>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</si>
  <si>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</si>
  <si>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</si>
  <si>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</si>
  <si>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</si>
  <si>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</si>
  <si>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</si>
  <si>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</si>
  <si>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</si>
  <si>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</si>
  <si>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</si>
  <si>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</si>
  <si>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</si>
  <si>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</si>
  <si>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</si>
  <si>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</si>
  <si>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</si>
  <si>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</si>
  <si>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</si>
  <si>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</si>
  <si>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</si>
  <si>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</si>
  <si>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</si>
  <si>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</si>
  <si>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</si>
  <si>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</si>
  <si>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</si>
  <si>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</si>
  <si>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</si>
  <si>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</si>
  <si>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</si>
  <si>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</si>
  <si>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</si>
  <si>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</si>
  <si>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</si>
  <si>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</si>
  <si>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</si>
  <si>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</si>
  <si>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</si>
  <si>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</si>
  <si>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</si>
  <si>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</si>
  <si>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</si>
  <si>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</si>
  <si>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</si>
  <si>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</si>
  <si>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</si>
  <si>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</si>
  <si>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</si>
  <si>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</si>
  <si>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</si>
  <si>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</si>
  <si>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</si>
  <si>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</si>
  <si>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</si>
  <si>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</si>
  <si>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</si>
  <si>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</si>
  <si>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</si>
  <si>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</si>
  <si>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</si>
  <si>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</si>
  <si>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</si>
  <si>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</si>
  <si>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</si>
  <si>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</si>
  <si>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</si>
  <si>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</si>
  <si>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</si>
  <si>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</si>
  <si>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</si>
  <si>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</si>
  <si>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</si>
  <si>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</si>
  <si>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</si>
  <si>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</si>
  <si>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</si>
  <si>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</si>
  <si>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</si>
  <si>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</si>
  <si>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</si>
  <si>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</si>
  <si>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</si>
  <si>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</si>
  <si>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</si>
  <si>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</si>
  <si>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</si>
  <si>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</si>
  <si>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</si>
  <si>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</si>
  <si>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</si>
  <si>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</si>
  <si>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</si>
  <si>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</si>
  <si>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</si>
  <si>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</si>
  <si>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</si>
  <si>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</si>
  <si>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</si>
  <si>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</si>
  <si>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</si>
  <si>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</si>
  <si>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</si>
  <si>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</si>
  <si>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</si>
  <si>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</si>
  <si>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</si>
  <si>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</si>
  <si>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</si>
  <si>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</si>
  <si>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</si>
  <si>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</si>
  <si>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</si>
  <si>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</si>
  <si>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</si>
  <si>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</si>
  <si>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</si>
  <si>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</si>
  <si>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</si>
  <si>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</si>
  <si>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</si>
  <si>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</si>
  <si>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</si>
  <si>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</si>
  <si>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</si>
  <si>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</si>
  <si>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</si>
  <si>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</si>
  <si>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</si>
  <si>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</si>
  <si>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</si>
  <si>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</si>
  <si>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</si>
  <si>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</si>
  <si>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</si>
  <si>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</si>
  <si>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</si>
  <si>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</si>
  <si>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</si>
  <si>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</si>
  <si>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</si>
  <si>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</si>
  <si>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</si>
  <si>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</si>
  <si>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</si>
  <si>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</si>
  <si>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</si>
  <si>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</si>
  <si>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</si>
  <si>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</si>
  <si>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</si>
  <si>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</si>
  <si>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</si>
  <si>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</si>
  <si>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</si>
  <si>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</si>
  <si>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</si>
  <si>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</si>
  <si>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</si>
  <si>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</si>
  <si>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</si>
  <si>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</si>
  <si>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</si>
  <si>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</si>
  <si>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</si>
  <si>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</si>
  <si>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</si>
  <si>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</si>
  <si>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</si>
  <si>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</si>
  <si>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</si>
  <si>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</si>
  <si>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</si>
  <si>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</si>
  <si>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</si>
  <si>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</si>
  <si>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</si>
  <si>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</si>
  <si>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</si>
  <si>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</si>
  <si>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</si>
  <si>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</si>
  <si>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</si>
  <si>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</si>
  <si>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</si>
  <si>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</si>
  <si>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</si>
  <si>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</si>
  <si>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</si>
  <si>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</si>
  <si>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</si>
  <si>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</si>
  <si>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</si>
  <si>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</si>
  <si>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</si>
  <si>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</si>
  <si>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</si>
  <si>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</si>
  <si>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</si>
  <si>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</si>
  <si>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</si>
  <si>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</si>
  <si>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</si>
  <si>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</si>
  <si>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</si>
  <si>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</si>
  <si>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</si>
  <si>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</si>
  <si>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</si>
  <si>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</si>
  <si>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</si>
  <si>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</si>
  <si>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</si>
  <si>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</si>
  <si>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</si>
  <si>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</si>
  <si>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</si>
  <si>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</si>
  <si>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</si>
  <si>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</si>
  <si>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</si>
  <si>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</si>
  <si>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</si>
  <si>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</si>
  <si>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</si>
  <si>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</si>
  <si>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</si>
  <si>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</si>
  <si>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</si>
  <si>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</si>
  <si>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</si>
  <si>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</si>
  <si>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</si>
  <si>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</si>
  <si>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</si>
  <si>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</si>
  <si>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</si>
  <si>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</si>
  <si>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</si>
  <si>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</si>
  <si>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</si>
  <si>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</si>
  <si>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</si>
  <si>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</si>
  <si>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</si>
  <si>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</si>
  <si>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</si>
  <si>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</si>
  <si>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</si>
  <si>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</si>
  <si>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</si>
  <si>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</si>
  <si>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</si>
  <si>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</si>
  <si>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</si>
  <si>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</si>
  <si>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</si>
  <si>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</si>
  <si>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</si>
  <si>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</si>
  <si>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</si>
  <si>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</si>
  <si>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</si>
  <si>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</si>
  <si>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Učim, radim, pomažem</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</si>
  <si>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</si>
  <si>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</si>
  <si>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</si>
  <si>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</si>
  <si>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</si>
  <si>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</si>
  <si>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</si>
  <si>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</si>
  <si>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</si>
  <si>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</si>
  <si>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</si>
  <si>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</si>
  <si>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</si>
  <si>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</si>
  <si>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</si>
  <si>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</si>
  <si>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</si>
  <si>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</si>
  <si>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</si>
  <si>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</si>
  <si>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</si>
  <si>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</si>
  <si>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</si>
  <si>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</si>
  <si>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</si>
  <si>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</si>
  <si>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</si>
  <si>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</si>
  <si>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</si>
  <si>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</si>
  <si>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</si>
  <si>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</si>
  <si>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</si>
  <si>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</si>
  <si>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</si>
  <si>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</si>
  <si>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</si>
  <si>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</si>
  <si>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</si>
  <si>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</si>
  <si>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</si>
  <si>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</si>
  <si>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</si>
  <si>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</si>
  <si>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</si>
  <si>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</si>
  <si>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</si>
  <si>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</si>
  <si>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</si>
  <si>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</si>
  <si>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</si>
  <si>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</si>
  <si>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</si>
  <si>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</si>
  <si>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</si>
  <si>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</si>
  <si>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</si>
  <si>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</si>
  <si>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</si>
  <si>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</si>
  <si>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</si>
  <si>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</si>
  <si>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</si>
  <si>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</si>
  <si>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</si>
  <si>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</si>
  <si>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</si>
  <si>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</si>
  <si>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</si>
  <si>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</si>
  <si>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</si>
  <si>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</si>
  <si>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</si>
  <si>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</si>
  <si>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</si>
  <si>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</si>
  <si>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</si>
  <si>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</si>
  <si>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</si>
  <si>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</si>
  <si>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</si>
  <si>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NIKADA NIJE KASNO</t>
  </si>
  <si>
    <t>Udruga tjelesnih invalida Kaštela</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</si>
  <si>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</si>
  <si>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</si>
  <si>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</si>
  <si>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</si>
  <si>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</si>
  <si>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</si>
  <si>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</si>
  <si>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</si>
  <si>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</si>
  <si>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</si>
  <si>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</si>
  <si>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</si>
  <si>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</si>
  <si>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</si>
  <si>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</si>
  <si>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</si>
  <si>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</si>
  <si>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</si>
  <si>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</si>
  <si>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</si>
  <si>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</si>
  <si>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</si>
  <si>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</si>
  <si>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</si>
  <si>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</si>
  <si>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</si>
  <si>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</si>
  <si>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</si>
  <si>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</si>
  <si>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</si>
  <si>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</si>
  <si>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</si>
  <si>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</si>
  <si>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</si>
  <si>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</si>
  <si>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</si>
  <si>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</si>
  <si>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</si>
  <si>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</si>
  <si>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</si>
  <si>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</si>
  <si>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</si>
  <si>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</si>
  <si>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</si>
  <si>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</si>
  <si>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</si>
  <si>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</si>
  <si>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</si>
  <si>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</si>
  <si>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</si>
  <si>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</si>
  <si>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</si>
  <si>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</si>
  <si>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</si>
  <si>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</si>
  <si>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</si>
  <si>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</si>
  <si>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</si>
  <si>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</si>
  <si>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</si>
  <si>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</si>
  <si>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Žene za zajednicu</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</si>
  <si>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</si>
  <si>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</si>
  <si>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</si>
  <si>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</si>
  <si>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</si>
  <si>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</si>
  <si>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</si>
  <si>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</si>
  <si>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</si>
  <si>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</si>
  <si>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</si>
  <si>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</si>
  <si>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</si>
  <si>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</si>
  <si>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</si>
  <si>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</si>
  <si>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</si>
  <si>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</si>
  <si>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</si>
  <si>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</si>
  <si>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</si>
  <si>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</si>
  <si>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</si>
  <si>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</si>
  <si>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</si>
  <si>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</si>
  <si>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Zaželi i ostvari</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</si>
  <si>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</si>
  <si>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</si>
  <si>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</si>
  <si>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</si>
  <si>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</si>
  <si>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</si>
  <si>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</si>
  <si>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</si>
  <si>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</si>
  <si>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</si>
  <si>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</si>
  <si>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</si>
  <si>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</si>
  <si>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</si>
  <si>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</si>
  <si>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</si>
  <si>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</si>
  <si>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</si>
  <si>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</si>
  <si>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</si>
  <si>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</si>
  <si>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</si>
  <si>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</si>
  <si>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</si>
  <si>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</si>
  <si>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</si>
  <si>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</si>
  <si>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</si>
  <si>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</si>
  <si>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</si>
  <si>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</si>
  <si>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</si>
  <si>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UP.02.1.1.05.0200</t>
  </si>
  <si>
    <t>Razvoj edukacijsko rehabilitacijskih usluga u zajednici</t>
  </si>
  <si>
    <t>Pro Mente Hrvatska, Klaster za razvoj ljudskih potencijala</t>
  </si>
  <si>
    <t>Bjelovarsko-bilogorska, Splitsko-dalmatinska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</si>
  <si>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</si>
  <si>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</si>
  <si>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</si>
  <si>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</si>
  <si>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</si>
  <si>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</si>
  <si>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</si>
  <si>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</si>
  <si>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</si>
  <si>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</si>
  <si>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</si>
  <si>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</si>
  <si>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</si>
  <si>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</si>
  <si>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</si>
  <si>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</si>
  <si>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</si>
  <si>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</si>
  <si>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</si>
  <si>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</si>
  <si>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</si>
  <si>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</si>
  <si>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</si>
  <si>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</si>
  <si>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</si>
  <si>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</si>
  <si>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</si>
  <si>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</si>
  <si>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</si>
  <si>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</si>
  <si>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</si>
  <si>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</si>
  <si>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</si>
  <si>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</si>
  <si>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</si>
  <si>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</si>
  <si>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</si>
  <si>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</si>
  <si>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</si>
  <si>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</si>
  <si>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</si>
  <si>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</si>
  <si>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</si>
  <si>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</si>
  <si>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</si>
  <si>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</si>
  <si>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</si>
  <si>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</si>
  <si>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</si>
  <si>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</si>
  <si>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</si>
  <si>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</si>
  <si>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</si>
  <si>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</si>
  <si>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</si>
  <si>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</si>
  <si>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</si>
  <si>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</si>
  <si>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</si>
  <si>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</si>
  <si>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</si>
  <si>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</si>
  <si>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</si>
  <si>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</si>
  <si>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</si>
  <si>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</si>
  <si>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</si>
  <si>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</si>
  <si>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</si>
  <si>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</si>
  <si>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</si>
  <si>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</si>
  <si>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</si>
  <si>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</si>
  <si>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</si>
  <si>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</si>
  <si>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</si>
  <si>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</si>
  <si>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</si>
  <si>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</si>
  <si>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</si>
  <si>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</si>
  <si>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</si>
  <si>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</si>
  <si>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</si>
  <si>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</si>
  <si>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</si>
  <si>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</si>
  <si>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</si>
  <si>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</si>
  <si>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</si>
  <si>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</si>
  <si>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</si>
  <si>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</si>
  <si>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</si>
  <si>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</si>
  <si>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</si>
  <si>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</si>
  <si>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</si>
  <si>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</si>
  <si>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</si>
  <si>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</si>
  <si>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</si>
  <si>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</si>
  <si>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</si>
  <si>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</si>
  <si>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</si>
  <si>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</si>
  <si>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</si>
  <si>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</si>
  <si>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</si>
  <si>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</si>
  <si>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</si>
  <si>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</si>
  <si>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</si>
  <si>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</si>
  <si>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</si>
  <si>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</si>
  <si>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</si>
  <si>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</si>
  <si>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</si>
  <si>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</si>
  <si>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</si>
  <si>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</si>
  <si>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</si>
  <si>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</si>
  <si>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</si>
  <si>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</si>
  <si>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</si>
  <si>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</si>
  <si>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</si>
  <si>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</si>
  <si>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</si>
  <si>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</si>
  <si>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</si>
  <si>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</si>
  <si>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</si>
  <si>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</si>
  <si>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</si>
  <si>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</si>
  <si>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</si>
  <si>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</si>
  <si>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</si>
  <si>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</si>
  <si>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</si>
  <si>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</si>
  <si>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</si>
  <si>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</si>
  <si>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</si>
  <si>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</si>
  <si>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</si>
  <si>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</si>
  <si>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 xml:space="preserve"> 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</si>
  <si>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</si>
  <si>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</si>
  <si>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</si>
  <si>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</si>
  <si>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</si>
  <si>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</si>
  <si>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</si>
  <si>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</si>
  <si>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</si>
  <si>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</si>
  <si>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</si>
  <si>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</si>
  <si>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</si>
  <si>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</si>
  <si>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</si>
  <si>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</si>
  <si>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</si>
  <si>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</si>
  <si>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</si>
  <si>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</si>
  <si>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</si>
  <si>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</si>
  <si>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</si>
  <si>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</si>
  <si>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</si>
  <si>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</si>
  <si>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</si>
  <si>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</si>
  <si>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</si>
  <si>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</si>
  <si>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</si>
  <si>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</si>
  <si>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</si>
  <si>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</si>
  <si>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</si>
  <si>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</si>
  <si>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</si>
  <si>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</si>
  <si>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</si>
  <si>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</si>
  <si>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</si>
  <si>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</si>
  <si>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</si>
  <si>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</si>
  <si>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</si>
  <si>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</si>
  <si>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</si>
  <si>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</si>
  <si>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</si>
  <si>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</si>
  <si>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</si>
  <si>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</si>
  <si>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</si>
  <si>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</si>
  <si>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</si>
  <si>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</si>
  <si>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</si>
  <si>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</si>
  <si>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</si>
  <si>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</si>
  <si>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</si>
  <si>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</si>
  <si>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</si>
  <si>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</si>
  <si>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</si>
  <si>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</si>
  <si>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</si>
  <si>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</si>
  <si>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</si>
  <si>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</si>
  <si>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</si>
  <si>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</si>
  <si>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</si>
  <si>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</si>
  <si>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</si>
  <si>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</si>
  <si>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</si>
  <si>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</si>
  <si>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</si>
  <si>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</si>
  <si>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</si>
  <si>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</si>
  <si>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</si>
  <si>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</si>
  <si>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</si>
  <si>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</si>
  <si>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</si>
  <si>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</si>
  <si>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</si>
  <si>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</si>
  <si>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</si>
  <si>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</si>
  <si>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</si>
  <si>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</si>
  <si>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</si>
  <si>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</si>
  <si>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</si>
  <si>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</si>
  <si>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</si>
  <si>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</si>
  <si>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</si>
  <si>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</si>
  <si>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</si>
  <si>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</si>
  <si>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</si>
  <si>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</si>
  <si>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 xml:space="preserve"> 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</si>
  <si>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</si>
  <si>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</si>
  <si>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</si>
  <si>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</si>
  <si>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</si>
  <si>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</si>
  <si>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</si>
  <si>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</si>
  <si>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</si>
  <si>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</si>
  <si>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</si>
  <si>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</si>
  <si>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</si>
  <si>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</si>
  <si>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</si>
  <si>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</si>
  <si>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</si>
  <si>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</si>
  <si>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</si>
  <si>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</si>
  <si>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</si>
  <si>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</si>
  <si>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</si>
  <si>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</si>
  <si>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</si>
  <si>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</si>
  <si>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</si>
  <si>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</si>
  <si>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</si>
  <si>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</si>
  <si>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</si>
  <si>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</si>
  <si>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</si>
  <si>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</si>
  <si>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</si>
  <si>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</si>
  <si>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</si>
  <si>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</si>
  <si>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</si>
  <si>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</si>
  <si>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</si>
  <si>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</si>
  <si>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</si>
  <si>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</si>
  <si>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</si>
  <si>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</si>
  <si>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</si>
  <si>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</si>
  <si>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</si>
  <si>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</si>
  <si>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</si>
  <si>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</si>
  <si>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</si>
  <si>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</si>
  <si>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</si>
  <si>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</si>
  <si>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</si>
  <si>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</si>
  <si>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</si>
  <si>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</si>
  <si>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</si>
  <si>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</si>
  <si>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</si>
  <si>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</si>
  <si>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</si>
  <si>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</si>
  <si>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</si>
  <si>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</si>
  <si>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</si>
  <si>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</si>
  <si>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</si>
  <si>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</si>
  <si>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</si>
  <si>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</si>
  <si>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</si>
  <si>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</si>
  <si>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</si>
  <si>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</si>
  <si>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</si>
  <si>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</si>
  <si>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</si>
  <si>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</si>
  <si>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</si>
  <si>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</si>
  <si>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</si>
  <si>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</si>
  <si>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</si>
  <si>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</si>
  <si>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</si>
  <si>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</si>
  <si>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</si>
  <si>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</si>
  <si>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</si>
  <si>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</si>
  <si>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</si>
  <si>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</si>
  <si>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</si>
  <si>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</si>
  <si>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</si>
  <si>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</si>
  <si>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 - 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</si>
  <si>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</si>
  <si>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</si>
  <si>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</si>
  <si>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</si>
  <si>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</si>
  <si>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</si>
  <si>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</si>
  <si>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</si>
  <si>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</si>
  <si>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</si>
  <si>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</si>
  <si>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</si>
  <si>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</si>
  <si>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</si>
  <si>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</si>
  <si>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</si>
  <si>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</si>
  <si>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</si>
  <si>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</si>
  <si>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</si>
  <si>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</si>
  <si>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</si>
  <si>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</si>
  <si>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</si>
  <si>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</si>
  <si>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</si>
  <si>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</si>
  <si>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</si>
  <si>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</si>
  <si>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</si>
  <si>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</si>
  <si>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</si>
  <si>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</si>
  <si>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</si>
  <si>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</si>
  <si>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</si>
  <si>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</si>
  <si>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</si>
  <si>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</si>
  <si>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</si>
  <si>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</si>
  <si>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</si>
  <si>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</si>
  <si>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</si>
  <si>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</si>
  <si>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</si>
  <si>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</si>
  <si>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</si>
  <si>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</si>
  <si>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</si>
  <si>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</si>
  <si>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</si>
  <si>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</si>
  <si>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</si>
  <si>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</si>
  <si>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</si>
  <si>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</si>
  <si>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</si>
  <si>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</si>
  <si>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</si>
  <si>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</si>
  <si>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</si>
  <si>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</si>
  <si>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</si>
  <si>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</si>
  <si>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</si>
  <si>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</si>
  <si>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</si>
  <si>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</si>
  <si>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</si>
  <si>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</si>
  <si>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</si>
  <si>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</si>
  <si>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</si>
  <si>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</si>
  <si>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</si>
  <si>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</si>
  <si>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</si>
  <si>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</si>
  <si>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</si>
  <si>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</si>
  <si>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</si>
  <si>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</si>
  <si>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</si>
  <si>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</si>
  <si>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</si>
  <si>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</si>
  <si>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</si>
  <si>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</si>
  <si>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</si>
  <si>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</si>
  <si>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</si>
  <si>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</si>
  <si>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</si>
  <si>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</si>
  <si>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</si>
  <si>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</si>
  <si>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</si>
  <si>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</si>
  <si>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</si>
  <si>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</si>
  <si>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</si>
  <si>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</si>
  <si>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</si>
  <si>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</si>
  <si>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</si>
  <si>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</si>
  <si>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</si>
  <si>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</si>
  <si>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</si>
  <si>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</si>
  <si>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</si>
  <si>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</si>
  <si>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</si>
  <si>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</si>
  <si>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</si>
  <si>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</si>
  <si>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</si>
  <si>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</si>
  <si>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</si>
  <si>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</si>
  <si>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</si>
  <si>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</si>
  <si>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</si>
  <si>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</si>
  <si>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</si>
  <si>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</si>
  <si>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</si>
  <si>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</si>
  <si>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</si>
  <si>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</si>
  <si>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</si>
  <si>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</si>
  <si>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</si>
  <si>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</si>
  <si>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</si>
  <si>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</si>
  <si>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</si>
  <si>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</si>
  <si>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</si>
  <si>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</si>
  <si>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</si>
  <si>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</si>
  <si>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</si>
  <si>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</si>
  <si>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</si>
  <si>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</si>
  <si>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</si>
  <si>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</si>
  <si>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</si>
  <si>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</si>
  <si>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</si>
  <si>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</si>
  <si>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</si>
  <si>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</si>
  <si>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</si>
  <si>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</si>
  <si>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</si>
  <si>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</si>
  <si>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</si>
  <si>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</si>
  <si>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</si>
  <si>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</si>
  <si>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</si>
  <si>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</si>
  <si>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</si>
  <si>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</si>
  <si>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</si>
  <si>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</si>
  <si>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</si>
  <si>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</si>
  <si>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</si>
  <si>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</si>
  <si>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</si>
  <si>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</si>
  <si>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</si>
  <si>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</si>
  <si>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</si>
  <si>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</si>
  <si>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</si>
  <si>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</si>
  <si>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</si>
  <si>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</si>
  <si>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</si>
  <si>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</si>
  <si>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</si>
  <si>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</si>
  <si>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</si>
  <si>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</si>
  <si>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</si>
  <si>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</si>
  <si>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</si>
  <si>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</si>
  <si>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</si>
  <si>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</si>
  <si>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</si>
  <si>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</si>
  <si>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</si>
  <si>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</si>
  <si>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</si>
  <si>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</si>
  <si>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</si>
  <si>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</si>
  <si>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</si>
  <si>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</si>
  <si>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</si>
  <si>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</si>
  <si>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</si>
  <si>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</si>
  <si>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</si>
  <si>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</si>
  <si>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</si>
  <si>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</si>
  <si>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</si>
  <si>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</si>
  <si>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</si>
  <si>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</si>
  <si>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</si>
  <si>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</si>
  <si>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</si>
  <si>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</si>
  <si>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</si>
  <si>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</si>
  <si>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</si>
  <si>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</si>
  <si>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</si>
  <si>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</si>
  <si>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</si>
  <si>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</si>
  <si>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</si>
  <si>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</si>
  <si>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</si>
  <si>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</si>
  <si>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</si>
  <si>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</si>
  <si>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</si>
  <si>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</si>
  <si>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</si>
  <si>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</si>
  <si>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</si>
  <si>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</si>
  <si>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</si>
  <si>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</si>
  <si>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</si>
  <si>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</si>
  <si>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</si>
  <si>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</si>
  <si>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</si>
  <si>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</si>
  <si>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</si>
  <si>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</si>
  <si>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</si>
  <si>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</si>
  <si>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</si>
  <si>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</si>
  <si>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</si>
  <si>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</si>
  <si>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</si>
  <si>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</si>
  <si>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</si>
  <si>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</si>
  <si>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</si>
  <si>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</si>
  <si>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</si>
  <si>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</si>
  <si>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</si>
  <si>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</si>
  <si>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</si>
  <si>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</si>
  <si>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</si>
  <si>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</si>
  <si>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</si>
  <si>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</si>
  <si>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</si>
  <si>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</si>
  <si>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</si>
  <si>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</si>
  <si>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</si>
  <si>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</si>
  <si>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</si>
  <si>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</si>
  <si>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</si>
  <si>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</si>
  <si>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</si>
  <si>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</si>
  <si>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</si>
  <si>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</si>
  <si>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</si>
  <si>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</si>
  <si>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</si>
  <si>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</si>
  <si>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</si>
  <si>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</si>
  <si>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</si>
  <si>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</si>
  <si>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</si>
  <si>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</si>
  <si>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</si>
  <si>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</si>
  <si>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</si>
  <si>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</si>
  <si>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</si>
  <si>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</si>
  <si>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</si>
  <si>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</si>
  <si>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</si>
  <si>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</si>
  <si>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</si>
  <si>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</si>
  <si>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</si>
  <si>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</si>
  <si>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</si>
  <si>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</si>
  <si>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</si>
  <si>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</si>
  <si>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</si>
  <si>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</si>
  <si>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</si>
  <si>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</si>
  <si>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</si>
  <si>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</si>
  <si>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</si>
  <si>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</si>
  <si>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</si>
  <si>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</si>
  <si>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</si>
  <si>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</si>
  <si>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</si>
  <si>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</si>
  <si>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</si>
  <si>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</si>
  <si>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</si>
  <si>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</si>
  <si>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</si>
  <si>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</si>
  <si>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</si>
  <si>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</si>
  <si>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</si>
  <si>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</si>
  <si>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</si>
  <si>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</si>
  <si>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</si>
  <si>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</si>
  <si>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</si>
  <si>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</si>
  <si>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RadaЯ</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</si>
  <si>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</si>
  <si>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</si>
  <si>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</si>
  <si>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</si>
  <si>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</si>
  <si>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</si>
  <si>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</si>
  <si>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</si>
  <si>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</si>
  <si>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UP.02.1.1.06.0060</t>
  </si>
  <si>
    <t>ZMN Plus</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</si>
  <si>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</si>
  <si>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</si>
  <si>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</si>
  <si>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</si>
  <si>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</si>
  <si>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</si>
  <si>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</si>
  <si>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</si>
  <si>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</si>
  <si>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</si>
  <si>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</si>
  <si>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</si>
  <si>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</si>
  <si>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</si>
  <si>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</si>
  <si>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</si>
  <si>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</si>
  <si>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</si>
  <si>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</si>
  <si>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</si>
  <si>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</si>
  <si>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</si>
  <si>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</si>
  <si>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</si>
  <si>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</si>
  <si>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Spiritus OS</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</si>
  <si>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</si>
  <si>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</si>
  <si>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</si>
  <si>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</si>
  <si>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</si>
  <si>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</si>
  <si>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</si>
  <si>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</si>
  <si>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</si>
  <si>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</si>
  <si>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</si>
  <si>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</si>
  <si>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</si>
  <si>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</si>
  <si>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</si>
  <si>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</si>
  <si>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</si>
  <si>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</si>
  <si>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</si>
  <si>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</si>
  <si>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</si>
  <si>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</si>
  <si>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</si>
  <si>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</si>
  <si>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</si>
  <si>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</si>
  <si>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</si>
  <si>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</si>
  <si>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</si>
  <si>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</si>
  <si>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</si>
  <si>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</si>
  <si>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</si>
  <si>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</si>
  <si>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</si>
  <si>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</si>
  <si>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</si>
  <si>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</si>
  <si>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</si>
  <si>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</si>
  <si>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</si>
  <si>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</si>
  <si>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</si>
  <si>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</si>
  <si>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</si>
  <si>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</si>
  <si>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</si>
  <si>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</si>
  <si>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</si>
  <si>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</si>
  <si>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</si>
  <si>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</si>
  <si>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</si>
  <si>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</si>
  <si>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</si>
  <si>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</si>
  <si>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</si>
  <si>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</si>
  <si>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</si>
  <si>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</si>
  <si>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</si>
  <si>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</si>
  <si>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</si>
  <si>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</si>
  <si>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</si>
  <si>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</si>
  <si>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</si>
  <si>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</si>
  <si>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</si>
  <si>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</si>
  <si>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</si>
  <si>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</si>
  <si>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</si>
  <si>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</si>
  <si>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</si>
  <si>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</si>
  <si>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</si>
  <si>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</si>
  <si>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</si>
  <si>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</si>
  <si>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</si>
  <si>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</si>
  <si>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</si>
  <si>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</si>
  <si>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</si>
  <si>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</si>
  <si>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</si>
  <si>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</si>
  <si>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</si>
  <si>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</si>
  <si>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</si>
  <si>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</si>
  <si>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</si>
  <si>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</si>
  <si>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</si>
  <si>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</si>
  <si>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</si>
  <si>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</si>
  <si>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</si>
  <si>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</si>
  <si>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</si>
  <si>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</si>
  <si>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</si>
  <si>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</si>
  <si>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</si>
  <si>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</si>
  <si>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</si>
  <si>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</si>
  <si>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</si>
  <si>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</si>
  <si>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</si>
  <si>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</si>
  <si>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</si>
  <si>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</si>
  <si>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</si>
  <si>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</si>
  <si>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</si>
  <si>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</si>
  <si>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</si>
  <si>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</si>
  <si>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</si>
  <si>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</si>
  <si>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</si>
  <si>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</si>
  <si>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</si>
  <si>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</si>
  <si>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</si>
  <si>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</si>
  <si>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</si>
  <si>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</si>
  <si>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</si>
  <si>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</si>
  <si>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</si>
  <si>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</si>
  <si>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</si>
  <si>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</si>
  <si>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</si>
  <si>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</si>
  <si>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</si>
  <si>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</si>
  <si>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</si>
  <si>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</si>
  <si>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</si>
  <si>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</si>
  <si>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</si>
  <si>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</si>
  <si>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POTEŠKOCAMA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</si>
  <si>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</si>
  <si>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</si>
  <si>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</si>
  <si>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</si>
  <si>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</si>
  <si>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</si>
  <si>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</si>
  <si>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</si>
  <si>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</si>
  <si>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</si>
  <si>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</si>
  <si>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</si>
  <si>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</si>
  <si>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</si>
  <si>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</si>
  <si>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</si>
  <si>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</si>
  <si>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</si>
  <si>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</si>
  <si>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</si>
  <si>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</si>
  <si>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</si>
  <si>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</si>
  <si>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</si>
  <si>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</si>
  <si>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</si>
  <si>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</si>
  <si>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</si>
  <si>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</si>
  <si>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</si>
  <si>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</si>
  <si>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</si>
  <si>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</si>
  <si>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</si>
  <si>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</si>
  <si>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</si>
  <si>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</si>
  <si>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</si>
  <si>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</si>
  <si>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</si>
  <si>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</si>
  <si>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</si>
  <si>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</si>
  <si>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</si>
  <si>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</si>
  <si>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</si>
  <si>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</si>
  <si>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</si>
  <si>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</si>
  <si>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</si>
  <si>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</si>
  <si>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</si>
  <si>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</si>
  <si>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</si>
  <si>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</si>
  <si>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</si>
  <si>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</si>
  <si>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</si>
  <si>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</si>
  <si>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</si>
  <si>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</si>
  <si>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</si>
  <si>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</si>
  <si>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</si>
  <si>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</si>
  <si>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</si>
  <si>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</si>
  <si>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</si>
  <si>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</si>
  <si>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</si>
  <si>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</si>
  <si>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</si>
  <si>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</si>
  <si>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</si>
  <si>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</si>
  <si>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</si>
  <si>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</si>
  <si>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</si>
  <si>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</si>
  <si>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</si>
  <si>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</si>
  <si>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</si>
  <si>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</si>
  <si>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</si>
  <si>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</si>
  <si>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</si>
  <si>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</si>
  <si>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</si>
  <si>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</si>
  <si>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</si>
  <si>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</si>
  <si>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</si>
  <si>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</si>
  <si>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</si>
  <si>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</si>
  <si>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</si>
  <si>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</si>
  <si>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</si>
  <si>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</si>
  <si>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</si>
  <si>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</si>
  <si>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</si>
  <si>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</si>
  <si>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</si>
  <si>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</si>
  <si>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</si>
  <si>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</si>
  <si>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</si>
  <si>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</si>
  <si>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</si>
  <si>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</si>
  <si>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</si>
  <si>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</si>
  <si>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</si>
  <si>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</si>
  <si>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</si>
  <si>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</si>
  <si>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</si>
  <si>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</si>
  <si>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</si>
  <si>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</si>
  <si>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</si>
  <si>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</si>
  <si>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</si>
  <si>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</si>
  <si>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</si>
  <si>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</si>
  <si>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</si>
  <si>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</si>
  <si>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</si>
  <si>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</si>
  <si>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</si>
  <si>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</si>
  <si>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</si>
  <si>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</si>
  <si>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</si>
  <si>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</si>
  <si>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</si>
  <si>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</si>
  <si>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</si>
  <si>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</si>
  <si>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</si>
  <si>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</si>
  <si>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</si>
  <si>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</si>
  <si>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</si>
  <si>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</si>
  <si>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</si>
  <si>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</si>
  <si>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</si>
  <si>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</si>
  <si>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</si>
  <si>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</si>
  <si>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</si>
  <si>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</si>
  <si>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</si>
  <si>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</si>
  <si>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</si>
  <si>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</si>
  <si>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</si>
  <si>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</si>
  <si>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</si>
  <si>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</si>
  <si>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</si>
  <si>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</si>
  <si>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</si>
  <si>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</si>
  <si>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</si>
  <si>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</si>
  <si>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</si>
  <si>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</si>
  <si>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</si>
  <si>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</si>
  <si>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</si>
  <si>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</si>
  <si>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</si>
  <si>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</si>
  <si>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</si>
  <si>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</si>
  <si>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</si>
  <si>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</si>
  <si>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</si>
  <si>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</si>
  <si>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</si>
  <si>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</si>
  <si>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</si>
  <si>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</si>
  <si>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</si>
  <si>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</si>
  <si>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</si>
  <si>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</si>
  <si>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</si>
  <si>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</si>
  <si>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</si>
  <si>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</si>
  <si>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</si>
  <si>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</si>
  <si>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</si>
  <si>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</si>
  <si>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</si>
  <si>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</si>
  <si>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</si>
  <si>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</si>
  <si>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</si>
  <si>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</si>
  <si>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</si>
  <si>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</si>
  <si>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</si>
  <si>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</si>
  <si>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</si>
  <si>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</si>
  <si>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</si>
  <si>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</si>
  <si>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</si>
  <si>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</si>
  <si>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</si>
  <si>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</si>
  <si>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</si>
  <si>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</si>
  <si>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</si>
  <si>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</si>
  <si>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</si>
  <si>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</si>
  <si>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</si>
  <si>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</si>
  <si>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</si>
  <si>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</si>
  <si>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</si>
  <si>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</si>
  <si>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</si>
  <si>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</si>
  <si>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</si>
  <si>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</si>
  <si>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</si>
  <si>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</si>
  <si>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</si>
  <si>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</si>
  <si>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</si>
  <si>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</si>
  <si>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</si>
  <si>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</si>
  <si>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</si>
  <si>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</si>
  <si>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</si>
  <si>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</si>
  <si>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</si>
  <si>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</si>
  <si>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</si>
  <si>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</si>
  <si>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</si>
  <si>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</si>
  <si>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</si>
  <si>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</si>
  <si>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</si>
  <si>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</si>
  <si>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</si>
  <si>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</si>
  <si>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</si>
  <si>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</si>
  <si>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</si>
  <si>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</si>
  <si>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</si>
  <si>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</si>
  <si>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</si>
  <si>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</si>
  <si>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</si>
  <si>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</si>
  <si>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</si>
  <si>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</si>
  <si>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</si>
  <si>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</si>
  <si>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</si>
  <si>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</si>
  <si>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</si>
  <si>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</si>
  <si>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</si>
  <si>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UP.02.1.1.12.0008</t>
  </si>
  <si>
    <t>U SLUŽBI SVIH NAS</t>
  </si>
  <si>
    <t>Grad Oroslavje</t>
  </si>
  <si>
    <t>Zagrebačka, Krapinsko-zagorska, Grad Zagreb</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</si>
  <si>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</si>
  <si>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UP.02.1.1.12.0009</t>
  </si>
  <si>
    <t>Grad Trogir - Informativno-edukacijski centar društvene inkluzije urbane aglomeracije Split</t>
  </si>
  <si>
    <t>Grad Trogir</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</si>
  <si>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</si>
  <si>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</si>
  <si>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</si>
  <si>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</si>
  <si>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</si>
  <si>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kativno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</si>
  <si>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</si>
  <si>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</si>
  <si>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</si>
  <si>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</si>
  <si>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</si>
  <si>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</si>
  <si>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</si>
  <si>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</si>
  <si>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</si>
  <si>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</si>
  <si>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</si>
  <si>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</si>
  <si>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</si>
  <si>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</si>
  <si>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</si>
  <si>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</si>
  <si>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</si>
  <si>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</si>
  <si>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</si>
  <si>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</si>
  <si>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</si>
  <si>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</si>
  <si>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</si>
  <si>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</si>
  <si>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</si>
  <si>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</si>
  <si>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</si>
  <si>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</si>
  <si>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</si>
  <si>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</si>
  <si>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</si>
  <si>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</si>
  <si>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</si>
  <si>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</si>
  <si>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</si>
  <si>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</si>
  <si>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</si>
  <si>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</si>
  <si>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UP.02.1.1.12.0024</t>
  </si>
  <si>
    <t>Društveni centar Bibinje</t>
  </si>
  <si>
    <t>Općina Bibinje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</si>
  <si>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</si>
  <si>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</si>
  <si>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</si>
  <si>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</si>
  <si>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</si>
  <si>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</si>
  <si>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</si>
  <si>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</si>
  <si>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</si>
  <si>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</si>
  <si>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</si>
  <si>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</si>
  <si>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</si>
  <si>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UP.02.1.1.12.0030</t>
  </si>
  <si>
    <t>Učenjem do posla</t>
  </si>
  <si>
    <t>Općina Pušća</t>
  </si>
  <si>
    <t xml:space="preserve">Projekt odgovara na problem dugotrajne nezaposlenosti djece i mladih u dobi od 15 do 29 godina te osoba starijih od 54 godine na području Općine Pušća. Projekt osnažuje ranjivu skupinu i prenosi im kompetencije, znanja i vještine koje će povećati njihovu zapošljivost i socijalnu uključenost kako bi se potaknulo njihovo sudjelovanje u društvu. </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</si>
  <si>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</si>
  <si>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</si>
  <si>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</si>
  <si>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</si>
  <si>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UP.02.1.1.12.0036</t>
  </si>
  <si>
    <t>Želim posao</t>
  </si>
  <si>
    <t>Općina Bistra</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</si>
  <si>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</si>
  <si>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UP.02.1.1.12.0041</t>
  </si>
  <si>
    <t>Aktivni u zajednici</t>
  </si>
  <si>
    <t>Općina Dubravica</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</si>
  <si>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</si>
  <si>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UP.02.1.1.12.0042</t>
  </si>
  <si>
    <t>Biram novu priliku</t>
  </si>
  <si>
    <t>Općina Marija Gorica</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</si>
  <si>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</si>
  <si>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</si>
  <si>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</si>
  <si>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</si>
  <si>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</si>
  <si>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</si>
  <si>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</si>
  <si>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</si>
  <si>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</si>
  <si>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</si>
  <si>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</si>
  <si>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</si>
  <si>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</si>
  <si>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</si>
  <si>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</si>
  <si>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</si>
  <si>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</si>
  <si>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</si>
  <si>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</si>
  <si>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</si>
  <si>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</si>
  <si>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</si>
  <si>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</si>
  <si>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</si>
  <si>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</si>
  <si>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</si>
  <si>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</si>
  <si>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</si>
  <si>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</si>
  <si>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</si>
  <si>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</si>
  <si>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</si>
  <si>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</si>
  <si>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</si>
  <si>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</si>
  <si>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</si>
  <si>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</si>
  <si>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</si>
  <si>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</si>
  <si>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</si>
  <si>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</si>
  <si>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</si>
  <si>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</si>
  <si>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</si>
  <si>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</si>
  <si>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</si>
  <si>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</si>
  <si>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</si>
  <si>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</si>
  <si>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</si>
  <si>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</si>
  <si>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</si>
  <si>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</si>
  <si>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</si>
  <si>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</si>
  <si>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</si>
  <si>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</si>
  <si>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</si>
  <si>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</si>
  <si>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</si>
  <si>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</si>
  <si>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</si>
  <si>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</si>
  <si>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</si>
  <si>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</si>
  <si>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</si>
  <si>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</si>
  <si>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</si>
  <si>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</si>
  <si>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</si>
  <si>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</si>
  <si>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</si>
  <si>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</si>
  <si>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</si>
  <si>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</si>
  <si>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</si>
  <si>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</si>
  <si>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</si>
  <si>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</si>
  <si>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</si>
  <si>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</si>
  <si>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</si>
  <si>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</si>
  <si>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</si>
  <si>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</si>
  <si>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</si>
  <si>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</si>
  <si>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</si>
  <si>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</si>
  <si>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</si>
  <si>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</si>
  <si>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</si>
  <si>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</si>
  <si>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</si>
  <si>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</si>
  <si>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</si>
  <si>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</si>
  <si>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</si>
  <si>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</si>
  <si>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</si>
  <si>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</si>
  <si>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</si>
  <si>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</si>
  <si>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</si>
  <si>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</si>
  <si>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</si>
  <si>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</si>
  <si>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</si>
  <si>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</si>
  <si>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</si>
  <si>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</si>
  <si>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</si>
  <si>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</si>
  <si>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</si>
  <si>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</si>
  <si>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</si>
  <si>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</si>
  <si>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</si>
  <si>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</si>
  <si>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</si>
  <si>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</si>
  <si>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</si>
  <si>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</si>
  <si>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</si>
  <si>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</si>
  <si>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</si>
  <si>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</si>
  <si>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</si>
  <si>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</si>
  <si>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</si>
  <si>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</si>
  <si>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</si>
  <si>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</si>
  <si>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</si>
  <si>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</si>
  <si>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</si>
  <si>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</si>
  <si>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</si>
  <si>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</si>
  <si>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</si>
  <si>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</si>
  <si>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</si>
  <si>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</si>
  <si>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</si>
  <si>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</si>
  <si>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</si>
  <si>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</si>
  <si>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</si>
  <si>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</si>
  <si>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</si>
  <si>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</si>
  <si>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</si>
  <si>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</si>
  <si>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</si>
  <si>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</si>
  <si>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</si>
  <si>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</si>
  <si>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</si>
  <si>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</si>
  <si>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</si>
  <si>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</si>
  <si>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</si>
  <si>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</si>
  <si>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</si>
  <si>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</si>
  <si>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</si>
  <si>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Matica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</si>
  <si>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</si>
  <si>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</si>
  <si>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</si>
  <si>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</si>
  <si>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</si>
  <si>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</si>
  <si>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</si>
  <si>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</si>
  <si>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</si>
  <si>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</si>
  <si>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</si>
  <si>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</si>
  <si>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</si>
  <si>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</si>
  <si>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</si>
  <si>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</si>
  <si>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</si>
  <si>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</si>
  <si>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</si>
  <si>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</si>
  <si>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</si>
  <si>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</si>
  <si>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</si>
  <si>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</si>
  <si>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</si>
  <si>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</si>
  <si>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</si>
  <si>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</si>
  <si>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</si>
  <si>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</si>
  <si>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</si>
  <si>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</si>
  <si>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</si>
  <si>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</si>
  <si>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</si>
  <si>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</si>
  <si>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</si>
  <si>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</si>
  <si>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</si>
  <si>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</si>
  <si>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</si>
  <si>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</si>
  <si>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</si>
  <si>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</si>
  <si>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Zajedno u trećoj dobi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</si>
  <si>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</si>
  <si>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</si>
  <si>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</si>
  <si>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</si>
  <si>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</si>
  <si>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</si>
  <si>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</si>
  <si>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</si>
  <si>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</si>
  <si>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</si>
  <si>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</si>
  <si>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</si>
  <si>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</si>
  <si>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</si>
  <si>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</si>
  <si>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</si>
  <si>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</si>
  <si>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</si>
  <si>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</si>
  <si>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</si>
  <si>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</si>
  <si>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</si>
  <si>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</si>
  <si>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</si>
  <si>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</si>
  <si>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</si>
  <si>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</si>
  <si>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</si>
  <si>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</si>
  <si>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</si>
  <si>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</si>
  <si>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</si>
  <si>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</si>
  <si>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</si>
  <si>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</si>
  <si>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</si>
  <si>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</si>
  <si>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</si>
  <si>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</si>
  <si>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</si>
  <si>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</si>
  <si>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</si>
  <si>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</si>
  <si>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</si>
  <si>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</si>
  <si>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</si>
  <si>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</si>
  <si>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</si>
  <si>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</si>
  <si>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</si>
  <si>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</si>
  <si>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</si>
  <si>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</si>
  <si>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</si>
  <si>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</si>
  <si>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</si>
  <si>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</si>
  <si>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</si>
  <si>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</si>
  <si>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</si>
  <si>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</si>
  <si>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</si>
  <si>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</si>
  <si>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</si>
  <si>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</si>
  <si>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</si>
  <si>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</si>
  <si>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</si>
  <si>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</si>
  <si>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</si>
  <si>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</si>
  <si>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</si>
  <si>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</si>
  <si>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</si>
  <si>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</si>
  <si>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</si>
  <si>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</si>
  <si>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</si>
  <si>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</si>
  <si>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</si>
  <si>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</si>
  <si>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</si>
  <si>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</si>
  <si>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</si>
  <si>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</si>
  <si>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</si>
  <si>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</si>
  <si>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</si>
  <si>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</si>
  <si>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</si>
  <si>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</si>
  <si>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</si>
  <si>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</si>
  <si>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</si>
  <si>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</si>
  <si>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</si>
  <si>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</si>
  <si>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</si>
  <si>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</si>
  <si>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</si>
  <si>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</si>
  <si>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</si>
  <si>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</si>
  <si>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</si>
  <si>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</si>
  <si>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</si>
  <si>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</si>
  <si>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</si>
  <si>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</si>
  <si>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</si>
  <si>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</si>
  <si>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</si>
  <si>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</si>
  <si>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</si>
  <si>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</si>
  <si>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</si>
  <si>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</si>
  <si>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</si>
  <si>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</si>
  <si>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</si>
  <si>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</si>
  <si>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</si>
  <si>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</si>
  <si>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</si>
  <si>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</si>
  <si>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</si>
  <si>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</si>
  <si>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</si>
  <si>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</si>
  <si>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</si>
  <si>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</si>
  <si>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</si>
  <si>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</si>
  <si>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</si>
  <si>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</si>
  <si>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</si>
  <si>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</si>
  <si>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</si>
  <si>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</si>
  <si>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</si>
  <si>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</si>
  <si>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</si>
  <si>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</si>
  <si>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</si>
  <si>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</si>
  <si>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</si>
  <si>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</si>
  <si>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</si>
  <si>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</si>
  <si>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</si>
  <si>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</si>
  <si>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</si>
  <si>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</si>
  <si>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</si>
  <si>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</si>
  <si>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</si>
  <si>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</si>
  <si>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</si>
  <si>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</si>
  <si>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</si>
  <si>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</si>
  <si>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</si>
  <si>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</si>
  <si>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</si>
  <si>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</si>
  <si>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</si>
  <si>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</si>
  <si>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</si>
  <si>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</si>
  <si>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</si>
  <si>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</si>
  <si>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</si>
  <si>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</si>
  <si>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</si>
  <si>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</si>
  <si>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</si>
  <si>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</si>
  <si>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</si>
  <si>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</si>
  <si>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</si>
  <si>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</si>
  <si>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</si>
  <si>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</si>
  <si>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</si>
  <si>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</si>
  <si>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</si>
  <si>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</si>
  <si>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</si>
  <si>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</si>
  <si>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</si>
  <si>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</si>
  <si>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</si>
  <si>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</si>
  <si>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</si>
  <si>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</si>
  <si>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</si>
  <si>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</si>
  <si>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</si>
  <si>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</si>
  <si>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</si>
  <si>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</si>
  <si>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</si>
  <si>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</si>
  <si>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</si>
  <si>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</si>
  <si>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</si>
  <si>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</si>
  <si>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</si>
  <si>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</si>
  <si>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</si>
  <si>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</si>
  <si>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</si>
  <si>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</si>
  <si>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</si>
  <si>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</si>
  <si>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</si>
  <si>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</si>
  <si>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</si>
  <si>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</si>
  <si>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</si>
  <si>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</si>
  <si>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</si>
  <si>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</si>
  <si>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</si>
  <si>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</si>
  <si>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</si>
  <si>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</si>
  <si>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</si>
  <si>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</si>
  <si>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</si>
  <si>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</si>
  <si>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</si>
  <si>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</si>
  <si>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</si>
  <si>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 Zagreb</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</si>
  <si>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</si>
  <si>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</si>
  <si>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</si>
  <si>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</si>
  <si>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</si>
  <si>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</si>
  <si>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</si>
  <si>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UP.02.1.1.13.0130</t>
  </si>
  <si>
    <t>SKRB ZA SVE</t>
  </si>
  <si>
    <t>UDRUGA UMIROVLJENIKA HRT-e</t>
  </si>
  <si>
    <t>Cilj projekta je povećati zapošljivost žena uz povećanje razine kvalitete života starijih osoba i osoba u nepovoljnom položaju na širem području grada Zagreba. Kroz projekt će se zaposliti 6 teže zapošljivih žena na način da će skrbiti za 36 starijih osoba i osoba u nepovoljnom položaju.</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</si>
  <si>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</si>
  <si>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</si>
  <si>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</si>
  <si>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</si>
  <si>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</si>
  <si>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</si>
  <si>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</si>
  <si>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</si>
  <si>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</si>
  <si>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</si>
  <si>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</si>
  <si>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</si>
  <si>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</si>
  <si>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</si>
  <si>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</si>
  <si>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</si>
  <si>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</si>
  <si>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</si>
  <si>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</si>
  <si>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</si>
  <si>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</si>
  <si>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</si>
  <si>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</si>
  <si>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</si>
  <si>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</si>
  <si>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</si>
  <si>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</si>
  <si>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</si>
  <si>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</si>
  <si>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FAZA II</t>
  </si>
  <si>
    <t>GRAD OTOK</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</si>
  <si>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</si>
  <si>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</si>
  <si>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</si>
  <si>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</si>
  <si>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</si>
  <si>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</si>
  <si>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</si>
  <si>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</si>
  <si>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</si>
  <si>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</si>
  <si>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</si>
  <si>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</si>
  <si>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</si>
  <si>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</si>
  <si>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</si>
  <si>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</si>
  <si>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</si>
  <si>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</si>
  <si>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</si>
  <si>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</si>
  <si>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</si>
  <si>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</si>
  <si>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</si>
  <si>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</si>
  <si>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</si>
  <si>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</si>
  <si>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</si>
  <si>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</si>
  <si>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</si>
  <si>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</si>
  <si>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</si>
  <si>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</si>
  <si>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</si>
  <si>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</si>
  <si>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</si>
  <si>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</si>
  <si>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</si>
  <si>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</si>
  <si>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</si>
  <si>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</si>
  <si>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</si>
  <si>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</si>
  <si>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</si>
  <si>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</si>
  <si>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</si>
  <si>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</si>
  <si>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</si>
  <si>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</si>
  <si>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</si>
  <si>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</si>
  <si>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</si>
  <si>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</si>
  <si>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</si>
  <si>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</si>
  <si>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</si>
  <si>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</si>
  <si>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</si>
  <si>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</si>
  <si>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</si>
  <si>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</si>
  <si>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</si>
  <si>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</si>
  <si>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</si>
  <si>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</si>
  <si>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</si>
  <si>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</si>
  <si>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</si>
  <si>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</si>
  <si>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</si>
  <si>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</si>
  <si>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</si>
  <si>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</si>
  <si>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</si>
  <si>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</si>
  <si>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</si>
  <si>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</si>
  <si>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</si>
  <si>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</si>
  <si>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</si>
  <si>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</si>
  <si>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</si>
  <si>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</si>
  <si>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</si>
  <si>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</si>
  <si>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</si>
  <si>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</si>
  <si>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</si>
  <si>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</si>
  <si>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</si>
  <si>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</si>
  <si>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</si>
  <si>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</si>
  <si>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</si>
  <si>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</si>
  <si>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</si>
  <si>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</si>
  <si>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</si>
  <si>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</si>
  <si>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</si>
  <si>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</si>
  <si>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</si>
  <si>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</si>
  <si>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</si>
  <si>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</si>
  <si>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</si>
  <si>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</si>
  <si>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</si>
  <si>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</si>
  <si>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</si>
  <si>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</si>
  <si>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</si>
  <si>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</si>
  <si>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</si>
  <si>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</si>
  <si>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</si>
  <si>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</si>
  <si>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</si>
  <si>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</si>
  <si>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</si>
  <si>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</si>
  <si>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</si>
  <si>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</si>
  <si>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</si>
  <si>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</si>
  <si>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</si>
  <si>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</si>
  <si>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</si>
  <si>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</si>
  <si>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</si>
  <si>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</si>
  <si>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</si>
  <si>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</si>
  <si>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</si>
  <si>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</si>
  <si>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</si>
  <si>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</si>
  <si>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</si>
  <si>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</si>
  <si>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</si>
  <si>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</si>
  <si>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</si>
  <si>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</si>
  <si>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</si>
  <si>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</si>
  <si>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</si>
  <si>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</si>
  <si>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</si>
  <si>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</si>
  <si>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</si>
  <si>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ogranak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</si>
  <si>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</si>
  <si>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</si>
  <si>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</si>
  <si>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</si>
  <si>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</si>
  <si>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</si>
  <si>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</si>
  <si>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</si>
  <si>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</si>
  <si>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</si>
  <si>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</si>
  <si>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</si>
  <si>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</si>
  <si>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</si>
  <si>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</si>
  <si>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</si>
  <si>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</si>
  <si>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</si>
  <si>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</si>
  <si>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</si>
  <si>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</si>
  <si>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</si>
  <si>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</si>
  <si>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</si>
  <si>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</si>
  <si>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za očuvanje tradicije, kulturne baštine i ruralnog razvitka "Pavenka"</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</si>
  <si>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</si>
  <si>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</si>
  <si>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</si>
  <si>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</si>
  <si>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</si>
  <si>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</si>
  <si>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</si>
  <si>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</si>
  <si>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</si>
  <si>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</si>
  <si>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</si>
  <si>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Županije Požeško - slavonske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</si>
  <si>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</si>
  <si>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</si>
  <si>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</si>
  <si>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</si>
  <si>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</si>
  <si>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</si>
  <si>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</si>
  <si>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 xml:space="preserve">Kupa - rijeka života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</si>
  <si>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</si>
  <si>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</si>
  <si>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</si>
  <si>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</si>
  <si>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</si>
  <si>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</si>
  <si>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</si>
  <si>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</si>
  <si>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</si>
  <si>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</si>
  <si>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</si>
  <si>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</si>
  <si>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</si>
  <si>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</si>
  <si>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</si>
  <si>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</si>
  <si>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</si>
  <si>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</si>
  <si>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</si>
  <si>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</si>
  <si>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</si>
  <si>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</si>
  <si>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</si>
  <si>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</si>
  <si>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</si>
  <si>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</si>
  <si>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</si>
  <si>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</si>
  <si>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</si>
  <si>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</si>
  <si>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</si>
  <si>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</si>
  <si>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</si>
  <si>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</si>
  <si>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</si>
  <si>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</si>
  <si>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</si>
  <si>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</si>
  <si>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</si>
  <si>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</si>
  <si>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</si>
  <si>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</si>
  <si>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</si>
  <si>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</si>
  <si>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</si>
  <si>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</si>
  <si>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</si>
  <si>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</si>
  <si>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</si>
  <si>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</si>
  <si>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</si>
  <si>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</si>
  <si>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</si>
  <si>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</si>
  <si>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</si>
  <si>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</si>
  <si>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</si>
  <si>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</si>
  <si>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</si>
  <si>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</si>
  <si>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</si>
  <si>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</si>
  <si>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</si>
  <si>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</si>
  <si>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</si>
  <si>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</si>
  <si>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</si>
  <si>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</si>
  <si>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</si>
  <si>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</si>
  <si>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</si>
  <si>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</si>
  <si>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</si>
  <si>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</si>
  <si>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</si>
  <si>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</si>
  <si>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</si>
  <si>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</si>
  <si>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</si>
  <si>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</si>
  <si>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</si>
  <si>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</si>
  <si>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</si>
  <si>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"KOLO-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</si>
  <si>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</si>
  <si>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</si>
  <si>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</si>
  <si>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</si>
  <si>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</si>
  <si>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</si>
  <si>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</si>
  <si>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</si>
  <si>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</si>
  <si>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</si>
  <si>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</si>
  <si>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</si>
  <si>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</si>
  <si>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</si>
  <si>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</si>
  <si>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</si>
  <si>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</si>
  <si>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</si>
  <si>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</si>
  <si>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</si>
  <si>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</si>
  <si>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</si>
  <si>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</si>
  <si>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</si>
  <si>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</si>
  <si>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</si>
  <si>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</si>
  <si>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</si>
  <si>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</si>
  <si>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</si>
  <si>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</si>
  <si>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</si>
  <si>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</si>
  <si>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</si>
  <si>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</si>
  <si>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</si>
  <si>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</si>
  <si>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</si>
  <si>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</si>
  <si>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</si>
  <si>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</si>
  <si>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</si>
  <si>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</si>
  <si>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</si>
  <si>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</si>
  <si>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</si>
  <si>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</si>
  <si>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</si>
  <si>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</si>
  <si>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</si>
  <si>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 za OSI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</si>
  <si>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</si>
  <si>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</si>
  <si>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</si>
  <si>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</si>
  <si>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</si>
  <si>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</si>
  <si>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</si>
  <si>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</si>
  <si>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</si>
  <si>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</si>
  <si>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</si>
  <si>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</si>
  <si>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</si>
  <si>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</si>
  <si>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</si>
  <si>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</si>
  <si>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</si>
  <si>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</si>
  <si>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</si>
  <si>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</si>
  <si>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</si>
  <si>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</si>
  <si>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</si>
  <si>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</si>
  <si>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</si>
  <si>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</si>
  <si>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</si>
  <si>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</si>
  <si>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</si>
  <si>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</si>
  <si>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</si>
  <si>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</si>
  <si>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</si>
  <si>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</si>
  <si>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</si>
  <si>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</si>
  <si>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</si>
  <si>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</si>
  <si>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</si>
  <si>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</si>
  <si>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</si>
  <si>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</si>
  <si>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</si>
  <si>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</si>
  <si>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</si>
  <si>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</si>
  <si>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</si>
  <si>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</si>
  <si>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</si>
  <si>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</si>
  <si>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</si>
  <si>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</si>
  <si>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</si>
  <si>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</si>
  <si>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</si>
  <si>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</si>
  <si>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</si>
  <si>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</si>
  <si>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 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</si>
  <si>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</si>
  <si>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</si>
  <si>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</si>
  <si>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</si>
  <si>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</si>
  <si>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</si>
  <si>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</si>
  <si>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</si>
  <si>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</si>
  <si>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</si>
  <si>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</si>
  <si>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</si>
  <si>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</si>
  <si>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</si>
  <si>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</si>
  <si>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</si>
  <si>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</si>
  <si>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UP.02.1.1.13.0264</t>
  </si>
  <si>
    <t>ZAŽELI - ZA ŽEne priLIka</t>
  </si>
  <si>
    <t>Udruga za boljitak Roma Međimurja</t>
  </si>
  <si>
    <t>Provedbom programa obrazovanja za poslove gerontodomaćice,u sklopu projekta ZAŽELI-ZA ŽEne priLIka žene pripadnice ciljne skupine steći će
potrebna znanja i vještine za skrb i njegu krajnjih korisnika. Po završetku obrazovanja, pripadnice ciljne skupine zaposlit će se kroz projekt gdje
će pružati usluge krajnjim korisnicima (starijim osobama i osobama s invaliditetom) u obliku pomoći u dostavi
namirnica, lijekova, pomagala, plaćanju računa, pripremi obroka, održavanju osobne higijene i higijene stambenog prostora, pružanje podrške kroz
razgovore i druženje te pratnju u raznim društvenim aktivnostima.</t>
  </si>
  <si>
    <t>UP.02.1.1.13.0265</t>
  </si>
  <si>
    <t>Podrška zapošljavanju nezaposlenih žena na području Općine Sunja kroz pružanje potpore i podrške starijim osobama i osobama u nepovoljnom položaju - faza II</t>
  </si>
  <si>
    <t>Projekt doprinosi rješavanju problema na području Općine Sunje koji se odnose na visok udio nezaposlenosti žena sa najviše završenom SSS, neravnomjernost korištenja socijalnih usluga te nerazvijenost izvaninstitucionalnih usluga. Cilj projekta je djelovat na razvijanje vještina neophodnih za aktivno uključivanje na tržište rada i povećanje konkurentnosti na istome kroz zapošljavanje uz istovremeno poboljšanje kvalitete života starijih i nemoćnih osoba te senzibilizacija mišljenja i javnog mijenja po pitanju potreba ciljane skupine i krajnjih korisnika Projekta.</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</si>
  <si>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</si>
  <si>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</si>
  <si>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</si>
  <si>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</si>
  <si>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</si>
  <si>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</si>
  <si>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</si>
  <si>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</si>
  <si>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</si>
  <si>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</si>
  <si>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</si>
  <si>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</si>
  <si>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</si>
  <si>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</si>
  <si>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</si>
  <si>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</si>
  <si>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</si>
  <si>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</si>
  <si>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 - 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</si>
  <si>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</si>
  <si>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</si>
  <si>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</si>
  <si>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 - 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</si>
  <si>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</si>
  <si>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</si>
  <si>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</si>
  <si>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MALONOGOMETNI KLUB "CRNICA"</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</si>
  <si>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</si>
  <si>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</si>
  <si>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</si>
  <si>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</si>
  <si>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</si>
  <si>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</si>
  <si>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</si>
  <si>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</si>
  <si>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</si>
  <si>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</si>
  <si>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</si>
  <si>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</si>
  <si>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</si>
  <si>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</si>
  <si>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</si>
  <si>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</si>
  <si>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</si>
  <si>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</si>
  <si>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</si>
  <si>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</si>
  <si>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</si>
  <si>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</si>
  <si>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</si>
  <si>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</si>
  <si>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</si>
  <si>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</si>
  <si>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</si>
  <si>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</si>
  <si>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</si>
  <si>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</si>
  <si>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</si>
  <si>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</si>
  <si>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</si>
  <si>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</si>
  <si>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</si>
  <si>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</si>
  <si>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</si>
  <si>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</si>
  <si>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</si>
  <si>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</si>
  <si>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</si>
  <si>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</si>
  <si>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</si>
  <si>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</si>
  <si>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</si>
  <si>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</si>
  <si>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</si>
  <si>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</si>
  <si>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</si>
  <si>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</si>
  <si>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</si>
  <si>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</si>
  <si>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</si>
  <si>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</si>
  <si>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</si>
  <si>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</si>
  <si>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</si>
  <si>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</si>
  <si>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</si>
  <si>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</si>
  <si>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</si>
  <si>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</si>
  <si>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</si>
  <si>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</si>
  <si>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</si>
  <si>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</si>
  <si>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</si>
  <si>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</si>
  <si>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</si>
  <si>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</si>
  <si>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</si>
  <si>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</si>
  <si>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</si>
  <si>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</si>
  <si>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</si>
  <si>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</si>
  <si>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</si>
  <si>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</si>
  <si>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</si>
  <si>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</si>
  <si>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</si>
  <si>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</si>
  <si>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</si>
  <si>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</si>
  <si>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</si>
  <si>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</si>
  <si>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</si>
  <si>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</si>
  <si>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</si>
  <si>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</si>
  <si>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</si>
  <si>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</si>
  <si>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</si>
  <si>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</si>
  <si>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</si>
  <si>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</si>
  <si>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</si>
  <si>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</si>
  <si>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</si>
  <si>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</si>
  <si>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</si>
  <si>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</si>
  <si>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</si>
  <si>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</si>
  <si>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</si>
  <si>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</si>
  <si>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</si>
  <si>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</si>
  <si>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</si>
  <si>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</si>
  <si>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</si>
  <si>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</si>
  <si>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</si>
  <si>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</si>
  <si>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</si>
  <si>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</si>
  <si>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</si>
  <si>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</si>
  <si>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</si>
  <si>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</si>
  <si>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</si>
  <si>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</si>
  <si>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</si>
  <si>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</si>
  <si>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</si>
  <si>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</si>
  <si>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</si>
  <si>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</si>
  <si>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</si>
  <si>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</si>
  <si>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</si>
  <si>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</si>
  <si>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</si>
  <si>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</si>
  <si>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</si>
  <si>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</si>
  <si>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</si>
  <si>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</si>
  <si>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</si>
  <si>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</si>
  <si>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</si>
  <si>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</si>
  <si>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</si>
  <si>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</si>
  <si>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</si>
  <si>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</si>
  <si>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</si>
  <si>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</si>
  <si>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</si>
  <si>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</si>
  <si>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</si>
  <si>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</si>
  <si>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</si>
  <si>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</si>
  <si>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</si>
  <si>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</si>
  <si>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</si>
  <si>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</si>
  <si>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</si>
  <si>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</si>
  <si>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</si>
  <si>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</si>
  <si>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</si>
  <si>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</si>
  <si>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</si>
  <si>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</si>
  <si>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</si>
  <si>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</si>
  <si>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</si>
  <si>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</si>
  <si>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</si>
  <si>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</si>
  <si>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</si>
  <si>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</si>
  <si>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</si>
  <si>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</si>
  <si>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</si>
  <si>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</si>
  <si>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</si>
  <si>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</si>
  <si>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</si>
  <si>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</si>
  <si>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</si>
  <si>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</si>
  <si>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</si>
  <si>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</si>
  <si>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</si>
  <si>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</si>
  <si>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</si>
  <si>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</si>
  <si>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</si>
  <si>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</si>
  <si>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</si>
  <si>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</si>
  <si>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</si>
  <si>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</si>
  <si>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</si>
  <si>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</si>
  <si>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</si>
  <si>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</si>
  <si>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</si>
  <si>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"Ruka podrške"</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</si>
  <si>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</si>
  <si>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</si>
  <si>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</si>
  <si>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</si>
  <si>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</si>
  <si>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</si>
  <si>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</si>
  <si>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</si>
  <si>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</si>
  <si>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</si>
  <si>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</si>
  <si>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</si>
  <si>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</si>
  <si>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</si>
  <si>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</si>
  <si>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OPĆINA PLITVIČKA JEZERA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</si>
  <si>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</si>
  <si>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</si>
  <si>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</si>
  <si>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</si>
  <si>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</si>
  <si>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</si>
  <si>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</si>
  <si>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</si>
  <si>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</si>
  <si>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</si>
  <si>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</si>
  <si>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</si>
  <si>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</si>
  <si>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</si>
  <si>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</si>
  <si>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</si>
  <si>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</si>
  <si>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</si>
  <si>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</si>
  <si>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</si>
  <si>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</si>
  <si>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</si>
  <si>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</si>
  <si>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</si>
  <si>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</si>
  <si>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</si>
  <si>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</si>
  <si>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</si>
  <si>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</si>
  <si>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</si>
  <si>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</si>
  <si>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</si>
  <si>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</si>
  <si>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</si>
  <si>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</si>
  <si>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</si>
  <si>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</si>
  <si>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</si>
  <si>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</si>
  <si>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</si>
  <si>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</si>
  <si>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</si>
  <si>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</si>
  <si>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</si>
  <si>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</si>
  <si>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</si>
  <si>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</si>
  <si>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</si>
  <si>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</si>
  <si>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</si>
  <si>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</si>
  <si>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</si>
  <si>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</si>
  <si>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</si>
  <si>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</si>
  <si>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</si>
  <si>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</si>
  <si>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</si>
  <si>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</si>
  <si>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</si>
  <si>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</si>
  <si>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</si>
  <si>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</si>
  <si>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</si>
  <si>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</si>
  <si>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</si>
  <si>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</si>
  <si>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</si>
  <si>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</si>
  <si>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</si>
  <si>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</si>
  <si>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</si>
  <si>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</si>
  <si>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</si>
  <si>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</si>
  <si>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</si>
  <si>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</si>
  <si>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</si>
  <si>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</si>
  <si>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</si>
  <si>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</si>
  <si>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</si>
  <si>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</si>
  <si>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</si>
  <si>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</si>
  <si>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</si>
  <si>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</si>
  <si>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</si>
  <si>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</si>
  <si>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</si>
  <si>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</si>
  <si>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</si>
  <si>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</si>
  <si>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NIKADA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</si>
  <si>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</si>
  <si>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</si>
  <si>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</si>
  <si>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</si>
  <si>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</si>
  <si>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</si>
  <si>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</si>
  <si>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</si>
  <si>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</si>
  <si>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</si>
  <si>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</si>
  <si>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</si>
  <si>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</si>
  <si>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</si>
  <si>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</si>
  <si>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</si>
  <si>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</si>
  <si>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</si>
  <si>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</si>
  <si>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</si>
  <si>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</si>
  <si>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</si>
  <si>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</si>
  <si>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</si>
  <si>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</si>
  <si>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</si>
  <si>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</si>
  <si>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</si>
  <si>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</si>
  <si>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</si>
  <si>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</si>
  <si>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</si>
  <si>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</si>
  <si>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</si>
  <si>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</si>
  <si>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</si>
  <si>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</si>
  <si>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</si>
  <si>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</si>
  <si>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</si>
  <si>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</si>
  <si>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</si>
  <si>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</si>
  <si>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</si>
  <si>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</si>
  <si>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</si>
  <si>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</si>
  <si>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</si>
  <si>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</si>
  <si>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</si>
  <si>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</si>
  <si>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</si>
  <si>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</si>
  <si>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</si>
  <si>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</si>
  <si>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</si>
  <si>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</si>
  <si>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</si>
  <si>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</si>
  <si>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</si>
  <si>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</si>
  <si>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</si>
  <si>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</si>
  <si>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</si>
  <si>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</si>
  <si>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</si>
  <si>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</si>
  <si>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</si>
  <si>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</si>
  <si>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</si>
  <si>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</si>
  <si>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</si>
  <si>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</si>
  <si>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</si>
  <si>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</si>
  <si>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</si>
  <si>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</si>
  <si>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</si>
  <si>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</si>
  <si>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</si>
  <si>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</si>
  <si>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</si>
  <si>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</si>
  <si>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</si>
  <si>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</si>
  <si>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</si>
  <si>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</si>
  <si>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</si>
  <si>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</si>
  <si>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</si>
  <si>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</si>
  <si>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</si>
  <si>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</si>
  <si>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</si>
  <si>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</si>
  <si>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</si>
  <si>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</si>
  <si>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</si>
  <si>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</si>
  <si>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</si>
  <si>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</si>
  <si>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</si>
  <si>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</si>
  <si>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</si>
  <si>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</si>
  <si>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</si>
  <si>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</si>
  <si>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</si>
  <si>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</si>
  <si>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</si>
  <si>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</si>
  <si>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</si>
  <si>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</si>
  <si>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</si>
  <si>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</si>
  <si>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</si>
  <si>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</si>
  <si>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</si>
  <si>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</si>
  <si>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</si>
  <si>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</si>
  <si>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</si>
  <si>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</si>
  <si>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</si>
  <si>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</si>
  <si>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</si>
  <si>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</si>
  <si>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</si>
  <si>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</si>
  <si>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</si>
  <si>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</si>
  <si>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</si>
  <si>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</si>
  <si>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</si>
  <si>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</si>
  <si>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Malonogometni klub Zagreb Gimka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</si>
  <si>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</si>
  <si>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</si>
  <si>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</si>
  <si>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BD Udruga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</si>
  <si>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</si>
  <si>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</si>
  <si>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</si>
  <si>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</si>
  <si>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</si>
  <si>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</si>
  <si>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</si>
  <si>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</si>
  <si>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</si>
  <si>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</si>
  <si>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</si>
  <si>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</si>
  <si>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</si>
  <si>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</si>
  <si>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</si>
  <si>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</si>
  <si>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poli􀆟čke kulture, po􀆟canje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</si>
  <si>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</si>
  <si>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</si>
  <si>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</si>
  <si>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</si>
  <si>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</si>
  <si>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</si>
  <si>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</si>
  <si>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</si>
  <si>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</si>
  <si>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</si>
  <si>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</si>
  <si>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</si>
  <si>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</si>
  <si>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</si>
  <si>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</si>
  <si>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</si>
  <si>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</si>
  <si>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</si>
  <si>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</si>
  <si>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</si>
  <si>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</si>
  <si>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</si>
  <si>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</si>
  <si>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</si>
  <si>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</si>
  <si>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</si>
  <si>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</si>
  <si>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</si>
  <si>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</si>
  <si>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</si>
  <si>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</si>
  <si>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</si>
  <si>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</si>
  <si>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</si>
  <si>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</si>
  <si>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</si>
  <si>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</si>
  <si>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Humanitarna Udruga "Majka Terezija"</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</si>
  <si>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</si>
  <si>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</si>
  <si>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</si>
  <si>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</si>
  <si>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</si>
  <si>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</si>
  <si>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</si>
  <si>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</si>
  <si>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</si>
  <si>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</si>
  <si>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</si>
  <si>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</si>
  <si>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</si>
  <si>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</si>
  <si>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</si>
  <si>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</si>
  <si>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</si>
  <si>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</si>
  <si>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</si>
  <si>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</si>
  <si>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</si>
  <si>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</si>
  <si>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</si>
  <si>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</si>
  <si>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</si>
  <si>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</si>
  <si>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</si>
  <si>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</si>
  <si>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</si>
  <si>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</si>
  <si>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</si>
  <si>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</si>
  <si>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</si>
  <si>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</si>
  <si>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</si>
  <si>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</si>
  <si>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</si>
  <si>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</si>
  <si>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</si>
  <si>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</si>
  <si>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</si>
  <si>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</si>
  <si>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</si>
  <si>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Šahovski klub Novi Zagreb</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</si>
  <si>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</si>
  <si>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</si>
  <si>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</si>
  <si>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</si>
  <si>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</si>
  <si>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</si>
  <si>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</si>
  <si>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</si>
  <si>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</si>
  <si>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</si>
  <si>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</si>
  <si>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</si>
  <si>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</si>
  <si>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</si>
  <si>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</si>
  <si>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</si>
  <si>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</si>
  <si>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</si>
  <si>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</si>
  <si>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</si>
  <si>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</si>
  <si>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</si>
  <si>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</si>
  <si>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</si>
  <si>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</si>
  <si>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</si>
  <si>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</si>
  <si>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</si>
  <si>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</si>
  <si>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</si>
  <si>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</si>
  <si>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</si>
  <si>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</si>
  <si>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</si>
  <si>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</si>
  <si>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</si>
  <si>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</si>
  <si>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</si>
  <si>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</si>
  <si>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</si>
  <si>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</si>
  <si>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</si>
  <si>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</si>
  <si>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</si>
  <si>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</si>
  <si>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</si>
  <si>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</si>
  <si>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</si>
  <si>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</si>
  <si>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</si>
  <si>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</si>
  <si>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</si>
  <si>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</si>
  <si>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</si>
  <si>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</si>
  <si>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</si>
  <si>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</si>
  <si>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</si>
  <si>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</si>
  <si>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</si>
  <si>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</si>
  <si>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</si>
  <si>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</si>
  <si>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</si>
  <si>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</si>
  <si>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</si>
  <si>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</si>
  <si>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</si>
  <si>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</si>
  <si>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</si>
  <si>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</si>
  <si>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</si>
  <si>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</si>
  <si>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</si>
  <si>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</si>
  <si>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</si>
  <si>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</si>
  <si>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</si>
  <si>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</si>
  <si>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UDRUGA ZA DJECU I MLADE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</si>
  <si>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</si>
  <si>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</si>
  <si>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</si>
  <si>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</si>
  <si>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</si>
  <si>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</si>
  <si>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</si>
  <si>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</si>
  <si>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</si>
  <si>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</si>
  <si>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</si>
  <si>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</si>
  <si>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</si>
  <si>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</si>
  <si>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</si>
  <si>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</si>
  <si>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</si>
  <si>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</si>
  <si>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</si>
  <si>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</si>
  <si>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</si>
  <si>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</si>
  <si>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</si>
  <si>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</si>
  <si>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</si>
  <si>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</si>
  <si>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</si>
  <si>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</si>
  <si>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</si>
  <si>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</si>
  <si>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</si>
  <si>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</si>
  <si>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</si>
  <si>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</si>
  <si>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</si>
  <si>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</si>
  <si>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</si>
  <si>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</si>
  <si>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</si>
  <si>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</si>
  <si>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</si>
  <si>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</si>
  <si>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</si>
  <si>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</si>
  <si>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</si>
  <si>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</si>
  <si>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</si>
  <si>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</si>
  <si>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</si>
  <si>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</si>
  <si>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</si>
  <si>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</si>
  <si>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</si>
  <si>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</si>
  <si>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</si>
  <si>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</si>
  <si>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</si>
  <si>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</si>
  <si>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</si>
  <si>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</si>
  <si>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</si>
  <si>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</si>
  <si>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</si>
  <si>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</si>
  <si>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</si>
  <si>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</si>
  <si>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</si>
  <si>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</si>
  <si>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</si>
  <si>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</si>
  <si>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</si>
  <si>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</si>
  <si>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</si>
  <si>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</si>
  <si>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</si>
  <si>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</si>
  <si>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</si>
  <si>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</si>
  <si>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</si>
  <si>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</si>
  <si>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</si>
  <si>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</si>
  <si>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</si>
  <si>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</si>
  <si>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</si>
  <si>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</si>
  <si>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</si>
  <si>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</si>
  <si>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</si>
  <si>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</si>
  <si>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</si>
  <si>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</si>
  <si>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</si>
  <si>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</si>
  <si>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</si>
  <si>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</si>
  <si>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</si>
  <si>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</si>
  <si>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</si>
  <si>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</si>
  <si>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</si>
  <si>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</si>
  <si>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</si>
  <si>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</si>
  <si>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</si>
  <si>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</si>
  <si>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</si>
  <si>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</si>
  <si>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</si>
  <si>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</si>
  <si>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</si>
  <si>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</si>
  <si>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</si>
  <si>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</si>
  <si>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</si>
  <si>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</si>
  <si>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</si>
  <si>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</si>
  <si>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</si>
  <si>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</si>
  <si>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</si>
  <si>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</si>
  <si>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</si>
  <si>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</si>
  <si>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</si>
  <si>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</si>
  <si>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</si>
  <si>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</si>
  <si>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</si>
  <si>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</si>
  <si>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</si>
  <si>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</si>
  <si>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</si>
  <si>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 kulturni centar Lamparna online</t>
  </si>
  <si>
    <t>LABIN ART EXPRESS XXI</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</si>
  <si>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</si>
  <si>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</si>
  <si>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</si>
  <si>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</si>
  <si>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</si>
  <si>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</si>
  <si>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</si>
  <si>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</si>
  <si>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</si>
  <si>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</si>
  <si>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</si>
  <si>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</si>
  <si>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</si>
  <si>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</si>
  <si>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</si>
  <si>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</si>
  <si>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</si>
  <si>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</si>
  <si>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</si>
  <si>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</si>
  <si>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</si>
  <si>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</si>
  <si>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</si>
  <si>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</si>
  <si>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</si>
  <si>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</si>
  <si>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</si>
  <si>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</si>
  <si>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</si>
  <si>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</si>
  <si>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</si>
  <si>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</si>
  <si>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</si>
  <si>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</si>
  <si>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</si>
  <si>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UP.02.1.1.15.0046</t>
  </si>
  <si>
    <t>Čitanjem do uključivog društva</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</si>
  <si>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</si>
  <si>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</si>
  <si>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</si>
  <si>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</si>
  <si>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</si>
  <si>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</si>
  <si>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</si>
  <si>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</si>
  <si>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</si>
  <si>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</si>
  <si>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</si>
  <si>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UP.02.1.1.15.0070</t>
  </si>
  <si>
    <t>Radost čitanja</t>
  </si>
  <si>
    <t>Samostalna narodna knjižnica Gospić</t>
  </si>
  <si>
    <t>Cilj projekta je povećati socijalnu uključenost pripadnika ciljnih skupina kroz razvoj i jačanje čitalačke pismenosti na području Ličko-senjske županije putem nabave i opremanja bibliobusa te povećanja dostupnosti materijala i aktivnosti kojima se razvijaju i potiču čitalačke kompetencije. Projektne aktivnosti su iznimno bitne za područje Ličko-senjske županije koja ima 51.060 st na površini od 5.353 km2.</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</si>
  <si>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</si>
  <si>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</si>
  <si>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</si>
  <si>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</si>
  <si>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</si>
  <si>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</si>
  <si>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</si>
  <si>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</si>
  <si>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</si>
  <si>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</si>
  <si>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</si>
  <si>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</si>
  <si>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</si>
  <si>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</si>
  <si>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</si>
  <si>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</si>
  <si>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</si>
  <si>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</si>
  <si>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</si>
  <si>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</si>
  <si>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</si>
  <si>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</si>
  <si>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</si>
  <si>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</si>
  <si>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</si>
  <si>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</si>
  <si>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</si>
  <si>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</si>
  <si>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</si>
  <si>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</si>
  <si>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</si>
  <si>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</si>
  <si>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</si>
  <si>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</si>
  <si>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</si>
  <si>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</si>
  <si>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</si>
  <si>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</si>
  <si>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</si>
  <si>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</si>
  <si>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</si>
  <si>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</si>
  <si>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</si>
  <si>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</si>
  <si>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</si>
  <si>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</si>
  <si>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</si>
  <si>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</si>
  <si>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</si>
  <si>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</si>
  <si>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</si>
  <si>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</si>
  <si>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</si>
  <si>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</si>
  <si>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</si>
  <si>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</si>
  <si>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</si>
  <si>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</si>
  <si>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</si>
  <si>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</si>
  <si>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</si>
  <si>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</si>
  <si>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</si>
  <si>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</si>
  <si>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</si>
  <si>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</si>
  <si>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</si>
  <si>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</si>
  <si>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</si>
  <si>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</si>
  <si>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</si>
  <si>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</si>
  <si>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</si>
  <si>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</si>
  <si>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</si>
  <si>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</si>
  <si>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</si>
  <si>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</si>
  <si>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</si>
  <si>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</si>
  <si>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</si>
  <si>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</si>
  <si>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</si>
  <si>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</si>
  <si>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</si>
  <si>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</si>
  <si>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</si>
  <si>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</si>
  <si>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</si>
  <si>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</si>
  <si>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</si>
  <si>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UDRUGA UMIROVLJENIKA GRADA KNINA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</si>
  <si>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</si>
  <si>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</si>
  <si>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</si>
  <si>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</si>
  <si>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</si>
  <si>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</si>
  <si>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</si>
  <si>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</si>
  <si>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</si>
  <si>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</si>
  <si>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</si>
  <si>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</si>
  <si>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</si>
  <si>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</si>
  <si>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</si>
  <si>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</si>
  <si>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</si>
  <si>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</si>
  <si>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</si>
  <si>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</si>
  <si>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</si>
  <si>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</si>
  <si>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</si>
  <si>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</si>
  <si>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</si>
  <si>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</si>
  <si>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</si>
  <si>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</si>
  <si>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</si>
  <si>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</si>
  <si>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</si>
  <si>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</si>
  <si>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</si>
  <si>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</si>
  <si>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</si>
  <si>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</si>
  <si>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</si>
  <si>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</si>
  <si>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</si>
  <si>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</si>
  <si>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</si>
  <si>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</si>
  <si>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</si>
  <si>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</si>
  <si>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</si>
  <si>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</si>
  <si>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</si>
  <si>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</si>
  <si>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</si>
  <si>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</si>
  <si>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</si>
  <si>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</si>
  <si>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</si>
  <si>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</si>
  <si>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</si>
  <si>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</si>
  <si>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</si>
  <si>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</si>
  <si>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</si>
  <si>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</si>
  <si>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</si>
  <si>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</si>
  <si>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</si>
  <si>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</si>
  <si>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</si>
  <si>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</si>
  <si>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</si>
  <si>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</si>
  <si>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</si>
  <si>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</si>
  <si>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</si>
  <si>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</si>
  <si>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</si>
  <si>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</si>
  <si>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</si>
  <si>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</si>
  <si>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</si>
  <si>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</si>
  <si>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</si>
  <si>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</si>
  <si>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</si>
  <si>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</si>
  <si>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</si>
  <si>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</si>
  <si>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</si>
  <si>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</si>
  <si>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</si>
  <si>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</si>
  <si>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</si>
  <si>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</si>
  <si>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</si>
  <si>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</si>
  <si>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</si>
  <si>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</si>
  <si>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</si>
  <si>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</si>
  <si>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</si>
  <si>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</si>
  <si>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UP.02.1.2.01.0056</t>
  </si>
  <si>
    <t>TOP - Poboljšanje kvalitete života u Petrinji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</si>
  <si>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</si>
  <si>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</si>
  <si>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</si>
  <si>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</si>
  <si>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</si>
  <si>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</si>
  <si>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</si>
  <si>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</si>
  <si>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</si>
  <si>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</si>
  <si>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</si>
  <si>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</si>
  <si>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</si>
  <si>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</si>
  <si>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</si>
  <si>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</si>
  <si>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</si>
  <si>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</si>
  <si>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</si>
  <si>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</si>
  <si>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</si>
  <si>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</si>
  <si>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</si>
  <si>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</si>
  <si>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</si>
  <si>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</si>
  <si>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</si>
  <si>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</si>
  <si>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</si>
  <si>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</si>
  <si>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</si>
  <si>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</si>
  <si>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</si>
  <si>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</si>
  <si>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</si>
  <si>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</si>
  <si>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</si>
  <si>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</si>
  <si>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</si>
  <si>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</si>
  <si>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</si>
  <si>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</si>
  <si>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</si>
  <si>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</si>
  <si>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</si>
  <si>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</si>
  <si>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</si>
  <si>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</si>
  <si>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</si>
  <si>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</si>
  <si>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</si>
  <si>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</si>
  <si>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</si>
  <si>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</si>
  <si>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</si>
  <si>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</si>
  <si>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</si>
  <si>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</si>
  <si>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</si>
  <si>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</si>
  <si>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Klapa Asseria Benkovac</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</si>
  <si>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</si>
  <si>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</si>
  <si>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</si>
  <si>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</si>
  <si>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</si>
  <si>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</si>
  <si>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</si>
  <si>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</si>
  <si>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</si>
  <si>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</si>
  <si>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</si>
  <si>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</si>
  <si>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</si>
  <si>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</si>
  <si>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</si>
  <si>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</si>
  <si>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</si>
  <si>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</si>
  <si>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</si>
  <si>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</si>
  <si>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</si>
  <si>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</si>
  <si>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</si>
  <si>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</si>
  <si>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</si>
  <si>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</si>
  <si>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</si>
  <si>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</si>
  <si>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</si>
  <si>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</si>
  <si>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</si>
  <si>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</si>
  <si>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</si>
  <si>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</si>
  <si>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</si>
  <si>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</si>
  <si>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</si>
  <si>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</si>
  <si>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</si>
  <si>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</si>
  <si>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</si>
  <si>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</si>
  <si>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</si>
  <si>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</si>
  <si>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</si>
  <si>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</si>
  <si>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</si>
  <si>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</si>
  <si>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</si>
  <si>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</si>
  <si>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</si>
  <si>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</si>
  <si>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</si>
  <si>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</si>
  <si>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</si>
  <si>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</si>
  <si>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</si>
  <si>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</si>
  <si>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</si>
  <si>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</si>
  <si>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</si>
  <si>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</si>
  <si>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</si>
  <si>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</si>
  <si>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</si>
  <si>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</si>
  <si>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</si>
  <si>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</si>
  <si>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</si>
  <si>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</si>
  <si>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</si>
  <si>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</si>
  <si>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</si>
  <si>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</si>
  <si>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</si>
  <si>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</si>
  <si>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</si>
  <si>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</si>
  <si>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</si>
  <si>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</si>
  <si>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</si>
  <si>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</si>
  <si>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</si>
  <si>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</si>
  <si>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</si>
  <si>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</si>
  <si>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</si>
  <si>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</si>
  <si>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</si>
  <si>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</si>
  <si>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</si>
  <si>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</si>
  <si>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</si>
  <si>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</si>
  <si>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</si>
  <si>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</si>
  <si>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</si>
  <si>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</si>
  <si>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</si>
  <si>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</si>
  <si>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</si>
  <si>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</si>
  <si>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</si>
  <si>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</si>
  <si>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</si>
  <si>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</si>
  <si>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</si>
  <si>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</si>
  <si>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</si>
  <si>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</si>
  <si>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</si>
  <si>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</si>
  <si>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</si>
  <si>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</si>
  <si>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</si>
  <si>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</si>
  <si>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</si>
  <si>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</si>
  <si>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</si>
  <si>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</si>
  <si>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</si>
  <si>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</si>
  <si>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</si>
  <si>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</si>
  <si>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</si>
  <si>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</si>
  <si>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</si>
  <si>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</si>
  <si>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</si>
  <si>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</si>
  <si>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</si>
  <si>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</si>
  <si>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</si>
  <si>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</si>
  <si>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</si>
  <si>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</si>
  <si>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</si>
  <si>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</si>
  <si>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</si>
  <si>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</si>
  <si>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</si>
  <si>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</si>
  <si>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</si>
  <si>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</si>
  <si>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</si>
  <si>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</si>
  <si>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</si>
  <si>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</si>
  <si>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</si>
  <si>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</si>
  <si>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</si>
  <si>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</si>
  <si>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</si>
  <si>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</si>
  <si>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</si>
  <si>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</si>
  <si>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</si>
  <si>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</si>
  <si>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</si>
  <si>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</si>
  <si>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</si>
  <si>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</si>
  <si>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</si>
  <si>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</si>
  <si>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Specijalističko usavršavanje doktora medicine za specijalizaciju iz kliničke radiologije doma zdravlja Senj</t>
  </si>
  <si>
    <t>Dom zdravlja -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</si>
  <si>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</si>
  <si>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</si>
  <si>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</si>
  <si>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</si>
  <si>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</si>
  <si>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</si>
  <si>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</si>
  <si>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</si>
  <si>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</si>
  <si>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</si>
  <si>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</si>
  <si>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</si>
  <si>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</si>
  <si>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</si>
  <si>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</si>
  <si>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</si>
  <si>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</si>
  <si>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</si>
  <si>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</si>
  <si>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 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</si>
  <si>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</si>
  <si>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</si>
  <si>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</si>
  <si>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</si>
  <si>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</si>
  <si>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</si>
  <si>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</si>
  <si>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</si>
  <si>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</si>
  <si>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</si>
  <si>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</si>
  <si>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</si>
  <si>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</si>
  <si>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</si>
  <si>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</si>
  <si>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</si>
  <si>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</si>
  <si>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</si>
  <si>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</si>
  <si>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</si>
  <si>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</si>
  <si>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</si>
  <si>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</si>
  <si>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</si>
  <si>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</si>
  <si>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</si>
  <si>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</si>
  <si>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</si>
  <si>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</si>
  <si>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</si>
  <si>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</si>
  <si>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</si>
  <si>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</si>
  <si>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</si>
  <si>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</si>
  <si>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</si>
  <si>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</si>
  <si>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</si>
  <si>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</si>
  <si>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</si>
  <si>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</si>
  <si>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</si>
  <si>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</si>
  <si>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</si>
  <si>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</si>
  <si>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</si>
  <si>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</si>
  <si>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</si>
  <si>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</si>
  <si>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</si>
  <si>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</si>
  <si>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</si>
  <si>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</si>
  <si>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</si>
  <si>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</si>
  <si>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</si>
  <si>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</si>
  <si>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</si>
  <si>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</si>
  <si>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</si>
  <si>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</si>
  <si>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</si>
  <si>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</si>
  <si>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</si>
  <si>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</si>
  <si>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</si>
  <si>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</si>
  <si>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</si>
  <si>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</si>
  <si>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</si>
  <si>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</si>
  <si>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</si>
  <si>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</si>
  <si>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</si>
  <si>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</si>
  <si>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</si>
  <si>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</si>
  <si>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</si>
  <si>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</si>
  <si>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</si>
  <si>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</si>
  <si>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</si>
  <si>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</si>
  <si>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</si>
  <si>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</si>
  <si>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</si>
  <si>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</si>
  <si>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</si>
  <si>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</si>
  <si>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</si>
  <si>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</si>
  <si>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</si>
  <si>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</si>
  <si>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</si>
  <si>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</si>
  <si>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</si>
  <si>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</si>
  <si>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</si>
  <si>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</si>
  <si>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</si>
  <si>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</si>
  <si>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</si>
  <si>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</si>
  <si>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</si>
  <si>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</si>
  <si>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</si>
  <si>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</si>
  <si>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</si>
  <si>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</si>
  <si>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</si>
  <si>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</si>
  <si>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</si>
  <si>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</si>
  <si>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</si>
  <si>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</si>
  <si>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</si>
  <si>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</si>
  <si>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</si>
  <si>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</si>
  <si>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</si>
  <si>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</si>
  <si>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</si>
  <si>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</si>
  <si>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</si>
  <si>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</si>
  <si>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</si>
  <si>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</si>
  <si>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</si>
  <si>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</si>
  <si>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</si>
  <si>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</si>
  <si>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</si>
  <si>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</si>
  <si>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</si>
  <si>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</si>
  <si>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</si>
  <si>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</si>
  <si>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</si>
  <si>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</si>
  <si>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</si>
  <si>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</si>
  <si>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</si>
  <si>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</si>
  <si>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</si>
  <si>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</si>
  <si>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</si>
  <si>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</si>
  <si>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</si>
  <si>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</si>
  <si>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</si>
  <si>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</si>
  <si>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</si>
  <si>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</si>
  <si>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</si>
  <si>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</si>
  <si>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</si>
  <si>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</si>
  <si>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</si>
  <si>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</si>
  <si>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</si>
  <si>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</si>
  <si>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</si>
  <si>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</si>
  <si>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</si>
  <si>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</si>
  <si>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</si>
  <si>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</si>
  <si>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</si>
  <si>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</si>
  <si>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</si>
  <si>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</si>
  <si>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</si>
  <si>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</si>
  <si>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</si>
  <si>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</si>
  <si>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</si>
  <si>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</si>
  <si>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</si>
  <si>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</si>
  <si>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</si>
  <si>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</si>
  <si>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</si>
  <si>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</si>
  <si>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</si>
  <si>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</si>
  <si>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</si>
  <si>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</si>
  <si>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</si>
  <si>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</si>
  <si>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</si>
  <si>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</si>
  <si>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</si>
  <si>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</si>
  <si>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</si>
  <si>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</si>
  <si>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</si>
  <si>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</si>
  <si>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</si>
  <si>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</si>
  <si>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</si>
  <si>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</si>
  <si>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</si>
  <si>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</si>
  <si>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</si>
  <si>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</si>
  <si>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</si>
  <si>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</si>
  <si>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</si>
  <si>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</si>
  <si>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</si>
  <si>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</si>
  <si>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</si>
  <si>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</si>
  <si>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</si>
  <si>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</si>
  <si>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</si>
  <si>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</si>
  <si>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</si>
  <si>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</si>
  <si>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</si>
  <si>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</si>
  <si>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</si>
  <si>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</si>
  <si>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</si>
  <si>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</si>
  <si>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</si>
  <si>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</si>
  <si>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</si>
  <si>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</si>
  <si>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</si>
  <si>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</si>
  <si>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</si>
  <si>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</si>
  <si>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</si>
  <si>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</si>
  <si>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</si>
  <si>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</si>
  <si>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</si>
  <si>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</si>
  <si>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</si>
  <si>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</si>
  <si>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</si>
  <si>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</si>
  <si>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</si>
  <si>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</si>
  <si>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</si>
  <si>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</si>
  <si>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</si>
  <si>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</si>
  <si>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</si>
  <si>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</si>
  <si>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</si>
  <si>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</si>
  <si>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</si>
  <si>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</si>
  <si>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UP.02.2.1.04.0052</t>
  </si>
  <si>
    <t>Prevencija slabovidnosti i invaliditeta uzrokovanog kreatokonusom kroz edukaciju zdravstvenih djelatnika</t>
  </si>
  <si>
    <t>Poliklinika Optical Express</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</si>
  <si>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</si>
  <si>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</si>
  <si>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</si>
  <si>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</si>
  <si>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</si>
  <si>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</si>
  <si>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</si>
  <si>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</si>
  <si>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</si>
  <si>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</si>
  <si>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</si>
  <si>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</si>
  <si>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</si>
  <si>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</si>
  <si>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</si>
  <si>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</si>
  <si>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</si>
  <si>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</si>
  <si>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</si>
  <si>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</si>
  <si>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</si>
  <si>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</si>
  <si>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</si>
  <si>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</si>
  <si>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</si>
  <si>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</si>
  <si>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</si>
  <si>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</si>
  <si>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</si>
  <si>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</si>
  <si>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</si>
  <si>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</si>
  <si>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Spinalne ozljede Zagreb</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</si>
  <si>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</si>
  <si>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</si>
  <si>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</si>
  <si>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</si>
  <si>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</si>
  <si>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</si>
  <si>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</si>
  <si>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</si>
  <si>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</si>
  <si>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</si>
  <si>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Bjelovarsko-bilogorska, Grad Zagreb</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</si>
  <si>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</si>
  <si>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</si>
  <si>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</si>
  <si>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</si>
  <si>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</si>
  <si>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</si>
  <si>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</si>
  <si>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</si>
  <si>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</si>
  <si>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</si>
  <si>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</si>
  <si>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</si>
  <si>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</si>
  <si>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</si>
  <si>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</si>
  <si>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</si>
  <si>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</si>
  <si>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</si>
  <si>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</si>
  <si>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</si>
  <si>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</si>
  <si>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</si>
  <si>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</si>
  <si>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</si>
  <si>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</si>
  <si>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</si>
  <si>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</si>
  <si>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</si>
  <si>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</si>
  <si>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</si>
  <si>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</si>
  <si>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</si>
  <si>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</si>
  <si>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</si>
  <si>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</si>
  <si>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</si>
  <si>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</si>
  <si>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</si>
  <si>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</si>
  <si>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</si>
  <si>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</si>
  <si>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</si>
  <si>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</si>
  <si>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</si>
  <si>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</si>
  <si>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</si>
  <si>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</si>
  <si>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</si>
  <si>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</si>
  <si>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</si>
  <si>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</si>
  <si>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</si>
  <si>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Udruga osoba s invaliditetom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</si>
  <si>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</si>
  <si>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</si>
  <si>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</si>
  <si>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</si>
  <si>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</si>
  <si>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</si>
  <si>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</si>
  <si>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</si>
  <si>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</si>
  <si>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</si>
  <si>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</si>
  <si>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</si>
  <si>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</si>
  <si>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</si>
  <si>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</si>
  <si>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</si>
  <si>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</si>
  <si>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</si>
  <si>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</si>
  <si>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</si>
  <si>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</si>
  <si>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</si>
  <si>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</si>
  <si>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</si>
  <si>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</si>
  <si>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</si>
  <si>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</si>
  <si>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</si>
  <si>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</si>
  <si>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</si>
  <si>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</si>
  <si>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</si>
  <si>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</si>
  <si>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</si>
  <si>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</si>
  <si>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</si>
  <si>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</si>
  <si>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</si>
  <si>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</si>
  <si>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</si>
  <si>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</si>
  <si>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</si>
  <si>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</si>
  <si>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</si>
  <si>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</si>
  <si>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</si>
  <si>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</si>
  <si>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</si>
  <si>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</si>
  <si>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</si>
  <si>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</si>
  <si>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</si>
  <si>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</si>
  <si>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</si>
  <si>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</si>
  <si>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</si>
  <si>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</si>
  <si>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</si>
  <si>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</si>
  <si>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Vukovarsko-srijemska, Grad Zagreb</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</si>
  <si>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</si>
  <si>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</si>
  <si>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</si>
  <si>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</si>
  <si>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</si>
  <si>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</si>
  <si>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Zajedno kroz život</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</si>
  <si>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</si>
  <si>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</si>
  <si>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</si>
  <si>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</si>
  <si>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</si>
  <si>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</si>
  <si>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</si>
  <si>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</si>
  <si>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</si>
  <si>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</si>
  <si>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</si>
  <si>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</si>
  <si>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</si>
  <si>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</si>
  <si>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</si>
  <si>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</si>
  <si>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</si>
  <si>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</si>
  <si>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</si>
  <si>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</si>
  <si>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</si>
  <si>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</si>
  <si>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</si>
  <si>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</si>
  <si>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</si>
  <si>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</si>
  <si>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</si>
  <si>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</si>
  <si>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</si>
  <si>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</si>
  <si>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</si>
  <si>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</si>
  <si>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</si>
  <si>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</si>
  <si>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</si>
  <si>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</si>
  <si>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</si>
  <si>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</si>
  <si>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</si>
  <si>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</si>
  <si>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</si>
  <si>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</si>
  <si>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</si>
  <si>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</si>
  <si>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</si>
  <si>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</si>
  <si>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</si>
  <si>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</si>
  <si>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</si>
  <si>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</si>
  <si>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</si>
  <si>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</si>
  <si>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</si>
  <si>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</si>
  <si>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</si>
  <si>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</si>
  <si>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</si>
  <si>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</si>
  <si>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</si>
  <si>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</si>
  <si>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</si>
  <si>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</si>
  <si>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</si>
  <si>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</si>
  <si>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</si>
  <si>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</si>
  <si>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</si>
  <si>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</si>
  <si>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</si>
  <si>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</si>
  <si>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</si>
  <si>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</si>
  <si>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</si>
  <si>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</si>
  <si>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</si>
  <si>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</si>
  <si>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</si>
  <si>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</si>
  <si>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</si>
  <si>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</si>
  <si>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</si>
  <si>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</si>
  <si>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</si>
  <si>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</si>
  <si>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</si>
  <si>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</si>
  <si>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</si>
  <si>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</si>
  <si>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</si>
  <si>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</si>
  <si>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</si>
  <si>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</si>
  <si>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</si>
  <si>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</si>
  <si>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</si>
  <si>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</si>
  <si>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</si>
  <si>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</si>
  <si>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</si>
  <si>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</si>
  <si>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</si>
  <si>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</si>
  <si>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</si>
  <si>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</si>
  <si>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</si>
  <si>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</si>
  <si>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</si>
  <si>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</si>
  <si>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</si>
  <si>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</si>
  <si>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</si>
  <si>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</si>
  <si>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</si>
  <si>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</si>
  <si>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</si>
  <si>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</si>
  <si>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</si>
  <si>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</si>
  <si>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</si>
  <si>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</si>
  <si>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</si>
  <si>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</si>
  <si>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</si>
  <si>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</si>
  <si>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</si>
  <si>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</si>
  <si>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</si>
  <si>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</si>
  <si>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</si>
  <si>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</si>
  <si>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Udruga osoba s invaliditetom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</si>
  <si>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</si>
  <si>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</si>
  <si>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</si>
  <si>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</si>
  <si>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</si>
  <si>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</si>
  <si>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</si>
  <si>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</si>
  <si>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</si>
  <si>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</si>
  <si>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</si>
  <si>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</si>
  <si>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</si>
  <si>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</si>
  <si>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</si>
  <si>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</si>
  <si>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</si>
  <si>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</si>
  <si>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</si>
  <si>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</si>
  <si>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</si>
  <si>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</si>
  <si>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</si>
  <si>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</si>
  <si>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</si>
  <si>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</si>
  <si>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</si>
  <si>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</si>
  <si>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</si>
  <si>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</si>
  <si>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</si>
  <si>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</si>
  <si>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</si>
  <si>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</si>
  <si>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</si>
  <si>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</si>
  <si>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</si>
  <si>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</si>
  <si>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</si>
  <si>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</si>
  <si>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</si>
  <si>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</si>
  <si>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</si>
  <si>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</si>
  <si>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</si>
  <si>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</si>
  <si>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</si>
  <si>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</si>
  <si>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</si>
  <si>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</si>
  <si>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</si>
  <si>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</si>
  <si>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</si>
  <si>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</si>
  <si>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</si>
  <si>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</si>
  <si>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</si>
  <si>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</si>
  <si>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</si>
  <si>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</si>
  <si>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</si>
  <si>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</si>
  <si>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</si>
  <si>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</si>
  <si>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</si>
  <si>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</si>
  <si>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</si>
  <si>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</si>
  <si>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</si>
  <si>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</si>
  <si>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</si>
  <si>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</si>
  <si>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</si>
  <si>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</si>
  <si>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</si>
  <si>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</si>
  <si>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</si>
  <si>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</si>
  <si>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</si>
  <si>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</si>
  <si>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</si>
  <si>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</si>
  <si>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</si>
  <si>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</si>
  <si>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</si>
  <si>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</si>
  <si>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</si>
  <si>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</si>
  <si>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</si>
  <si>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</si>
  <si>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</si>
  <si>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</si>
  <si>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</si>
  <si>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</si>
  <si>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</si>
  <si>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</si>
  <si>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</si>
  <si>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</si>
  <si>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</si>
  <si>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</si>
  <si>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</si>
  <si>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</si>
  <si>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</si>
  <si>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</si>
  <si>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</si>
  <si>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</si>
  <si>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</si>
  <si>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</si>
  <si>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</si>
  <si>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</si>
  <si>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</si>
  <si>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</si>
  <si>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</si>
  <si>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</si>
  <si>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</si>
  <si>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</si>
  <si>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</si>
  <si>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</si>
  <si>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</si>
  <si>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</si>
  <si>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</si>
  <si>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</si>
  <si>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</si>
  <si>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</si>
  <si>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</si>
  <si>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Zadarska, Splitsko-dalmatinska</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</si>
  <si>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</si>
  <si>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</si>
  <si>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</si>
  <si>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</si>
  <si>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</si>
  <si>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</si>
  <si>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</si>
  <si>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</si>
  <si>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</si>
  <si>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</si>
  <si>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</si>
  <si>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</si>
  <si>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</si>
  <si>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</si>
  <si>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</si>
  <si>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</si>
  <si>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</si>
  <si>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</si>
  <si>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</si>
  <si>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</si>
  <si>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</si>
  <si>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</si>
  <si>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</si>
  <si>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</si>
  <si>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</si>
  <si>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</si>
  <si>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</si>
  <si>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</si>
  <si>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</si>
  <si>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</si>
  <si>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</si>
  <si>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</si>
  <si>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</si>
  <si>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</si>
  <si>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</si>
  <si>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</si>
  <si>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</si>
  <si>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</si>
  <si>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</si>
  <si>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</si>
  <si>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</si>
  <si>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</si>
  <si>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</si>
  <si>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</si>
  <si>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</si>
  <si>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</si>
  <si>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</si>
  <si>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</si>
  <si>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</si>
  <si>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</si>
  <si>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</si>
  <si>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</si>
  <si>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</si>
  <si>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</si>
  <si>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</si>
  <si>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</si>
  <si>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</si>
  <si>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</si>
  <si>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</si>
  <si>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</si>
  <si>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</si>
  <si>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</si>
  <si>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</si>
  <si>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</si>
  <si>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</si>
  <si>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</si>
  <si>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</si>
  <si>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</si>
  <si>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</si>
  <si>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</si>
  <si>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</si>
  <si>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</si>
  <si>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</si>
  <si>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</si>
  <si>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</si>
  <si>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</si>
  <si>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</si>
  <si>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</si>
  <si>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</si>
  <si>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</si>
  <si>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</si>
  <si>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</si>
  <si>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</si>
  <si>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</si>
  <si>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</si>
  <si>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</si>
  <si>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</si>
  <si>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</si>
  <si>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</si>
  <si>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</si>
  <si>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</si>
  <si>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</si>
  <si>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</si>
  <si>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</si>
  <si>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</si>
  <si>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</si>
  <si>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</si>
  <si>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</si>
  <si>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</si>
  <si>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</si>
  <si>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</si>
  <si>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</si>
  <si>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</si>
  <si>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</si>
  <si>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</si>
  <si>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</si>
  <si>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</si>
  <si>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</si>
  <si>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</si>
  <si>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</si>
  <si>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</si>
  <si>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</si>
  <si>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</si>
  <si>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</si>
  <si>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</si>
  <si>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</si>
  <si>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</si>
  <si>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</si>
  <si>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</si>
  <si>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</si>
  <si>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</si>
  <si>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</si>
  <si>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</si>
  <si>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</si>
  <si>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</si>
  <si>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</si>
  <si>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</si>
  <si>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</si>
  <si>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</si>
  <si>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</si>
  <si>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</si>
  <si>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</si>
  <si>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</si>
  <si>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</si>
  <si>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</si>
  <si>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</si>
  <si>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</si>
  <si>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</si>
  <si>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</si>
  <si>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</si>
  <si>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</si>
  <si>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</si>
  <si>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</si>
  <si>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</si>
  <si>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</si>
  <si>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</si>
  <si>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</si>
  <si>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</si>
  <si>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</si>
  <si>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</si>
  <si>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</si>
  <si>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</si>
  <si>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</si>
  <si>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</si>
  <si>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</si>
  <si>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</si>
  <si>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</si>
  <si>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</si>
  <si>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</si>
  <si>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</si>
  <si>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</si>
  <si>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</si>
  <si>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</si>
  <si>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</si>
  <si>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</si>
  <si>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</si>
  <si>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</si>
  <si>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</si>
  <si>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</si>
  <si>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</si>
  <si>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</si>
  <si>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</si>
  <si>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</si>
  <si>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</si>
  <si>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</si>
  <si>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</si>
  <si>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</si>
  <si>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</si>
  <si>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</si>
  <si>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</si>
  <si>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</si>
  <si>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</si>
  <si>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</si>
  <si>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</si>
  <si>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</si>
  <si>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</si>
  <si>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</si>
  <si>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</si>
  <si>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</si>
  <si>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</si>
  <si>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</si>
  <si>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</si>
  <si>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</si>
  <si>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</si>
  <si>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</si>
  <si>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</si>
  <si>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</si>
  <si>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</si>
  <si>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</si>
  <si>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</si>
  <si>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</si>
  <si>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</si>
  <si>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</si>
  <si>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</si>
  <si>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</si>
  <si>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</si>
  <si>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</si>
  <si>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</si>
  <si>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</si>
  <si>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</si>
  <si>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</si>
  <si>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</si>
  <si>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</si>
  <si>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</si>
  <si>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</si>
  <si>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</si>
  <si>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</si>
  <si>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</si>
  <si>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</si>
  <si>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</si>
  <si>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</si>
  <si>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</si>
  <si>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</si>
  <si>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</si>
  <si>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</si>
  <si>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</si>
  <si>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</si>
  <si>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</si>
  <si>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</si>
  <si>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</si>
  <si>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</si>
  <si>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</si>
  <si>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</si>
  <si>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</si>
  <si>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</si>
  <si>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</si>
  <si>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</si>
  <si>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</si>
  <si>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</si>
  <si>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</si>
  <si>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</si>
  <si>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</si>
  <si>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</si>
  <si>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</si>
  <si>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</si>
  <si>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</si>
  <si>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</si>
  <si>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</si>
  <si>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</si>
  <si>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</si>
  <si>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</si>
  <si>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</si>
  <si>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</si>
  <si>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</si>
  <si>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</si>
  <si>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</si>
  <si>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</si>
  <si>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</si>
  <si>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</si>
  <si>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</si>
  <si>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</si>
  <si>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</si>
  <si>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Otvorena računalna radionica"SVI SMO PROTIV"</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</si>
  <si>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</si>
  <si>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</si>
  <si>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</si>
  <si>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</si>
  <si>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</si>
  <si>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</si>
  <si>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</si>
  <si>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</si>
  <si>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</si>
  <si>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</si>
  <si>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</si>
  <si>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</si>
  <si>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</si>
  <si>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</si>
  <si>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</si>
  <si>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</si>
  <si>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</si>
  <si>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</si>
  <si>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</si>
  <si>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</si>
  <si>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</si>
  <si>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</si>
  <si>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</si>
  <si>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</si>
  <si>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</si>
  <si>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</si>
  <si>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</si>
  <si>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</si>
  <si>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</si>
  <si>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</si>
  <si>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</si>
  <si>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</si>
  <si>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</si>
  <si>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</si>
  <si>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</si>
  <si>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</si>
  <si>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</si>
  <si>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</si>
  <si>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</si>
  <si>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</si>
  <si>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</si>
  <si>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</si>
  <si>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</si>
  <si>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</si>
  <si>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</si>
  <si>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</si>
  <si>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</si>
  <si>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</si>
  <si>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</si>
  <si>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</si>
  <si>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</si>
  <si>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</si>
  <si>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</si>
  <si>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</si>
  <si>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</si>
  <si>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</si>
  <si>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</si>
  <si>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</si>
  <si>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</si>
  <si>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</si>
  <si>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</si>
  <si>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</si>
  <si>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</si>
  <si>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</si>
  <si>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</si>
  <si>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</si>
  <si>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</si>
  <si>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</si>
  <si>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</si>
  <si>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</si>
  <si>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</si>
  <si>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</si>
  <si>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</si>
  <si>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</si>
  <si>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</si>
  <si>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</si>
  <si>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</si>
  <si>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</si>
  <si>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</si>
  <si>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</si>
  <si>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</si>
  <si>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</si>
  <si>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</si>
  <si>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</si>
  <si>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</si>
  <si>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</si>
  <si>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</si>
  <si>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</si>
  <si>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</si>
  <si>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</si>
  <si>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</si>
  <si>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</si>
  <si>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</si>
  <si>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</si>
  <si>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</si>
  <si>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</si>
  <si>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</si>
  <si>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</si>
  <si>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</si>
  <si>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</si>
  <si>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</si>
  <si>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</si>
  <si>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</si>
  <si>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</si>
  <si>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</si>
  <si>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</si>
  <si>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</si>
  <si>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</si>
  <si>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</si>
  <si>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</si>
  <si>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</si>
  <si>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</si>
  <si>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</si>
  <si>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</si>
  <si>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</si>
  <si>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</si>
  <si>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</si>
  <si>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</si>
  <si>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</si>
  <si>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</si>
  <si>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</si>
  <si>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</si>
  <si>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</si>
  <si>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</si>
  <si>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</si>
  <si>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</si>
  <si>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</si>
  <si>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</si>
  <si>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</si>
  <si>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</si>
  <si>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</si>
  <si>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</si>
  <si>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</si>
  <si>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</si>
  <si>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</si>
  <si>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</si>
  <si>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</si>
  <si>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</si>
  <si>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</si>
  <si>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</si>
  <si>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</si>
  <si>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</si>
  <si>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</si>
  <si>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</si>
  <si>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</si>
  <si>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</si>
  <si>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</si>
  <si>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</si>
  <si>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</si>
  <si>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</si>
  <si>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</si>
  <si>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Virovitičko-podravska, Požeško-slavonska, Brodsko-posavska, Osječko-baranjska, Vukovarsko-srijemska</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</si>
  <si>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</si>
  <si>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</si>
  <si>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</si>
  <si>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</si>
  <si>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</si>
  <si>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</si>
  <si>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</si>
  <si>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</si>
  <si>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</si>
  <si>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</si>
  <si>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</si>
  <si>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</si>
  <si>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</si>
  <si>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</si>
  <si>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</si>
  <si>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</si>
  <si>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</si>
  <si>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</si>
  <si>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</si>
  <si>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</si>
  <si>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DKolektiv – organizacija za društveni razvoj</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</si>
  <si>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</si>
  <si>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</si>
  <si>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</si>
  <si>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</si>
  <si>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</si>
  <si>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</si>
  <si>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</si>
  <si>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</si>
  <si>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</si>
  <si>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</si>
  <si>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</si>
  <si>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</si>
  <si>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</si>
  <si>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</si>
  <si>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</si>
  <si>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</si>
  <si>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</si>
  <si>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</si>
  <si>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</si>
  <si>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</si>
  <si>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</si>
  <si>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</si>
  <si>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</si>
  <si>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</si>
  <si>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</si>
  <si>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</si>
  <si>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</si>
  <si>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</si>
  <si>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</si>
  <si>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</si>
  <si>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</si>
  <si>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</si>
  <si>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</si>
  <si>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</si>
  <si>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</si>
  <si>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</si>
  <si>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</si>
  <si>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</si>
  <si>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</si>
  <si>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</si>
  <si>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</si>
  <si>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</si>
  <si>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</si>
  <si>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Općina Donji Andrijevci</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</si>
  <si>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</si>
  <si>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</si>
  <si>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</si>
  <si>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</si>
  <si>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</si>
  <si>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</si>
  <si>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</si>
  <si>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</si>
  <si>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</si>
  <si>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</si>
  <si>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</si>
  <si>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</si>
  <si>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</si>
  <si>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</si>
  <si>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</si>
  <si>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</si>
  <si>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</si>
  <si>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</si>
  <si>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</si>
  <si>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</si>
  <si>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</si>
  <si>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</si>
  <si>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</si>
  <si>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</si>
  <si>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</si>
  <si>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</si>
  <si>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</si>
  <si>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</si>
  <si>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</si>
  <si>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</si>
  <si>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</si>
  <si>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</si>
  <si>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</si>
  <si>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</si>
  <si>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</si>
  <si>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</si>
  <si>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</si>
  <si>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</si>
  <si>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</si>
  <si>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</si>
  <si>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</si>
  <si>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</si>
  <si>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</si>
  <si>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</si>
  <si>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</si>
  <si>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</si>
  <si>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</si>
  <si>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</si>
  <si>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</si>
  <si>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</si>
  <si>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</si>
  <si>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</si>
  <si>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</si>
  <si>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</si>
  <si>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</si>
  <si>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</si>
  <si>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</si>
  <si>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</si>
  <si>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</si>
  <si>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</si>
  <si>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</si>
  <si>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</si>
  <si>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</si>
  <si>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</si>
  <si>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</si>
  <si>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</si>
  <si>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</si>
  <si>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</si>
  <si>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</si>
  <si>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</si>
  <si>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</si>
  <si>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</si>
  <si>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</si>
  <si>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</si>
  <si>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</si>
  <si>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</si>
  <si>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</si>
  <si>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Udruga za prevenciju socijalnopatološkog ponašanja mladih "Prevencija"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</si>
  <si>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</si>
  <si>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</si>
  <si>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</si>
  <si>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</si>
  <si>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</si>
  <si>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</si>
  <si>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</si>
  <si>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</si>
  <si>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</si>
  <si>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</si>
  <si>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</si>
  <si>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</si>
  <si>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</si>
  <si>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</si>
  <si>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</si>
  <si>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</si>
  <si>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</si>
  <si>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</si>
  <si>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</si>
  <si>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</si>
  <si>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</si>
  <si>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</si>
  <si>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</si>
  <si>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</si>
  <si>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</si>
  <si>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</si>
  <si>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</si>
  <si>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</si>
  <si>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</si>
  <si>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</si>
  <si>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</si>
  <si>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</si>
  <si>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</si>
  <si>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</si>
  <si>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</si>
  <si>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</si>
  <si>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</si>
  <si>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</si>
  <si>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</si>
  <si>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</si>
  <si>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</si>
  <si>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DJEČJEM VRTIĆU KOŠNICA</t>
  </si>
  <si>
    <t>Dječji vrtić Košnica</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</si>
  <si>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</si>
  <si>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</si>
  <si>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</si>
  <si>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</si>
  <si>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</si>
  <si>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</si>
  <si>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</si>
  <si>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</si>
  <si>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</si>
  <si>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</si>
  <si>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</si>
  <si>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</si>
  <si>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</si>
  <si>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</si>
  <si>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</si>
  <si>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</si>
  <si>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</si>
  <si>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</si>
  <si>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</si>
  <si>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</si>
  <si>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</si>
  <si>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</si>
  <si>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</si>
  <si>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</si>
  <si>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</si>
  <si>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</si>
  <si>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</si>
  <si>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</si>
  <si>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</si>
  <si>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</si>
  <si>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</si>
  <si>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</si>
  <si>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</si>
  <si>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</si>
  <si>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</si>
  <si>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</si>
  <si>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</si>
  <si>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</si>
  <si>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</si>
  <si>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</si>
  <si>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</si>
  <si>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</si>
  <si>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</si>
  <si>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</si>
  <si>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</si>
  <si>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</si>
  <si>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</si>
  <si>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</si>
  <si>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</si>
  <si>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</si>
  <si>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</si>
  <si>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</si>
  <si>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</si>
  <si>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</si>
  <si>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</si>
  <si>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</si>
  <si>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</si>
  <si>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</si>
  <si>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</si>
  <si>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</si>
  <si>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</si>
  <si>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</si>
  <si>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</si>
  <si>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</si>
  <si>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</si>
  <si>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</si>
  <si>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</si>
  <si>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</si>
  <si>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</si>
  <si>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</si>
  <si>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</si>
  <si>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</si>
  <si>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</si>
  <si>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</si>
  <si>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</si>
  <si>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</si>
  <si>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</si>
  <si>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</si>
  <si>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</si>
  <si>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</si>
  <si>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 xml:space="preserve">Dječji vrtić Mudre glavice </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</si>
  <si>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</si>
  <si>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</si>
  <si>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</si>
  <si>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</si>
  <si>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</si>
  <si>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</si>
  <si>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</si>
  <si>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</si>
  <si>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</si>
  <si>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</si>
  <si>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</si>
  <si>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</si>
  <si>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</si>
  <si>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</si>
  <si>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</si>
  <si>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</si>
  <si>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</si>
  <si>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</si>
  <si>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</si>
  <si>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</si>
  <si>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</si>
  <si>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</si>
  <si>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</si>
  <si>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</si>
  <si>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</si>
  <si>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</si>
  <si>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</si>
  <si>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</si>
  <si>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</si>
  <si>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</si>
  <si>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</si>
  <si>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</si>
  <si>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</si>
  <si>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</si>
  <si>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</si>
  <si>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</si>
  <si>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</si>
  <si>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</si>
  <si>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</si>
  <si>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</si>
  <si>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</si>
  <si>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</si>
  <si>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</si>
  <si>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</si>
  <si>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</si>
  <si>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</si>
  <si>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</si>
  <si>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</si>
  <si>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</si>
  <si>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</si>
  <si>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</si>
  <si>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</si>
  <si>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</si>
  <si>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</si>
  <si>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</si>
  <si>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</si>
  <si>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</si>
  <si>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</si>
  <si>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</si>
  <si>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</si>
  <si>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</si>
  <si>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</si>
  <si>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</si>
  <si>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</si>
  <si>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</si>
  <si>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</si>
  <si>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</si>
  <si>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</si>
  <si>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</si>
  <si>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</si>
  <si>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</si>
  <si>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</si>
  <si>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</si>
  <si>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</si>
  <si>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</si>
  <si>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</si>
  <si>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</si>
  <si>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</si>
  <si>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</si>
  <si>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</si>
  <si>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</si>
  <si>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</si>
  <si>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</si>
  <si>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</si>
  <si>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</si>
  <si>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</si>
  <si>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</si>
  <si>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</si>
  <si>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</si>
  <si>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</si>
  <si>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</si>
  <si>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</si>
  <si>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</si>
  <si>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</si>
  <si>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</si>
  <si>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</si>
  <si>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</si>
  <si>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</si>
  <si>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</si>
  <si>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</si>
  <si>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</si>
  <si>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</si>
  <si>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</si>
  <si>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</si>
  <si>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</si>
  <si>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</si>
  <si>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</si>
  <si>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</si>
  <si>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</si>
  <si>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</si>
  <si>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</si>
  <si>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</si>
  <si>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</si>
  <si>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</si>
  <si>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</si>
  <si>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</si>
  <si>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</si>
  <si>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</si>
  <si>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</si>
  <si>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</si>
  <si>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</si>
  <si>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</si>
  <si>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</si>
  <si>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</si>
  <si>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</si>
  <si>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</si>
  <si>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</si>
  <si>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</si>
  <si>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</si>
  <si>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</si>
  <si>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</si>
  <si>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</si>
  <si>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</si>
  <si>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</si>
  <si>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</si>
  <si>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</si>
  <si>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</si>
  <si>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</si>
  <si>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</si>
  <si>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</si>
  <si>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</si>
  <si>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</si>
  <si>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</si>
  <si>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</si>
  <si>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</si>
  <si>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</si>
  <si>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</si>
  <si>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</si>
  <si>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</si>
  <si>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</si>
  <si>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</si>
  <si>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</si>
  <si>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</si>
  <si>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</si>
  <si>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</si>
  <si>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</si>
  <si>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</si>
  <si>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</si>
  <si>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</si>
  <si>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</si>
  <si>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</si>
  <si>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</si>
  <si>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</si>
  <si>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</si>
  <si>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</si>
  <si>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</si>
  <si>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</si>
  <si>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</si>
  <si>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</si>
  <si>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</si>
  <si>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</si>
  <si>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</si>
  <si>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</si>
  <si>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</si>
  <si>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</si>
  <si>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</si>
  <si>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</si>
  <si>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</si>
  <si>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</si>
  <si>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</si>
  <si>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</si>
  <si>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</si>
  <si>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</si>
  <si>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</si>
  <si>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</si>
  <si>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</si>
  <si>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</si>
  <si>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</si>
  <si>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</si>
  <si>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</si>
  <si>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</si>
  <si>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</si>
  <si>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</si>
  <si>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</si>
  <si>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</si>
  <si>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</si>
  <si>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</si>
  <si>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</si>
  <si>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</si>
  <si>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</si>
  <si>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</si>
  <si>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</si>
  <si>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</si>
  <si>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</si>
  <si>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</si>
  <si>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</si>
  <si>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</si>
  <si>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</si>
  <si>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</si>
  <si>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Osobni asistent</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</si>
  <si>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</si>
  <si>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</si>
  <si>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</si>
  <si>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</si>
  <si>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UP.02.2.2.09.0028</t>
  </si>
  <si>
    <t>Plavo sunce 2</t>
  </si>
  <si>
    <t>Grad Zagreb, Splitsko-dalmatinska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</si>
  <si>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</si>
  <si>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</si>
  <si>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</si>
  <si>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</si>
  <si>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</si>
  <si>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</si>
  <si>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</si>
  <si>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</si>
  <si>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</si>
  <si>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</si>
  <si>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</si>
  <si>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</si>
  <si>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</si>
  <si>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</si>
  <si>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</si>
  <si>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</si>
  <si>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</si>
  <si>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</si>
  <si>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</si>
  <si>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</si>
  <si>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</si>
  <si>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</si>
  <si>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</si>
  <si>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</si>
  <si>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</si>
  <si>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</si>
  <si>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</si>
  <si>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</si>
  <si>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</si>
  <si>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</si>
  <si>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</si>
  <si>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</si>
  <si>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</si>
  <si>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</si>
  <si>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</si>
  <si>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</si>
  <si>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</si>
  <si>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</si>
  <si>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</si>
  <si>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</si>
  <si>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</si>
  <si>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</si>
  <si>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</si>
  <si>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</si>
  <si>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</si>
  <si>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</si>
  <si>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</si>
  <si>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</si>
  <si>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</si>
  <si>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</si>
  <si>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</si>
  <si>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</si>
  <si>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</si>
  <si>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</si>
  <si>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</si>
  <si>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</si>
  <si>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</si>
  <si>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</si>
  <si>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</si>
  <si>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</si>
  <si>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</si>
  <si>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</si>
  <si>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</si>
  <si>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</si>
  <si>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</si>
  <si>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</si>
  <si>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</si>
  <si>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</si>
  <si>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</si>
  <si>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</si>
  <si>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</si>
  <si>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</si>
  <si>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</si>
  <si>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</si>
  <si>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</si>
  <si>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</si>
  <si>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</si>
  <si>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</si>
  <si>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</si>
  <si>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</si>
  <si>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</si>
  <si>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</si>
  <si>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</si>
  <si>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</si>
  <si>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</si>
  <si>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</si>
  <si>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</si>
  <si>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</si>
  <si>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</si>
  <si>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</si>
  <si>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</si>
  <si>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</si>
  <si>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</si>
  <si>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</si>
  <si>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</si>
  <si>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</si>
  <si>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</si>
  <si>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</si>
  <si>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</si>
  <si>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</si>
  <si>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</si>
  <si>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</si>
  <si>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</si>
  <si>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</si>
  <si>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</si>
  <si>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</si>
  <si>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</si>
  <si>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</si>
  <si>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</si>
  <si>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</si>
  <si>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</si>
  <si>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</si>
  <si>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</si>
  <si>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</si>
  <si>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</si>
  <si>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</si>
  <si>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</si>
  <si>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</si>
  <si>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</si>
  <si>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</si>
  <si>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</si>
  <si>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</si>
  <si>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</si>
  <si>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</si>
  <si>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</si>
  <si>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</si>
  <si>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</si>
  <si>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</si>
  <si>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</si>
  <si>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</si>
  <si>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</si>
  <si>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</si>
  <si>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</si>
  <si>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</si>
  <si>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</si>
  <si>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</si>
  <si>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</si>
  <si>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</si>
  <si>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</si>
  <si>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</si>
  <si>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</si>
  <si>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</si>
  <si>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</si>
  <si>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</si>
  <si>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</si>
  <si>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</si>
  <si>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</si>
  <si>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</si>
  <si>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</si>
  <si>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</si>
  <si>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</si>
  <si>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</si>
  <si>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</si>
  <si>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</si>
  <si>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</si>
  <si>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</si>
  <si>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</si>
  <si>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</si>
  <si>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</si>
  <si>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</si>
  <si>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</si>
  <si>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</si>
  <si>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</si>
  <si>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</si>
  <si>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</si>
  <si>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</si>
  <si>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</si>
  <si>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</si>
  <si>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</si>
  <si>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</si>
  <si>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</si>
  <si>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</si>
  <si>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</si>
  <si>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</si>
  <si>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</si>
  <si>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</si>
  <si>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</si>
  <si>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</si>
  <si>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</si>
  <si>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</si>
  <si>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</si>
  <si>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</si>
  <si>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</si>
  <si>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</si>
  <si>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</si>
  <si>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</si>
  <si>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</si>
  <si>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</si>
  <si>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</si>
  <si>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</si>
  <si>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</si>
  <si>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</si>
  <si>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</si>
  <si>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</si>
  <si>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</si>
  <si>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</si>
  <si>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</si>
  <si>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</si>
  <si>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</si>
  <si>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</si>
  <si>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Udruga osoba oboljelih od ALS-a i drugih rijetkih bolesti "NEURON"</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</si>
  <si>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</si>
  <si>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</si>
  <si>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</si>
  <si>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</si>
  <si>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</si>
  <si>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</si>
  <si>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</si>
  <si>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</si>
  <si>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</si>
  <si>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</si>
  <si>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</si>
  <si>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</si>
  <si>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</si>
  <si>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</si>
  <si>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</si>
  <si>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</si>
  <si>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</si>
  <si>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</si>
  <si>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</si>
  <si>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</si>
  <si>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</si>
  <si>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</si>
  <si>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</si>
  <si>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</si>
  <si>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</si>
  <si>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</si>
  <si>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</si>
  <si>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</si>
  <si>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</si>
  <si>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</si>
  <si>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</si>
  <si>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</si>
  <si>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</si>
  <si>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</si>
  <si>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</si>
  <si>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</si>
  <si>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</si>
  <si>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</si>
  <si>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</si>
  <si>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</si>
  <si>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</si>
  <si>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</si>
  <si>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</si>
  <si>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</si>
  <si>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</si>
  <si>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</si>
  <si>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</si>
  <si>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</si>
  <si>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</si>
  <si>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</si>
  <si>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</si>
  <si>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</si>
  <si>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</si>
  <si>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</si>
  <si>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</si>
  <si>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</si>
  <si>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</si>
  <si>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</si>
  <si>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</si>
  <si>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</si>
  <si>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</si>
  <si>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</si>
  <si>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</si>
  <si>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</si>
  <si>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</si>
  <si>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</si>
  <si>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</si>
  <si>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</si>
  <si>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</si>
  <si>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</si>
  <si>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</si>
  <si>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</si>
  <si>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</si>
  <si>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</si>
  <si>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</si>
  <si>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</si>
  <si>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</si>
  <si>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</si>
  <si>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</si>
  <si>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</si>
  <si>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</si>
  <si>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</si>
  <si>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 - 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</si>
  <si>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</si>
  <si>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</si>
  <si>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</si>
  <si>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</si>
  <si>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</si>
  <si>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</si>
  <si>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</si>
  <si>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</si>
  <si>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</si>
  <si>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</si>
  <si>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</si>
  <si>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</si>
  <si>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</si>
  <si>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</si>
  <si>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</si>
  <si>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</si>
  <si>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</si>
  <si>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</si>
  <si>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</si>
  <si>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</si>
  <si>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</si>
  <si>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</si>
  <si>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</si>
  <si>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</si>
  <si>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</si>
  <si>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</si>
  <si>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</si>
  <si>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</si>
  <si>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</si>
  <si>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</si>
  <si>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</si>
  <si>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</si>
  <si>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</si>
  <si>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</si>
  <si>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</si>
  <si>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</si>
  <si>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</si>
  <si>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</si>
  <si>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</si>
  <si>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UDRUGA HRVATSKIH BRANITELJA LIJEČENIH OD PTSP SPLITSKO-DALMATINSKE ŽUPANIJE</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</si>
  <si>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</si>
  <si>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</si>
  <si>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</si>
  <si>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</si>
  <si>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</si>
  <si>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</si>
  <si>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</si>
  <si>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</si>
  <si>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</si>
  <si>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</si>
  <si>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</si>
  <si>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</si>
  <si>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</si>
  <si>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</si>
  <si>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</si>
  <si>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</si>
  <si>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UP.02.2.2.10.0008</t>
  </si>
  <si>
    <t>Mreža podrške u zajednici</t>
  </si>
  <si>
    <t>Udruga Veterana Oklopno Mehanizirane Bojne 113. Šibenske Brigade HV ‘Cobra’</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</si>
  <si>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</si>
  <si>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</si>
  <si>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</si>
  <si>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</si>
  <si>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</si>
  <si>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</si>
  <si>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</si>
  <si>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</si>
  <si>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</si>
  <si>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</si>
  <si>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</si>
  <si>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</si>
  <si>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</si>
  <si>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</si>
  <si>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</si>
  <si>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</si>
  <si>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</si>
  <si>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</si>
  <si>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</si>
  <si>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</si>
  <si>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</si>
  <si>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</si>
  <si>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</si>
  <si>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</si>
  <si>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</si>
  <si>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</si>
  <si>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</si>
  <si>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</si>
  <si>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</si>
  <si>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</si>
  <si>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</si>
  <si>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</si>
  <si>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</si>
  <si>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</si>
  <si>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</si>
  <si>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</si>
  <si>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</si>
  <si>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</si>
  <si>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</si>
  <si>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</si>
  <si>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</si>
  <si>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</si>
  <si>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</si>
  <si>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</si>
  <si>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</si>
  <si>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</si>
  <si>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</si>
  <si>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</si>
  <si>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</si>
  <si>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</si>
  <si>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</si>
  <si>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</si>
  <si>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</si>
  <si>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</si>
  <si>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Udruga hrvatskih vojnih invalida Domovinskog rata Split</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</si>
  <si>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</si>
  <si>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</si>
  <si>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</si>
  <si>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ZAJEDNICA UDRUGA HRVATSKIH DRAGOVOLJACA DOMOVINSKOG RATA</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</si>
  <si>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</si>
  <si>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</si>
  <si>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</si>
  <si>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</si>
  <si>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</si>
  <si>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</si>
  <si>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</si>
  <si>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</si>
  <si>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</si>
  <si>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</si>
  <si>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</si>
  <si>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</si>
  <si>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</si>
  <si>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</si>
  <si>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</si>
  <si>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</si>
  <si>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</si>
  <si>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</si>
  <si>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</si>
  <si>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</si>
  <si>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</si>
  <si>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</si>
  <si>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</si>
  <si>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</si>
  <si>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</si>
  <si>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</si>
  <si>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</si>
  <si>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</si>
  <si>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</si>
  <si>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</si>
  <si>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</si>
  <si>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</si>
  <si>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</si>
  <si>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</si>
  <si>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</si>
  <si>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</si>
  <si>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</si>
  <si>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</si>
  <si>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</si>
  <si>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</si>
  <si>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</si>
  <si>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</si>
  <si>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</si>
  <si>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</si>
  <si>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</si>
  <si>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</si>
  <si>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</si>
  <si>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</si>
  <si>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</si>
  <si>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</si>
  <si>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</si>
  <si>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</si>
  <si>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</si>
  <si>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</si>
  <si>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</si>
  <si>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</si>
  <si>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</si>
  <si>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</si>
  <si>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</si>
  <si>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</si>
  <si>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</si>
  <si>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</si>
  <si>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</si>
  <si>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</si>
  <si>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</si>
  <si>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</si>
  <si>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</si>
  <si>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</si>
  <si>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</si>
  <si>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</si>
  <si>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</si>
  <si>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</si>
  <si>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</si>
  <si>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</si>
  <si>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</si>
  <si>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</si>
  <si>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</si>
  <si>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</si>
  <si>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GRADSKI OGRANAK UDRUGE HRVATSKIH DRAGOVOLJACA DOMOVINSKOG RATA GRADA ZAPREŠIĆA</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</si>
  <si>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</si>
  <si>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</si>
  <si>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</si>
  <si>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</si>
  <si>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</si>
  <si>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</si>
  <si>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</si>
  <si>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</si>
  <si>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</si>
  <si>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</si>
  <si>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</si>
  <si>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 - 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</si>
  <si>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</si>
  <si>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</si>
  <si>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</si>
  <si>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Udruga Bilogorska sela</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</si>
  <si>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</si>
  <si>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</si>
  <si>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</si>
  <si>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</si>
  <si>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</si>
  <si>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</si>
  <si>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</si>
  <si>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UDRUGA HRVATSKIH BRANITELJA LIJEČENIH OD POSTTRAUMATSKOG STRESNOG POREMEĆAJA GRADA ZAGREBA</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</si>
  <si>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</si>
  <si>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</si>
  <si>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</si>
  <si>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</si>
  <si>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</si>
  <si>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</si>
  <si>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</si>
  <si>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</si>
  <si>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</si>
  <si>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</si>
  <si>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</si>
  <si>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</si>
  <si>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</si>
  <si>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Koprivničko-križevačka županija</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</si>
  <si>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</si>
  <si>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</si>
  <si>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</si>
  <si>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</si>
  <si>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</si>
  <si>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</si>
  <si>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</si>
  <si>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</si>
  <si>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</si>
  <si>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</si>
  <si>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</si>
  <si>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</si>
  <si>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</si>
  <si>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</si>
  <si>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</si>
  <si>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</si>
  <si>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</si>
  <si>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</si>
  <si>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</si>
  <si>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</si>
  <si>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</si>
  <si>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</si>
  <si>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</si>
  <si>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</si>
  <si>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</si>
  <si>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</si>
  <si>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</si>
  <si>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</si>
  <si>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</si>
  <si>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</si>
  <si>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</si>
  <si>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</si>
  <si>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</si>
  <si>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</si>
  <si>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</si>
  <si>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</si>
  <si>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</si>
  <si>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</si>
  <si>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</si>
  <si>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</si>
  <si>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</si>
  <si>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</si>
  <si>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</si>
  <si>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</si>
  <si>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</si>
  <si>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</si>
  <si>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</si>
  <si>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</si>
  <si>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</si>
  <si>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</si>
  <si>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</si>
  <si>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</si>
  <si>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</si>
  <si>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</si>
  <si>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</si>
  <si>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</si>
  <si>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</si>
  <si>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</si>
  <si>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</si>
  <si>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</si>
  <si>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</si>
  <si>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</si>
  <si>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</si>
  <si>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</si>
  <si>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</si>
  <si>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</si>
  <si>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</si>
  <si>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</si>
  <si>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</si>
  <si>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</si>
  <si>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</si>
  <si>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</si>
  <si>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</si>
  <si>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</si>
  <si>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</si>
  <si>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</si>
  <si>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</si>
  <si>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</si>
  <si>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</si>
  <si>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</si>
  <si>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</si>
  <si>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</si>
  <si>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</si>
  <si>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</si>
  <si>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</si>
  <si>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</si>
  <si>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</si>
  <si>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</si>
  <si>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</si>
  <si>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</si>
  <si>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</si>
  <si>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</si>
  <si>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</si>
  <si>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</si>
  <si>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</si>
  <si>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</si>
  <si>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</si>
  <si>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</si>
  <si>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</si>
  <si>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</si>
  <si>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</si>
  <si>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</si>
  <si>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</si>
  <si>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</si>
  <si>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</si>
  <si>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</si>
  <si>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</si>
  <si>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</si>
  <si>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</si>
  <si>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</si>
  <si>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</si>
  <si>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</si>
  <si>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</si>
  <si>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</si>
  <si>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</si>
  <si>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</si>
  <si>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</si>
  <si>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</si>
  <si>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</si>
  <si>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</si>
  <si>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 xml:space="preserve"> 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</si>
  <si>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</si>
  <si>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</si>
  <si>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</si>
  <si>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</si>
  <si>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</si>
  <si>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</si>
  <si>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</si>
  <si>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</si>
  <si>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</si>
  <si>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</si>
  <si>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</si>
  <si>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</si>
  <si>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</si>
  <si>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</si>
  <si>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</si>
  <si>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</si>
  <si>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</si>
  <si>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</si>
  <si>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</si>
  <si>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</si>
  <si>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</si>
  <si>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</si>
  <si>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</si>
  <si>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</si>
  <si>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</si>
  <si>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</si>
  <si>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</si>
  <si>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</si>
  <si>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</si>
  <si>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</si>
  <si>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</si>
  <si>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</si>
  <si>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</si>
  <si>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</si>
  <si>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</si>
  <si>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</si>
  <si>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</si>
  <si>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</si>
  <si>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</si>
  <si>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</si>
  <si>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</si>
  <si>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</si>
  <si>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</si>
  <si>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</si>
  <si>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</si>
  <si>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</si>
  <si>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</si>
  <si>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</si>
  <si>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</si>
  <si>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</si>
  <si>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</si>
  <si>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</si>
  <si>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</si>
  <si>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</si>
  <si>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</si>
  <si>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</si>
  <si>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</si>
  <si>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</si>
  <si>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</si>
  <si>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</si>
  <si>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</si>
  <si>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</si>
  <si>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</si>
  <si>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</si>
  <si>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</si>
  <si>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</si>
  <si>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</si>
  <si>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</si>
  <si>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</si>
  <si>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</si>
  <si>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</si>
  <si>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</si>
  <si>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</si>
  <si>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</si>
  <si>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</si>
  <si>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</si>
  <si>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</si>
  <si>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</si>
  <si>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</si>
  <si>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</si>
  <si>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</si>
  <si>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</si>
  <si>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</si>
  <si>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</si>
  <si>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</si>
  <si>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</si>
  <si>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</si>
  <si>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</si>
  <si>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</si>
  <si>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</si>
  <si>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</si>
  <si>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</si>
  <si>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</si>
  <si>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</si>
  <si>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</si>
  <si>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</si>
  <si>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</si>
  <si>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</si>
  <si>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</si>
  <si>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</si>
  <si>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</si>
  <si>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</si>
  <si>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</si>
  <si>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</si>
  <si>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</si>
  <si>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u provedbi</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</si>
  <si>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</si>
  <si>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</si>
  <si>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</si>
  <si>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</si>
  <si>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</si>
  <si>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</si>
  <si>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DRUŠTVO MULTIPLE SKLEROZE GRADA ZAGREBA</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</si>
  <si>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</si>
  <si>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</si>
  <si>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</si>
  <si>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</si>
  <si>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</si>
  <si>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</si>
  <si>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</si>
  <si>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</si>
  <si>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</si>
  <si>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</si>
  <si>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</si>
  <si>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</si>
  <si>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</si>
  <si>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</si>
  <si>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</si>
  <si>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</si>
  <si>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</si>
  <si>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</si>
  <si>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</si>
  <si>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</si>
  <si>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</si>
  <si>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</si>
  <si>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</si>
  <si>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</si>
  <si>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</si>
  <si>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</si>
  <si>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</si>
  <si>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</si>
  <si>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</si>
  <si>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</si>
  <si>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</si>
  <si>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</si>
  <si>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</si>
  <si>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</si>
  <si>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</si>
  <si>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</si>
  <si>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</si>
  <si>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</si>
  <si>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</si>
  <si>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</si>
  <si>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</si>
  <si>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</si>
  <si>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</si>
  <si>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</si>
  <si>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</si>
  <si>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</si>
  <si>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</si>
  <si>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</si>
  <si>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</si>
  <si>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</si>
  <si>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</si>
  <si>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</si>
  <si>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</si>
  <si>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</si>
  <si>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</si>
  <si>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</si>
  <si>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</si>
  <si>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</si>
  <si>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</si>
  <si>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</si>
  <si>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</si>
  <si>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</si>
  <si>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</si>
  <si>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</si>
  <si>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</si>
  <si>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Niste sami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</si>
  <si>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</si>
  <si>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</si>
  <si>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</si>
  <si>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</si>
  <si>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</si>
  <si>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</si>
  <si>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</si>
  <si>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</si>
  <si>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</si>
  <si>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</si>
  <si>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</si>
  <si>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</si>
  <si>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</si>
  <si>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</si>
  <si>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</si>
  <si>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</si>
  <si>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</si>
  <si>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</si>
  <si>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</si>
  <si>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</si>
  <si>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</si>
  <si>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</si>
  <si>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</si>
  <si>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</si>
  <si>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</si>
  <si>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</si>
  <si>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</si>
  <si>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</si>
  <si>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</si>
  <si>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</si>
  <si>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</si>
  <si>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</si>
  <si>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</si>
  <si>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</si>
  <si>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</si>
  <si>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</si>
  <si>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</si>
  <si>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</si>
  <si>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</si>
  <si>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</si>
  <si>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</si>
  <si>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</si>
  <si>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</si>
  <si>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</si>
  <si>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</si>
  <si>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</si>
  <si>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</si>
  <si>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</si>
  <si>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</si>
  <si>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</si>
  <si>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</si>
  <si>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</si>
  <si>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</si>
  <si>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</si>
  <si>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</si>
  <si>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</si>
  <si>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</si>
  <si>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Udruga roditelja djece i odraslih s posebnim potrebama "PRIJATELJ" Omiš</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</si>
  <si>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</si>
  <si>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</si>
  <si>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</si>
  <si>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</si>
  <si>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</si>
  <si>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</si>
  <si>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Zaželi:Ravnopravnost!</t>
  </si>
  <si>
    <t>UDRUGA ZAŽELI</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</si>
  <si>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</si>
  <si>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</si>
  <si>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</si>
  <si>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</si>
  <si>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</si>
  <si>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</si>
  <si>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</si>
  <si>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</si>
  <si>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</si>
  <si>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</si>
  <si>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</si>
  <si>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</si>
  <si>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</si>
  <si>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</si>
  <si>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</si>
  <si>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</si>
  <si>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</si>
  <si>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</si>
  <si>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</si>
  <si>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</si>
  <si>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</si>
  <si>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</si>
  <si>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Udruga osoba s invaliditetom VUKA Vukovar</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</si>
  <si>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</si>
  <si>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</si>
  <si>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</si>
  <si>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 - 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</si>
  <si>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</si>
  <si>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</si>
  <si>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</si>
  <si>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</si>
  <si>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</si>
  <si>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</si>
  <si>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</si>
  <si>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</si>
  <si>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</si>
  <si>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</si>
  <si>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</si>
  <si>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</si>
  <si>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</si>
  <si>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</si>
  <si>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</si>
  <si>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</si>
  <si>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</si>
  <si>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</si>
  <si>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</si>
  <si>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</si>
  <si>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</si>
  <si>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</si>
  <si>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</si>
  <si>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</si>
  <si>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</si>
  <si>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</si>
  <si>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</si>
  <si>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</si>
  <si>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</si>
  <si>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</si>
  <si>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</si>
  <si>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</si>
  <si>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</si>
  <si>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</si>
  <si>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</si>
  <si>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</si>
  <si>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</si>
  <si>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</si>
  <si>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</si>
  <si>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</si>
  <si>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</si>
  <si>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</si>
  <si>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</si>
  <si>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UDRUGA OSOBA S INTELEKTUALNIM TEŠKOĆAMA I NJIHOVIH OBITELJI "MALI PRINC"</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</si>
  <si>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</si>
  <si>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</si>
  <si>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</si>
  <si>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</si>
  <si>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</si>
  <si>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</si>
  <si>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UDRUGA OSOBA S INVALIDITETOM SLATINA</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</si>
  <si>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</si>
  <si>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</si>
  <si>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</si>
  <si>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</si>
  <si>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</si>
  <si>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</si>
  <si>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</si>
  <si>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</si>
  <si>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</si>
  <si>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</si>
  <si>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</si>
  <si>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</si>
  <si>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</si>
  <si>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</si>
  <si>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</si>
  <si>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</si>
  <si>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</si>
  <si>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</si>
  <si>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</si>
  <si>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</si>
  <si>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</si>
  <si>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</si>
  <si>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</si>
  <si>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</si>
  <si>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</si>
  <si>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</si>
  <si>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</si>
  <si>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OČIMA"-FAZA III</t>
  </si>
  <si>
    <t>UDRUGA SLIJEPIH GRADA POŽEGE I POŽEŠKO-SLAVONSKE ŽUPANIJE</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</si>
  <si>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</si>
  <si>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</si>
  <si>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</si>
  <si>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</si>
  <si>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</si>
  <si>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</si>
  <si>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</si>
  <si>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</si>
  <si>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</si>
  <si>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</si>
  <si>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</si>
  <si>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</si>
  <si>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</si>
  <si>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</si>
  <si>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</si>
  <si>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</si>
  <si>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</si>
  <si>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</si>
  <si>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Udruga za pomoć i edukaciju žrtava mobbinga</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</si>
  <si>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</si>
  <si>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</si>
  <si>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</si>
  <si>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</si>
  <si>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</si>
  <si>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</si>
  <si>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</si>
  <si>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</si>
  <si>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</si>
  <si>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</si>
  <si>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</si>
  <si>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</si>
  <si>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Mali dom - Zagreb dnevni centar za rehabilitaciju djece i mladeži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</si>
  <si>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</si>
  <si>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</si>
  <si>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</si>
  <si>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</si>
  <si>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</si>
  <si>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</si>
  <si>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</si>
  <si>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</si>
  <si>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</si>
  <si>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</si>
  <si>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</si>
  <si>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</si>
  <si>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</si>
  <si>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</si>
  <si>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</si>
  <si>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</si>
  <si>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</si>
  <si>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</si>
  <si>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</si>
  <si>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</si>
  <si>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</si>
  <si>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</si>
  <si>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</si>
  <si>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</si>
  <si>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</si>
  <si>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</si>
  <si>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</si>
  <si>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</si>
  <si>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</si>
  <si>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</si>
  <si>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</si>
  <si>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</si>
  <si>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</si>
  <si>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</si>
  <si>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</si>
  <si>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</si>
  <si>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</si>
  <si>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</si>
  <si>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</si>
  <si>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</si>
  <si>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</si>
  <si>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</si>
  <si>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Za život u zajednici</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</si>
  <si>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</si>
  <si>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</si>
  <si>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</si>
  <si>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</si>
  <si>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</si>
  <si>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</si>
  <si>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</si>
  <si>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</si>
  <si>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</si>
  <si>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</si>
  <si>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</si>
  <si>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</si>
  <si>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</si>
  <si>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</si>
  <si>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</si>
  <si>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</si>
  <si>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</si>
  <si>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</si>
  <si>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</si>
  <si>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</si>
  <si>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</si>
  <si>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</si>
  <si>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</si>
  <si>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</si>
  <si>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</si>
  <si>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</si>
  <si>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</si>
  <si>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</si>
  <si>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</si>
  <si>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</si>
  <si>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</si>
  <si>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</si>
  <si>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</si>
  <si>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</si>
  <si>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</si>
  <si>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</si>
  <si>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</si>
  <si>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</si>
  <si>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</si>
  <si>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</si>
  <si>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</si>
  <si>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</si>
  <si>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</si>
  <si>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</si>
  <si>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</si>
  <si>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</si>
  <si>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</si>
  <si>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</si>
  <si>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</si>
  <si>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</si>
  <si>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</si>
  <si>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</si>
  <si>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</si>
  <si>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</si>
  <si>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</si>
  <si>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</si>
  <si>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</si>
  <si>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</si>
  <si>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</si>
  <si>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</si>
  <si>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</si>
  <si>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</si>
  <si>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</si>
  <si>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</si>
  <si>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</si>
  <si>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</si>
  <si>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</si>
  <si>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</si>
  <si>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</si>
  <si>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</si>
  <si>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 - 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</si>
  <si>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</si>
  <si>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</si>
  <si>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</si>
  <si>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</si>
  <si>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</si>
  <si>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</si>
  <si>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</si>
  <si>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</si>
  <si>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</si>
  <si>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</si>
  <si>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</si>
  <si>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</si>
  <si>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</si>
  <si>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</si>
  <si>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</si>
  <si>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</si>
  <si>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</si>
  <si>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UP.02.2.2.16.0016</t>
  </si>
  <si>
    <t>Nastavak unaprjeđenja usluga za djecu u sustavu ranog i predškolskog odgoja i obrazovanja</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</si>
  <si>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</si>
  <si>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</si>
  <si>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</si>
  <si>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</si>
  <si>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</si>
  <si>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</si>
  <si>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</si>
  <si>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</si>
  <si>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</si>
  <si>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</si>
  <si>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UP.02.2.2.16.0024</t>
  </si>
  <si>
    <t>ZvrkAjmo! - Uvođenje produljenog boravka i unaprjeđenje usluga Dječjeg vrtića Zvrk</t>
  </si>
  <si>
    <t>Dječji vrtić Zvrk</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</si>
  <si>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</si>
  <si>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</si>
  <si>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</si>
  <si>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</si>
  <si>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</si>
  <si>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</si>
  <si>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</si>
  <si>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</si>
  <si>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</si>
  <si>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UP.02.2.2.16.0030</t>
  </si>
  <si>
    <t>Dječji vrtić OSMIJEH</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</si>
  <si>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</si>
  <si>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</si>
  <si>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</si>
  <si>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</si>
  <si>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</si>
  <si>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</si>
  <si>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</si>
  <si>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</si>
  <si>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UP.02.2.2.16.0035</t>
  </si>
  <si>
    <t>Dopusti mi da naučim igrom</t>
  </si>
  <si>
    <t>Dječji vrtić 'Cvrkutić'</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</si>
  <si>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</si>
  <si>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UP.02.2.2.16.0038</t>
  </si>
  <si>
    <t>Mali prijatelji za veliku sreću</t>
  </si>
  <si>
    <t>UP.02.2.2.16.0040</t>
  </si>
  <si>
    <t>Mali Kaj u produljenom trajanju</t>
  </si>
  <si>
    <t>Dječji vrtić Mali Kaj</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</si>
  <si>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</si>
  <si>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</si>
  <si>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</si>
  <si>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</si>
  <si>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</si>
  <si>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</si>
  <si>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</si>
  <si>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</si>
  <si>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</si>
  <si>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</si>
  <si>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UP.02.2.2.16.0048</t>
  </si>
  <si>
    <t>SRČEKO</t>
  </si>
  <si>
    <t>SRČEKO privatni montessori dječji vrtić</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</si>
  <si>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</si>
  <si>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</si>
  <si>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</si>
  <si>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</si>
  <si>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</si>
  <si>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</si>
  <si>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UP.02.2.2.16.0057</t>
  </si>
  <si>
    <t>ČAROBNI DVORAC</t>
  </si>
  <si>
    <t>Dječji vrtić Čarobni dvorac</t>
  </si>
  <si>
    <t>UP.02.2.2.16.0060</t>
  </si>
  <si>
    <t>Usklađenje poslovnog i obiteljskog života</t>
  </si>
  <si>
    <t>DJEČJI VRTIĆ LUNA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</si>
  <si>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</si>
  <si>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</si>
  <si>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</si>
  <si>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</si>
  <si>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</si>
  <si>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</si>
  <si>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</si>
  <si>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</si>
  <si>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</si>
  <si>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</si>
  <si>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UP.02.2.2.16.0066</t>
  </si>
  <si>
    <t>Nastavak unaprjeđenja usluga za djecu u sustavu ranog i predškolskog odgoja i obrazovanja Dječjeg vrtića Antonija u Gradu Splitu</t>
  </si>
  <si>
    <t>Dječji vrtić Antonija</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</si>
  <si>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</si>
  <si>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</si>
  <si>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</si>
  <si>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</si>
  <si>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</si>
  <si>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</si>
  <si>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</si>
  <si>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</si>
  <si>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UP.02.2.2.16.0078</t>
  </si>
  <si>
    <t>Nek val okupa žal</t>
  </si>
  <si>
    <t>DJEČJI VRTIĆ SPUŽVICA</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</si>
  <si>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</si>
  <si>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</si>
  <si>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</si>
  <si>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</si>
  <si>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</si>
  <si>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</si>
  <si>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</si>
  <si>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</si>
  <si>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</si>
  <si>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</si>
  <si>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</si>
  <si>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</si>
  <si>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</si>
  <si>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UP.02.2.2.16.0088</t>
  </si>
  <si>
    <t>DJEČJE CARSTVO BEZ GRANICA</t>
  </si>
  <si>
    <t>DJEČJI VRTIĆ "SUNCE MOJE MALO"</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</si>
  <si>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</si>
  <si>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</si>
  <si>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</si>
  <si>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</si>
  <si>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</si>
  <si>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</si>
  <si>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</si>
  <si>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</si>
  <si>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</si>
  <si>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</si>
  <si>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</si>
  <si>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</si>
  <si>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</si>
  <si>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</si>
  <si>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</si>
  <si>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</si>
  <si>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</si>
  <si>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</si>
  <si>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</si>
  <si>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</si>
  <si>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</si>
  <si>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</si>
  <si>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</si>
  <si>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</si>
  <si>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Dječji vrtić "Biokovsko zvonce" Makarska</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</si>
  <si>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</si>
  <si>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</si>
  <si>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</si>
  <si>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</si>
  <si>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</si>
  <si>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</si>
  <si>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</si>
  <si>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</si>
  <si>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</si>
  <si>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</si>
  <si>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</si>
  <si>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</si>
  <si>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</si>
  <si>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UP.02.2.2.16.0122</t>
  </si>
  <si>
    <t>Unaprjeđenje usluga za djecu u Dječjem vrtiću "Cvrčak" Beli Manastir</t>
  </si>
  <si>
    <t>Zbog povećanj interesa roditelja za unaprjeđenjem usluga u dječjem vrtiću "Cvrčak" u Belom Manastiru, potrebno je unaprijediti usluge ustanove na način da se uvede produženo radno vrijeme vrtića čime bi se roditeljima koji rade u popodnevnim satima osiguralo da imaju mogućnost upisati djecu u vrtić, što do sada, ustanova nije imala potrebu, a niti mogućnost, realizirati. Iz tog razloga, potrebno je reorganizirati dosadašnji rad u ustanovi (središnji vrtić u Belom Manastiru te područni vrtići u Branjinom Vrhu i Šećerani) te prilagoditi operativno poslovanje ustanove ovoj dodatnoj usluzi.</t>
  </si>
  <si>
    <t>UP.02.2.2.16.0125</t>
  </si>
  <si>
    <t>Maslačak-prijatelj djece 2</t>
  </si>
  <si>
    <t>Dječji vrtić Maslačak</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</si>
  <si>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</si>
  <si>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Vrtić po mjeri obitelji</t>
  </si>
  <si>
    <t>UP.02.2.2.16.0130</t>
  </si>
  <si>
    <t>Dječja mašta može svašta</t>
  </si>
  <si>
    <t>Dječji vrtić Snjeguljica</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</si>
  <si>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</si>
  <si>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</si>
  <si>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</si>
  <si>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</si>
  <si>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</si>
  <si>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</si>
  <si>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</si>
  <si>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</si>
  <si>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</si>
  <si>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</si>
  <si>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</si>
  <si>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UP.02.2.2.16.0139</t>
  </si>
  <si>
    <t>Nove usluge vrtića Kolijevka</t>
  </si>
  <si>
    <t>Dječji vrtić Kolijevka</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</si>
  <si>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</si>
  <si>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</si>
  <si>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</si>
  <si>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</si>
  <si>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</si>
  <si>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</si>
  <si>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</si>
  <si>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</si>
  <si>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</si>
  <si>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UP.02.2.2.16.0158</t>
  </si>
  <si>
    <t>Vrtić koji gradi budućnost djece</t>
  </si>
  <si>
    <t>Grad Daruvar</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</si>
  <si>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</si>
  <si>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UP.02.2.2.16.0163</t>
  </si>
  <si>
    <t>Njihov osmjeh naš zadatak</t>
  </si>
  <si>
    <t>Dječji vrtić DIDI</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</si>
  <si>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</si>
  <si>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UP.02.2.2.16.0174</t>
  </si>
  <si>
    <t>Produljenje radnog vremena DV „Mačak u čizmama“ s ciljem usklađivanja obiteljskog i poslovnog života obitelji naših korisnika</t>
  </si>
  <si>
    <t>Dječji vrtić Mačak u čizmama</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</si>
  <si>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</si>
  <si>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UP.02.2.2.16.0179</t>
  </si>
  <si>
    <t>Dječji vrtić Šlapica – formiranje vještina za život</t>
  </si>
  <si>
    <t>Dječji vrtić Šlapica</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</si>
  <si>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</si>
  <si>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</si>
  <si>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</si>
  <si>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</si>
  <si>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</si>
  <si>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</si>
  <si>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</si>
  <si>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</si>
  <si>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</si>
  <si>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</si>
  <si>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</si>
  <si>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</si>
  <si>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</si>
  <si>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</si>
  <si>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</si>
  <si>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</si>
  <si>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</si>
  <si>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UP.02.2.2.16.0205</t>
  </si>
  <si>
    <t>Nastavak unaprjeđenja usluga za djecu u sustavu ranog i predškolskog odgoja i obrazovanja Dječjeg vrtića Vanđela Božitković u Gradu Hvaru</t>
  </si>
  <si>
    <t>Dječji vrtić Vanđela Božitković</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</si>
  <si>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</si>
  <si>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</si>
  <si>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</si>
  <si>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t>
  </si>
  <si>
    <t>UP.02.2.2.16.0219</t>
  </si>
  <si>
    <t>Nastavak unaprjeđenja usluga za djecu u sustavu ranog i predškolskog odgoja i obrazovanja Dječjeg vrtića Vrtuljak na području Grada Splita, Općine Šestanovac, Općine Podstrana i Općine Zadvarje</t>
  </si>
  <si>
    <t>Dječji vrtić Vrtuljak</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</si>
  <si>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</si>
  <si>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</si>
  <si>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</si>
  <si>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</si>
  <si>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</si>
  <si>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</si>
  <si>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</si>
  <si>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</si>
  <si>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</si>
  <si>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Dječji vrtić "Calimero"</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</si>
  <si>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</si>
  <si>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</si>
  <si>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</si>
  <si>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</si>
  <si>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</si>
  <si>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UP.02.2.2.16.0239</t>
  </si>
  <si>
    <t>Mali svijet</t>
  </si>
  <si>
    <t>Dječji vrtić MALI SVIJET</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</si>
  <si>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</si>
  <si>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UP.02.3.1.01.0004</t>
  </si>
  <si>
    <t>9.v.1 - Povećanje broja i održivosti društvenih poduzeća i njihovih zaposlenika</t>
  </si>
  <si>
    <t>Poticanje društvenog poduzetništva</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</si>
  <si>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</si>
  <si>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</si>
  <si>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</si>
  <si>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</si>
  <si>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</si>
  <si>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</si>
  <si>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</si>
  <si>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</si>
  <si>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</si>
  <si>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</si>
  <si>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</si>
  <si>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</si>
  <si>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</si>
  <si>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</si>
  <si>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</si>
  <si>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</si>
  <si>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</si>
  <si>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</si>
  <si>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</si>
  <si>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</si>
  <si>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</si>
  <si>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</si>
  <si>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</si>
  <si>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</si>
  <si>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</si>
  <si>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</si>
  <si>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</si>
  <si>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</si>
  <si>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</si>
  <si>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</si>
  <si>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</si>
  <si>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</si>
  <si>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</si>
  <si>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</si>
  <si>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</si>
  <si>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</si>
  <si>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</si>
  <si>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</si>
  <si>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</si>
  <si>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</si>
  <si>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</si>
  <si>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</si>
  <si>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</si>
  <si>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</si>
  <si>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</si>
  <si>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</si>
  <si>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</si>
  <si>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</si>
  <si>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</si>
  <si>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</si>
  <si>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</si>
  <si>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</si>
  <si>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</si>
  <si>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</si>
  <si>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</si>
  <si>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</si>
  <si>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</si>
  <si>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</si>
  <si>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</si>
  <si>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</si>
  <si>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</si>
  <si>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UP.02.3.1.03.0004</t>
  </si>
  <si>
    <t>HIPER PROGRAM RANE EDUKACIJE</t>
  </si>
  <si>
    <t>HIPER direkt j.d.o.o.</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</si>
  <si>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</si>
  <si>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</si>
  <si>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</si>
  <si>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</si>
  <si>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</si>
  <si>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</si>
  <si>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</si>
  <si>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</si>
  <si>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</si>
  <si>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</si>
  <si>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</si>
  <si>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</si>
  <si>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</si>
  <si>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</si>
  <si>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</si>
  <si>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</si>
  <si>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</si>
  <si>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</si>
  <si>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</si>
  <si>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</si>
  <si>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</si>
  <si>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</si>
  <si>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</si>
  <si>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</si>
  <si>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</si>
  <si>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</si>
  <si>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</si>
  <si>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</si>
  <si>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</si>
  <si>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</si>
  <si>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</si>
  <si>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Korak naprijed</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</si>
  <si>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</si>
  <si>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</si>
  <si>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</si>
  <si>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</si>
  <si>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</si>
  <si>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</si>
  <si>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</si>
  <si>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</si>
  <si>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</si>
  <si>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</si>
  <si>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</si>
  <si>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</si>
  <si>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</si>
  <si>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</si>
  <si>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</si>
  <si>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</si>
  <si>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</si>
  <si>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</si>
  <si>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</si>
  <si>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</si>
  <si>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</si>
  <si>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</si>
  <si>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</si>
  <si>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</si>
  <si>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</si>
  <si>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</si>
  <si>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</si>
  <si>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</si>
  <si>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</si>
  <si>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</si>
  <si>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</si>
  <si>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</si>
  <si>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</si>
  <si>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</si>
  <si>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</si>
  <si>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</si>
  <si>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</si>
  <si>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</si>
  <si>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</si>
  <si>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</si>
  <si>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</si>
  <si>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</si>
  <si>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</si>
  <si>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</si>
  <si>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</si>
  <si>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</si>
  <si>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</si>
  <si>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</si>
  <si>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</si>
  <si>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</si>
  <si>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</si>
  <si>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Udruga Ždralice Daruvar</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</si>
  <si>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</si>
  <si>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</si>
  <si>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</si>
  <si>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</si>
  <si>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</si>
  <si>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</si>
  <si>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</si>
  <si>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</si>
  <si>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</si>
  <si>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</si>
  <si>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</si>
  <si>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</si>
  <si>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</si>
  <si>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</si>
  <si>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</si>
  <si>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</si>
  <si>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</si>
  <si>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</si>
  <si>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</si>
  <si>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</si>
  <si>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</si>
  <si>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</si>
  <si>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</si>
  <si>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</si>
  <si>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</si>
  <si>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</si>
  <si>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</si>
  <si>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</si>
  <si>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</si>
  <si>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</si>
  <si>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</si>
  <si>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</si>
  <si>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</si>
  <si>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</si>
  <si>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</si>
  <si>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</si>
  <si>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</si>
  <si>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</si>
  <si>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</si>
  <si>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</si>
  <si>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</si>
  <si>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</si>
  <si>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</si>
  <si>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</si>
  <si>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</si>
  <si>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</si>
  <si>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</si>
  <si>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</si>
  <si>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</si>
  <si>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</si>
  <si>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</si>
  <si>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</si>
  <si>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</si>
  <si>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</si>
  <si>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</si>
  <si>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</si>
  <si>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</si>
  <si>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</si>
  <si>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</si>
  <si>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</si>
  <si>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</si>
  <si>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</si>
  <si>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</si>
  <si>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</si>
  <si>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</si>
  <si>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</si>
  <si>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</si>
  <si>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</si>
  <si>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</si>
  <si>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</si>
  <si>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</si>
  <si>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</si>
  <si>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</si>
  <si>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</si>
  <si>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</si>
  <si>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</si>
  <si>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</si>
  <si>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</si>
  <si>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</si>
  <si>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</si>
  <si>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</si>
  <si>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</si>
  <si>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</si>
  <si>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</si>
  <si>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</si>
  <si>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</si>
  <si>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</si>
  <si>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</si>
  <si>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</si>
  <si>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</si>
  <si>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</si>
  <si>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</si>
  <si>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</si>
  <si>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</si>
  <si>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</si>
  <si>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</si>
  <si>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</si>
  <si>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</si>
  <si>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</si>
  <si>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</si>
  <si>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</si>
  <si>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</si>
  <si>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</si>
  <si>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</si>
  <si>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</si>
  <si>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</si>
  <si>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</si>
  <si>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</si>
  <si>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</si>
  <si>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</si>
  <si>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</si>
  <si>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</si>
  <si>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</si>
  <si>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</si>
  <si>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</si>
  <si>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</si>
  <si>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</si>
  <si>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</si>
  <si>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</si>
  <si>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</si>
  <si>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</si>
  <si>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</si>
  <si>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</si>
  <si>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</si>
  <si>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</si>
  <si>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</si>
  <si>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</si>
  <si>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</si>
  <si>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</si>
  <si>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</si>
  <si>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</si>
  <si>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</si>
  <si>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</si>
  <si>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</si>
  <si>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</si>
  <si>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</si>
  <si>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</si>
  <si>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UP.02.3.1.03.0104</t>
  </si>
  <si>
    <t>Jačanje i poticanje razvoja društvenog poduzeća Buba bar d.o.o.</t>
  </si>
  <si>
    <t>Buba bar društvo s ograničenom odgovornošću</t>
  </si>
  <si>
    <t>Projektni prijedlog ima za cilj ojačati i poticati poslovanje novoosnovanog poduzeća Buba bar d.o.o zapošljavanje, socijalno uključivanje i održivi razvoj kroz jačanje kapaciteta stjecanjem vještina o društvenom poslovanju, podizanju vidljivosti DP-a održavanjem radionica i studijskim putovanjem te podizanje znanja i vještina u ugostiteljstvu za 7 novozaposlenih osoba pripadnika ranjivih skupina čime se doprinosi njihovoj integraciji u društvo, unapređenju razvoja lokalne zajednice i društva u cjelini. Vrijednost projekta 1.123.828,85 kn, a partneri na projektu su UOSI Bubamara i CZSS Vinkovci</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</si>
  <si>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</si>
  <si>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</si>
  <si>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</si>
  <si>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</si>
  <si>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</si>
  <si>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</si>
  <si>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</si>
  <si>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</si>
  <si>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</si>
  <si>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</si>
  <si>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</si>
  <si>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</si>
  <si>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</si>
  <si>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</si>
  <si>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</si>
  <si>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</si>
  <si>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</si>
  <si>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</si>
  <si>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</si>
  <si>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</si>
  <si>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</si>
  <si>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</si>
  <si>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</si>
  <si>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</si>
  <si>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</si>
  <si>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</si>
  <si>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</si>
  <si>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</si>
  <si>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</si>
  <si>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</si>
  <si>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</si>
  <si>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</si>
  <si>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</si>
  <si>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</si>
  <si>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</si>
  <si>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</si>
  <si>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</si>
  <si>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</si>
  <si>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</si>
  <si>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Centar Link 2 EU</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</si>
  <si>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</si>
  <si>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</si>
  <si>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</si>
  <si>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</si>
  <si>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</si>
  <si>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</si>
  <si>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</si>
  <si>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</si>
  <si>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</si>
  <si>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</si>
  <si>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</si>
  <si>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</si>
  <si>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</si>
  <si>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</si>
  <si>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</si>
  <si>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</si>
  <si>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</si>
  <si>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</si>
  <si>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</si>
  <si>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</si>
  <si>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</si>
  <si>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</si>
  <si>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</si>
  <si>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</si>
  <si>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</si>
  <si>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</si>
  <si>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</si>
  <si>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</si>
  <si>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</si>
  <si>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</si>
  <si>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</si>
  <si>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</si>
  <si>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</si>
  <si>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</si>
  <si>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</si>
  <si>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</si>
  <si>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</si>
  <si>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</si>
  <si>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</si>
  <si>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</si>
  <si>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</si>
  <si>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</si>
  <si>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</si>
  <si>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</si>
  <si>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</si>
  <si>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</si>
  <si>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</si>
  <si>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</si>
  <si>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</si>
  <si>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</si>
  <si>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</si>
  <si>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</si>
  <si>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</si>
  <si>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</si>
  <si>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</si>
  <si>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</si>
  <si>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</si>
  <si>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</si>
  <si>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</si>
  <si>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</si>
  <si>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</si>
  <si>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</si>
  <si>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</si>
  <si>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</si>
  <si>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</si>
  <si>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</si>
  <si>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</si>
  <si>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</si>
  <si>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</si>
  <si>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</si>
  <si>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</si>
  <si>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</si>
  <si>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</si>
  <si>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</si>
  <si>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</si>
  <si>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</si>
  <si>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</si>
  <si>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</si>
  <si>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</si>
  <si>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</si>
  <si>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</si>
  <si>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</si>
  <si>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</si>
  <si>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</si>
  <si>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</si>
  <si>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</si>
  <si>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</si>
  <si>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</si>
  <si>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</si>
  <si>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UP.03.1.1.01.0001</t>
  </si>
  <si>
    <t>3. Obrazovanje i cjeloživotno učenje</t>
  </si>
  <si>
    <t>10.ii.1 - Poboljšanje kvalitete,  relevantnosti i učinkovitosti programa u visokom obrazovanju</t>
  </si>
  <si>
    <t>Unapređenje sustava osiguravanja i unapređenja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</si>
  <si>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</si>
  <si>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</si>
  <si>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</si>
  <si>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</si>
  <si>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</si>
  <si>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</si>
  <si>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</si>
  <si>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</si>
  <si>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</si>
  <si>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</si>
  <si>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</si>
  <si>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</si>
  <si>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</si>
  <si>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</si>
  <si>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</si>
  <si>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</si>
  <si>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</si>
  <si>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</si>
  <si>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</si>
  <si>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</si>
  <si>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</si>
  <si>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</si>
  <si>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</si>
  <si>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</si>
  <si>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</si>
  <si>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</si>
  <si>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</si>
  <si>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</si>
  <si>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</si>
  <si>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</si>
  <si>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</si>
  <si>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</si>
  <si>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</si>
  <si>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</si>
  <si>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</si>
  <si>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</si>
  <si>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</si>
  <si>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</si>
  <si>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</si>
  <si>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</si>
  <si>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</si>
  <si>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</si>
  <si>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</si>
  <si>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</si>
  <si>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</si>
  <si>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</si>
  <si>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</si>
  <si>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</si>
  <si>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</si>
  <si>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</si>
  <si>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</si>
  <si>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</si>
  <si>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</si>
  <si>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</si>
  <si>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</si>
  <si>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Visoko učilište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</si>
  <si>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</si>
  <si>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</si>
  <si>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</si>
  <si>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</si>
  <si>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</si>
  <si>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</si>
  <si>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</si>
  <si>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</si>
  <si>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</si>
  <si>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</si>
  <si>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</si>
  <si>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</si>
  <si>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</si>
  <si>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</si>
  <si>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</si>
  <si>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</si>
  <si>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</si>
  <si>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</si>
  <si>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</si>
  <si>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</si>
  <si>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</si>
  <si>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</si>
  <si>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</si>
  <si>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</si>
  <si>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</si>
  <si>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</si>
  <si>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</si>
  <si>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</si>
  <si>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</si>
  <si>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</si>
  <si>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</si>
  <si>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</si>
  <si>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</si>
  <si>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</si>
  <si>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</si>
  <si>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</si>
  <si>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</si>
  <si>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</si>
  <si>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</si>
  <si>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</si>
  <si>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</si>
  <si>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</si>
  <si>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</si>
  <si>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</si>
  <si>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</si>
  <si>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</si>
  <si>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</si>
  <si>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</si>
  <si>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</si>
  <si>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</si>
  <si>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</si>
  <si>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</si>
  <si>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</si>
  <si>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</si>
  <si>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</si>
  <si>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</si>
  <si>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</si>
  <si>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</si>
  <si>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</si>
  <si>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</si>
  <si>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</si>
  <si>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</si>
  <si>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</si>
  <si>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</si>
  <si>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</si>
  <si>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</si>
  <si>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</si>
  <si>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</si>
  <si>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</si>
  <si>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</si>
  <si>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</si>
  <si>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</si>
  <si>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</si>
  <si>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</si>
  <si>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</si>
  <si>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</si>
  <si>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</si>
  <si>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</si>
  <si>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</si>
  <si>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</si>
  <si>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</si>
  <si>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</si>
  <si>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</si>
  <si>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</si>
  <si>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</si>
  <si>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</si>
  <si>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</si>
  <si>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</si>
  <si>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</si>
  <si>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</si>
  <si>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</si>
  <si>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</si>
  <si>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</si>
  <si>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</si>
  <si>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</si>
  <si>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</si>
  <si>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</si>
  <si>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</si>
  <si>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</si>
  <si>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</si>
  <si>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</si>
  <si>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</si>
  <si>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</si>
  <si>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</si>
  <si>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</si>
  <si>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</si>
  <si>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</si>
  <si>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</si>
  <si>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</si>
  <si>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</si>
  <si>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</si>
  <si>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</si>
  <si>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</si>
  <si>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</si>
  <si>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</si>
  <si>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</si>
  <si>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</si>
  <si>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</si>
  <si>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</si>
  <si>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</si>
  <si>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</si>
  <si>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</si>
  <si>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</si>
  <si>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</si>
  <si>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</si>
  <si>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</si>
  <si>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</si>
  <si>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</si>
  <si>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</si>
  <si>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</si>
  <si>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</si>
  <si>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</si>
  <si>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</si>
  <si>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</si>
  <si>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</si>
  <si>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</si>
  <si>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</si>
  <si>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</si>
  <si>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</si>
  <si>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</si>
  <si>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</si>
  <si>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</si>
  <si>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</si>
  <si>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</si>
  <si>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</si>
  <si>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</si>
  <si>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</si>
  <si>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</si>
  <si>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</si>
  <si>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</si>
  <si>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</si>
  <si>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</si>
  <si>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</si>
  <si>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</si>
  <si>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</si>
  <si>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</si>
  <si>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</si>
  <si>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</si>
  <si>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</si>
  <si>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</si>
  <si>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</si>
  <si>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</si>
  <si>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</si>
  <si>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</si>
  <si>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</si>
  <si>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</si>
  <si>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</si>
  <si>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</si>
  <si>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</si>
  <si>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</si>
  <si>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</si>
  <si>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</si>
  <si>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</si>
  <si>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</si>
  <si>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</si>
  <si>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</si>
  <si>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</si>
  <si>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</si>
  <si>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</si>
  <si>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</si>
  <si>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</si>
  <si>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</si>
  <si>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</si>
  <si>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</si>
  <si>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</si>
  <si>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</si>
  <si>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</si>
  <si>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</si>
  <si>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</si>
  <si>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</si>
  <si>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</si>
  <si>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</si>
  <si>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</si>
  <si>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</si>
  <si>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</si>
  <si>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</si>
  <si>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</si>
  <si>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</si>
  <si>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</si>
  <si>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</si>
  <si>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</si>
  <si>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</si>
  <si>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</si>
  <si>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</si>
  <si>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</si>
  <si>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</si>
  <si>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</si>
  <si>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</si>
  <si>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</si>
  <si>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</si>
  <si>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</si>
  <si>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</si>
  <si>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</si>
  <si>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</si>
  <si>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</si>
  <si>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</si>
  <si>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</si>
  <si>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</si>
  <si>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</si>
  <si>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</si>
  <si>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</si>
  <si>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</si>
  <si>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</si>
  <si>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</si>
  <si>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</si>
  <si>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</si>
  <si>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</si>
  <si>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</si>
  <si>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</si>
  <si>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</si>
  <si>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</si>
  <si>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</si>
  <si>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</si>
  <si>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</si>
  <si>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</si>
  <si>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</si>
  <si>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</si>
  <si>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</si>
  <si>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</si>
  <si>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</si>
  <si>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</si>
  <si>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</si>
  <si>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</si>
  <si>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</si>
  <si>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</si>
  <si>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</si>
  <si>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</si>
  <si>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</si>
  <si>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</si>
  <si>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</si>
  <si>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</si>
  <si>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</si>
  <si>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</si>
  <si>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</si>
  <si>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</si>
  <si>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</si>
  <si>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</si>
  <si>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</si>
  <si>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</si>
  <si>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</si>
  <si>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</si>
  <si>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</si>
  <si>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</si>
  <si>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</si>
  <si>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</si>
  <si>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</si>
  <si>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</si>
  <si>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</si>
  <si>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</si>
  <si>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</si>
  <si>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</si>
  <si>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</si>
  <si>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</si>
  <si>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</si>
  <si>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</si>
  <si>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</si>
  <si>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</si>
  <si>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</si>
  <si>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</si>
  <si>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</si>
  <si>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</si>
  <si>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</si>
  <si>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</si>
  <si>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</si>
  <si>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</si>
  <si>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</si>
  <si>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</si>
  <si>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</si>
  <si>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</si>
  <si>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</si>
  <si>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</si>
  <si>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</si>
  <si>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</si>
  <si>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</si>
  <si>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</si>
  <si>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</si>
  <si>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</si>
  <si>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</si>
  <si>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</si>
  <si>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</si>
  <si>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</si>
  <si>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</si>
  <si>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</si>
  <si>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</si>
  <si>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</si>
  <si>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</si>
  <si>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</si>
  <si>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</si>
  <si>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</si>
  <si>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</si>
  <si>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</si>
  <si>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</si>
  <si>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</si>
  <si>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</si>
  <si>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</si>
  <si>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</si>
  <si>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</si>
  <si>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</si>
  <si>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</si>
  <si>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</si>
  <si>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</si>
  <si>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</si>
  <si>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</si>
  <si>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</si>
  <si>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</si>
  <si>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</si>
  <si>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</si>
  <si>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</si>
  <si>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</si>
  <si>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</si>
  <si>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Grad Sisak</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</si>
  <si>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</si>
  <si>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</si>
  <si>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</si>
  <si>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</si>
  <si>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</si>
  <si>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</si>
  <si>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</si>
  <si>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</si>
  <si>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</si>
  <si>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</si>
  <si>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</si>
  <si>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</si>
  <si>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</si>
  <si>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</si>
  <si>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</si>
  <si>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</si>
  <si>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</si>
  <si>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</si>
  <si>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</si>
  <si>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II</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</si>
  <si>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</si>
  <si>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</si>
  <si>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</si>
  <si>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</si>
  <si>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</si>
  <si>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</si>
  <si>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</si>
  <si>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</si>
  <si>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</si>
  <si>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</si>
  <si>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</si>
  <si>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</si>
  <si>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</si>
  <si>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</si>
  <si>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</si>
  <si>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</si>
  <si>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</si>
  <si>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</si>
  <si>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</si>
  <si>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</si>
  <si>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</si>
  <si>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</si>
  <si>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</si>
  <si>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</si>
  <si>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</si>
  <si>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</si>
  <si>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</si>
  <si>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</si>
  <si>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</si>
  <si>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</si>
  <si>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</si>
  <si>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</si>
  <si>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</si>
  <si>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</si>
  <si>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</si>
  <si>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</si>
  <si>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</si>
  <si>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</si>
  <si>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</si>
  <si>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</si>
  <si>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</si>
  <si>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Grad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</si>
  <si>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</si>
  <si>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</si>
  <si>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</si>
  <si>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</si>
  <si>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</si>
  <si>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</si>
  <si>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</si>
  <si>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</si>
  <si>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</si>
  <si>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</si>
  <si>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</si>
  <si>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</si>
  <si>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</si>
  <si>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</si>
  <si>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</si>
  <si>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</si>
  <si>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</si>
  <si>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</si>
  <si>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</si>
  <si>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</si>
  <si>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</si>
  <si>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</si>
  <si>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</si>
  <si>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</si>
  <si>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</si>
  <si>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</si>
  <si>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</si>
  <si>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</si>
  <si>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</si>
  <si>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(faza II)</t>
  </si>
  <si>
    <t>Sinergijom do uspješnije zajednice</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</si>
  <si>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</si>
  <si>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</si>
  <si>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</si>
  <si>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</si>
  <si>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</si>
  <si>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</si>
  <si>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</si>
  <si>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</si>
  <si>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</si>
  <si>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</si>
  <si>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</si>
  <si>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</si>
  <si>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</si>
  <si>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</si>
  <si>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</si>
  <si>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</si>
  <si>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</si>
  <si>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</si>
  <si>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</si>
  <si>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</si>
  <si>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RInkluzija- Riječki model podrške učenicima s teškoćama</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</si>
  <si>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</si>
  <si>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</si>
  <si>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</si>
  <si>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</si>
  <si>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</si>
  <si>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</si>
  <si>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</si>
  <si>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osmijehom u školu - Pomoćnici u nastavi makarskih školaraca</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</si>
  <si>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</si>
  <si>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</si>
  <si>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</si>
  <si>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</si>
  <si>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</si>
  <si>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</si>
  <si>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</si>
  <si>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</si>
  <si>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</si>
  <si>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</si>
  <si>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</si>
  <si>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</si>
  <si>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</si>
  <si>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</si>
  <si>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</si>
  <si>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</si>
  <si>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SVAKO DIJETE IMA PRAVO NA OBRAZOVANJE</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</si>
  <si>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</si>
  <si>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</si>
  <si>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UĈIMO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</si>
  <si>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</si>
  <si>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</si>
  <si>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</si>
  <si>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</si>
  <si>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</si>
  <si>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</si>
  <si>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</si>
  <si>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</si>
  <si>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</si>
  <si>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</si>
  <si>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</si>
  <si>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</si>
  <si>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</si>
  <si>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</si>
  <si>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</si>
  <si>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</si>
  <si>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</si>
  <si>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</si>
  <si>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</si>
  <si>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</si>
  <si>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</si>
  <si>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</si>
  <si>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</si>
  <si>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</si>
  <si>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</si>
  <si>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</si>
  <si>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</si>
  <si>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</si>
  <si>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</si>
  <si>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</si>
  <si>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</si>
  <si>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</si>
  <si>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</si>
  <si>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</si>
  <si>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</si>
  <si>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</si>
  <si>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</si>
  <si>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</si>
  <si>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</si>
  <si>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</si>
  <si>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</si>
  <si>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</si>
  <si>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</si>
  <si>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</si>
  <si>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</si>
  <si>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</si>
  <si>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</si>
  <si>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</si>
  <si>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</si>
  <si>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</si>
  <si>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</si>
  <si>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</si>
  <si>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</si>
  <si>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</si>
  <si>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</si>
  <si>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</si>
  <si>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</si>
  <si>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</si>
  <si>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</si>
  <si>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</si>
  <si>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</si>
  <si>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</si>
  <si>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</si>
  <si>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</si>
  <si>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</si>
  <si>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</si>
  <si>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</si>
  <si>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</si>
  <si>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</si>
  <si>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</si>
  <si>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</si>
  <si>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</si>
  <si>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</si>
  <si>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</si>
  <si>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</si>
  <si>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</si>
  <si>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</si>
  <si>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</si>
  <si>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</si>
  <si>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</si>
  <si>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</si>
  <si>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</si>
  <si>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</si>
  <si>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</si>
  <si>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</si>
  <si>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</si>
  <si>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</si>
  <si>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</si>
  <si>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</si>
  <si>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</si>
  <si>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</si>
  <si>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</si>
  <si>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</si>
  <si>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</si>
  <si>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(faza III)</t>
  </si>
  <si>
    <t>OBRAZOVANJE BEZ TEŠKOĆA: IMPLEMENTACIJA USLUGE POMOĆNIKA U NASTAVI U SVRHU OSIGURAVANJA JEDNAKIH OBRAZOVNIH MOGUĆNOSTI ZA SVU DJECU</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</si>
  <si>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</si>
  <si>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</si>
  <si>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</si>
  <si>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</si>
  <si>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</si>
  <si>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</si>
  <si>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</si>
  <si>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</si>
  <si>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</si>
  <si>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</si>
  <si>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</si>
  <si>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</si>
  <si>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</si>
  <si>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</si>
  <si>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</si>
  <si>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</si>
  <si>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</si>
  <si>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</si>
  <si>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</si>
  <si>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</si>
  <si>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</si>
  <si>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</si>
  <si>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</si>
  <si>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</si>
  <si>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</si>
  <si>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</si>
  <si>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</si>
  <si>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</si>
  <si>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</si>
  <si>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</si>
  <si>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</si>
  <si>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</si>
  <si>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</si>
  <si>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</si>
  <si>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</si>
  <si>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</si>
  <si>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</si>
  <si>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</si>
  <si>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</si>
  <si>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</si>
  <si>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</si>
  <si>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</si>
  <si>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</si>
  <si>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</si>
  <si>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</si>
  <si>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</si>
  <si>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</si>
  <si>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</si>
  <si>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</si>
  <si>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</si>
  <si>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</si>
  <si>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</si>
  <si>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</si>
  <si>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</si>
  <si>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</si>
  <si>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</si>
  <si>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</si>
  <si>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</si>
  <si>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</si>
  <si>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</si>
  <si>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</si>
  <si>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</si>
  <si>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</si>
  <si>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</si>
  <si>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</si>
  <si>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</si>
  <si>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</si>
  <si>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</si>
  <si>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</si>
  <si>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</si>
  <si>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</si>
  <si>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</si>
  <si>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</si>
  <si>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</si>
  <si>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</si>
  <si>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</si>
  <si>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</si>
  <si>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</si>
  <si>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</si>
  <si>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</si>
  <si>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</si>
  <si>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</si>
  <si>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</si>
  <si>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</si>
  <si>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</si>
  <si>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</si>
  <si>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</si>
  <si>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</si>
  <si>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</si>
  <si>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</si>
  <si>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</si>
  <si>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</si>
  <si>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</si>
  <si>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</si>
  <si>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</si>
  <si>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</si>
  <si>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</si>
  <si>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</si>
  <si>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</si>
  <si>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</si>
  <si>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</si>
  <si>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</si>
  <si>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</si>
  <si>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</si>
  <si>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</si>
  <si>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</si>
  <si>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</si>
  <si>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</si>
  <si>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</si>
  <si>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</si>
  <si>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</si>
  <si>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</si>
  <si>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</si>
  <si>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</si>
  <si>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</si>
  <si>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</si>
  <si>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</si>
  <si>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</si>
  <si>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</si>
  <si>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</si>
  <si>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</si>
  <si>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</si>
  <si>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</si>
  <si>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</si>
  <si>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</si>
  <si>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</si>
  <si>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</si>
  <si>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</si>
  <si>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</si>
  <si>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</si>
  <si>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</si>
  <si>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</si>
  <si>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</si>
  <si>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</si>
  <si>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</si>
  <si>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</si>
  <si>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</si>
  <si>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</si>
  <si>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</si>
  <si>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</si>
  <si>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</si>
  <si>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</si>
  <si>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</si>
  <si>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</si>
  <si>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</si>
  <si>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</si>
  <si>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</si>
  <si>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</si>
  <si>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</si>
  <si>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</si>
  <si>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</si>
  <si>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</si>
  <si>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</si>
  <si>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</si>
  <si>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</si>
  <si>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</si>
  <si>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</si>
  <si>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</si>
  <si>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</si>
  <si>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</si>
  <si>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</si>
  <si>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</si>
  <si>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</si>
  <si>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</si>
  <si>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</si>
  <si>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</si>
  <si>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</si>
  <si>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</si>
  <si>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</si>
  <si>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</si>
  <si>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</si>
  <si>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</si>
  <si>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</si>
  <si>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</si>
  <si>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</si>
  <si>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</si>
  <si>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</si>
  <si>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GRAD ZADAR</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</si>
  <si>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</si>
  <si>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</si>
  <si>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ZNANJE SVIMA</t>
  </si>
  <si>
    <t>GRAD ZAPREŠIĆ</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</si>
  <si>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</si>
  <si>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</si>
  <si>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</si>
  <si>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</si>
  <si>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</si>
  <si>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</si>
  <si>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</si>
  <si>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</si>
  <si>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</si>
  <si>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</si>
  <si>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</si>
  <si>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</si>
  <si>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</si>
  <si>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</si>
  <si>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</si>
  <si>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</si>
  <si>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</si>
  <si>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</si>
  <si>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</si>
  <si>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</si>
  <si>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</si>
  <si>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</si>
  <si>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</si>
  <si>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</si>
  <si>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</si>
  <si>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</si>
  <si>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</si>
  <si>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</si>
  <si>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</si>
  <si>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</si>
  <si>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</si>
  <si>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</si>
  <si>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</si>
  <si>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</si>
  <si>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</si>
  <si>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</si>
  <si>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</si>
  <si>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</si>
  <si>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</si>
  <si>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</si>
  <si>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</si>
  <si>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</si>
  <si>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</si>
  <si>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</si>
  <si>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</si>
  <si>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</si>
  <si>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</si>
  <si>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</si>
  <si>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</si>
  <si>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</si>
  <si>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</si>
  <si>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</si>
  <si>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</si>
  <si>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</si>
  <si>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</si>
  <si>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</si>
  <si>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</si>
  <si>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</si>
  <si>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</si>
  <si>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</si>
  <si>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</si>
  <si>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</si>
  <si>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</si>
  <si>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</si>
  <si>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</si>
  <si>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</si>
  <si>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</si>
  <si>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</si>
  <si>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</si>
  <si>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</si>
  <si>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</si>
  <si>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</si>
  <si>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</si>
  <si>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</si>
  <si>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</si>
  <si>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</si>
  <si>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</si>
  <si>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</si>
  <si>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"RInkluzija-Riječki model podrške učenicima s teškoćama"</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</si>
  <si>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</si>
  <si>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</si>
  <si>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</si>
  <si>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</si>
  <si>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</si>
  <si>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GRAD OPATIJA</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</si>
  <si>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</si>
  <si>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</si>
  <si>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</si>
  <si>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</si>
  <si>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</si>
  <si>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</si>
  <si>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</si>
  <si>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</si>
  <si>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</si>
  <si>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</si>
  <si>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</si>
  <si>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</si>
  <si>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</si>
  <si>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</si>
  <si>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</si>
  <si>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</si>
  <si>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</si>
  <si>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</si>
  <si>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</si>
  <si>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</si>
  <si>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</si>
  <si>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</si>
  <si>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</si>
  <si>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</si>
  <si>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 xml:space="preserve">UČIMO ZAJEDNO IV </t>
  </si>
  <si>
    <t>SPLITSKO-DALMATINSKA ŽUPANIJA</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</si>
  <si>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</si>
  <si>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</si>
  <si>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„In-In - integracija i inkluzija"</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</si>
  <si>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</si>
  <si>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</si>
  <si>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</si>
  <si>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</si>
  <si>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</si>
  <si>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</si>
  <si>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</si>
  <si>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</si>
  <si>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GRAD MAKARSKA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</si>
  <si>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</si>
  <si>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</si>
  <si>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</si>
  <si>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</si>
  <si>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</si>
  <si>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LIČKO-SENJSKA ŽUPANIJA</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</si>
  <si>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</si>
  <si>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</si>
  <si>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</si>
  <si>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</si>
  <si>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</si>
  <si>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</si>
  <si>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</si>
  <si>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GRAD DUBROVNIK</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</si>
  <si>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</si>
  <si>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</si>
  <si>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</si>
  <si>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</si>
  <si>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</si>
  <si>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</si>
  <si>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GRAD VINKOVCI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</si>
  <si>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</si>
  <si>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</si>
  <si>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</si>
  <si>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</si>
  <si>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</si>
  <si>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</si>
  <si>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</si>
  <si>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</si>
  <si>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</si>
  <si>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</si>
  <si>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</si>
  <si>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</si>
  <si>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</si>
  <si>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</si>
  <si>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</si>
  <si>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</si>
  <si>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</si>
  <si>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</si>
  <si>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</si>
  <si>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</si>
  <si>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</si>
  <si>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</si>
  <si>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</si>
  <si>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</si>
  <si>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</si>
  <si>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</si>
  <si>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</si>
  <si>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</si>
  <si>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</si>
  <si>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</si>
  <si>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</si>
  <si>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</si>
  <si>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</si>
  <si>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</si>
  <si>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</si>
  <si>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</si>
  <si>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</si>
  <si>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</si>
  <si>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</si>
  <si>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</si>
  <si>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</si>
  <si>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</si>
  <si>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</si>
  <si>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</si>
  <si>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</si>
  <si>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</si>
  <si>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</si>
  <si>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</si>
  <si>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</si>
  <si>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</si>
  <si>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</si>
  <si>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</si>
  <si>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</si>
  <si>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</si>
  <si>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</si>
  <si>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</si>
  <si>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</si>
  <si>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</si>
  <si>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</si>
  <si>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</si>
  <si>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</si>
  <si>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</si>
  <si>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</si>
  <si>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</si>
  <si>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</si>
  <si>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</si>
  <si>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</si>
  <si>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</si>
  <si>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</si>
  <si>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</si>
  <si>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</si>
  <si>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</si>
  <si>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</si>
  <si>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</si>
  <si>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</si>
  <si>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</si>
  <si>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</si>
  <si>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</si>
  <si>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</si>
  <si>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</si>
  <si>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</si>
  <si>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</si>
  <si>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</si>
  <si>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</si>
  <si>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</si>
  <si>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</si>
  <si>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</si>
  <si>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</si>
  <si>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</si>
  <si>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</si>
  <si>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</si>
  <si>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</si>
  <si>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</si>
  <si>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</si>
  <si>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</si>
  <si>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</si>
  <si>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</si>
  <si>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</si>
  <si>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</si>
  <si>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</si>
  <si>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</si>
  <si>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</si>
  <si>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</si>
  <si>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</si>
  <si>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</si>
  <si>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</si>
  <si>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</si>
  <si>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</si>
  <si>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</si>
  <si>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</si>
  <si>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</si>
  <si>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</si>
  <si>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</si>
  <si>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 xml:space="preserve">Virovitičko-podravska, Grad Zagreb </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</si>
  <si>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</si>
  <si>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</si>
  <si>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</si>
  <si>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</si>
  <si>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</si>
  <si>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</si>
  <si>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</si>
  <si>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</si>
  <si>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</si>
  <si>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</si>
  <si>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</si>
  <si>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</si>
  <si>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</si>
  <si>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</si>
  <si>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</si>
  <si>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</si>
  <si>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</si>
  <si>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</si>
  <si>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</si>
  <si>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</si>
  <si>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</si>
  <si>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</si>
  <si>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</si>
  <si>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</si>
  <si>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</si>
  <si>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</si>
  <si>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</si>
  <si>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</si>
  <si>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</si>
  <si>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</si>
  <si>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</si>
  <si>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</si>
  <si>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</si>
  <si>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</si>
  <si>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</si>
  <si>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</si>
  <si>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</si>
  <si>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</si>
  <si>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</si>
  <si>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</si>
  <si>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</si>
  <si>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</si>
  <si>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</si>
  <si>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</si>
  <si>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</si>
  <si>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</si>
  <si>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</si>
  <si>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</si>
  <si>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</si>
  <si>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</si>
  <si>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</si>
  <si>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</si>
  <si>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</si>
  <si>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</si>
  <si>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</si>
  <si>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</si>
  <si>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</si>
  <si>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</si>
  <si>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</si>
  <si>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</si>
  <si>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</si>
  <si>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</si>
  <si>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</si>
  <si>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</si>
  <si>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</si>
  <si>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</si>
  <si>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</si>
  <si>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</si>
  <si>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</si>
  <si>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Pučko otvoreno učilište POUKA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</si>
  <si>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</si>
  <si>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</si>
  <si>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Nikad nije kasno</t>
  </si>
  <si>
    <t>Škola za grafiku, dizajn i medijsku produkciju</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</si>
  <si>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</si>
  <si>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</si>
  <si>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</si>
  <si>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</si>
  <si>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</si>
  <si>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</si>
  <si>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</si>
  <si>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</si>
  <si>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</si>
  <si>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</si>
  <si>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</si>
  <si>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</si>
  <si>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</si>
  <si>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</si>
  <si>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</si>
  <si>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</si>
  <si>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</si>
  <si>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</si>
  <si>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</si>
  <si>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</si>
  <si>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</si>
  <si>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</si>
  <si>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Pučko otvoreno učilište ALGEBRA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</si>
  <si>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</si>
  <si>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</si>
  <si>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</si>
  <si>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</si>
  <si>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</si>
  <si>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</si>
  <si>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</si>
  <si>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</si>
  <si>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</si>
  <si>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</si>
  <si>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</si>
  <si>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</si>
  <si>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</si>
  <si>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</si>
  <si>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</si>
  <si>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</si>
  <si>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</si>
  <si>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</si>
  <si>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</si>
  <si>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</si>
  <si>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</si>
  <si>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</si>
  <si>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</si>
  <si>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</si>
  <si>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</si>
  <si>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</si>
  <si>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</si>
  <si>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</si>
  <si>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</si>
  <si>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</si>
  <si>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</si>
  <si>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</si>
  <si>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</si>
  <si>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</si>
  <si>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</si>
  <si>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</si>
  <si>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</si>
  <si>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</si>
  <si>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</si>
  <si>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</si>
  <si>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</si>
  <si>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</si>
  <si>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</si>
  <si>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 Srednja strukovna škola Velika Gorica </t>
  </si>
  <si>
    <t>zagrebačka</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</si>
  <si>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</si>
  <si>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</si>
  <si>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</si>
  <si>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</si>
  <si>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</si>
  <si>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</si>
  <si>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</si>
  <si>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</si>
  <si>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</si>
  <si>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</si>
  <si>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</si>
  <si>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</si>
  <si>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</si>
  <si>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</si>
  <si>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</si>
  <si>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</si>
  <si>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</si>
  <si>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</si>
  <si>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</si>
  <si>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</si>
  <si>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</si>
  <si>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</si>
  <si>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Međimurska, Krapinsko-zagorska, Varaždinska,  Koprivničko-križevačka, Bjelovarsko-bilogorska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</si>
  <si>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</si>
  <si>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</si>
  <si>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</si>
  <si>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</si>
  <si>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</si>
  <si>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</si>
  <si>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</si>
  <si>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</si>
  <si>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</si>
  <si>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</si>
  <si>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</si>
  <si>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</si>
  <si>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</si>
  <si>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</si>
  <si>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</si>
  <si>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</si>
  <si>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</si>
  <si>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</si>
  <si>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Grad Zagreb, Zagrebačka, Sisačko-moslavačka</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</si>
  <si>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</si>
  <si>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</si>
  <si>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Medicinska škola Bjelovar</t>
  </si>
  <si>
    <t>Grad Zagreb, Zagrebačka, Bjelovarsko-bilogorska, Varaždinska, Osječko-baranjska, Brodsko-posavska, Koprivničko-križevačka, Virovitičko-podravska, Vukovarsko-srijemska</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</si>
  <si>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</si>
  <si>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</si>
  <si>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</si>
  <si>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</si>
  <si>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</si>
  <si>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</si>
  <si>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</si>
  <si>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</si>
  <si>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</si>
  <si>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</si>
  <si>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</si>
  <si>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</si>
  <si>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</si>
  <si>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</si>
  <si>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</si>
  <si>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</si>
  <si>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</si>
  <si>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</si>
  <si>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</si>
  <si>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</si>
  <si>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</si>
  <si>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</si>
  <si>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</si>
  <si>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</si>
  <si>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</si>
  <si>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</si>
  <si>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</si>
  <si>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</si>
  <si>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</si>
  <si>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</si>
  <si>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</si>
  <si>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</si>
  <si>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</si>
  <si>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</si>
  <si>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</si>
  <si>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 xml:space="preserve"> Škola za medicinske sestre Mlinarska</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</si>
  <si>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</si>
  <si>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</si>
  <si>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</si>
  <si>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</si>
  <si>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</si>
  <si>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</si>
  <si>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</si>
  <si>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</si>
  <si>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</si>
  <si>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</si>
  <si>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</si>
  <si>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</si>
  <si>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</si>
  <si>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</si>
  <si>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</si>
  <si>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</si>
  <si>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Turistička i ugostiteljska škola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</si>
  <si>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</si>
  <si>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</si>
  <si>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</si>
  <si>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Škola za turizam, ugostiteljstvo i trgovinu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</si>
  <si>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</si>
  <si>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</si>
  <si>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</si>
  <si>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</si>
  <si>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</si>
  <si>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</si>
  <si>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</si>
  <si>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</si>
  <si>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</si>
  <si>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</si>
  <si>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</si>
  <si>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</si>
  <si>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</si>
  <si>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</si>
  <si>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</si>
  <si>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</si>
  <si>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</si>
  <si>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</si>
  <si>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</si>
  <si>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</si>
  <si>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</si>
  <si>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</si>
  <si>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</si>
  <si>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</si>
  <si>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</si>
  <si>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</si>
  <si>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</si>
  <si>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</si>
  <si>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</si>
  <si>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</si>
  <si>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</si>
  <si>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</si>
  <si>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</si>
  <si>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</si>
  <si>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</si>
  <si>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</si>
  <si>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</si>
  <si>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</si>
  <si>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</si>
  <si>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</si>
  <si>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</si>
  <si>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</si>
  <si>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</si>
  <si>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</si>
  <si>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</si>
  <si>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</si>
  <si>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</si>
  <si>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</si>
  <si>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</si>
  <si>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</si>
  <si>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</si>
  <si>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</si>
  <si>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</si>
  <si>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</si>
  <si>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</si>
  <si>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</si>
  <si>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</si>
  <si>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</si>
  <si>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</si>
  <si>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</si>
  <si>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</si>
  <si>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</si>
  <si>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</si>
  <si>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</si>
  <si>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</si>
  <si>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</si>
  <si>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</si>
  <si>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</si>
  <si>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</si>
  <si>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</si>
  <si>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</si>
  <si>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</si>
  <si>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</si>
  <si>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</si>
  <si>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</si>
  <si>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</si>
  <si>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</si>
  <si>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</si>
  <si>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</si>
  <si>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</si>
  <si>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</si>
  <si>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</si>
  <si>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</si>
  <si>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</si>
  <si>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</si>
  <si>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</si>
  <si>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</si>
  <si>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</si>
  <si>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</si>
  <si>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</si>
  <si>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</si>
  <si>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</si>
  <si>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</si>
  <si>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</si>
  <si>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</si>
  <si>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</si>
  <si>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</si>
  <si>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</si>
  <si>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</si>
  <si>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</si>
  <si>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</si>
  <si>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</si>
  <si>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</si>
  <si>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</si>
  <si>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</si>
  <si>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</si>
  <si>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</si>
  <si>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</si>
  <si>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</si>
  <si>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</si>
  <si>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</si>
  <si>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</si>
  <si>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</si>
  <si>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</si>
  <si>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UP.04.1.1.26.0001</t>
  </si>
  <si>
    <t>Uspostavljanje sustava akreditacije za bolničke zdravstvene ustanove</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</si>
  <si>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</si>
  <si>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</si>
  <si>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</si>
  <si>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</si>
  <si>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</si>
  <si>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</si>
  <si>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</si>
  <si>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</si>
  <si>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</si>
  <si>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</si>
  <si>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</si>
  <si>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</si>
  <si>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</si>
  <si>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</si>
  <si>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</si>
  <si>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</si>
  <si>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</si>
  <si>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</si>
  <si>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</si>
  <si>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</si>
  <si>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</si>
  <si>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</si>
  <si>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</si>
  <si>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</si>
  <si>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</si>
  <si>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</si>
  <si>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</si>
  <si>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</si>
  <si>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</si>
  <si>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</si>
  <si>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</si>
  <si>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</si>
  <si>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</si>
  <si>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</si>
  <si>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</si>
  <si>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</si>
  <si>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</si>
  <si>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</si>
  <si>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</si>
  <si>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</si>
  <si>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</si>
  <si>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</si>
  <si>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</si>
  <si>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</si>
  <si>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</si>
  <si>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</si>
  <si>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</si>
  <si>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</si>
  <si>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</si>
  <si>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</si>
  <si>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</si>
  <si>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</si>
  <si>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</si>
  <si>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</si>
  <si>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</si>
  <si>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</si>
  <si>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</si>
  <si>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</si>
  <si>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</si>
  <si>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</si>
  <si>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</si>
  <si>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</si>
  <si>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</si>
  <si>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</si>
  <si>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</si>
  <si>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</si>
  <si>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</si>
  <si>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</si>
  <si>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</si>
  <si>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</si>
  <si>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</si>
  <si>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</si>
  <si>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</si>
  <si>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</si>
  <si>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</si>
  <si>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</si>
  <si>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</si>
  <si>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</si>
  <si>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</si>
  <si>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</si>
  <si>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</si>
  <si>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</si>
  <si>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</si>
  <si>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</si>
  <si>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</si>
  <si>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</si>
  <si>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</si>
  <si>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</si>
  <si>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</si>
  <si>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</si>
  <si>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</si>
  <si>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</si>
  <si>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</si>
  <si>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</si>
  <si>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</si>
  <si>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</si>
  <si>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</si>
  <si>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</si>
  <si>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</si>
  <si>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</si>
  <si>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</si>
  <si>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</si>
  <si>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</si>
  <si>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</si>
  <si>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</si>
  <si>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</si>
  <si>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</si>
  <si>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</si>
  <si>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</si>
  <si>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</si>
  <si>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</si>
  <si>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</si>
  <si>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</si>
  <si>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</si>
  <si>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</si>
  <si>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</si>
  <si>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</si>
  <si>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</si>
  <si>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</si>
  <si>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</si>
  <si>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</si>
  <si>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</si>
  <si>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</si>
  <si>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</si>
  <si>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</si>
  <si>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</si>
  <si>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</si>
  <si>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</si>
  <si>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</si>
  <si>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</si>
  <si>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</si>
  <si>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</si>
  <si>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</si>
  <si>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</si>
  <si>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</si>
  <si>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</si>
  <si>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</si>
  <si>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</si>
  <si>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</si>
  <si>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</si>
  <si>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</si>
  <si>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</si>
  <si>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</si>
  <si>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</si>
  <si>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</si>
  <si>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</si>
  <si>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</si>
  <si>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</si>
  <si>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za ruralni razvoj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</si>
  <si>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</si>
  <si>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</si>
  <si>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</si>
  <si>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</si>
  <si>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</si>
  <si>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</si>
  <si>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</si>
  <si>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</si>
  <si>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</si>
  <si>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</si>
  <si>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</si>
  <si>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</si>
  <si>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</si>
  <si>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</si>
  <si>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</si>
  <si>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</si>
  <si>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</si>
  <si>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</si>
  <si>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</si>
  <si>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</si>
  <si>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</si>
  <si>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</si>
  <si>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</si>
  <si>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</si>
  <si>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</si>
  <si>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</si>
  <si>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</si>
  <si>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</si>
  <si>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</si>
  <si>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</si>
  <si>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</si>
  <si>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</si>
  <si>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</si>
  <si>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</si>
  <si>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</si>
  <si>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</si>
  <si>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</si>
  <si>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</si>
  <si>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</si>
  <si>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</si>
  <si>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</si>
  <si>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</si>
  <si>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</si>
  <si>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</si>
  <si>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</si>
  <si>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</si>
  <si>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</si>
  <si>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</si>
  <si>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</si>
  <si>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</si>
  <si>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</si>
  <si>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</si>
  <si>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</si>
  <si>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</si>
  <si>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</si>
  <si>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</si>
  <si>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</si>
  <si>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</si>
  <si>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</si>
  <si>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</si>
  <si>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</si>
  <si>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</si>
  <si>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</si>
  <si>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</si>
  <si>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</si>
  <si>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</si>
  <si>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</si>
  <si>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</si>
  <si>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 xml:space="preserve">Karlovačka, Sisačko-moslavačka </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</si>
  <si>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</si>
  <si>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</si>
  <si>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</si>
  <si>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</si>
  <si>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</si>
  <si>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</si>
  <si>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</si>
  <si>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</si>
  <si>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</si>
  <si>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</si>
  <si>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</si>
  <si>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</si>
  <si>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</si>
  <si>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</si>
  <si>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</si>
  <si>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</si>
  <si>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</si>
  <si>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</si>
  <si>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</si>
  <si>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</si>
  <si>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</si>
  <si>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</si>
  <si>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</si>
  <si>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</si>
  <si>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</si>
  <si>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</si>
  <si>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</si>
  <si>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</si>
  <si>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</si>
  <si>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</si>
  <si>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</si>
  <si>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</si>
  <si>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</si>
  <si>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</si>
  <si>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</si>
  <si>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</si>
  <si>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</si>
  <si>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</si>
  <si>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</si>
  <si>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</si>
  <si>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</si>
  <si>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</si>
  <si>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</si>
  <si>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</si>
  <si>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</si>
  <si>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</si>
  <si>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</si>
  <si>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</si>
  <si>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</si>
  <si>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</si>
  <si>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</si>
  <si>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</si>
  <si>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</si>
  <si>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</si>
  <si>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</si>
  <si>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</si>
  <si>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</si>
  <si>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</si>
  <si>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</si>
  <si>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</si>
  <si>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</si>
  <si>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</si>
  <si>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</si>
  <si>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</si>
  <si>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</si>
  <si>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</si>
  <si>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</si>
  <si>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</si>
  <si>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</si>
  <si>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</si>
  <si>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</si>
  <si>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</si>
  <si>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</si>
  <si>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</si>
  <si>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</si>
  <si>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</si>
  <si>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</si>
  <si>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</si>
  <si>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</si>
  <si>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</si>
  <si>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</si>
  <si>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</si>
  <si>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Grad Zagreb, Sisačko-moslavačka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</si>
  <si>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</si>
  <si>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</si>
  <si>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</si>
  <si>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</si>
  <si>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</si>
  <si>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</si>
  <si>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</si>
  <si>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</si>
  <si>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</si>
  <si>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</si>
  <si>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</si>
  <si>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</si>
  <si>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</si>
  <si>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</si>
  <si>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</si>
  <si>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</si>
  <si>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</si>
  <si>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</si>
  <si>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</si>
  <si>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</si>
  <si>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</si>
  <si>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</si>
  <si>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</si>
  <si>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</si>
  <si>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</si>
  <si>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</si>
  <si>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</si>
  <si>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</si>
  <si>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</si>
  <si>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</si>
  <si>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</si>
  <si>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</si>
  <si>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</si>
  <si>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</si>
  <si>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</si>
  <si>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</si>
  <si>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</si>
  <si>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</si>
  <si>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</si>
  <si>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</si>
  <si>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</si>
  <si>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</si>
  <si>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</si>
  <si>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</si>
  <si>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</si>
  <si>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</si>
  <si>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</si>
  <si>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</si>
  <si>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</si>
  <si>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</si>
  <si>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</si>
  <si>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</si>
  <si>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</si>
  <si>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</si>
  <si>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</si>
  <si>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</si>
  <si>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</si>
  <si>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</si>
  <si>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</si>
  <si>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</si>
  <si>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</si>
  <si>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</si>
  <si>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</si>
  <si>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</si>
  <si>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</si>
  <si>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</si>
  <si>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</si>
  <si>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</si>
  <si>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</si>
  <si>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</si>
  <si>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</si>
  <si>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</si>
  <si>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</si>
  <si>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</si>
  <si>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</si>
  <si>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</si>
  <si>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</si>
  <si>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</si>
  <si>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</si>
  <si>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</si>
  <si>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</si>
  <si>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</si>
  <si>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</si>
  <si>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</si>
  <si>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</si>
  <si>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</si>
  <si>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</si>
  <si>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</si>
  <si>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</si>
  <si>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</si>
  <si>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</si>
  <si>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</si>
  <si>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</si>
  <si>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</si>
  <si>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</si>
  <si>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</si>
  <si>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</si>
  <si>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</si>
  <si>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</si>
  <si>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</si>
  <si>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</si>
  <si>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</si>
  <si>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</si>
  <si>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</si>
  <si>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</si>
  <si>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</si>
  <si>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</si>
  <si>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</si>
  <si>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</si>
  <si>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</si>
  <si>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</si>
  <si>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</si>
  <si>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</si>
  <si>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</si>
  <si>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</si>
  <si>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</si>
  <si>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</si>
  <si>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</si>
  <si>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</si>
  <si>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</si>
  <si>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</si>
  <si>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</si>
  <si>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</si>
  <si>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</si>
  <si>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</si>
  <si>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</si>
  <si>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</si>
  <si>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</si>
  <si>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</si>
  <si>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</si>
  <si>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</si>
  <si>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</si>
  <si>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</si>
  <si>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</si>
  <si>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</si>
  <si>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</si>
  <si>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</si>
  <si>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</si>
  <si>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</si>
  <si>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</si>
  <si>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</si>
  <si>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</si>
  <si>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</si>
  <si>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</si>
  <si>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</si>
  <si>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</si>
  <si>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</si>
  <si>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</si>
  <si>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</si>
  <si>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</si>
  <si>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</si>
  <si>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</si>
  <si>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</si>
  <si>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</si>
  <si>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</si>
  <si>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</si>
  <si>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</si>
  <si>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</si>
  <si>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</si>
  <si>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</si>
  <si>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</si>
  <si>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</si>
  <si>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</si>
  <si>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</si>
  <si>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</si>
  <si>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</si>
  <si>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</si>
  <si>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</si>
  <si>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</si>
  <si>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</si>
  <si>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Projekt "ZadrugArt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</si>
  <si>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</si>
  <si>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</si>
  <si>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</si>
  <si>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</si>
  <si>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</si>
  <si>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</si>
  <si>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</si>
  <si>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</si>
  <si>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</si>
  <si>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</si>
  <si>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</si>
  <si>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</si>
  <si>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</si>
  <si>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</si>
  <si>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</si>
  <si>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</si>
  <si>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</si>
  <si>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</si>
  <si>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</si>
  <si>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</si>
  <si>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</si>
  <si>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</si>
  <si>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</si>
  <si>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</si>
  <si>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</si>
  <si>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</si>
  <si>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</si>
  <si>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</si>
  <si>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</si>
  <si>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</si>
  <si>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</si>
  <si>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</si>
  <si>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</si>
  <si>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</si>
  <si>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</si>
  <si>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</si>
  <si>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</si>
  <si>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</si>
  <si>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</si>
  <si>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</si>
  <si>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</si>
  <si>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</si>
  <si>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</si>
  <si>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</si>
  <si>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</si>
  <si>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</si>
  <si>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</si>
  <si>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</si>
  <si>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</si>
  <si>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</si>
  <si>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</si>
  <si>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</si>
  <si>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</si>
  <si>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</si>
  <si>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</si>
  <si>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</si>
  <si>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</si>
  <si>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</si>
  <si>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</si>
  <si>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</si>
  <si>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</si>
  <si>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</si>
  <si>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</si>
  <si>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</si>
  <si>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</si>
  <si>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</si>
  <si>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</si>
  <si>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</si>
  <si>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</si>
  <si>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</si>
  <si>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</si>
  <si>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</si>
  <si>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</si>
  <si>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</si>
  <si>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</si>
  <si>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</si>
  <si>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</si>
  <si>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</si>
  <si>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</si>
  <si>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</si>
  <si>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</si>
  <si>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</si>
  <si>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</si>
  <si>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</si>
  <si>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</si>
  <si>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</si>
  <si>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</si>
  <si>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</si>
  <si>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</si>
  <si>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</si>
  <si>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</si>
  <si>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</si>
  <si>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</si>
  <si>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</si>
  <si>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</si>
  <si>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</si>
  <si>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</si>
  <si>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</si>
  <si>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</si>
  <si>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</si>
  <si>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</si>
  <si>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</si>
  <si>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</si>
  <si>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</si>
  <si>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</si>
  <si>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</si>
  <si>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</si>
  <si>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</si>
  <si>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Platforma Doma mladih</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</si>
  <si>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</si>
  <si>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</si>
  <si>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</si>
  <si>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</si>
  <si>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</si>
  <si>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</si>
  <si>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 - 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</si>
  <si>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</si>
  <si>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</si>
  <si>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</si>
  <si>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</si>
  <si>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</si>
  <si>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</si>
  <si>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</si>
  <si>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</si>
  <si>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</si>
  <si>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</si>
  <si>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</si>
  <si>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</si>
  <si>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</si>
  <si>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</si>
  <si>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</si>
  <si>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</si>
  <si>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</si>
  <si>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</si>
  <si>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</si>
  <si>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</si>
  <si>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</si>
  <si>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</si>
  <si>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</si>
  <si>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</si>
  <si>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</si>
  <si>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</si>
  <si>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</si>
  <si>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</si>
  <si>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</si>
  <si>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</si>
  <si>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</si>
  <si>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Roditelji u akciji - RODA</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</si>
  <si>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</si>
  <si>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</si>
  <si>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</si>
  <si>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</si>
  <si>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</si>
  <si>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</si>
  <si>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</si>
  <si>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</si>
  <si>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</si>
  <si>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</si>
  <si>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</si>
  <si>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</si>
  <si>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</si>
  <si>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</si>
  <si>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</si>
  <si>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</si>
  <si>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</si>
  <si>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</si>
  <si>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Zbor udruga veterana hrvatskih gardijskih postrojbi</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</si>
  <si>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</si>
  <si>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</si>
  <si>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</si>
  <si>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</si>
  <si>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</si>
  <si>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</si>
  <si>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</si>
  <si>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</si>
  <si>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</si>
  <si>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</si>
  <si>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</si>
  <si>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</si>
  <si>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</si>
  <si>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</si>
  <si>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</si>
  <si>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</si>
  <si>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</si>
  <si>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</si>
  <si>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</si>
  <si>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</si>
  <si>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</si>
  <si>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</si>
  <si>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</si>
  <si>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</si>
  <si>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</si>
  <si>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</si>
  <si>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</si>
  <si>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</si>
  <si>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</si>
  <si>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</si>
  <si>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</si>
  <si>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</si>
  <si>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</si>
  <si>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</si>
  <si>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</si>
  <si>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</si>
  <si>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</si>
  <si>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</si>
  <si>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</si>
  <si>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</si>
  <si>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</si>
  <si>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</si>
  <si>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</si>
  <si>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</si>
  <si>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</si>
  <si>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</si>
  <si>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</si>
  <si>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</si>
  <si>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</si>
  <si>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</si>
  <si>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</si>
  <si>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</si>
  <si>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</si>
  <si>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</si>
  <si>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</si>
  <si>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</si>
  <si>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</si>
  <si>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</si>
  <si>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</si>
  <si>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</si>
  <si>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</si>
  <si>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</si>
  <si>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</si>
  <si>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</si>
  <si>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</si>
  <si>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</si>
  <si>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</si>
  <si>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</si>
  <si>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</si>
  <si>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</si>
  <si>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</si>
  <si>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</si>
  <si>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</si>
  <si>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</si>
  <si>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</si>
  <si>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</si>
  <si>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</si>
  <si>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</si>
  <si>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</si>
  <si>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</si>
  <si>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</si>
  <si>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</si>
  <si>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</si>
  <si>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</si>
  <si>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</si>
  <si>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</si>
  <si>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</si>
  <si>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</si>
  <si>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</si>
  <si>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</si>
  <si>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</si>
  <si>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</si>
  <si>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</si>
  <si>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</si>
  <si>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</si>
  <si>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</si>
  <si>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</si>
  <si>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</si>
  <si>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</si>
  <si>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</si>
  <si>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</si>
  <si>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</si>
  <si>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</si>
  <si>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</si>
  <si>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</si>
  <si>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</si>
  <si>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</si>
  <si>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</si>
  <si>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</si>
  <si>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</si>
  <si>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</si>
  <si>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</si>
  <si>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</si>
  <si>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</si>
  <si>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</si>
  <si>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</si>
  <si>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</si>
  <si>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</si>
  <si>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</si>
  <si>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</si>
  <si>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</si>
  <si>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</si>
  <si>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</si>
  <si>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</si>
  <si>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</si>
  <si>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</si>
  <si>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</si>
  <si>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</si>
  <si>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</si>
  <si>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</si>
  <si>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</si>
  <si>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</si>
  <si>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</si>
  <si>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</si>
  <si>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</si>
  <si>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</si>
  <si>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</si>
  <si>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</si>
  <si>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</si>
  <si>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</si>
  <si>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Udruga građana Općine Primošten "Krč"</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</si>
  <si>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</si>
  <si>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</si>
  <si>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</si>
  <si>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</si>
  <si>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</si>
  <si>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Društveno - 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</si>
  <si>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</si>
  <si>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</si>
  <si>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</si>
  <si>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</si>
  <si>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</si>
  <si>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</si>
  <si>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</si>
  <si>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</si>
  <si>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</si>
  <si>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</si>
  <si>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</si>
  <si>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</si>
  <si>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</si>
  <si>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</si>
  <si>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</si>
  <si>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</si>
  <si>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</si>
  <si>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</si>
  <si>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</si>
  <si>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</si>
  <si>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</si>
  <si>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</si>
  <si>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Društvo multiple skleroze Požeško slavonske županije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</si>
  <si>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</si>
  <si>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</si>
  <si>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</si>
  <si>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</si>
  <si>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</si>
  <si>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</si>
  <si>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 - 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</si>
  <si>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</si>
  <si>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</si>
  <si>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</si>
  <si>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</si>
  <si>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</si>
  <si>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</si>
  <si>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</si>
  <si>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</si>
  <si>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</si>
  <si>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</si>
  <si>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</si>
  <si>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</si>
  <si>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</si>
  <si>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</si>
  <si>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</si>
  <si>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</si>
  <si>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</si>
  <si>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</si>
  <si>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</si>
  <si>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</si>
  <si>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</si>
  <si>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</si>
  <si>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</si>
  <si>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</si>
  <si>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</si>
  <si>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</si>
  <si>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</si>
  <si>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</si>
  <si>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</si>
  <si>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</si>
  <si>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</si>
  <si>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</si>
  <si>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</si>
  <si>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</si>
  <si>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</si>
  <si>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</si>
  <si>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</si>
  <si>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</si>
  <si>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</si>
  <si>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</si>
  <si>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</si>
  <si>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</si>
  <si>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</si>
  <si>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</si>
  <si>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</si>
  <si>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</si>
  <si>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</si>
  <si>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Odred izviđača "Zelena patrola" Rajić</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</si>
  <si>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</si>
  <si>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</si>
  <si>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</si>
  <si>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</si>
  <si>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</si>
  <si>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</si>
  <si>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</si>
  <si>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</si>
  <si>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</si>
  <si>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</si>
  <si>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</si>
  <si>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</si>
  <si>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</si>
  <si>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</si>
  <si>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</si>
  <si>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</si>
  <si>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</si>
  <si>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</si>
  <si>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</si>
  <si>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</si>
  <si>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</si>
  <si>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Šibensko-kninska, Istarska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</si>
  <si>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</si>
  <si>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</si>
  <si>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</si>
  <si>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</si>
  <si>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</si>
  <si>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</si>
  <si>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</si>
  <si>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</si>
  <si>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</si>
  <si>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</si>
  <si>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</si>
  <si>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</si>
  <si>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</si>
  <si>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</si>
  <si>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</si>
  <si>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</si>
  <si>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</si>
  <si>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</si>
  <si>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</si>
  <si>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</si>
  <si>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</si>
  <si>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</si>
  <si>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</si>
  <si>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</si>
  <si>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</si>
  <si>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</si>
  <si>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</si>
  <si>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</si>
  <si>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</si>
  <si>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</si>
  <si>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</si>
  <si>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</si>
  <si>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</si>
  <si>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</si>
  <si>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</si>
  <si>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</si>
  <si>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</si>
  <si>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</si>
  <si>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</si>
  <si>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</si>
  <si>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</si>
  <si>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</si>
  <si>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</si>
  <si>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</si>
  <si>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</si>
  <si>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</si>
  <si>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</si>
  <si>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</si>
  <si>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</si>
  <si>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</si>
  <si>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</si>
  <si>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</si>
  <si>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</si>
  <si>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</si>
  <si>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</si>
  <si>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</si>
  <si>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</si>
  <si>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</si>
  <si>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</si>
  <si>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</si>
  <si>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</si>
  <si>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</si>
  <si>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</si>
  <si>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</si>
  <si>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</si>
  <si>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</si>
  <si>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</si>
  <si>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</si>
  <si>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</si>
  <si>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</si>
  <si>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</si>
  <si>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</si>
  <si>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</si>
  <si>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</si>
  <si>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</si>
  <si>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</si>
  <si>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</si>
  <si>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</si>
  <si>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</si>
  <si>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</si>
  <si>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</si>
  <si>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</si>
  <si>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</si>
  <si>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</si>
  <si>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</si>
  <si>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</si>
  <si>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</si>
  <si>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</si>
  <si>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</si>
  <si>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</si>
  <si>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</si>
  <si>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</si>
  <si>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</si>
  <si>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</si>
  <si>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</si>
  <si>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</si>
  <si>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</si>
  <si>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</si>
  <si>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</si>
  <si>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</si>
  <si>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</si>
  <si>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</si>
  <si>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</si>
  <si>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</si>
  <si>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</si>
  <si>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</si>
  <si>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</si>
  <si>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</si>
  <si>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</si>
  <si>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</si>
  <si>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</si>
  <si>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</si>
  <si>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</si>
  <si>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</si>
  <si>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</si>
  <si>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</si>
  <si>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</si>
  <si>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</si>
  <si>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</si>
  <si>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</si>
  <si>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</si>
  <si>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</si>
  <si>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</si>
  <si>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</si>
  <si>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</si>
  <si>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</si>
  <si>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</si>
  <si>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</si>
  <si>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</si>
  <si>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</si>
  <si>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</si>
  <si>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</si>
  <si>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</si>
  <si>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</si>
  <si>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</si>
  <si>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</si>
  <si>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</si>
  <si>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</si>
  <si>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</si>
  <si>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</si>
  <si>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</si>
  <si>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</si>
  <si>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</si>
  <si>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</si>
  <si>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</si>
  <si>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</si>
  <si>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</si>
  <si>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</si>
  <si>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</si>
  <si>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</si>
  <si>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</si>
  <si>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</si>
  <si>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</si>
  <si>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</si>
  <si>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</si>
  <si>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</si>
  <si>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</si>
  <si>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</si>
  <si>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</si>
  <si>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</si>
  <si>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</si>
  <si>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</si>
  <si>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Udruga umirovljenika grada Vodica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</si>
  <si>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</si>
  <si>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</si>
  <si>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</si>
  <si>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</si>
  <si>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</si>
  <si>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</si>
  <si>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</si>
  <si>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</si>
  <si>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</si>
  <si>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</si>
  <si>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</si>
  <si>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</si>
  <si>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</si>
  <si>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</si>
  <si>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</si>
  <si>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</si>
  <si>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</si>
  <si>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</si>
  <si>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</si>
  <si>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</si>
  <si>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</si>
  <si>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</si>
  <si>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</si>
  <si>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Centar za karijere mladih Dubrovnik</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</si>
  <si>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</si>
  <si>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</si>
  <si>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</si>
  <si>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</si>
  <si>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</si>
  <si>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</si>
  <si>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</si>
  <si>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</si>
  <si>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</si>
  <si>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</si>
  <si>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</si>
  <si>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</si>
  <si>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</si>
  <si>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</si>
  <si>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</si>
  <si>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</si>
  <si>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</si>
  <si>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</si>
  <si>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</si>
  <si>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</si>
  <si>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</si>
  <si>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</si>
  <si>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</si>
  <si>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</si>
  <si>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</si>
  <si>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</si>
  <si>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</si>
  <si>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</si>
  <si>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</si>
  <si>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</si>
  <si>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</si>
  <si>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</si>
  <si>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</si>
  <si>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</si>
  <si>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Bjelovarski slavuji - fakini</t>
  </si>
  <si>
    <t>Krapinsko-zagorska, Bjelovarsko-Bilogorska, Osječko-baranjska, Primorsko-goranska</t>
  </si>
  <si>
    <t>UP.04.2.1.09.0062</t>
  </si>
  <si>
    <t>Kreativne radionice za umirovljenike</t>
  </si>
  <si>
    <t>Radna udruga za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</si>
  <si>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</si>
  <si>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</si>
  <si>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</si>
  <si>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</si>
  <si>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</si>
  <si>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</si>
  <si>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</si>
  <si>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</si>
  <si>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</si>
  <si>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</si>
  <si>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</si>
  <si>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Zlatne godine</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</si>
  <si>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</si>
  <si>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</si>
  <si>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</si>
  <si>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</si>
  <si>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</si>
  <si>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</si>
  <si>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</si>
  <si>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</si>
  <si>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</si>
  <si>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</si>
  <si>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</si>
  <si>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</si>
  <si>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</si>
  <si>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</si>
  <si>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</si>
  <si>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</si>
  <si>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</si>
  <si>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</si>
  <si>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</si>
  <si>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</si>
  <si>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</si>
  <si>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</si>
  <si>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</si>
  <si>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</si>
  <si>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</si>
  <si>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</si>
  <si>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</si>
  <si>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</si>
  <si>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</si>
  <si>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</si>
  <si>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</si>
  <si>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</si>
  <si>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</si>
  <si>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</si>
  <si>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</si>
  <si>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</si>
  <si>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</si>
  <si>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</si>
  <si>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</si>
  <si>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</si>
  <si>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</si>
  <si>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</si>
  <si>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</si>
  <si>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</si>
  <si>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</si>
  <si>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</si>
  <si>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</si>
  <si>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</si>
  <si>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</si>
  <si>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</si>
  <si>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</si>
  <si>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</si>
  <si>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</si>
  <si>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</si>
  <si>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</si>
  <si>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</si>
  <si>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</si>
  <si>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</si>
  <si>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</si>
  <si>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</si>
  <si>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</si>
  <si>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</si>
  <si>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</si>
  <si>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</si>
  <si>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</si>
  <si>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</si>
  <si>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</si>
  <si>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</si>
  <si>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</si>
  <si>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</si>
  <si>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</si>
  <si>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</si>
  <si>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</si>
  <si>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</si>
  <si>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</si>
  <si>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</si>
  <si>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</si>
  <si>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</si>
  <si>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</si>
  <si>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</si>
  <si>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</si>
  <si>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</si>
  <si>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</si>
  <si>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</si>
  <si>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</si>
  <si>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</si>
  <si>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</si>
  <si>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</si>
  <si>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</si>
  <si>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</si>
  <si>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</si>
  <si>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</si>
  <si>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</si>
  <si>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</si>
  <si>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</si>
  <si>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</si>
  <si>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</si>
  <si>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</si>
  <si>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</si>
  <si>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</si>
  <si>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</si>
  <si>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</si>
  <si>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</si>
  <si>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</si>
  <si>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</si>
  <si>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</si>
  <si>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</si>
  <si>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</si>
  <si>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</si>
  <si>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</si>
  <si>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</si>
  <si>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</si>
  <si>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</si>
  <si>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</si>
  <si>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</si>
  <si>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</si>
  <si>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</si>
  <si>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</si>
  <si>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</si>
  <si>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</si>
  <si>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</si>
  <si>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</si>
  <si>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</si>
  <si>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</si>
  <si>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</si>
  <si>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</si>
  <si>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</si>
  <si>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</si>
  <si>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</si>
  <si>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</si>
  <si>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</si>
  <si>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</si>
  <si>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</si>
  <si>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</si>
  <si>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</si>
  <si>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</si>
  <si>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</si>
  <si>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</si>
  <si>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</si>
  <si>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</si>
  <si>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</si>
  <si>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</si>
  <si>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</si>
  <si>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</si>
  <si>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</si>
  <si>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Sisačko-moslavačka, Grad Zagreb, Istarska</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</si>
  <si>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</si>
  <si>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</si>
  <si>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</si>
  <si>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</si>
  <si>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</si>
  <si>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</si>
  <si>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</si>
  <si>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</si>
  <si>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</si>
  <si>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INSTITUT ZA POPULARIZACIJU ZNANOSTI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</si>
  <si>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</si>
  <si>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</si>
  <si>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</si>
  <si>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</si>
  <si>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</si>
  <si>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</si>
  <si>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</si>
  <si>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</si>
  <si>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</si>
  <si>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</si>
  <si>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</si>
  <si>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</si>
  <si>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</si>
  <si>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</si>
  <si>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</si>
  <si>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</si>
  <si>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</si>
  <si>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</si>
  <si>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</si>
  <si>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</si>
  <si>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</si>
  <si>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</si>
  <si>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</si>
  <si>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</si>
  <si>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</si>
  <si>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</si>
  <si>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</si>
  <si>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</si>
  <si>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</si>
  <si>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</si>
  <si>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</si>
  <si>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</si>
  <si>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UP.04.2.1.10.0082</t>
  </si>
  <si>
    <t>Aviation SysTEM</t>
  </si>
  <si>
    <t>Udruga AvioRadar</t>
  </si>
  <si>
    <t>Zagrebačka, Sisačko-moslavačka, Osječko-baranjska, Vukovarsko-srijemska, Grad Zagreb, Ličko-senjska, Zadarska, Splitsko-dalmatinska, Istarska</t>
  </si>
  <si>
    <t>Prijavitelj Avioradar će projektom Aviation SysTEM ojačati vlastite kapacitete i kapacitete OCD-a partnera FabLab-a kroz konferencije/seminare /tečajeve uz mentorstvo partnera Fakulteta prometnih znanosti za aktivno uključivanje djece i mladih u popularizaciju STEM-a područja u segmentu utjecaja znanosti, tehnologije i inovacija na zračni promet. Praktične će se edukacije održati u visokotehnološkom laboratoriju od strane eksperata iz područja zračnog prometa, dok će terenska nastava biti realizirana u prostorima ključnih dionika zračnog prometa (zračnih luka i kontrole leta).</t>
  </si>
  <si>
    <t>UP.04.2.1.10.0084</t>
  </si>
  <si>
    <t>Bjelovarski robotički centar</t>
  </si>
  <si>
    <t>Udruga informatičara Bjelovarsko - 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</si>
  <si>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</si>
  <si>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</si>
  <si>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</si>
  <si>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Udruga mladih Nova Ploče "UMNO"</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</si>
  <si>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</si>
  <si>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</si>
  <si>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</si>
  <si>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</si>
  <si>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</si>
  <si>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</si>
  <si>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</si>
  <si>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</si>
  <si>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</si>
  <si>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</si>
  <si>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</si>
  <si>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</si>
  <si>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</si>
  <si>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</si>
  <si>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</si>
  <si>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</si>
  <si>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</si>
  <si>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</si>
  <si>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</si>
  <si>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</si>
  <si>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</si>
  <si>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</si>
  <si>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</si>
  <si>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</si>
  <si>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</si>
  <si>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</si>
  <si>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</si>
  <si>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</si>
  <si>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</si>
  <si>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</si>
  <si>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</si>
  <si>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</si>
  <si>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</si>
  <si>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</si>
  <si>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</si>
  <si>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</si>
  <si>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</si>
  <si>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</si>
  <si>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</si>
  <si>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</si>
  <si>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</si>
  <si>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</si>
  <si>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</si>
  <si>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</si>
  <si>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</si>
  <si>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</si>
  <si>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</si>
  <si>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</si>
  <si>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</si>
  <si>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</si>
  <si>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</si>
  <si>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</si>
  <si>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</si>
  <si>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</si>
  <si>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</si>
  <si>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</si>
  <si>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</si>
  <si>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</si>
  <si>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</si>
  <si>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</si>
  <si>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</si>
  <si>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</si>
  <si>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</si>
  <si>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</si>
  <si>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</si>
  <si>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</si>
  <si>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</si>
  <si>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UP.04.2.1.11.0002</t>
  </si>
  <si>
    <t>Jačanje kapaciteta OCD-a za odgovaranje na potrebe lokalne zajednice</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</si>
  <si>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</si>
  <si>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</si>
  <si>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</si>
  <si>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</si>
  <si>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</si>
  <si>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</si>
  <si>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</si>
  <si>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</si>
  <si>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</si>
  <si>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</si>
  <si>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</si>
  <si>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</si>
  <si>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faza I</t>
  </si>
  <si>
    <t>Klub žena liječenih na dojci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</si>
  <si>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</si>
  <si>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</si>
  <si>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</si>
  <si>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</si>
  <si>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</si>
  <si>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</si>
  <si>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</si>
  <si>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</si>
  <si>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</si>
  <si>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</si>
  <si>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</si>
  <si>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</si>
  <si>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</si>
  <si>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</si>
  <si>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</si>
  <si>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</si>
  <si>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</si>
  <si>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</si>
  <si>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</si>
  <si>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</si>
  <si>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</si>
  <si>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</si>
  <si>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</si>
  <si>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</si>
  <si>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</si>
  <si>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UP.04.2.1.11.0045</t>
  </si>
  <si>
    <t>ZAMAh - Zajedno za mentalno zdravlje</t>
  </si>
  <si>
    <t>Udruga za logopedsku i psihološku podršku Ježeva kućica</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</si>
  <si>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</si>
  <si>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</si>
  <si>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</si>
  <si>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</si>
  <si>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</si>
  <si>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</si>
  <si>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</si>
  <si>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</si>
  <si>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</si>
  <si>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</si>
  <si>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</si>
  <si>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</si>
  <si>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</si>
  <si>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</si>
  <si>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</si>
  <si>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</si>
  <si>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</si>
  <si>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</si>
  <si>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</si>
  <si>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</si>
  <si>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</si>
  <si>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</si>
  <si>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</si>
  <si>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</si>
  <si>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</si>
  <si>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</si>
  <si>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</si>
  <si>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</si>
  <si>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</si>
  <si>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</si>
  <si>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</si>
  <si>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</si>
  <si>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</si>
  <si>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</si>
  <si>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</si>
  <si>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</si>
  <si>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</si>
  <si>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</si>
  <si>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</si>
  <si>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</si>
  <si>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</si>
  <si>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</si>
  <si>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</si>
  <si>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</si>
  <si>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</si>
  <si>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</si>
  <si>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</si>
  <si>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</si>
  <si>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</si>
  <si>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</si>
  <si>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</si>
  <si>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</si>
  <si>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</si>
  <si>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</si>
  <si>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</si>
  <si>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</si>
  <si>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</si>
  <si>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</si>
  <si>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</si>
  <si>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</si>
  <si>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UP.04.2.1.11.0103</t>
  </si>
  <si>
    <t>Činimo više - dišimo zajedno</t>
  </si>
  <si>
    <t>PLAVA KRILA UDRUGA PACIJENATA OBOLJELIH OD PLUĆNE HIPERTENZIJE</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</si>
  <si>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</si>
  <si>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</si>
  <si>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</si>
  <si>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</si>
  <si>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</si>
  <si>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</si>
  <si>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</si>
  <si>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</si>
  <si>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</si>
  <si>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</si>
  <si>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</si>
  <si>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</si>
  <si>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</si>
  <si>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</si>
  <si>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</si>
  <si>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</si>
  <si>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</si>
  <si>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</si>
  <si>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</si>
  <si>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</si>
  <si>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</si>
  <si>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</si>
  <si>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</si>
  <si>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</si>
  <si>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</si>
  <si>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</si>
  <si>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</si>
  <si>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</si>
  <si>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</si>
  <si>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</si>
  <si>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</si>
  <si>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</si>
  <si>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</si>
  <si>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</si>
  <si>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</si>
  <si>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</si>
  <si>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</si>
  <si>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</si>
  <si>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</si>
  <si>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</si>
  <si>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</si>
  <si>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</si>
  <si>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</si>
  <si>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</si>
  <si>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</si>
  <si>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</si>
  <si>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</si>
  <si>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</si>
  <si>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</si>
  <si>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</si>
  <si>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</si>
  <si>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</si>
  <si>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</si>
  <si>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</si>
  <si>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</si>
  <si>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</si>
  <si>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</si>
  <si>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</si>
  <si>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</si>
  <si>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</si>
  <si>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</si>
  <si>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</si>
  <si>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</si>
  <si>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</si>
  <si>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</si>
  <si>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</si>
  <si>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</si>
  <si>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</si>
  <si>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</si>
  <si>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</si>
  <si>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</si>
  <si>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</si>
  <si>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</si>
  <si>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</si>
  <si>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</si>
  <si>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</si>
  <si>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</si>
  <si>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</si>
  <si>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</si>
  <si>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</si>
  <si>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</si>
  <si>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</si>
  <si>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</si>
  <si>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</si>
  <si>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</si>
  <si>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</si>
  <si>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</si>
  <si>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</si>
  <si>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</si>
  <si>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</si>
  <si>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</si>
  <si>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</si>
  <si>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</si>
  <si>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</si>
  <si>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</si>
  <si>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</si>
  <si>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</si>
  <si>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CENTAR ZA NEURORAZVOJNU INTEGRACIJU REFLEKSA</t>
  </si>
  <si>
    <t>Grad Zagreb, Dubrovačko-neretvanska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</si>
  <si>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</si>
  <si>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</si>
  <si>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</si>
  <si>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</si>
  <si>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</si>
  <si>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</si>
  <si>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</si>
  <si>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</si>
  <si>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</si>
  <si>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</si>
  <si>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</si>
  <si>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</si>
  <si>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</si>
  <si>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</si>
  <si>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</si>
  <si>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</si>
  <si>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</si>
  <si>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</si>
  <si>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</si>
  <si>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</si>
  <si>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Udruga Bacači Sjenki</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</si>
  <si>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</si>
  <si>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</si>
  <si>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</si>
  <si>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</si>
  <si>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</si>
  <si>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UP.04.2.1.11.0222</t>
  </si>
  <si>
    <t>Jačanje kapaciteta udruga za pomoć djeci i mladima u kriznim situacijama</t>
  </si>
  <si>
    <t>Udruga za promicanje stvaralaštva i jednakih mogućnosti Alternator</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</si>
  <si>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</si>
  <si>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</si>
  <si>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</si>
  <si>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</si>
  <si>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</si>
  <si>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</si>
  <si>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</si>
  <si>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</si>
  <si>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</si>
  <si>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</si>
  <si>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</si>
  <si>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</si>
  <si>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</si>
  <si>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</si>
  <si>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</si>
  <si>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</si>
  <si>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</si>
  <si>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</si>
  <si>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</si>
  <si>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</si>
  <si>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</si>
  <si>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</si>
  <si>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</si>
  <si>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</si>
  <si>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</si>
  <si>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</si>
  <si>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</si>
  <si>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</si>
  <si>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</si>
  <si>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</si>
  <si>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</si>
  <si>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</si>
  <si>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</si>
  <si>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UP.04.2.1.11.0290</t>
  </si>
  <si>
    <t>"ŠUTNJA NIJE ZLATO - knjigom i razgovorom do rješenja"</t>
  </si>
  <si>
    <t>Udruga učeničkih domova Republike Hrvatske</t>
  </si>
  <si>
    <t>Sisačko-moslavačka, Grad Zagreb, Ličko-senjska</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</si>
  <si>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</si>
  <si>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</si>
  <si>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</si>
  <si>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</si>
  <si>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</si>
  <si>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UP.04.2.1.11.0298</t>
  </si>
  <si>
    <t>Udruga osoba s invaliditetom "Suncokret" - Velika Gorica</t>
  </si>
  <si>
    <t>Projekt ima za cilj ojačati kapacitete OCD-a u lokalnim zajednicama uz osiguranje ujednačenog regionalnog društveno-ekonomskog rasta i razvoja. Specifični ciljevi su: a) detektirati probleme i ojačati kapacitete aktivnih OCD-a u lokalnim zajednicama izobrazbom njihovih predstavnika u ključnim sferama; b) poticanje i jačanje umrežavanja dionika civilnoga društva s ciljem povećanja kvalitetne suradnje za pružanje učinkovitog odgovora na potrebe lokalne zajednice u kriznim situacijama.</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</si>
  <si>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</si>
  <si>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</si>
  <si>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</si>
  <si>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</si>
  <si>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UP.04.2.1.11.0315</t>
  </si>
  <si>
    <t>NOVLJANSKE MAŽORETKINJE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</si>
  <si>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</si>
  <si>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UP.04.2.1.11.0337</t>
  </si>
  <si>
    <t>VolonterIKS 2021</t>
  </si>
  <si>
    <t>Gong</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</si>
  <si>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</si>
  <si>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UP.04.2.1.11.0359</t>
  </si>
  <si>
    <t>Zajedno jači</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</si>
  <si>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</si>
  <si>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</si>
  <si>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</si>
  <si>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</si>
  <si>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</si>
  <si>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</si>
  <si>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</si>
  <si>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</si>
  <si>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</si>
  <si>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</si>
  <si>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</si>
  <si>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</si>
  <si>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</si>
  <si>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</si>
  <si>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</si>
  <si>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</si>
  <si>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</si>
  <si>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</si>
  <si>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</si>
  <si>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</si>
  <si>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</si>
  <si>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</si>
  <si>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</si>
  <si>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</si>
  <si>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</si>
  <si>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</si>
  <si>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</si>
  <si>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</si>
  <si>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UP.04.2.1.11.0721</t>
  </si>
  <si>
    <t>POMOZIMO SVOJOJ ZAJEDNICI</t>
  </si>
  <si>
    <t>Udruga zagrebački dragovoljci branitelji Vukovara</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</si>
  <si>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</si>
  <si>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</si>
  <si>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</si>
  <si>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</si>
  <si>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</si>
  <si>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</si>
  <si>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</si>
  <si>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Udruga OSI - osoba s invaliditetom KUTINA</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</si>
  <si>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</si>
  <si>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</si>
  <si>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</si>
  <si>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</si>
  <si>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</si>
  <si>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</si>
  <si>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</si>
  <si>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Udruga Sv. Martin Pisarovina</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</si>
  <si>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</si>
  <si>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</si>
  <si>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</si>
  <si>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</si>
  <si>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</si>
  <si>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</si>
  <si>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</si>
  <si>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</si>
  <si>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</si>
  <si>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</si>
  <si>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</si>
  <si>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</si>
  <si>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</si>
  <si>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</si>
  <si>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</si>
  <si>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</si>
  <si>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</si>
  <si>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</si>
  <si>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</si>
  <si>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UP.04.2.1.11.0740</t>
  </si>
  <si>
    <t>ZAJEDNO ZA PETRINJU</t>
  </si>
  <si>
    <t>HRVATSKO PJEVAČKO DRUŠTVO "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</si>
  <si>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</si>
  <si>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</si>
  <si>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</si>
  <si>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</si>
  <si>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</si>
  <si>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</si>
  <si>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</si>
  <si>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SLOBODA I JEDNAKOST</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</si>
  <si>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</si>
  <si>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</si>
  <si>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</si>
  <si>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</si>
  <si>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</si>
  <si>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Ministarstvo rada i mirovinskog sustava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</si>
  <si>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</si>
  <si>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</si>
  <si>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</si>
  <si>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 xml:space="preserve">Ministarstvo znanosti, obrazovanja i sporta </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</si>
  <si>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</si>
  <si>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UP.05.1.1.01.0003</t>
  </si>
  <si>
    <t xml:space="preserve">Ministarstvo socijalne politike i mladih </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</si>
  <si>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</si>
  <si>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UP.05.1.1.01.0004</t>
  </si>
  <si>
    <t xml:space="preserve">Ministarstvo turizma </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</si>
  <si>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</si>
  <si>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</si>
  <si>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Ministarstvo zdravlja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</si>
  <si>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</si>
  <si>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</si>
  <si>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</si>
  <si>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</si>
  <si>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</si>
  <si>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 xml:space="preserve">Ministarstvo financija </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</si>
  <si>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</si>
  <si>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</si>
  <si>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 xml:space="preserve">Agencija za strukovno obrazovanje i obrazovanje odraslih </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</si>
  <si>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</si>
  <si>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</si>
  <si>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</si>
  <si>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</si>
  <si>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</si>
  <si>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</si>
  <si>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</si>
  <si>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</si>
  <si>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</si>
  <si>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</si>
  <si>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</si>
  <si>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</si>
  <si>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</si>
  <si>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</si>
  <si>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</si>
  <si>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</si>
  <si>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</si>
  <si>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</si>
  <si>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</si>
  <si>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</si>
  <si>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</si>
  <si>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</si>
  <si>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</si>
  <si>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</si>
  <si>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</si>
  <si>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</si>
  <si>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</si>
  <si>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</si>
  <si>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</si>
  <si>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</si>
  <si>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</si>
  <si>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</si>
  <si>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</si>
  <si>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</si>
  <si>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</si>
  <si>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</si>
  <si>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</si>
  <si>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</si>
  <si>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</si>
  <si>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</si>
  <si>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</si>
  <si>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</si>
  <si>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</si>
  <si>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</si>
  <si>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</si>
  <si>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</si>
  <si>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</si>
  <si>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</si>
  <si>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</si>
  <si>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</si>
  <si>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</si>
  <si>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</si>
  <si>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</si>
  <si>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</si>
  <si>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</si>
  <si>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</si>
  <si>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</si>
  <si>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UP.02.2.2.16.0096</t>
  </si>
  <si>
    <t>Nastavak unaprjeđenja usluga za djecu u sustavu ranog i predškolskog odgoja i obrazovanja Dječjeg vrtića Mala Sirena na području Grada Solina i Općine Klis</t>
  </si>
  <si>
    <t>Dječji vrtić Mala Sirena</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</si>
  <si>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</si>
  <si>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UP.02.2.2.16.0109</t>
  </si>
  <si>
    <t>Nastavak unaprjeđenja usluga za djecu u sustavu ranog i predškolskog odgoja i obrazovanja Dječjeg vrtića Dobri na području Grada Splita, Grada Zagreba i Grada Vrbovca</t>
  </si>
  <si>
    <t>Dječji vrtić Dobri</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</si>
  <si>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</si>
  <si>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</si>
  <si>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</si>
  <si>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</si>
  <si>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</si>
  <si>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</si>
  <si>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</si>
  <si>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</si>
  <si>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UP.02.2.2.16.0234</t>
  </si>
  <si>
    <t>"Radost za obitelj"</t>
  </si>
  <si>
    <t>Općina Vela Luka</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</si>
  <si>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</si>
  <si>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UP.04.1.1.40.0001</t>
  </si>
  <si>
    <t>Ministarstvu financija – Poreznoj upravi za dostavu prijedloga operacije „Informacijski sustav za nagradne igre koje odobrava, prati i nadzire Porezna uprava i obuka djelatnika“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</si>
  <si>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Informacijski sustav za nagradne igre koje odobrava, prati i nadzire Porezna uprava i obuka djelatnika</t>
  </si>
  <si>
    <t>Ministarstvo financija - Porezna uprava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</si>
  <si>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</si>
  <si>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</si>
  <si>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</si>
  <si>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</si>
  <si>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UP.02.2.2.16.0115</t>
  </si>
  <si>
    <t>„MASLAČKOVA NOVA LATICA“ – produljeni boravak</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</si>
  <si>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</si>
  <si>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UP.02.2.2.16.0217</t>
  </si>
  <si>
    <t>Vrtić po mjeri roditelja</t>
  </si>
  <si>
    <t>Dječji vrtić Dječja mašta</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</si>
  <si>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</si>
  <si>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Udruga mladih "Mladi u Europskoj uniji"</t>
  </si>
  <si>
    <t>Ženska grupa Karlovac "Korak"</t>
  </si>
  <si>
    <t>Hrvatska udruga za borbu protiv HIV-a i virusnog hepatitisa</t>
  </si>
  <si>
    <t>B.a.B.e. Budi aktivna. Budi emancipiran.</t>
  </si>
  <si>
    <t>Dječji vrtić Potočnica</t>
  </si>
  <si>
    <t>Institut za stručno usavršavanje mladih</t>
  </si>
  <si>
    <t>Udruga Eko Brezna</t>
  </si>
  <si>
    <t>Connect IT udruga za razvoj informacijsko - komunikacijskih tehnologija</t>
  </si>
  <si>
    <t>Ekološka udruga Zrmanja</t>
  </si>
  <si>
    <t>Matica umirovljenika grada Rijeke</t>
  </si>
  <si>
    <t>Organizacija Status M</t>
  </si>
  <si>
    <t>Grad Zlatar</t>
  </si>
  <si>
    <t>Grad Duga Resa</t>
  </si>
  <si>
    <t>Gradski ogranak Udruge hrvatskih dragovoljaca Domovinskog rata grada Zaprešića</t>
  </si>
  <si>
    <t>Hrvatski institut za migracije i integracije</t>
  </si>
  <si>
    <t>Centar za razvoj osobnih kompetencija i zaštitu ljudskih prava</t>
  </si>
  <si>
    <t>Platforma za Društveni centar Čakovec</t>
  </si>
  <si>
    <t>FabLab, udruga za promicanje digitalne fabrikacije</t>
  </si>
  <si>
    <t>Zajednica tehničke kulture Dubrovačko-neretvanske županije</t>
  </si>
  <si>
    <t>Zavod za javno zdravstvo Varaždinske županije</t>
  </si>
  <si>
    <t>Zavod za javno zdravstvo Zagrebačke županije</t>
  </si>
  <si>
    <t>"MI" Udruga roditelja djece i osoba s poteškoćama u razvoju</t>
  </si>
  <si>
    <t>Dječji vrtić Titti</t>
  </si>
  <si>
    <t>Udruga žena NIT Korenica</t>
  </si>
  <si>
    <t>Dječji vrtić Bubamara</t>
  </si>
  <si>
    <t>Dječji vrtić Vrapčić</t>
  </si>
  <si>
    <t>Udruga "Dobar dan"</t>
  </si>
  <si>
    <t>Hrvatski liječnički zbor</t>
  </si>
  <si>
    <t>Centar za žene žrtve rata – ROSA</t>
  </si>
  <si>
    <t>Hrvatski centar za razvoj volonterstva</t>
  </si>
  <si>
    <t>Integrativni centar mentalnog zdravlja</t>
  </si>
  <si>
    <t>Udruga invalida rada Zagreba</t>
  </si>
  <si>
    <t>UP.02.2.2.16.0187</t>
  </si>
  <si>
    <t>Dok roditelji rade, Vrtić Zeko i djeca svjetove mašte i znanja kroz igru grade</t>
  </si>
  <si>
    <t>Dječji vrtić Zeko</t>
  </si>
  <si>
    <t>Radi usklađivanja obiteljskih i poslovnih obaveza roditelja, u DV Zeko bit će organiziran poslijepodnevni rad u kojem će sudjelovati 100 djece. Provedbom projekta unaprijedit će se usluge koje DV Zeko pruža svojim korisnicima te će u idućim godinama u novim programima i aktivnostima moći sudjelovati veći broj djece s područja Grada Slatine.</t>
  </si>
  <si>
    <t>UP.02.2.2.16.0036</t>
  </si>
  <si>
    <t>UP.02.2.2.16.0039</t>
  </si>
  <si>
    <t>UP.02.2.2.16.0116</t>
  </si>
  <si>
    <t>UP.02.2.2.16.0127</t>
  </si>
  <si>
    <t>UP.02.2.2.16.0160</t>
  </si>
  <si>
    <t>UP.02.2.2.16.0183</t>
  </si>
  <si>
    <t>UP.02.2.2.16.0199</t>
  </si>
  <si>
    <t>UP.02.2.2.16.0204</t>
  </si>
  <si>
    <t>UP.02.2.2.16.0208</t>
  </si>
  <si>
    <t>UP.02.2.2.16.0214</t>
  </si>
  <si>
    <t>UP.02.2.2.16.0230</t>
  </si>
  <si>
    <t>UP.04.2.1.11.0100</t>
  </si>
  <si>
    <t>UP.02.2.2.16.0023</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</si>
  <si>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</si>
  <si>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</si>
  <si>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</si>
  <si>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</si>
  <si>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</si>
  <si>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</si>
  <si>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</si>
  <si>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</si>
  <si>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</si>
  <si>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</si>
  <si>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</si>
  <si>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</si>
  <si>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Osnovni cilj projekta će biti jačanje kapacitete Prijavitelja, te uspostave sustava djelovanja u kriznim situacijama u Gračacu.</t>
  </si>
  <si>
    <t>Dječji vrtić "Planet mašte"</t>
  </si>
  <si>
    <t>Dječji vrtić Neven Rovinj-Rovigno</t>
  </si>
  <si>
    <t>Dječji vrtić Bambi</t>
  </si>
  <si>
    <t>Dječji vrtić Bambi Rokovci-Andrijaševci</t>
  </si>
  <si>
    <t>Nogometni klub "Velebit" Gračac</t>
  </si>
  <si>
    <t>Ostvario se san, Vrapčić radi cijeli dan</t>
  </si>
  <si>
    <t>TI I JA ZAJEDNO! 2</t>
  </si>
  <si>
    <t>IGRAJMO SE!</t>
  </si>
  <si>
    <t>„Obitelj+“ - unaprjeđenje usluga za djecu u sustavu ranog i predškolskog odgoja i obrazovanja u Slavonskom Brodu</t>
  </si>
  <si>
    <t>Za snažniju obitelj</t>
  </si>
  <si>
    <t>Može i drugačije u produljenom radnom vremenu u Planetu mašte!</t>
  </si>
  <si>
    <t>Veselo popodne u Dječjem vrtiću Neven</t>
  </si>
  <si>
    <t>Unaprjeđenje kvalitete predškolskog odgoja i obrazovanja u Karlovcu II</t>
  </si>
  <si>
    <t>Unaprjeđenje usluga za djecu u sustavu ranog i predškolskog odgoja i obrazovanja u Dječjem vrtiću Bambi</t>
  </si>
  <si>
    <t>Vrtić i obitelj prijatelji</t>
  </si>
  <si>
    <t>"Vrtić po mjeri"</t>
  </si>
  <si>
    <t xml:space="preserve">Potreban razvoj </t>
  </si>
  <si>
    <t>UP.02.2.2.16.0064</t>
  </si>
  <si>
    <t>Dječji pogled na svijet</t>
  </si>
  <si>
    <t>DJEČJI VRTIĆ SMILJE</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</si>
  <si>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</si>
  <si>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</si>
  <si>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</si>
  <si>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</si>
  <si>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</si>
  <si>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</si>
  <si>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</si>
  <si>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</si>
  <si>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</si>
  <si>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</si>
  <si>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UP.02.2.2.16.0166</t>
  </si>
  <si>
    <t>Prilagođavanje potrebama roditelja djece rane i predškolske dobi pružanjem usluge produljenog radnog vremena dječjeg vrtića »Mali Princ«</t>
  </si>
  <si>
    <t>Dječji vrtić Mali princ</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</si>
  <si>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</si>
  <si>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</si>
  <si>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</si>
  <si>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</si>
  <si>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</si>
  <si>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</si>
  <si>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</si>
  <si>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UP.02.2.2.16.0084</t>
  </si>
  <si>
    <t>MALI MORNARI - ZA SRETNU OBITELJ</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</si>
  <si>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</si>
  <si>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</si>
  <si>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</si>
  <si>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</si>
  <si>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UP.02.2.2.16.0033</t>
  </si>
  <si>
    <t>UP.02.2.2.16.0085</t>
  </si>
  <si>
    <t>UP.02.2.2.16.0159</t>
  </si>
  <si>
    <t>SVJETLUCAVIM SVIJETOM U PREOKRET 2</t>
  </si>
  <si>
    <t>''IGRA ZA SVE''</t>
  </si>
  <si>
    <t>Dječji vrtić Mali istraživač</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</si>
  <si>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</si>
  <si>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</si>
  <si>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</si>
  <si>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UP.02.2.2.16.0101</t>
  </si>
  <si>
    <t>UP.02.2.2.16.0129</t>
  </si>
  <si>
    <t>UP.02.2.2.16.0178</t>
  </si>
  <si>
    <t>UP.02.2.2.16.0216</t>
  </si>
  <si>
    <t>Igramo se – produženi boravak kastafskog vrtića</t>
  </si>
  <si>
    <t>Unaprjeđenje usluge Dječjeg vrtića Kockica Lipik</t>
  </si>
  <si>
    <t>Unaprjeđenje usluga dječjeg vrtića Leptirić Lu</t>
  </si>
  <si>
    <t>(ZA)najljepše životno doba – vrtićko doba</t>
  </si>
  <si>
    <t>Dječji vrtić Kockica Lipik</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</si>
  <si>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</si>
  <si>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</si>
  <si>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</si>
  <si>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</si>
  <si>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UP.02.2.2.16.0014</t>
  </si>
  <si>
    <t>UP.02.2.2.16.0051</t>
  </si>
  <si>
    <t>UP.02.2.2.16.0055</t>
  </si>
  <si>
    <t>UP.02.2.2.16.0132</t>
  </si>
  <si>
    <t>UP.02.2.2.16.0142</t>
  </si>
  <si>
    <t>UP.02.2.2.16.0151</t>
  </si>
  <si>
    <t>UP.02.2.2.16.0157</t>
  </si>
  <si>
    <t>UP.02.2.2.16.0171</t>
  </si>
  <si>
    <t>Osmijeh za sve</t>
  </si>
  <si>
    <t>Unaprjeđenje usluga i produljenje radnog vremena Dječjeg vrtića "Crvenkapica" u Iloku</t>
  </si>
  <si>
    <t>Maleni talenti: sport, igra, zdravlje i znanje</t>
  </si>
  <si>
    <t>I poslijepodne u vrtiću!-faza 2</t>
  </si>
  <si>
    <t>IGRAONICA SREĆE</t>
  </si>
  <si>
    <t>Vrtić za bolji život</t>
  </si>
  <si>
    <t>Dječji vrtić Maleni talenti</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</si>
  <si>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</si>
  <si>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</si>
  <si>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</si>
  <si>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 xml:space="preserve">Unaprjeđenjem usluga i produljenjem radnog vremena DV "Crvenkapica" omogućit će se duži boravak djece u vrtiću te će se tako u većoj mjeri zadovoljiti potrebe i olakšati usklađivanje poslovnog i obiteljskog života obitelji. Provedbom će se uključiti 45-tero djece u uslugu produljenog boravka, zaposliti ukupno 6 novih osoba na pola radnog vremena, omogućiti će se dostupnost pedagoginja u produljenom vremenu i angažirati ukupno 8 zaposlenih odgojiteljica za provedbu programa. Ojačati će se kapaciteti zaposlenih i provoditi ukupno 6 programa, te zaposliti 1 osoba za potrebe vođenja projekta. </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</si>
  <si>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</si>
  <si>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</si>
  <si>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</si>
  <si>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CILJANA SKUPINA projekta "Vrtić za bolji život" su Dječji vrtić Vukovar I (6 objekata) i Dječji vrtić Vukovar II (2 objekta). OPĆI CILJ je unaprijediti usluge vukovarskih dječjih vrtića kroz produljenje radnog vremena vrtića te uspostaviti bolju ravnotežu.</t>
  </si>
  <si>
    <t>Dječji vrtić Mali mornari</t>
  </si>
  <si>
    <t>Dječji vrtić Igra</t>
  </si>
  <si>
    <t>Dječji vrtić Leptirić Lu</t>
  </si>
  <si>
    <t>Dječji vrtić Proljeće</t>
  </si>
  <si>
    <t>Dječji vrtić Mala kuća</t>
  </si>
  <si>
    <t>Dječji vrtić Mali prijatelj</t>
  </si>
  <si>
    <t>UP.02.2.2.16.0089</t>
  </si>
  <si>
    <t>UP.02.2.2.16.0238</t>
  </si>
  <si>
    <t>UP.04.2.1.11.0055</t>
  </si>
  <si>
    <t>UP.04.2.1.11.0254</t>
  </si>
  <si>
    <t>UP.04.2.1.11.0278</t>
  </si>
  <si>
    <t>UP.04.2.1.11.0303</t>
  </si>
  <si>
    <t>UP.04.2.1.11.0320</t>
  </si>
  <si>
    <t>UP.04.2.1.11.0323</t>
  </si>
  <si>
    <t>UP.04.2.1.11.0324</t>
  </si>
  <si>
    <t>UP.04.2.1.11.0330</t>
  </si>
  <si>
    <t>UP.04.2.1.11.0333</t>
  </si>
  <si>
    <t>UP.04.2.1.11.0334</t>
  </si>
  <si>
    <t>UP.04.2.1.11.0338</t>
  </si>
  <si>
    <t>UP.04.2.1.11.0342</t>
  </si>
  <si>
    <t>UP.04.2.1.11.0351</t>
  </si>
  <si>
    <t>UP.04.2.1.11.0360</t>
  </si>
  <si>
    <t>UP.04.2.1.11.0362</t>
  </si>
  <si>
    <t>UP.04.2.1.11.0377</t>
  </si>
  <si>
    <t>UP.04.2.1.11.0378</t>
  </si>
  <si>
    <t>UP.04.2.1.11.0400</t>
  </si>
  <si>
    <t>UP.04.2.1.11.0709</t>
  </si>
  <si>
    <t>UP.04.2.1.11.0738</t>
  </si>
  <si>
    <t>UP.04.2.1.11.0754</t>
  </si>
  <si>
    <t xml:space="preserve">Projektom "Dječji vrtić Opatija - suvremeni vrtić za suvremenu obitelj - 2" unaprjeđuje se usluga predškolskog odgoja i obrazovanja kroz provođenje produljenog popodnevnog boravka djece. Krajnji korisnici su djeca kojima će se omogućiti kvalitetna predškolska naobrazba te osigurati boravak u radno vrijeme roditelja uz nove odgojno-obazovne programe. Zapošljavaju se odgojitelji, logoped, pomoćno osoblje i voditelj projekta. Projekt traje 20 mjeseci. </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</si>
  <si>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</si>
  <si>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Projekt će omogućiti jačanje kapaciteta udruge kroz edukaciju o neprofitnom računovodstvu i menadžmentu volonterstva dok će angažman kineziologa i nabava sportske opreme doprinijeti jačanju vidljivosti udruge i povećanju broja korisnika i volontera.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</si>
  <si>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</si>
  <si>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</si>
  <si>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</si>
  <si>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</si>
  <si>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</si>
  <si>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</si>
  <si>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</si>
  <si>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</si>
  <si>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</si>
  <si>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</si>
  <si>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</si>
  <si>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</si>
  <si>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</si>
  <si>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</si>
  <si>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</si>
  <si>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</si>
  <si>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</si>
  <si>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</si>
  <si>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</si>
  <si>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</si>
  <si>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Dječji vrtić Opatija - suvremeni vrtić za suvremenu obitelj - 2</t>
  </si>
  <si>
    <t>Kad se male ruke slože</t>
  </si>
  <si>
    <t>Općina Plitvička jezera</t>
  </si>
  <si>
    <t>Poticanje razvoja djece predškolske i školske dobi kroz karate sport u Drnišu</t>
  </si>
  <si>
    <t>Karate klub "Drniš"</t>
  </si>
  <si>
    <t>Jednake mogućnosti</t>
  </si>
  <si>
    <t>Generacija.hr - UDRUGA ZA PROMICANJE MEDIJSKE KULTURE, MEĐUGENERACIJSKE SOLIDARNOSTI I ZAŠTITE PRAVA MLADIH, OBITELJI I UMIROVLJENIKA</t>
  </si>
  <si>
    <t>PRAVO NA DOM I MIRNA REINTEGRACIJA HRVATSKOG PODUNAVLJA</t>
  </si>
  <si>
    <t>ZAJEDNICA POVRATNIKA OSJEČKO-BARANJSKE ŽUPANIJE</t>
  </si>
  <si>
    <t>U(Z)DRUGE</t>
  </si>
  <si>
    <t>Centar za poduku i savjetovanje Lumos</t>
  </si>
  <si>
    <t>JAKA UDRUGA - SRETNA ZAJEDNICA</t>
  </si>
  <si>
    <t>postCOVID hipoterapija</t>
  </si>
  <si>
    <t>Konjogojska udruga Petrijevci</t>
  </si>
  <si>
    <t>Akademija liderstva za organizacije civilnog društva</t>
  </si>
  <si>
    <t>PROFESIONALNA MREŽA ŽENA I MUŠKARACA HRVATSKE UDRUGA ZA PROMICANJE IZVRSNOSTI U PROFESIONALNOM DJELOVANJU ŽENA I MUŠKARACA</t>
  </si>
  <si>
    <t>Karika koja nedostaje!</t>
  </si>
  <si>
    <t>Udruga romskog prijateljstva Luna</t>
  </si>
  <si>
    <t>Izgradnja kapaciteta za Zeleni europski plan po mjeri lokalne zajednice</t>
  </si>
  <si>
    <t>Centar za prevenciju otpada od hrane - CEPOH</t>
  </si>
  <si>
    <t>Multisportskim obrazovanjem do zdravijeg društva i poslovne konkurentnosti</t>
  </si>
  <si>
    <t>Društvo športske rekreacije Šestine</t>
  </si>
  <si>
    <t>JAKOB - Jačanje kompetencija za obrazovanje</t>
  </si>
  <si>
    <t>HRVATSKI INSTITUT ZA RAZVOJ OBRAZOVANJA</t>
  </si>
  <si>
    <t>"Zajedno smo jači"</t>
  </si>
  <si>
    <t>Braniteljski centar za društveni razvoj</t>
  </si>
  <si>
    <t>B.Ready – Snažne udruge za otpornu zajednicu</t>
  </si>
  <si>
    <t>Jačanje kapaciteta organizacija u Ličko-senjskoj županiji za suzbijanje nasilja nad ženama</t>
  </si>
  <si>
    <t>MI za zajednicu</t>
  </si>
  <si>
    <t>ANTISTRESNE RADIONICE "VJERUJ U SEBE"</t>
  </si>
  <si>
    <t>UDRUGA HRVATSKA KUĆA MATERINA PRIČA</t>
  </si>
  <si>
    <t>JAČANJE KAPACITETA HRVATSKIH BRANITELJA OBOLJELIH OD PTSP-a</t>
  </si>
  <si>
    <t>Udruga hrvatskih branitelja oboljelih od posttraumatskog stresnog poremećaja Splitsko-dalmatinske županije</t>
  </si>
  <si>
    <t>Pouči me!</t>
  </si>
  <si>
    <t>Udruga za obrazovanje Roma - "UZOR"</t>
  </si>
  <si>
    <t>Gora</t>
  </si>
  <si>
    <t>Mali ljudi velikog srca</t>
  </si>
  <si>
    <t>Klub žena Pokupsko</t>
  </si>
  <si>
    <t>Učenje-rast-razvoj</t>
  </si>
  <si>
    <t>Grad Zagreb, Zadarska</t>
  </si>
  <si>
    <t>Međimurska, Grad Zagreb, Zadarska</t>
  </si>
  <si>
    <t>Sportsko učilište PESG</t>
  </si>
  <si>
    <t>UP.04.2.1.11.0327</t>
  </si>
  <si>
    <t>UP.04.2.1.11.0329</t>
  </si>
  <si>
    <t>UP.04.2.1.11.0750</t>
  </si>
  <si>
    <t>Digitalna edukacija</t>
  </si>
  <si>
    <t>CUKAR 5.0</t>
  </si>
  <si>
    <t>Jačanje kapaciteta za razvoj i održivost UOSI SMŽ i partnera</t>
  </si>
  <si>
    <t>Jadranska aero-svemirska asocijacija</t>
  </si>
  <si>
    <t>UDRUGA DJECE OBOLJELE OD DIJABETESA I NJIHOVIH RODITELJA "CUKRIĆI" - ZADAR</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</si>
  <si>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</si>
  <si>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</si>
  <si>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</si>
  <si>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UP.02.2.2.16.0184</t>
  </si>
  <si>
    <t>UP.02.2.2.16.0240</t>
  </si>
  <si>
    <t>DJEČJI VRTIĆ PAHULJICA</t>
  </si>
  <si>
    <t>RADost i OBItelj U VRTIĆu - RADO BIH U VRTIĆ</t>
  </si>
  <si>
    <t>Dječji vrtić Bubamara - jedinstveno mjesto odgoja i obrazovanja djece</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</si>
  <si>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</si>
  <si>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</si>
  <si>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</si>
  <si>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</si>
  <si>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</si>
  <si>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UP.02.3.1.03.0159</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</si>
  <si>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</si>
  <si>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INOVACIJE U ART DIZAJNU ZA DRUŠTVENO PODUZETNIŠTVO I LOKALNI RAZVOJ</t>
  </si>
  <si>
    <t>ARTECO PAVLETIĆ</t>
  </si>
  <si>
    <t>UP.02.2.2.16.0215</t>
  </si>
  <si>
    <t>Vrtić po mjeri djeteta</t>
  </si>
  <si>
    <t>Dječji vrtić Petar Pan</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</si>
  <si>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</si>
  <si>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UP.02.2.2.16.0034</t>
  </si>
  <si>
    <t>UP.02.2.2.16.0099</t>
  </si>
  <si>
    <t>UP.02.2.2.16.0118</t>
  </si>
  <si>
    <t>UP.02.2.2.16.0173</t>
  </si>
  <si>
    <t>UP.02.2.2.16.0177</t>
  </si>
  <si>
    <t>UP.02.2.2.16.0212</t>
  </si>
  <si>
    <t>UP.04.2.1.11.0228</t>
  </si>
  <si>
    <t>UP.04.2.1.11.0280</t>
  </si>
  <si>
    <t>UP.04.2.1.11.0302</t>
  </si>
  <si>
    <t>UP.04.2.1.11.0373</t>
  </si>
  <si>
    <t>UP.04.2.1.11.0753</t>
  </si>
  <si>
    <t>Vrtić u Zajednici, Zajednica u Vrtiću</t>
  </si>
  <si>
    <t>Pulski vrtići za sretnije odrastanje</t>
  </si>
  <si>
    <t>SRETNO DIJETE!</t>
  </si>
  <si>
    <t>Grubišno Polje za djecu još bolje!</t>
  </si>
  <si>
    <t>Stručni odgoj i obrazovanje do usklađenosti i aktivacije života-SOOVICA</t>
  </si>
  <si>
    <t>Unaprjeđenje usluga i produljenje radnog vremena Dječjeg vrtića Slunj</t>
  </si>
  <si>
    <t>PRUŽI RUKU - inovativna volontersko-humanitarna platforma</t>
  </si>
  <si>
    <t>Jačanje kapaciteta udruge AKOSIS te razvoj atletike osoba s invaliditetom</t>
  </si>
  <si>
    <t>"FORTES" - F.acilitacija, O.rganizacija, R.acionalizacija, T.ehnologija, E.konomičnost i S.uradnja</t>
  </si>
  <si>
    <t>KRUG - krizne reakcije udruženih građana Lipovljana</t>
  </si>
  <si>
    <t>CENTAR ZA RAZVOJ PODUZETNIŠTVA</t>
  </si>
  <si>
    <t>Općina Šenkovec</t>
  </si>
  <si>
    <t>Dječji vrtić Slunj</t>
  </si>
  <si>
    <t>Udruga Odgovorno društvo - za promicanje društveno-odgovornog ponašanja i socijalne inkluzije</t>
  </si>
  <si>
    <t>Atletski klub osoba s invaliditetom Samobor</t>
  </si>
  <si>
    <t>Boćarski klub osoba s invaliditetom "Nada" grada Požege i Požeško slavonske županije</t>
  </si>
  <si>
    <t>Kulturno umjetničko društvo "Lipa" Lipovljani</t>
  </si>
  <si>
    <t xml:space="preserve">Cilj projekta je doprinjeti usklađivanju poslovnog i obiteljskog života s uzdržavanim članovima uključenim u programe ranog i predškolskog odgoja i obrazovanja te unaprjeđenje socijalnih usluga na području Grada Dugog Sela. Uvođenjem produljenog rada DV Dugo Selo za 2:30 sata osigurat će se poboljšani pristup visokokvalitetnim socijalnim uslugama, unaprjeđenje usluga dječjih vrtića. Realizacija projekta doprinjet će jačanju kapaciteta odgojitelja DV Dugo Selo i razvoju posebnih programa Dječjeg vrtića. </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</si>
  <si>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</si>
  <si>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</si>
  <si>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</si>
  <si>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</si>
  <si>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</si>
  <si>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</si>
  <si>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</si>
  <si>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</si>
  <si>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</si>
  <si>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UP.02.2.2.16.0168</t>
  </si>
  <si>
    <t>UP.04.2.1.11.0052</t>
  </si>
  <si>
    <t>Požeško-slavonska, Osječko-baranjska</t>
  </si>
  <si>
    <t>Duži dan u čarobnom svijetu</t>
  </si>
  <si>
    <t>Dječji vrtić Čarobni svijet</t>
  </si>
  <si>
    <t>RAGUsa 2.0 - Razvoj kApaciteta Gradskih Udruga</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</si>
  <si>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</si>
  <si>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</si>
  <si>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Modernizacija novog kompujteriziranog sustava u okviru Carinskog zakonika Unije-NCTS</t>
  </si>
  <si>
    <t>Dječji vrtić Pipi Duga Čarapa</t>
  </si>
  <si>
    <t>UP.02.2.2.17.0003</t>
  </si>
  <si>
    <t>Poboljšanje pristupa ranjivih skupina tržištu rada u sektoru turizma i ugostiteljstva II.</t>
  </si>
  <si>
    <t>DIG IN! - Digitalno &amp; inkluzivno!</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</si>
  <si>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</si>
  <si>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UP.04.2.1.11.0016</t>
  </si>
  <si>
    <t>UP.02.2.2.17.0012</t>
  </si>
  <si>
    <t>UP.02.2.2.17.0013</t>
  </si>
  <si>
    <t>UP.04.2.1.11.0006</t>
  </si>
  <si>
    <t>UP.04.2.1.11.0013</t>
  </si>
  <si>
    <t>UP.04.2.1.11.0015</t>
  </si>
  <si>
    <t>UP.04.2.1.11.0017</t>
  </si>
  <si>
    <t>UP.04.2.1.11.0026</t>
  </si>
  <si>
    <t>UP.04.2.1.11.0030</t>
  </si>
  <si>
    <t>UP.04.2.1.11.0036</t>
  </si>
  <si>
    <t>UP.04.2.1.11.0048</t>
  </si>
  <si>
    <t>UP.04.2.1.11.0063</t>
  </si>
  <si>
    <t>UP.04.2.1.11.0067</t>
  </si>
  <si>
    <t>UP.04.2.1.11.0069</t>
  </si>
  <si>
    <t>UP.04.2.1.11.0079</t>
  </si>
  <si>
    <t>UP.04.2.1.11.0087</t>
  </si>
  <si>
    <t>UP.04.2.1.11.0094</t>
  </si>
  <si>
    <t>UP.04.2.1.11.0120</t>
  </si>
  <si>
    <t>UP.04.2.1.11.0127</t>
  </si>
  <si>
    <t>UP.04.2.1.11.0136</t>
  </si>
  <si>
    <t>UP.04.2.1.11.0137</t>
  </si>
  <si>
    <t>UP.04.2.1.11.0148</t>
  </si>
  <si>
    <t>UP.04.2.1.11.0156</t>
  </si>
  <si>
    <t>UP.04.2.1.11.0175</t>
  </si>
  <si>
    <t>UP.04.2.1.11.0184</t>
  </si>
  <si>
    <t>UP.04.2.1.11.0189</t>
  </si>
  <si>
    <t>UP.04.2.1.11.0190</t>
  </si>
  <si>
    <t>UP.04.2.1.11.0332</t>
  </si>
  <si>
    <t>UP.04.2.1.11.0384</t>
  </si>
  <si>
    <t>UP.04.2.1.11.0389</t>
  </si>
  <si>
    <t>UP.04.2.1.11.0399</t>
  </si>
  <si>
    <t>UP.04.2.1.11.0410</t>
  </si>
  <si>
    <t>UP.04.2.1.11.0412</t>
  </si>
  <si>
    <t>UP.04.2.1.11.0752</t>
  </si>
  <si>
    <t>UP.04.2.1.11.0756</t>
  </si>
  <si>
    <t>UP.04.2.1.11.0757</t>
  </si>
  <si>
    <t>UP.04.2.1.11.0758</t>
  </si>
  <si>
    <t>Obrazovanjem do jednakih mogućnosti</t>
  </si>
  <si>
    <t>SPORT4OSI - Edukacijom kroz sport do aktivnih OSI za turizam</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</si>
  <si>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</si>
  <si>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</si>
  <si>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Zagrebačka, Grad Zagreb, Varaždinska</t>
  </si>
  <si>
    <t>Connect 4.0 Lab</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</si>
  <si>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</si>
  <si>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Ne gubi dah, pobijedi strah</t>
  </si>
  <si>
    <t>Jačanje kapaciteta kroz izradu digitalnog priručnika, edukaciju i organizaciju besplatnih gimnastičkih sadržaja</t>
  </si>
  <si>
    <t>„Aktivan ja za aktivnu zajednicu“</t>
  </si>
  <si>
    <t>"Osigurati pravovremeni odgovor na potrebe sada!" - OPOPS!</t>
  </si>
  <si>
    <t>Jačanje kapaciteta OCD-a na području Baranje</t>
  </si>
  <si>
    <t>E- SPORTKO, edukacija i volonterizam</t>
  </si>
  <si>
    <t>Jačanje kapaciteta organizacija za online djelovanje u suzbijanju nasilja nad ženama</t>
  </si>
  <si>
    <t>POKRENIMO KOTAČIĆ U ZAJEDNICI - osnaživanje lokalne zajednice za kvalitetniju dječju participaciju</t>
  </si>
  <si>
    <t>Jačanje kapaciteta organizacije "Mali zmaj"</t>
  </si>
  <si>
    <t>Jačanje kapaciteta lokalnih organizacija za upravljanje kriznim situacijama na području grada Virovitice</t>
  </si>
  <si>
    <t>Dobro upravljanje OCD-a za razvoj zajednice</t>
  </si>
  <si>
    <t>Učim. Hodam. Osjećam.</t>
  </si>
  <si>
    <t>SPOT - Stvori Promjenu, Ostavi Trag</t>
  </si>
  <si>
    <t>Be strong! @ crisis- Budi j@k! u krizi</t>
  </si>
  <si>
    <t>Edukacije za jačanje civilnog društva</t>
  </si>
  <si>
    <t>"Osnažujemo sebe za osnaživanje drugih"</t>
  </si>
  <si>
    <t>IzaZOVI u krizi</t>
  </si>
  <si>
    <t>ZVONO - Znanjem i vještinama osnažujemo nevladine organizacije</t>
  </si>
  <si>
    <t>AKTIVNI KORAK – program podrške osobama starije životne dobi u Zagrebu</t>
  </si>
  <si>
    <t>ZAjedno za ZAjednicu</t>
  </si>
  <si>
    <t>Znanjem u promjene</t>
  </si>
  <si>
    <t>Mladi za Krapje</t>
  </si>
  <si>
    <t>IMPETU-Centar za podršku razvoja civilnog društva Pakrac”</t>
  </si>
  <si>
    <t>MORE Mreža online razmjene i edukacije</t>
  </si>
  <si>
    <t>Nauči me, osnaži me, vodi me!</t>
  </si>
  <si>
    <t>Jačanje kapaciteta OCD-a radi rješavanje problema ranjivih skupina na lokalnom nivou</t>
  </si>
  <si>
    <t>Ojačaj me da jačam druge!</t>
  </si>
  <si>
    <t>(ob)Nova SMŽ - Jačanje, pripravnost i održivost lokalne zajednice u odgovoru na krize</t>
  </si>
  <si>
    <t>Volontiraj s nama</t>
  </si>
  <si>
    <t>SPORTOM I PRIRODOM PROTIV STRESA</t>
  </si>
  <si>
    <t>KREATIVNI I AKTIVNI</t>
  </si>
  <si>
    <t>Hrvatska gorska služba spašavanja Stanica Slavonski Brod</t>
  </si>
  <si>
    <t>Hrvatski Crveni križ - Gradsko društvo Crvenog križa Pakrac</t>
  </si>
  <si>
    <t>Hrvatski gimnastički savez</t>
  </si>
  <si>
    <t>Médecins du Monde ASBL - Dokters van de Wereld VZW</t>
  </si>
  <si>
    <t>Udruga za šport, rekreaciju i edukaciju "Sportko"</t>
  </si>
  <si>
    <t>Društvo "Naša djeca" Opatija</t>
  </si>
  <si>
    <t>Društvo za poboljšanje kvalitete života siromašne i nezbrinute djece „MALI ZMAJ“</t>
  </si>
  <si>
    <t>Hrvatski Crveni križ Gradsko društvo Crvenog križa Virovitica</t>
  </si>
  <si>
    <t>Udruga "Brod" - grupa za ženska ljudska prava</t>
  </si>
  <si>
    <t>Udruga mladih "Krapje"</t>
  </si>
  <si>
    <t>Udruga roditelja djece i osoba s posebnim potrebama gradova Pakraca i Lipika "Latica"</t>
  </si>
  <si>
    <t>Udruga roditelja ZAJEDNICA SUSRET - Zagreb</t>
  </si>
  <si>
    <t>Konjički klub Samarica - Udruga za aktivnosti i terapiju pomoću konja</t>
  </si>
  <si>
    <t>Međunarodna mreža poslovnih žena</t>
  </si>
  <si>
    <t>ADRA HRVATSKA</t>
  </si>
  <si>
    <t>Udruga specijalne jedinice policije iz Domovinskog rata "RIS" Kutina</t>
  </si>
  <si>
    <t>Društvo Naša djeca Kutina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</si>
  <si>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</si>
  <si>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</si>
  <si>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</si>
  <si>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</si>
  <si>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</si>
  <si>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</si>
  <si>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</si>
  <si>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</si>
  <si>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</si>
  <si>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</si>
  <si>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</si>
  <si>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</si>
  <si>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</si>
  <si>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</si>
  <si>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</si>
  <si>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</si>
  <si>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</si>
  <si>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</si>
  <si>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</si>
  <si>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</si>
  <si>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</si>
  <si>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Udruga Brod u partnerstvu s Udrugom Eko Brezna provodi projekt ZAjedno za ZAjednicu s ciljem jačanja kapaciteta OCD-a za rad sa ženama žrtvama nasilja na području BPŽ te za senzibiliziranje javnosti o potrebama žrtava nasilja. Trajanje projekta 12 mjeseci.</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</si>
  <si>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</si>
  <si>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</si>
  <si>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</si>
  <si>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</si>
  <si>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</si>
  <si>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</si>
  <si>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</si>
  <si>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</si>
  <si>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</si>
  <si>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</si>
  <si>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</si>
  <si>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</si>
  <si>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Karlovačka, Virovitičko-podravska, Brodsko-posavska, Zadarska</t>
  </si>
  <si>
    <t>Požeško-slavonska, Brodsko-posavska, Grad Zagreb</t>
  </si>
  <si>
    <t>Zagrebačka, Grad Zagreb, Sisačko-moslavačka, Međimurska</t>
  </si>
  <si>
    <t>Zagrebačka, Grad Zagreb, Sisačko-moslavačka</t>
  </si>
  <si>
    <t>Sisačko-moslavačka, Karlovačka, Varaždinska, Bjelovarsko-bilogorska, Virovitičko-podravska, Brodsko-posavska, Vukovarsko-srijemska, Grad Zagreb, Primorsko-goranska</t>
  </si>
  <si>
    <t>Bjelovarsko-bilogorska, Sisačko-moslavačka</t>
  </si>
  <si>
    <t>Sisačko-moslavačka, Zagrebačka, Karlovačka</t>
  </si>
  <si>
    <t>UP.02.2.2.17.0016</t>
  </si>
  <si>
    <t>UP.02.2.2.17.0024</t>
  </si>
  <si>
    <t>UP.02.2.2.17.0028</t>
  </si>
  <si>
    <t>UP.02.2.2.17.0029</t>
  </si>
  <si>
    <t>UP.02.2.2.17.0031</t>
  </si>
  <si>
    <t>UP.02.2.2.17.0032</t>
  </si>
  <si>
    <t>UP.02.2.2.17.0033</t>
  </si>
  <si>
    <t>UP.02.2.2.17.0034</t>
  </si>
  <si>
    <t>UP.02.2.2.17.0036</t>
  </si>
  <si>
    <t>UP.02.2.2.17.0045</t>
  </si>
  <si>
    <t>UP.02.2.2.17.0049</t>
  </si>
  <si>
    <t>Da, možemo i mi!</t>
  </si>
  <si>
    <t>Inklutour</t>
  </si>
  <si>
    <t>Turizam dostupan svima - razvoj preduvjeta za implementaciju turističkih usluga dostupnih OSI</t>
  </si>
  <si>
    <t>I JA TO MOGU!</t>
  </si>
  <si>
    <t>PONOS - Pučko otvoreno učilište Zagreb Obrazuje Nezaposlene OSobe s invaliditetom</t>
  </si>
  <si>
    <t>EDUKOSI.TURIZAM - EDUKACIJE OSOBA S INVALIDITETOM ZA POSLOVE U TURIZMU</t>
  </si>
  <si>
    <t>ZAPOSLI SE ZNANJEM II</t>
  </si>
  <si>
    <t>Program aktivacije osoba s invaliditetom za profesionalni razvoj u sektoru turizma i ugostiteljstva</t>
  </si>
  <si>
    <t>TEDI - Turizam, EDukacija, Integracija</t>
  </si>
  <si>
    <t>Digitalni marketing za osoba s invaliditetom u turizam</t>
  </si>
  <si>
    <t>Obrazovanje uSmjereno Iskustvom</t>
  </si>
  <si>
    <t>PUČKO OTVORENO UČILIŠTE POREČ</t>
  </si>
  <si>
    <t>Učilište Piramida znanja</t>
  </si>
  <si>
    <t>Udruga Razvojni projekt - Acta non Verba</t>
  </si>
  <si>
    <t>Srednja strukovna škola Marko Babić</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</si>
  <si>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</si>
  <si>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</si>
  <si>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</si>
  <si>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</si>
  <si>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</si>
  <si>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</si>
  <si>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</si>
  <si>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</si>
  <si>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</si>
  <si>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</si>
  <si>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</si>
  <si>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Primorsko-goranska, Ličko-senjska, Zadarska, Šibensko-kninska, Splitsko-dalmatinska</t>
  </si>
  <si>
    <t>Sisačko-moslavačka, Ličko-senjska, Zagrebačka, Grad Zagreb, Istarska</t>
  </si>
  <si>
    <t>Primorsko-goranska, Istarska, Šibensko-kninska, Splitsko-dalmatinska, Grad Zagreb, Krapinsko-zagorska, Virovitičko-podravska, Vukovarsko-srijemska</t>
  </si>
  <si>
    <t>UP.02.2.1.08.0236</t>
  </si>
  <si>
    <t>Promocija zdravlja i prevencija bolesti - faza 2</t>
  </si>
  <si>
    <t>MentOS – zajedno za mentalno zdravlje!</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</si>
  <si>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</si>
  <si>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Obojimo život</t>
  </si>
  <si>
    <t>UP.02.2.1.08.0110</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</si>
  <si>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</si>
  <si>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UP.02.2.1.08.0059</t>
  </si>
  <si>
    <t>UP.02.2.1.08.0165</t>
  </si>
  <si>
    <t>UP.02.2.1.08.0209</t>
  </si>
  <si>
    <t>UP.02.2.1.08.0266</t>
  </si>
  <si>
    <t>UP.02.2.1.08.0288</t>
  </si>
  <si>
    <t>Zdravo jedi i više se kreći</t>
  </si>
  <si>
    <t>Doživjeti stotu</t>
  </si>
  <si>
    <t>Kvalitetnim odlukama do dobrog zdravlja</t>
  </si>
  <si>
    <t>Promocija zdravlja i prevencija bolesti krvožilog sustava, pretilosti i dijabetesa u općinama Bednja i Vinica</t>
  </si>
  <si>
    <t>Zdravozubci - prevencija i promocija oralnog zdravlja prvoškolaca Požeško-slavonske županije</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</si>
  <si>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</si>
  <si>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</si>
  <si>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</si>
  <si>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Promocija zdravlja i prevencija nastanka bolesti uz pomoć informacija na web stranici, edukacija, promocije vježbanja i zdravog načina života na području Grada Ploča.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</si>
  <si>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</si>
  <si>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</si>
  <si>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UP.04.1.1.37.0001</t>
  </si>
  <si>
    <t>Stručno usavršavanje djelatnika Ministarstva hrvatskih branitelja</t>
  </si>
  <si>
    <t>Poziv Ministarstvu hrvatskih branitelja za dostavu prijedloga operacije "Stručno usavršavanje djelatnika Ministarstva hrvatskih branitelja"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</si>
  <si>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Projekt obuhvaća organizaciju i održavanje Simpozija, edukacije za djelatnike MHB-a, razmjenu iskustva s državom koja provodi projekte pružanja sveobuhvatne skrbi veteranskoj populaciji te završnu konferenciju. Svrha projekta je jačanje administrativnih kapaciteta MHB-a s ciljem kvalitetnijeg pružanja usluga. Pokazatelj kojim će se mjeriti doprinos realizaciji OP-a je 105 zaposlenih koji su sudjelovali u osposobljavanju za poboljšanje svojih profesionalnih kompetencija te 105 zaposlenih u javnoj upravi koji su završili program osposobljavanja.</t>
  </si>
  <si>
    <t>"Udruga UZOR"</t>
  </si>
  <si>
    <t>Zagrebačka, Grad Zagreb, Sisačko-moslavačka, Karlovačka, Osječko-baranjska, Splitsko-dalmatinska</t>
  </si>
  <si>
    <t>Brodsko-posavska, Vukovarsko-srijemska, Istarska</t>
  </si>
  <si>
    <t>UP.02.2.1.08.0071</t>
  </si>
  <si>
    <t>UP.02.2.1.08.0091</t>
  </si>
  <si>
    <t>UP.02.2.1.08.0135</t>
  </si>
  <si>
    <t>UP.02.2.1.08.0136</t>
  </si>
  <si>
    <t>UP.02.2.1.08.0140</t>
  </si>
  <si>
    <t>UP.02.2.1.08.0151</t>
  </si>
  <si>
    <t>UP.02.2.1.08.0178</t>
  </si>
  <si>
    <t>UP.02.2.1.08.0183</t>
  </si>
  <si>
    <t>UP.02.2.1.08.0186</t>
  </si>
  <si>
    <t>UP.02.2.1.08.0205</t>
  </si>
  <si>
    <t>UP.02.2.1.08.0226</t>
  </si>
  <si>
    <t>UP.02.2.1.08.0253</t>
  </si>
  <si>
    <t>UP.02.2.1.08.0267</t>
  </si>
  <si>
    <t>UP.02.2.1.08.0276</t>
  </si>
  <si>
    <t>UP.04.2.1.11.0005</t>
  </si>
  <si>
    <t>UP.04.2.1.11.0080</t>
  </si>
  <si>
    <t>UP.04.2.1.11.0149</t>
  </si>
  <si>
    <t>UP.04.2.1.11.0192</t>
  </si>
  <si>
    <t>Doživjeti stotu – projekt usmjeren na podizanje svijesti, promicanje zdravih navika te povećanje znanja o važnosti prevencije i ranog otkrivanja bolesti štitnjače i kardiovaskularnih bolesti</t>
  </si>
  <si>
    <t>Promocija mentalnog zdravlja djece i mladih u zajednici "FRIENDS"</t>
  </si>
  <si>
    <t>Zdrav, zdraviji, Šibenik!</t>
  </si>
  <si>
    <t>Promocija zdravlja udruge P.A.R.K.</t>
  </si>
  <si>
    <t>UDRUGA POKRETAČI ALTERNATIVNOG RAZVOJA KULTURE</t>
  </si>
  <si>
    <t>Zdrav život za bolje sutra</t>
  </si>
  <si>
    <t>Zdravlje za sve</t>
  </si>
  <si>
    <t>Za bolje sutra - prevencija bolesti lokomotornog sustava</t>
  </si>
  <si>
    <t>Općina Mošćenička Draga</t>
  </si>
  <si>
    <t>Pomozi mi u startu - Rana intervencija i sport za osobe s invaliditetom kao važan čimbenik u prevenciji bolesti i promociji zdravlja</t>
  </si>
  <si>
    <t>Budi u Formi</t>
  </si>
  <si>
    <t>DRUŠTVO SPORTSKE REKREACIJE FORMA FACTORY</t>
  </si>
  <si>
    <t>Brini se danas da bi bolje živio sutra</t>
  </si>
  <si>
    <t>UDRUGA RIJEKA DANAS</t>
  </si>
  <si>
    <t>Nisi sama – educiraj se uz zdravu kavu s nama</t>
  </si>
  <si>
    <t>Udruga žena oboljelih i liječenih od raka NISMO SAME</t>
  </si>
  <si>
    <t>CARDIAB PROTECT (Prevencija kroničnih nezaraznih bolesti usvajanjem zdravog životnog stila)</t>
  </si>
  <si>
    <t>Zdravi zubi za sve – promocija oralnog zdravlja u Varaždinskoj županiji</t>
  </si>
  <si>
    <t>NepušačKa Akademija</t>
  </si>
  <si>
    <t>Na krilima struke – jačanje stručnih i operativnih kapaciteta organizacija prijavitelja i partnera</t>
  </si>
  <si>
    <t>"Misli globalno, djeluj lokalno"</t>
  </si>
  <si>
    <t>Hrvatski Crveni križ Gradsko društvo Crvenog križa Vrbovec</t>
  </si>
  <si>
    <t>Sustavom volontiranja protiv katastrofa</t>
  </si>
  <si>
    <t>Zajednica Talijana Zadar</t>
  </si>
  <si>
    <t>SUPPORT - izgradnja kapaciteta OCD-a za rad s djecom i mladima s teškoćama u kriznim situacijama</t>
  </si>
  <si>
    <t>Bjelovarsko-bjelovarska, Grad Zagreb</t>
  </si>
  <si>
    <t>Zagrebačka, Krapinsko-zagorska, Sisačko-moslavačka, Karlovačka, Grad Zagreb, Šibensko-kninska</t>
  </si>
  <si>
    <t>Zagrebačka, Grad Zagreb, Dubrovačko-neretvanska</t>
  </si>
  <si>
    <t>Primorsko-goranska, Ličko-senjska, Zadarska, Istarska</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</si>
  <si>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</si>
  <si>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</si>
  <si>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</si>
  <si>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</si>
  <si>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</si>
  <si>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</si>
  <si>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</si>
  <si>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</si>
  <si>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</si>
  <si>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</si>
  <si>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</si>
  <si>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</si>
  <si>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</si>
  <si>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</si>
  <si>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</si>
  <si>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</si>
  <si>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</si>
  <si>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</si>
  <si>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</si>
  <si>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UP.04.2.1.11.0037</t>
  </si>
  <si>
    <t>UP.04.2.1.11.0112</t>
  </si>
  <si>
    <t>PLAN B - Civilno društvo otporno na krizne situacije</t>
  </si>
  <si>
    <t>UDRUGE za UDRUGE</t>
  </si>
  <si>
    <t>Roditelji u akciji</t>
  </si>
  <si>
    <t>Savjetovalište Lanterna Makarska</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</si>
  <si>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</si>
  <si>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Projekt UDRUGE ZA UDRUGE ima za cilj poboljšanje i povećanje kapaciteta organizacija civlinog društva, njihovo bolje povezivanje te osposobljavanje za pripremu i provedbu samostalnih i suradničkih projekata.</t>
  </si>
  <si>
    <t>UP.02.2.2.16.0086</t>
  </si>
  <si>
    <t>UP.04.2.1.11.0089</t>
  </si>
  <si>
    <t>UP.04.2.1.11.0288</t>
  </si>
  <si>
    <t>UP.04.2.1.11.0393</t>
  </si>
  <si>
    <t>Dječji vrtić Trogir-partner obitelji 2</t>
  </si>
  <si>
    <t>LOKO LAG – Lokalne inicijative udruga</t>
  </si>
  <si>
    <t>Digitalna volonterska zajednica</t>
  </si>
  <si>
    <t>Startup - udruga za poticanje i razvoj IT sektora Splita i regije</t>
  </si>
  <si>
    <t>Češka beseda Prekopakra</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</si>
  <si>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</si>
  <si>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</si>
  <si>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</si>
  <si>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</si>
  <si>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Brodsko-posavska, Vukovarsko-srijemska</t>
  </si>
  <si>
    <t>UP.02.2.1.08.0033</t>
  </si>
  <si>
    <t>UP.02.2.1.08.0154</t>
  </si>
  <si>
    <t>UP.02.2.1.08.0213</t>
  </si>
  <si>
    <t>UP.02.2.1.08.0291</t>
  </si>
  <si>
    <t>UP.04.2.1.11.0061</t>
  </si>
  <si>
    <t>UP.04.2.1.11.0062</t>
  </si>
  <si>
    <t>UP.04.2.1.11.0075</t>
  </si>
  <si>
    <t>UP.04.2.1.11.0090</t>
  </si>
  <si>
    <t>UP.04.2.1.11.0104</t>
  </si>
  <si>
    <t>UP.04.2.1.11.0143</t>
  </si>
  <si>
    <t>UP.04.2.1.11.0155</t>
  </si>
  <si>
    <t>UP.04.2.1.11.0160</t>
  </si>
  <si>
    <t>UP.04.2.1.11.0170</t>
  </si>
  <si>
    <t>UP.04.2.1.11.0177</t>
  </si>
  <si>
    <t>UP.04.2.1.11.0211</t>
  </si>
  <si>
    <t>UP.04.2.1.11.0220</t>
  </si>
  <si>
    <t>UP.04.2.1.11.0234</t>
  </si>
  <si>
    <t>UP.04.2.1.11.0245</t>
  </si>
  <si>
    <t>UP.04.2.1.11.0256</t>
  </si>
  <si>
    <t>UP.04.2.1.11.0424</t>
  </si>
  <si>
    <t>PREVENCIJA - KORAK DO ZDRAVLJA</t>
  </si>
  <si>
    <t>Ne sjedi, 5!</t>
  </si>
  <si>
    <t>Savjetovalište Crvenog križa</t>
  </si>
  <si>
    <t>MORE ZDRAVLJA</t>
  </si>
  <si>
    <t>ATLETSKI KLUB NOVLJANSKA GRUPA ATLETIČARA</t>
  </si>
  <si>
    <t>Gimnastičko društvo Osijek - Žito</t>
  </si>
  <si>
    <t>Hrvatski Crveni križ - Gradsko društvo Crvenog križa Križevci</t>
  </si>
  <si>
    <t>Savjetovalište Lanterna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</si>
  <si>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</si>
  <si>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</si>
  <si>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</si>
  <si>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</si>
  <si>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BeUp2date</t>
  </si>
  <si>
    <t>MI-MODE: Mitigacijski model u kriznim situacijama kao odgovor na potrebe lokalne zajednice</t>
  </si>
  <si>
    <t>JAČI DO CILJA</t>
  </si>
  <si>
    <t>Znanjem do promjena</t>
  </si>
  <si>
    <t>Volontiranje za održivi razvoj na kopnu i otocima</t>
  </si>
  <si>
    <t>Osnaži, pomaži - zajednica rakobornih</t>
  </si>
  <si>
    <t>Jačanje kapaciteta za osnaživanje lokalne zajednice</t>
  </si>
  <si>
    <t>Jačanje kapaciteta Centra Sunce za lokalnu zajednicu- Sunce među nama</t>
  </si>
  <si>
    <t>Udruge Gluhih – centri znanja i diseminacije pravovremenih i razumljivih informacija</t>
  </si>
  <si>
    <t>5 nijansi krize</t>
  </si>
  <si>
    <t>Osnaženi stvaramo bolje sutra</t>
  </si>
  <si>
    <t>ZA-JEDNO-SVI</t>
  </si>
  <si>
    <t>Osnažimo se za promjenu</t>
  </si>
  <si>
    <t>SNAGA LOKALNE ZAJEDNICE</t>
  </si>
  <si>
    <t>Pokrenimo i ohrabrimo potrebite</t>
  </si>
  <si>
    <t>IKT Cloud-io</t>
  </si>
  <si>
    <t>Centar za istraživanje, edukaciju i primjenu novih znanja "UP2DATE"</t>
  </si>
  <si>
    <t>Pozor! – Projekti i obrazovanje za održivi razvoj</t>
  </si>
  <si>
    <t>Udruga žena oboljelih i liječenih od raka SVE za NJU</t>
  </si>
  <si>
    <t>Centar za edukaciju i savjetovanje Sunce</t>
  </si>
  <si>
    <t>Ocean Znanja u Republici Hrvatskoj</t>
  </si>
  <si>
    <t>Centar za mir, nenasilje i ljudska prava - Osijek</t>
  </si>
  <si>
    <t>Srpska pravoslavna crkva u Hrvatskoj, eparhija zagrebačko-ljubljanska, crkvena općina Zagreb</t>
  </si>
  <si>
    <t>Udruga turističkih vodiča "Međimurski vodiči"</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</si>
  <si>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</si>
  <si>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</si>
  <si>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</si>
  <si>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Projekt ima za cilj doprinijeti povećanju kompetencija i znanja članova i predstavnika OCD-a u svrhu njihovog kvalitetnijeg rada, razvoja i napretka u poslovanju i provođenju aktivnosti na području Lokalne akcijske grupa Posavina.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</si>
  <si>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</si>
  <si>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</si>
  <si>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</si>
  <si>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</si>
  <si>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</si>
  <si>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</si>
  <si>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</si>
  <si>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</si>
  <si>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</si>
  <si>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Projekt SNAGA LOKALNE ZAJEDNICE za cilj ima ojačati kapacitete 3 organizacije civilnog društva s područja Nove Gradiške za provedbu aktivnosti u lokalnoj zajednici i neposredan rad s korisnicima u okviru 4 prioritetne osi ESF-a</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</si>
  <si>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</si>
  <si>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</si>
  <si>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Krapinsko-zagorska, Brodsko-posavska</t>
  </si>
  <si>
    <t>Sisačko-moslavačka, Bjelovarsko-bilogorska, Osječko-baranjska, Grad Zagreb, Primorsko-goranska, Splitsko-dalmatinska</t>
  </si>
  <si>
    <t>Zagrebačka, Osječko-baranjska, Sisačko-moslavačka</t>
  </si>
  <si>
    <t>UP.04.2.1.11.0105</t>
  </si>
  <si>
    <t>UP.04.2.1.11.0233</t>
  </si>
  <si>
    <t>UP.04.2.1.11.0747</t>
  </si>
  <si>
    <t>Proaktivna mreža</t>
  </si>
  <si>
    <t>Važnost psihofizičkog zdravlja za djelovanje u kriznim situacijama</t>
  </si>
  <si>
    <t>Baština nakon potresa</t>
  </si>
  <si>
    <t>Udruga učenja, rada i aktivnog građanstva "URA"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</si>
  <si>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</si>
  <si>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</si>
  <si>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</si>
  <si>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UP.04.2.1.11.0060</t>
  </si>
  <si>
    <t>UP.04.2.1.11.0113</t>
  </si>
  <si>
    <t>UP.04.2.1.11.0115</t>
  </si>
  <si>
    <t>UP.04.2.1.11.0135</t>
  </si>
  <si>
    <t>UP.04.2.1.11.0191</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</si>
  <si>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</si>
  <si>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</si>
  <si>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</si>
  <si>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</si>
  <si>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</si>
  <si>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Projekt jačanja kapaciteta organizacija civilnog društva za povezano pružanje socijalnih usluga korisnicima/ama u Poreču i razvoj podrške u doba krize: Točka na P - Podrška. Povezanost. Poreč.</t>
  </si>
  <si>
    <t>Scout city - grad po mjeri djece - II. generacije</t>
  </si>
  <si>
    <t>Budi muško</t>
  </si>
  <si>
    <t>Zajedno smo jači - znanjem protiv krize</t>
  </si>
  <si>
    <t>ZNANJEM STVARAMO PRILIKE-POKRENIMO SE</t>
  </si>
  <si>
    <t>Centar za građanske inicijave Poreč</t>
  </si>
  <si>
    <t>Splitski skautski zbor</t>
  </si>
  <si>
    <t>Udruga za promicanje kultura "Kulturtreger"</t>
  </si>
  <si>
    <t>Centar za ranu intervenciju u djetinjstvu MURID</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</si>
  <si>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</si>
  <si>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</si>
  <si>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</si>
  <si>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Kajkaviana - Društvo za prikupljanje, čuvanje i promicanje hrvatske kajkavske baštine</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</si>
  <si>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</si>
  <si>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</si>
  <si>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UP.02.2.1.08.0026</t>
  </si>
  <si>
    <t>UP.02.2.1.08.0055</t>
  </si>
  <si>
    <t>UP.02.2.1.08.0056</t>
  </si>
  <si>
    <t>UP.02.2.1.08.0057</t>
  </si>
  <si>
    <t>UP.02.2.1.08.0251</t>
  </si>
  <si>
    <t>UP.02.2.1.08.0282</t>
  </si>
  <si>
    <t>Pun ceker zdravlja</t>
  </si>
  <si>
    <t>Biciklom do zdravlja</t>
  </si>
  <si>
    <t>Potpora zdravstvenom sustavu kroz informiranje građana</t>
  </si>
  <si>
    <t>DOZA SPORTA – DOZA ZDRAVLJA</t>
  </si>
  <si>
    <t>Jer srce prepoznaje najbolje</t>
  </si>
  <si>
    <t>Dom zdravlja Zagreb-zapad</t>
  </si>
  <si>
    <t>Udruga hrvatskih vojnih invalida Domovinskog rata Daruvar</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</si>
  <si>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</si>
  <si>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</si>
  <si>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</si>
  <si>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</si>
  <si>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</si>
  <si>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</si>
  <si>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Bjelovarsko-bilogorska, Osječko-baranjska, Grad Zagreb, Ličko-senjska</t>
  </si>
  <si>
    <t>UP.04.2.1.11.0174</t>
  </si>
  <si>
    <t>UP.02.1.1.14.0103</t>
  </si>
  <si>
    <t>UP.02.1.1.14.0122</t>
  </si>
  <si>
    <t>UP.02.1.1.14.0123</t>
  </si>
  <si>
    <t>UP.02.1.1.14.0129</t>
  </si>
  <si>
    <t>UP.02.1.1.14.0131</t>
  </si>
  <si>
    <t>UP.02.1.1.14.0133</t>
  </si>
  <si>
    <t>UP.02.1.1.14.0136</t>
  </si>
  <si>
    <t>UP.02.1.1.14.0138</t>
  </si>
  <si>
    <t>Filmski Labirint</t>
  </si>
  <si>
    <t>Od životnog iskustva do kreativne uloge u životu</t>
  </si>
  <si>
    <t>Dobre Vibracije online</t>
  </si>
  <si>
    <t>Čije je što?</t>
  </si>
  <si>
    <t>Razgovor počinje filmom online</t>
  </si>
  <si>
    <t>ArtON - Mreža umjetnika u razvoju</t>
  </si>
  <si>
    <t>Online kazalište za djecu i mlade</t>
  </si>
  <si>
    <t>Kultura i tradicija online</t>
  </si>
  <si>
    <t>Kazalište Ulysses</t>
  </si>
  <si>
    <t>90-60-90 / Platforma za suvremenu umjetnost</t>
  </si>
  <si>
    <t>Kazališna udruga MIST</t>
  </si>
  <si>
    <t>Hrvatsko kulturno-glazbeno društvo „Dunav“ Vukovar</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</si>
  <si>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</si>
  <si>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</si>
  <si>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</si>
  <si>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</si>
  <si>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</si>
  <si>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</si>
  <si>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</si>
  <si>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</si>
  <si>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</si>
  <si>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</si>
  <si>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</si>
  <si>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UP.02.2.1.08.0011</t>
  </si>
  <si>
    <t>UP.02.2.1.08.0017</t>
  </si>
  <si>
    <t>UP.02.2.1.08.0046</t>
  </si>
  <si>
    <t>UP.02.2.1.08.0054</t>
  </si>
  <si>
    <t>UP.02.2.1.08.0074</t>
  </si>
  <si>
    <t>UP.02.2.1.08.0076</t>
  </si>
  <si>
    <t>UP.02.2.1.08.0084</t>
  </si>
  <si>
    <t>UP.02.2.1.08.0096</t>
  </si>
  <si>
    <t>UP.02.2.1.08.0173</t>
  </si>
  <si>
    <t>UP.02.2.1.08.0193</t>
  </si>
  <si>
    <t>UP.02.2.1.08.0214</t>
  </si>
  <si>
    <t>UP.02.2.1.08.0216</t>
  </si>
  <si>
    <t>UP.02.2.1.08.0225</t>
  </si>
  <si>
    <t>UP.02.2.1.08.0231</t>
  </si>
  <si>
    <t>UP.02.2.1.08.0233</t>
  </si>
  <si>
    <t>UP.02.2.1.08.0246</t>
  </si>
  <si>
    <t>UP.02.2.1.08.0247</t>
  </si>
  <si>
    <t>Smanjimo smrtnost od kardiovaskularnih bolesti kroz prevenciju i edukaciju na području Zagrebačke županije - KardioPRotect</t>
  </si>
  <si>
    <t>Recept za zdravlje - poticanje svjesnosti o pretilosti</t>
  </si>
  <si>
    <t>Povećanja znanja i svijesti mladih o važnosti prevencije spolno prenosivih bolesti</t>
  </si>
  <si>
    <t>Promocijom zdravlja u svrhu smanjenja rizika od obolijevanja</t>
  </si>
  <si>
    <t>Prihvati i kreni!</t>
  </si>
  <si>
    <t>Budimo zdravi, birajmo zdravlje!</t>
  </si>
  <si>
    <t>Važnost zdravog života</t>
  </si>
  <si>
    <t>Promotivnim aktivnostima u svrhu ranog otkrivanja tumora</t>
  </si>
  <si>
    <t>ZDRAV ŽIVOT SREĆU NOSI</t>
  </si>
  <si>
    <t>Promocija zdravih navika s ciljem prevencije osteoporoze</t>
  </si>
  <si>
    <t>ZDRAVO SRCE, ZDRAVA BUDUĆNOST</t>
  </si>
  <si>
    <t>Mislimo o moždanom</t>
  </si>
  <si>
    <t>Put do zdravlja - Prevencija koronarnih i malignih bolesti na području Grada Donjeg Miholjca i općine Viljevo</t>
  </si>
  <si>
    <t>10 po 10 minuta za zdravlje</t>
  </si>
  <si>
    <t>Prevencija uzroka sljepoće</t>
  </si>
  <si>
    <t>Oralno zdravlje – prevencija i rano zaustavljanje parodontne bolesti</t>
  </si>
  <si>
    <t>Prevencijom za život</t>
  </si>
  <si>
    <t>Zavod za hitnu medicinu Zagrebačke županije</t>
  </si>
  <si>
    <t>Opća bolnica Varaždin</t>
  </si>
  <si>
    <t>Suncokret - OLJIN "Odgoj za ljubav i nenasilje"</t>
  </si>
  <si>
    <t>Udruga Zaželi</t>
  </si>
  <si>
    <t>Udruga Asertivno djelovanje za razvoj i popularizaciju ključnih aktivnosti društva</t>
  </si>
  <si>
    <t>Udruga umirovljenika Črnomerec</t>
  </si>
  <si>
    <t>Poliklinika za internu medicinu, ginekologiju, radiologiju, fizikalnu medicinu i rehabilitaciju K-centar</t>
  </si>
  <si>
    <t>Dom zdravlja Koprivničko-križevačke županije</t>
  </si>
  <si>
    <t>Udruga cerebrovaskularnih bolesnika Osječko-baranjske županije</t>
  </si>
  <si>
    <t>Udruga za unapređenje mentalnog zdravlja - ATRAKSIJA</t>
  </si>
  <si>
    <t>Poliklinika za oftalmologiju OCULUS</t>
  </si>
  <si>
    <t>Udruga Pogled iz novog kuta - life (P.I.N.K. - life)</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</si>
  <si>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</si>
  <si>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</si>
  <si>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</si>
  <si>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</si>
  <si>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</si>
  <si>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</si>
  <si>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</si>
  <si>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</si>
  <si>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</si>
  <si>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</si>
  <si>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</si>
  <si>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</si>
  <si>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</si>
  <si>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</si>
  <si>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</si>
  <si>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</si>
  <si>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</si>
  <si>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UP.02.2.1.08.0285</t>
  </si>
  <si>
    <t>UP.02.2.1.08.0200</t>
  </si>
  <si>
    <t>UP.02.2.1.08.0025</t>
  </si>
  <si>
    <t>UP.02.2.1.08.0028</t>
  </si>
  <si>
    <t>Zdravlje - prioritet za sve</t>
  </si>
  <si>
    <t>Nauči zdravlje</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</si>
  <si>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</si>
  <si>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</si>
  <si>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Brinem o zdravlju, brinem o sebi</t>
  </si>
  <si>
    <t>Prevencijom do zdravlja žene</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</si>
  <si>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</si>
  <si>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</si>
  <si>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Zagrebačka, Grad Zagreb, Primorsko-goranska, Šibensko-kninska, Dubrovačko-neretvanska</t>
  </si>
  <si>
    <t>Zagrebačka, Sisačko-moslavačka, Karlovačka, Varaždinska, Međimurska, Grad Zagreb, Primorsko-goranska</t>
  </si>
  <si>
    <t>Zagrebačka, Grad Zagreb, Primorsko-goranska, Zadarska, Šibensko-kninska</t>
  </si>
  <si>
    <t>Zagrebačka, Krapinsko-zagorska, Sisačko-moslavačka, Karlovačka, Varaždinska, Koprivničko-križevačka, Bjelovarsko-bilogorska, Virovitičko-podravska, Međimurska, Grad Zagreb, Primorsko-goranska</t>
  </si>
  <si>
    <t>Grad Zagreb, Primorsko-goranska, Zadarska, Šibensko-kninska</t>
  </si>
  <si>
    <t>UP.02.2.1.08.0010</t>
  </si>
  <si>
    <t>UP.02.2.1.08.0040</t>
  </si>
  <si>
    <t>UP.02.2.1.08.0062</t>
  </si>
  <si>
    <t>UP.02.2.1.08.0069</t>
  </si>
  <si>
    <t>UP.02.2.1.08.0075</t>
  </si>
  <si>
    <t>UP.02.2.1.08.0150</t>
  </si>
  <si>
    <t>UP.02.2.1.08.0222</t>
  </si>
  <si>
    <t>UP.02.2.1.08.0269</t>
  </si>
  <si>
    <t>PETICA - igrom do zdravlja</t>
  </si>
  <si>
    <t>Potkovani zdravim navikama</t>
  </si>
  <si>
    <t>Ni u tragovima- Brigom za zdravlje osoba s celijakijom</t>
  </si>
  <si>
    <t>Nisam ovisan, dakle zdrav sam!</t>
  </si>
  <si>
    <t>Punim plućima!</t>
  </si>
  <si>
    <t>„Zdravlje za sve“ - promocija zdravlja i prevencija bolesti na području Općine Tribunj</t>
  </si>
  <si>
    <t>Zdravi, aktivni i online</t>
  </si>
  <si>
    <t>(P)ozdravi život</t>
  </si>
  <si>
    <t>Celivita – Život s celijakijom</t>
  </si>
  <si>
    <t>Plava krila - udruga pacijenata oboljelih od plućne hipertenzije</t>
  </si>
  <si>
    <t>Centar za lokalni razvoj</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</si>
  <si>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</si>
  <si>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</si>
  <si>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</si>
  <si>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</si>
  <si>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</si>
  <si>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</si>
  <si>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</si>
  <si>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</si>
  <si>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Osječko-baranjska, Ličko-senjska, Splitsko-dalmatinska</t>
  </si>
  <si>
    <t>Zagrebačka, Karlovačka, Bjelovarsko-bilogorska, Osječko-baranjska, Vukovarsko-srijemska, Zadarska</t>
  </si>
  <si>
    <t>UP.02.2.1.08.0022</t>
  </si>
  <si>
    <t>UP.02.2.1.08.0048</t>
  </si>
  <si>
    <t>Što ima lima?</t>
  </si>
  <si>
    <t>U korak sa zdravim životom</t>
  </si>
  <si>
    <t>Udruga za zaštitu i promociju mentalnog zdravlja u zajednici “Gita”</t>
  </si>
  <si>
    <t xml:space="preserve">Toplice Lipik - Specijalna bolnica za medicinsku rehabilitaciju </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</si>
  <si>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</si>
  <si>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</si>
  <si>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Lokalno prepoznatljiv suvenir plod ruku kreativnih žena</t>
  </si>
  <si>
    <t>Europskim projektom do educiranog osoblja u području usluga čišćenja</t>
  </si>
  <si>
    <t>Javna ustanova Regionalna razvojna agencija Karlovačke županije</t>
  </si>
  <si>
    <t>P.S. - Pokreni se</t>
  </si>
  <si>
    <t>Job club - Centar jednakih mogućnosti</t>
  </si>
  <si>
    <t>Sigurnim korakom do vlastitog posla</t>
  </si>
  <si>
    <t>Priprema, pozor, posao</t>
  </si>
  <si>
    <t>Ja želim raditi</t>
  </si>
  <si>
    <t>Pomoćnik u nastavi, novi izazov na tržištu rada</t>
  </si>
  <si>
    <t>REI II</t>
  </si>
  <si>
    <t>Zagrebački inovacijski centar d.o.o. za promicanje inovativnog poduzetništva</t>
  </si>
  <si>
    <t>ZgAktiv - znanjem i partnerstvom do posla</t>
  </si>
  <si>
    <t>ŽELIM BITI MAJSTOR</t>
  </si>
  <si>
    <t>Partnerstvo za sve 2</t>
  </si>
  <si>
    <t>Učenjem do PoSla!</t>
  </si>
  <si>
    <t>Aktivacija i osnaživanje liječenih ovisnika za tržište rada kroz razvoj i provedbu prilagođenih programa obrazovanja</t>
  </si>
  <si>
    <t>Pametno i aktivno do sigurne budućnosti</t>
  </si>
  <si>
    <t>Reaktivacija i integracija marginaliziranih mladih - NEET na tržište rada - RIM</t>
  </si>
  <si>
    <t>ProAktivno - profesionalna aktivacija za zapošljavanje</t>
  </si>
  <si>
    <t>Nova znanja za EU projekte lokalnog razvoja</t>
  </si>
  <si>
    <t>LIPA - Lokalna inicijativa za poduzetničku aktivaciju</t>
  </si>
  <si>
    <t>Korak bliže zaposlenju</t>
  </si>
  <si>
    <t>LO.PA.Z. PLUS</t>
  </si>
  <si>
    <t>Špica rada</t>
  </si>
  <si>
    <t>SOS - Surađuj i ostvari sebe</t>
  </si>
  <si>
    <t>Suradnja za uspjeh 3</t>
  </si>
  <si>
    <t>Istarska mreža znanja</t>
  </si>
  <si>
    <t>Lokalnim partnerstvom do svijeta rada</t>
  </si>
  <si>
    <t>Novim vještinama do zaposlenja</t>
  </si>
  <si>
    <t>JobCollege SAVA</t>
  </si>
  <si>
    <t>Bootcamp IT</t>
  </si>
  <si>
    <t>Klub za zapošljavanje mladih Karlovačke županije</t>
  </si>
  <si>
    <t>ISTAKNI SE, OSVOJI POSAO 2</t>
  </si>
  <si>
    <t>Lokalno partnerstvo za zapošljavanje Ličko-senjske županije</t>
  </si>
  <si>
    <t>ČK-VOZIMO</t>
  </si>
  <si>
    <t>Challenge IT</t>
  </si>
  <si>
    <t>AKO - Aktiviraj se i konkuriraj!</t>
  </si>
  <si>
    <t>Empowering for Growth 3</t>
  </si>
  <si>
    <t>Koja je tvoja priča?</t>
  </si>
  <si>
    <t>TIM – Točka za informiranje mladih</t>
  </si>
  <si>
    <t>Program zapošljavanja žena u Cerni, Gradištu i Gunji</t>
  </si>
  <si>
    <t>Zapošljavanje žena iz ciljnih skupina u svrhu potpore i podrške starijim osobama i osobama u nepovoljnom položaju kroz programe zapošljavanja u lokalnoj zajednici na području Općine Čeminac</t>
  </si>
  <si>
    <t>Zaželim i ostvarim</t>
  </si>
  <si>
    <t>Zaposlena žena za jako i solidarno društvo</t>
  </si>
  <si>
    <t>PUK40</t>
  </si>
  <si>
    <t>Ja sam žena, a ne broj</t>
  </si>
  <si>
    <t>Pomozi i razveseli</t>
  </si>
  <si>
    <t>Radim, pomažem, učim!</t>
  </si>
  <si>
    <t>Nove vještine za jednake mogućnosti</t>
  </si>
  <si>
    <t>Budimo im podrška</t>
  </si>
  <si>
    <t>Zaželi i ostvari u Splitu</t>
  </si>
  <si>
    <t>Budi aktivna</t>
  </si>
  <si>
    <t>Ojačaj svoj radni potencijal</t>
  </si>
  <si>
    <t>Zaželi posao - prihvati izazov!</t>
  </si>
  <si>
    <t>Sretnija starost</t>
  </si>
  <si>
    <t>Zapošljavanje žena s područja Knina, Biskupije, Kijeva i Civljana</t>
  </si>
  <si>
    <t>"Želim raditi"-projekt zapošljavanja žena</t>
  </si>
  <si>
    <t>Pružimo dostojan život stanovništvu ruralnog područja</t>
  </si>
  <si>
    <t>Žene - snaga zajednice</t>
  </si>
  <si>
    <t>OsnaŽENA - Ojačajmo Starije i Nemoćne Aktiviranjem ŽENA</t>
  </si>
  <si>
    <t>Inicijativa centar za edukaciju</t>
  </si>
  <si>
    <t>ONE WORLD, ONE LOVE, ONE COMMUNITY</t>
  </si>
  <si>
    <t>Novo vrijeme - Povećanje kvalitete medijskog izvještavanja o osobama treće životne dobi s ciljem povećanja vidljivosti društvene skupine u zajednici</t>
  </si>
  <si>
    <t>Zaželi za Petrijanec 2020.</t>
  </si>
  <si>
    <t>Aktivne u zajednici - faza II</t>
  </si>
  <si>
    <t>Žene za žene</t>
  </si>
  <si>
    <t>Projekt zapošljavanja žena kroz pomoć starijima i nemoćnima II</t>
  </si>
  <si>
    <t>Pomoć u kući za naše starije i nemoćne osobe</t>
  </si>
  <si>
    <t>Teniski klub "Kralj Zvonimir"- Knin</t>
  </si>
  <si>
    <t>Teakwondo klub "Olympic" Knin</t>
  </si>
  <si>
    <t>Osnovna škola Domovinske zahvalnosti</t>
  </si>
  <si>
    <t>Cooltura</t>
  </si>
  <si>
    <t>POKRET - uključivanje osoba u nepovoljnom položaju kroz umjetnost i kulturu</t>
  </si>
  <si>
    <t>Društvo za socijalnu ekologiju "Zeleno zlato"</t>
  </si>
  <si>
    <t>#nauči#primijeni#promijeni</t>
  </si>
  <si>
    <t>Specijalističko usavršavanje doktora medicine u Domu zdravlja Krapinsko-zagorske županije</t>
  </si>
  <si>
    <t>Specijalističko usavršavanje iz obiteljske medicine u Domu zdravlja "Dr. Ante Franulović"</t>
  </si>
  <si>
    <t>Specijalističko usavršavanje doktora medicine u Domu zdravlja Zadarske županije</t>
  </si>
  <si>
    <t>Dom zdravlja Osijek - specijalističko usavršavanje doktora medicine</t>
  </si>
  <si>
    <t>Nastavni zavod za hitnu medicinu Varaždinske županije</t>
  </si>
  <si>
    <t>Projekt specijalističkog usavršavanja iz hitne medicine - D</t>
  </si>
  <si>
    <t>Specijalističko usavršavanje doktora medicine iz hitne medicine 2 (dva) u Zavodu za hitnu medicinu Osječko-baranjske županije</t>
  </si>
  <si>
    <t>Povećanje znanja i svijesti o ranom otkrivanju i prevenciji raka debelog crijeva</t>
  </si>
  <si>
    <t>S osobnim asistentom u bolji život - 2</t>
  </si>
  <si>
    <t>Za lakši i kvalitetniji život</t>
  </si>
  <si>
    <t>Povećanje kvalitete života gluhih i nagluhih osoba pružanjem usluge tumačenja/prevođenja</t>
  </si>
  <si>
    <t>Osobni asistent - podrškom do samostalnosti</t>
  </si>
  <si>
    <t>Zajedno u zajednici u općini Drenje - briga za kvalitetan život osoba starije životne dobi</t>
  </si>
  <si>
    <t>Zajedno u zajednici u općini Šodolovci</t>
  </si>
  <si>
    <t>Kuća osmijeha</t>
  </si>
  <si>
    <t>Bijeli štap u mojoj obitelji</t>
  </si>
  <si>
    <t>Inicijativa za psihosocijalnu podršku, integraciju i edukaciju</t>
  </si>
  <si>
    <t>Kineziterapijskim aktivnostima do inkluzije djece s teškoćama u razvoju, akronim: KIDS</t>
  </si>
  <si>
    <t>Veselo, veselo, seniori: socijalno uključivanje starijih osoba sa sela kroz učinkovite socijalne usluge</t>
  </si>
  <si>
    <t>Projekt Put - psihosocijalna podrška u tugovanju za djecu i obitelji</t>
  </si>
  <si>
    <t>USMJERi se! - uključeni, sposobni, mladi, jedinstveni, educirani i ravnopravni!</t>
  </si>
  <si>
    <t>Socijalno uključivanje odraslih osoba s intelektualnim teškoćama kroz njihov aktivni doprinos društvu</t>
  </si>
  <si>
    <t>More, more! (θάλαττα, θάλαττα)</t>
  </si>
  <si>
    <t>Ne ovisnosti!</t>
  </si>
  <si>
    <t>Uspostava mobilnih timova peer podrške u zajednici za osobe sa psihosocijalnim teškoćama</t>
  </si>
  <si>
    <t>Zakoračimo u život bez nasilja - unapređenje usluge psihološkog savjetovanja žrtava obiteljskog nasilja</t>
  </si>
  <si>
    <t>PLAN - Planned Lifetime Assistance Network</t>
  </si>
  <si>
    <t>Unaprjeđenje usluga u dječjem vrtiću općine Primošten</t>
  </si>
  <si>
    <t>Dobar dan vrtiću!</t>
  </si>
  <si>
    <t>Unaprjeđenje kvalitete predškolskog odgoja i obrazovanja u Karlovcu</t>
  </si>
  <si>
    <t>Vrtić po Vašoj mjeri!</t>
  </si>
  <si>
    <t>Širenje dostupnosti usluge tumača znakovnog jezika</t>
  </si>
  <si>
    <t>Videća asistencija, od izoliranosti prevencija</t>
  </si>
  <si>
    <t>AssistentOS II</t>
  </si>
  <si>
    <t>Videći pratitelj Županijske udruge slijepih Split</t>
  </si>
  <si>
    <t>Osobni asistent u zajednici 2</t>
  </si>
  <si>
    <t>Lakše kroz život</t>
  </si>
  <si>
    <t>Vaše oko- naš pratitelj!</t>
  </si>
  <si>
    <t>Podrška samostalnosti i uključivanju u zajednicu OSI kroz usluge osobne asistencije</t>
  </si>
  <si>
    <t>Otvorimo južna vrata Lijepe naše, II. faza</t>
  </si>
  <si>
    <t>Kako postati društveni poduzetnik</t>
  </si>
  <si>
    <t>Jačanje kapaciteta za doprinos razvoju društvenog poduzetništva</t>
  </si>
  <si>
    <t>Most prema uspjehu</t>
  </si>
  <si>
    <t>FAIR net – Mreža FAIR (Financije, Administracija i Računovodstvo) poslovanja u društvenim poduzećima</t>
  </si>
  <si>
    <t>Probudi kreativnost</t>
  </si>
  <si>
    <t>RePlast 3D</t>
  </si>
  <si>
    <t>Dobra energija u društvenom poduzetništvu</t>
  </si>
  <si>
    <t>Upotrebom neiskorištenih resursa i edukacijom do održivog društvenog poduzeća</t>
  </si>
  <si>
    <t>Educirani i zaposleni bili, lipičko pivo pili</t>
  </si>
  <si>
    <t>I ja radim i doprinosim!</t>
  </si>
  <si>
    <t>Razvoj društvenog poduzetništva Bartolomej</t>
  </si>
  <si>
    <t>Nešto se dobro kuha!</t>
  </si>
  <si>
    <t>Sfera Visia ide dalje</t>
  </si>
  <si>
    <t>Poljoprivredna zadruga Najbolje lokalno</t>
  </si>
  <si>
    <t>Uključivanje ranjivih skupina kroz transformaciju Laudato d.o.o. u društveno poduzeće</t>
  </si>
  <si>
    <t>Unapređenje poslovanja tvrtke Synergia savjetovanje d.o.o.</t>
  </si>
  <si>
    <t>Unapređenje sustava osiguravanja i unapređenje kvalitete visokog obrazovanja</t>
  </si>
  <si>
    <t>Internacionalizacija stručnog diplomskog specijalističkog studija Informacijska sigurnost i digitalna forenzika TVZ-a</t>
  </si>
  <si>
    <t>Razvoj združenog diplomskog studija sofverskog inženjerstva Hrvatskog katoličkog sveučilišta i Katoličkog sveučilišta Pazmany Peter</t>
  </si>
  <si>
    <t>Internacionalizacija studijskih programa svih razina na Medicinskom fakultetu u Splitu</t>
  </si>
  <si>
    <t>Razvoj visokoobrazovanih standarda zanimanja, standarda kvalifikacije i unaprjeđenja integriranog preddiplomskog i diplomskog studija veterinarske medicine uz primjenu HKO-a na Veterinarskom fakultetu Sveučilišta u Zagrebu</t>
  </si>
  <si>
    <t>MOZAIK-PoMOćnici u nastavi ZA integraciju učeniKa u Istri</t>
  </si>
  <si>
    <t>Osiguravanje pomoćnika u nastavi i stručnih komunikacijskih posrednika učenicima s teškoćama u razvoju u osnovnoškolskim i srednjoškolskim odgojno-obrazovnim ustanovama Virovitičko-podravske županije</t>
  </si>
  <si>
    <t>DOprinosiMo razvoju INkluzivnog Obrazovanja - DOMINO</t>
  </si>
  <si>
    <t>ŠKOLA ZA SVE uz pomoćnike u nastavi</t>
  </si>
  <si>
    <t>Inkluzija-korak bliže društvu bez prepreka</t>
  </si>
  <si>
    <t>Učimo zajedno 2</t>
  </si>
  <si>
    <t>Korak u život jednakih mogućnosti</t>
  </si>
  <si>
    <t>POMOĆ SE VRAĆA USPJEHOM: OSIGURAVANJE PODRŠKE POMOĆNIKA U NASTAVI DJECI S TEŠKOĆAMA U RAZVOJU</t>
  </si>
  <si>
    <t>PETICA ZA DVOJE - Pomoć - Edukacija - Tim - Integracija - Ciljanost - Afirmacija ZA DVOJE - II.faza</t>
  </si>
  <si>
    <t>Pomoćnici u nastavi u Osnovnim školama Grada Dubrovnika</t>
  </si>
  <si>
    <t>Uz pomoćnike u nastavi do inkluzivnog obrazovanja u Primorsko-goranskoj županiji III</t>
  </si>
  <si>
    <t>POMOZIMO JEDNI DRUGIMA II</t>
  </si>
  <si>
    <t>OSIGURAVANJE POMOĆNIKA U NASTAVI UČENICIMA SA TEŠKOĆAMA U RAZVOJU U VINKOVCIMA</t>
  </si>
  <si>
    <t>Osiguravanje pomoćnika u nastavi učenicima s teškoćama u razvoju u Vinkovcima II</t>
  </si>
  <si>
    <t>IŠKULICĂ-ŠKOLICA jednakih mogućnosti u obrazovanju</t>
  </si>
  <si>
    <t>USPOSTAVA REGIONALNOG CENTRA KOMPETENTNOSTI MEDICINSKE ŠKOLE BJELOVAR</t>
  </si>
  <si>
    <t>Uspostava regionalnog centra kompetentnosti u turizmu i ugostiteljstvu Dubrovnik</t>
  </si>
  <si>
    <t>KLIK Pula – Centar za Kompetentno cjeLoživotno razvijanje Inovativnih znanja i vještina u seKtoru ugostiteljstva i turizma Pula</t>
  </si>
  <si>
    <t>Uspostava integralnog sustava za upravljanje službenom dokumentacijom Republike Hrvatske</t>
  </si>
  <si>
    <t>Volonterska platforma „STAV Našica“ – Standardizacija temelja anticipativnog volonterstva Našica</t>
  </si>
  <si>
    <t>Hrana i zajednica</t>
  </si>
  <si>
    <t>Osnažimo socijalni dijalog - osigurajmo budućnost</t>
  </si>
  <si>
    <t>Unapređenje socijalnog dijaloga kroz razvoj stručnih i kadrovskih kapaciteta regionalnih sindikata i organizacija civilnog društva</t>
  </si>
  <si>
    <t>Uključene zajednice - UZ</t>
  </si>
  <si>
    <t>"RESTART" (RE - resocijalizacija &amp; start)</t>
  </si>
  <si>
    <t>ZADOVOLJAN RADNIK - USPJEŠAN POSLODAVAC -ZaRUP</t>
  </si>
  <si>
    <t>Radimo zdravo</t>
  </si>
  <si>
    <t>Tematska mreža „Cjeloživotno obrazovanje dostupno svima“</t>
  </si>
  <si>
    <t>Radius V</t>
  </si>
  <si>
    <t>zaJEDNO srce, jedna duša, jedna HRVATSKA</t>
  </si>
  <si>
    <t>Start-up Nacija: Hrvatska Tematska mreža za razvoj poduzetništva i samozapošljavanja</t>
  </si>
  <si>
    <t>KUPID - Koprivničke Udruge Ponovno Imaju DOM</t>
  </si>
  <si>
    <t>„Energetski, kulturni i održivi razvoj Buševca – ulaganje u programe i infrastrukturu lokalne zajednice“ (Buš Eko?!)</t>
  </si>
  <si>
    <t>"MOST SURADNJE"-društveni centar za rekreaciju i rehabilitaciju osoba sa invaliditetom</t>
  </si>
  <si>
    <t>Povećanje kvalitete života umirovljenika aktivnim starenjem u Bjelovaru</t>
  </si>
  <si>
    <t xml:space="preserve">Ministarstvo financija, Carinska uprava </t>
  </si>
  <si>
    <t>ENTER - Entrepreneurship for Employment</t>
  </si>
  <si>
    <t>Makeover karijere – podrška zapošljavanju u sektoru njege tijela</t>
  </si>
  <si>
    <t>Partnerstvom i podrškom do zapošljavanja – PARTNER NET II</t>
  </si>
  <si>
    <t>Vi i karijera - sve na jednom mjestu!</t>
  </si>
  <si>
    <t>OSA - Obrazovanjem do Samoinicijative</t>
  </si>
  <si>
    <t>Svi Zajedno</t>
  </si>
  <si>
    <t>Zaželi-ostvari</t>
  </si>
  <si>
    <t>ZNANJEM DO NOVE ŠANSE</t>
  </si>
  <si>
    <t>Kreativne radionice "Kazališni projekt Jelenovac"</t>
  </si>
  <si>
    <t>Želim raditi - želim pomoći</t>
  </si>
  <si>
    <t>Zaželi - Program zapošljavanja žena na području Grada Vinkovci</t>
  </si>
  <si>
    <t>Bedem ljubavi</t>
  </si>
  <si>
    <t>Knin grad s pričom</t>
  </si>
  <si>
    <t>Promicanje svijesti o potrebi prevencije i povećanja znanja o metodama prevencije križobolje na teritoriju grada Zagreba - (skraćeno "Prevencija križobolje")</t>
  </si>
  <si>
    <t>IKSoC-inovativni koprivnički centar "KopriVITA"</t>
  </si>
  <si>
    <t>RCK RECEPT - Regionalni centar profesija u turizmu</t>
  </si>
  <si>
    <t>Osiguranje pomoćnika učenicima s teškoćama u osnovnim školama Grada Čakovca - II.</t>
  </si>
  <si>
    <t>AKTIVNI UMIROVLJENICI U GORSKOM KOTARU - Program poticanja aktivnog starenja na području Delnica i Gorskog kotara</t>
  </si>
  <si>
    <t>SENIOR PLUS - Program poticanja aktivnog starenja na području Šibensko-kninske županije</t>
  </si>
  <si>
    <t>Unaprjeđenje kapaciteta ženskih organizacija za učinkovit menadžment volontera,</t>
  </si>
  <si>
    <t>VOLontiraj za PRIRODU, VOLontiraj za SEBE! - školski volonterski programi u zaštićenim područjima prirode</t>
  </si>
  <si>
    <t>UP.02.1.1.14.0085</t>
  </si>
  <si>
    <t>UP.02.1.1.14.0144</t>
  </si>
  <si>
    <t>UP.02.1.1.14.0149</t>
  </si>
  <si>
    <t>UP.02.1.1.14.0154</t>
  </si>
  <si>
    <t>UP.02.1.1.14.0158</t>
  </si>
  <si>
    <t>UP.04.2.1.11.0031</t>
  </si>
  <si>
    <t>UP.04.2.1.11.0034</t>
  </si>
  <si>
    <t>UP.04.2.1.11.0044</t>
  </si>
  <si>
    <t>UP.04.2.1.11.0096</t>
  </si>
  <si>
    <t>UP.04.2.1.11.0110</t>
  </si>
  <si>
    <t>UP.04.2.1.11.0142</t>
  </si>
  <si>
    <t>UP.04.2.1.11.0185</t>
  </si>
  <si>
    <t>UP.04.2.1.11.0204</t>
  </si>
  <si>
    <t>UP.04.2.1.11.0239</t>
  </si>
  <si>
    <t>UP.04.2.1.11.0242</t>
  </si>
  <si>
    <t>UP.04.2.1.11.0243</t>
  </si>
  <si>
    <t>UP.04.2.1.11.0244</t>
  </si>
  <si>
    <t>UP.04.2.1.11.0248</t>
  </si>
  <si>
    <t>UP.04.2.1.11.0289</t>
  </si>
  <si>
    <t>UP.04.2.1.11.0291</t>
  </si>
  <si>
    <t>UP.04.2.1.11.0294</t>
  </si>
  <si>
    <t>UP.04.2.1.11.0345</t>
  </si>
  <si>
    <t>UP.04.2.1.11.0346</t>
  </si>
  <si>
    <t>UP.04.2.1.11.0353</t>
  </si>
  <si>
    <t>UP.04.2.1.11.0415</t>
  </si>
  <si>
    <t>UP.04.2.1.11.0425</t>
  </si>
  <si>
    <t>UP.04.2.1.11.0429</t>
  </si>
  <si>
    <t>UP.04.2.1.11.0433</t>
  </si>
  <si>
    <t>DJECA SUSREĆU UMJETNOST</t>
  </si>
  <si>
    <t>Udruga Kreativna akademija Labin</t>
  </si>
  <si>
    <t>Udruga građana "Geminianum"</t>
  </si>
  <si>
    <t>Mladi protiv gladi</t>
  </si>
  <si>
    <t>Savez društava "Naša djeca" Hrvatske</t>
  </si>
  <si>
    <t>"Udruga Amazonas"</t>
  </si>
  <si>
    <t>GTF-Inicijativa za održivi rast</t>
  </si>
  <si>
    <t>Matica hrvatskih umirovljenika "Novi Zagreb"</t>
  </si>
  <si>
    <t>Institut Pula</t>
  </si>
  <si>
    <t>Udruga "Nikola Tesla - Genij za budućnost"</t>
  </si>
  <si>
    <t>Udruga umirovljenika Grada Knina</t>
  </si>
  <si>
    <t>Udruga za suzbijanje zloupotreba droga i pomoći obitelji ovisnika "Nada"</t>
  </si>
  <si>
    <t>Društvo Naša Djeca Vinkovci</t>
  </si>
  <si>
    <t>Participativni online filmski klub Sedmi kontinent</t>
  </si>
  <si>
    <t>CoolturaONica</t>
  </si>
  <si>
    <t>Online kultura za građane Općine Primošten</t>
  </si>
  <si>
    <t>SLIKA: Seniori Labina + Internet Kreativna Akademija</t>
  </si>
  <si>
    <t>REVITALIZACIJA BAŠTINE ŽMINJSKE ČAKAVŠTINE</t>
  </si>
  <si>
    <t>Digitalizacija virtualne rane intervencije (DI-VRI)</t>
  </si>
  <si>
    <t>PROGRAM PODRŠKE - PROJEKT ASISTENT</t>
  </si>
  <si>
    <t>e-NNI (edukacija nas ne smije iznenaditi)</t>
  </si>
  <si>
    <t>"Osnaživanjem partnerstva i znanja razlika je manja"</t>
  </si>
  <si>
    <t>NITI KOJE SPAJAJU – jačanje kapaciteta Društava „Naša djeca“ za lokalnu filantropiju, volonterstvo i otpornost zajednice</t>
  </si>
  <si>
    <t>FORUM_S - komunikacijom za razvoj Sesveta</t>
  </si>
  <si>
    <t>Zajedno gradimo sustave podrške</t>
  </si>
  <si>
    <t>LIČKA KAPA</t>
  </si>
  <si>
    <t>#Ziherica - zajedno za zajednicu</t>
  </si>
  <si>
    <t>Snažni u krizi</t>
  </si>
  <si>
    <t>STEM u oblacima</t>
  </si>
  <si>
    <t>Mehanizam strukturiranog dijaloga – osnaživanje OCD-ova na području Istarske županije</t>
  </si>
  <si>
    <t>Jačanje kapaciteta OCD-a kod upravljanja kriznih situacija i etičnog poslovanja</t>
  </si>
  <si>
    <t>OCD kao odgovor na potrebe lokalne zajednice</t>
  </si>
  <si>
    <t>Moć znanja - zalog budućnosti Latica</t>
  </si>
  <si>
    <t>zaMISLI budućnost</t>
  </si>
  <si>
    <t>Pogled prema naprijed</t>
  </si>
  <si>
    <t>Zajedno za zajednicu</t>
  </si>
  <si>
    <t>Osposobljavanjem OCD-a do bolje i ljepše zajednice</t>
  </si>
  <si>
    <t>KASom u budućnost</t>
  </si>
  <si>
    <t>Tu sam za tebe!</t>
  </si>
  <si>
    <t>Rješavanje lokalnih problema kroz jačanje kapaciteta OCD-a radi ujednačenog regionalnog društveno-ekonomskog rasta i demokratskog razvoja zajednice</t>
  </si>
  <si>
    <t>Nauči, Uoči, Reagiraj</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</si>
  <si>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</si>
  <si>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</si>
  <si>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</si>
  <si>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</si>
  <si>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</si>
  <si>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Projekt „Digitalizacija virtualne rane intervencije (DI-VRI)“ traje 18 mjeseci, a provode ga MURID i Platforma za Društveni centar Čakovec. Cilj projekta je osnaživanje kapaciteta za korištenje digitalnih tehnologija u evaluaciji učinaka rane intervencije kao odgovor na kriznu situaciju te korištenje komunikacijskih i zagovaračkih alata za osiguravanje održivosti i dostupnosti socijalne usluge rane intervencije u djetinjstvu. Digitalnim povezivanjem stručnjaka rane intervencije u djetinjstvu i roditelja djece s razvojnim i socijalnim rizicima usluga će biti brzo i lako dostupna svima.</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</si>
  <si>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</si>
  <si>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</si>
  <si>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</si>
  <si>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</si>
  <si>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</si>
  <si>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</si>
  <si>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</si>
  <si>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</si>
  <si>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</si>
  <si>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</si>
  <si>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</si>
  <si>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</si>
  <si>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</si>
  <si>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</si>
  <si>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Projekt “zaMISLI budućnost” za cilj ima ojačati sposobnosti i kapacitete pet organizacija civilnoga društva te korisnika, s naglaskom na djecu i mlade iz slabije razvijenih područja, u cilju stvaranja otpornosti za odgovore na izazove budućnosti.</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</si>
  <si>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</si>
  <si>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</si>
  <si>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</si>
  <si>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</si>
  <si>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</si>
  <si>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</si>
  <si>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</si>
  <si>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Krapinsko-zagorska, Karlovačka, Grad Zagreb</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</si>
  <si>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</si>
  <si>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Zagrebačka, Sisačko-moslavačka, Karlovačka, Virovitičko-podravska, Ličko-senjska</t>
  </si>
  <si>
    <t>UP.04.2.1.11.0295</t>
  </si>
  <si>
    <t>Budimo spremni</t>
  </si>
  <si>
    <t>Hrvatski Crveni križ Gradsko društvo Crvenog križa Varaždin</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</si>
  <si>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</si>
  <si>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UP.02.1.1.14.0121</t>
  </si>
  <si>
    <t>UP.02.2.1.08.0112</t>
  </si>
  <si>
    <t>UP.04.2.1.11.0056</t>
  </si>
  <si>
    <t>UP.04.2.1.11.0306</t>
  </si>
  <si>
    <t>Slušam, pjevam i ne bojim se!</t>
  </si>
  <si>
    <t>Reci »NE«</t>
  </si>
  <si>
    <t>Misli europski, djeluj lokalno</t>
  </si>
  <si>
    <t>Jačajući sebe, bolji smo za druge</t>
  </si>
  <si>
    <t>Umjetnička organizacija „Cadenza“</t>
  </si>
  <si>
    <t>"ŽENA"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</si>
  <si>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</si>
  <si>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</si>
  <si>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</si>
  <si>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</si>
  <si>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</si>
  <si>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rPr>
      <t xml:space="preserve"> 30. lipnja 2022.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</si>
</sst>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n&quot;_-;\-* #,##0.00\ &quot;kn&quot;_-;_-* &quot;-&quot;??\ &quot;kn&quot;_-;_-@_-"/>
    <numFmt numFmtId="164" formatCode="_(&quot;$&quot;* #,##0.00_);_(&quot;$&quot;* \(#,##0.00\);_(&quot;$&quot;* &quot;-&quot;??_);_(@_)"/>
    <numFmt numFmtId="165" formatCode="_-* #,##0.00\ _k_n_-;\-* #,##0.00\ _k_n_-;_-* &quot;-&quot;??\ _k_n_-;_-@_-"/>
    <numFmt numFmtId="166" formatCode="_-&quot;£&quot;* #,##0.00_-;\-&quot;£&quot;* #,##0.00_-;_-&quot;£&quot;* &quot;-&quot;??_-;_-@_-"/>
    <numFmt numFmtId="167" formatCode="_-* #,##0.00&quot; kn&quot;_-;\-* #,##0.00&quot; kn&quot;_-;_-* \-??&quot; kn&quot;_-;_-@_-"/>
    <numFmt numFmtId="168" formatCode="_-* #,##0.00\ _F_B_-;\-* #,##0.00\ _F_B_-;_-* &quot;-&quot;??\ _F_B_-;_-@_-"/>
    <numFmt numFmtId="169" formatCode="_-* #,##0.00\ [$kn-41A]_-;\-* #,##0.00\ [$kn-41A]_-;_-* &quot;-&quot;??\ [$kn-41A]_-;_-@_-"/>
    <numFmt numFmtId="170" formatCode="m/d/yyyy"/>
    <numFmt numFmtId="171" formatCode="d&quot;.&quot;m&quot;.&quot;yyyy"/>
  </numFmts>
  <fonts count="104" x14ac:knownFonts="1">
    <font>
      <sz val="11"/>
      <color theme="1"/>
      <name val="Calibri"/>
      <family val="2"/>
      <charset val="238"/>
      <scheme val="minor"/>
    </font>
    <font>
      <sz val="11"/>
      <color theme="0"/>
      <name val="Calibri"/>
      <family val="2"/>
      <charset val="238"/>
      <scheme val="minor"/>
    </font>
    <font>
      <sz val="11"/>
      <color theme="1"/>
      <name val="Calibri"/>
      <family val="2"/>
      <charset val="186"/>
      <scheme val="minor"/>
    </font>
    <font>
      <sz val="10"/>
      <name val="Arial"/>
      <family val="2"/>
      <charset val="186"/>
    </font>
    <font>
      <sz val="10"/>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font>
    <font>
      <sz val="11"/>
      <color theme="1"/>
      <name val="Calibri"/>
      <family val="2"/>
      <scheme val="minor"/>
    </font>
    <font>
      <sz val="10"/>
      <name val="Arial"/>
      <family val="2"/>
    </font>
    <font>
      <sz val="11"/>
      <color theme="1"/>
      <name val="Calibri"/>
      <family val="2"/>
      <charset val="238"/>
      <scheme val="minor"/>
    </font>
    <font>
      <sz val="11"/>
      <color rgb="FF006100"/>
      <name val="Calibri"/>
      <family val="2"/>
      <charset val="238"/>
      <scheme val="minor"/>
    </font>
    <font>
      <sz val="10"/>
      <name val="Arial"/>
      <family val="2"/>
      <charset val="238"/>
    </font>
    <font>
      <sz val="10"/>
      <color indexed="8"/>
      <name val="Arial"/>
      <family val="2"/>
      <charset val="238"/>
    </font>
    <font>
      <sz val="10"/>
      <color indexed="8"/>
      <name val="Arial"/>
      <family val="2"/>
    </font>
    <font>
      <sz val="10"/>
      <color indexed="10"/>
      <name val="Arial"/>
      <family val="2"/>
    </font>
    <font>
      <sz val="11"/>
      <color indexed="8"/>
      <name val="Calibri"/>
      <family val="2"/>
      <charset val="186"/>
    </font>
    <font>
      <sz val="11"/>
      <color theme="0"/>
      <name val="Calibri"/>
      <family val="2"/>
      <charset val="186"/>
      <scheme val="minor"/>
    </font>
    <font>
      <sz val="11"/>
      <color rgb="FF9C0006"/>
      <name val="Calibri"/>
      <family val="2"/>
      <charset val="186"/>
      <scheme val="minor"/>
    </font>
    <font>
      <b/>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rgb="FF006100"/>
      <name val="Calibri"/>
      <family val="2"/>
      <charset val="186"/>
      <scheme val="min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u/>
      <sz val="11"/>
      <color theme="10"/>
      <name val="Calibri"/>
      <family val="2"/>
      <charset val="238"/>
      <scheme val="minor"/>
    </font>
    <font>
      <sz val="11"/>
      <color rgb="FF3F3F76"/>
      <name val="Calibri"/>
      <family val="2"/>
      <charset val="186"/>
      <scheme val="minor"/>
    </font>
    <font>
      <sz val="11"/>
      <color rgb="FFFA7D00"/>
      <name val="Calibri"/>
      <family val="2"/>
      <charset val="186"/>
      <scheme val="minor"/>
    </font>
    <font>
      <sz val="11"/>
      <color rgb="FF9C6500"/>
      <name val="Calibri"/>
      <family val="2"/>
      <charset val="186"/>
      <scheme val="minor"/>
    </font>
    <font>
      <sz val="10"/>
      <color theme="1"/>
      <name val="Arial"/>
      <family val="2"/>
      <charset val="238"/>
    </font>
    <font>
      <sz val="9"/>
      <color theme="1"/>
      <name val="Calibri"/>
      <family val="2"/>
      <scheme val="minor"/>
    </font>
    <font>
      <b/>
      <sz val="11"/>
      <color rgb="FF3F3F3F"/>
      <name val="Calibri"/>
      <family val="2"/>
      <charset val="186"/>
      <scheme val="minor"/>
    </font>
    <font>
      <b/>
      <sz val="18"/>
      <color theme="3"/>
      <name val="Calibri Light"/>
      <family val="2"/>
      <charset val="186"/>
      <scheme val="major"/>
    </font>
    <font>
      <b/>
      <sz val="11"/>
      <color theme="1"/>
      <name val="Calibri"/>
      <family val="2"/>
      <charset val="186"/>
      <scheme val="minor"/>
    </font>
    <font>
      <sz val="11"/>
      <color rgb="FFFF0000"/>
      <name val="Calibri"/>
      <family val="2"/>
      <charset val="186"/>
      <scheme val="minor"/>
    </font>
    <font>
      <sz val="8"/>
      <name val="Calibri"/>
      <family val="2"/>
      <charset val="238"/>
      <scheme val="minor"/>
    </font>
    <font>
      <sz val="10"/>
      <name val="Calibri"/>
      <family val="2"/>
      <charset val="238"/>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17"/>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sz val="11"/>
      <color indexed="52"/>
      <name val="Calibri"/>
      <family val="2"/>
    </font>
    <font>
      <b/>
      <sz val="18"/>
      <color indexed="56"/>
      <name val="Cambria"/>
      <family val="2"/>
    </font>
    <font>
      <sz val="11"/>
      <color indexed="60"/>
      <name val="Calibri"/>
      <family val="2"/>
    </font>
    <font>
      <sz val="11"/>
      <color indexed="10"/>
      <name val="Calibri"/>
      <family val="2"/>
    </font>
    <font>
      <b/>
      <sz val="11"/>
      <color indexed="8"/>
      <name val="Calibri"/>
      <family val="2"/>
    </font>
    <font>
      <sz val="10"/>
      <name val="Arial"/>
      <family val="2"/>
      <charset val="238"/>
    </font>
    <font>
      <sz val="10"/>
      <name val="Arial"/>
      <family val="2"/>
      <charset val="238"/>
    </font>
    <font>
      <sz val="11"/>
      <color theme="1"/>
      <name val="Calibri"/>
      <family val="2"/>
      <charset val="238"/>
      <scheme val="minor"/>
    </font>
    <font>
      <sz val="11"/>
      <color theme="1"/>
      <name val="Calibri"/>
      <family val="2"/>
      <charset val="238"/>
      <scheme val="minor"/>
    </font>
    <font>
      <sz val="10"/>
      <color rgb="FFFFFF00"/>
      <name val="Calibri"/>
      <family val="2"/>
      <charset val="238"/>
      <scheme val="minor"/>
    </font>
    <font>
      <sz val="10"/>
      <color theme="0"/>
      <name val="Calibri"/>
      <family val="2"/>
      <charset val="238"/>
      <scheme val="minor"/>
    </font>
    <font>
      <b/>
      <sz val="10"/>
      <color theme="0"/>
      <name val="Calibri"/>
      <family val="2"/>
      <charset val="238"/>
      <scheme val="minor"/>
    </font>
    <font>
      <sz val="10"/>
      <color theme="1"/>
      <name val="Calibri"/>
      <family val="2"/>
      <charset val="238"/>
      <scheme val="minor"/>
    </font>
    <font>
      <b/>
      <sz val="10"/>
      <color rgb="FFFFFF00"/>
      <name val="Calibri"/>
      <family val="2"/>
      <charset val="238"/>
      <scheme val="minor"/>
    </font>
    <font>
      <b/>
      <sz val="10"/>
      <color theme="1"/>
      <name val="Calibri"/>
      <family val="2"/>
      <charset val="238"/>
      <scheme val="minor"/>
    </font>
    <font>
      <sz val="11"/>
      <color theme="1"/>
      <name val="Calibri"/>
      <family val="2"/>
      <charset val="238"/>
      <scheme val="minor"/>
    </font>
    <font>
      <sz val="10"/>
      <color rgb="FFFF0000"/>
      <name val="Calibri"/>
      <family val="2"/>
      <charset val="238"/>
      <scheme val="minor"/>
    </font>
    <font>
      <sz val="10"/>
      <name val="Calibri"/>
      <family val="2"/>
      <scheme val="minor"/>
    </font>
    <font>
      <b/>
      <sz val="10"/>
      <name val="Calibri"/>
      <family val="2"/>
      <charset val="186"/>
      <scheme val="minor"/>
    </font>
    <font>
      <sz val="10"/>
      <color rgb="FF000000"/>
      <name val="Calibri"/>
      <family val="2"/>
      <charset val="238"/>
      <scheme val="minor"/>
    </font>
    <font>
      <sz val="10"/>
      <color theme="1"/>
      <name val="Calibri"/>
      <family val="2"/>
      <scheme val="minor"/>
    </font>
    <font>
      <sz val="10"/>
      <name val="Calibri"/>
      <family val="2"/>
      <charset val="186"/>
      <scheme val="minor"/>
    </font>
    <font>
      <sz val="11"/>
      <color rgb="FF000000"/>
      <name val="Calibri"/>
      <family val="2"/>
      <charset val="238"/>
    </font>
    <font>
      <b/>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1"/>
      <color theme="1"/>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family val="2"/>
      <charset val="238"/>
      <scheme val="minor"/>
    </font>
    <font>
      <sz val="10"/>
      <name val="Calibri"/>
      <scheme val="minor"/>
    </font>
    <font>
      <sz val="10"/>
      <color rgb="FF000000"/>
      <name val="Calibri"/>
      <family val="2"/>
      <charset val="238"/>
    </font>
    <font>
      <b/>
      <sz val="10"/>
      <color rgb="FF000000"/>
      <name val="Calibri"/>
      <family val="2"/>
      <charset val="238"/>
    </font>
    <font>
      <b/>
      <sz val="10"/>
      <color rgb="FFFF0000"/>
      <name val="Calibri"/>
      <family val="2"/>
      <charset val="238"/>
    </font>
  </fonts>
  <fills count="61">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35"/>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74">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indexed="64"/>
      </left>
      <right/>
      <top style="thin">
        <color auto="1"/>
      </top>
      <bottom/>
      <diagonal/>
    </border>
    <border>
      <left/>
      <right/>
      <top style="thin">
        <color indexed="64"/>
      </top>
      <bottom style="thin">
        <color auto="1"/>
      </bottom>
      <diagonal/>
    </border>
    <border>
      <left style="thin">
        <color indexed="64"/>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bottom style="thin">
        <color rgb="FF000000"/>
      </bottom>
      <diagonal/>
    </border>
  </borders>
  <cellStyleXfs count="5414">
    <xf numFmtId="0" fontId="0" fillId="0" borderId="0"/>
    <xf numFmtId="0" fontId="2" fillId="0" borderId="0"/>
    <xf numFmtId="0" fontId="3" fillId="0" borderId="0"/>
    <xf numFmtId="0" fontId="4" fillId="0" borderId="0"/>
    <xf numFmtId="0" fontId="2" fillId="2" borderId="1" applyNumberFormat="0" applyFont="0" applyAlignment="0" applyProtection="0"/>
    <xf numFmtId="0" fontId="4" fillId="0" borderId="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8"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22" fillId="0" borderId="0"/>
    <xf numFmtId="0" fontId="23" fillId="0" borderId="0"/>
    <xf numFmtId="0" fontId="4" fillId="24" borderId="8" applyNumberFormat="0" applyFont="0" applyAlignment="0" applyProtection="0"/>
    <xf numFmtId="0" fontId="4" fillId="24" borderId="8" applyNumberFormat="0" applyFont="0" applyAlignment="0" applyProtection="0"/>
    <xf numFmtId="0" fontId="18" fillId="21" borderId="9" applyNumberFormat="0" applyAlignment="0" applyProtection="0"/>
    <xf numFmtId="0" fontId="3" fillId="0" borderId="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165" fontId="4" fillId="0" borderId="0" applyFont="0" applyFill="0" applyBorder="0" applyAlignment="0" applyProtection="0"/>
    <xf numFmtId="0" fontId="4" fillId="24" borderId="12" applyNumberFormat="0" applyFont="0" applyAlignment="0" applyProtection="0"/>
    <xf numFmtId="0" fontId="18" fillId="21" borderId="13" applyNumberFormat="0" applyAlignment="0" applyProtection="0"/>
    <xf numFmtId="0" fontId="4" fillId="24" borderId="12" applyNumberFormat="0" applyFont="0" applyAlignment="0" applyProtection="0"/>
    <xf numFmtId="0" fontId="8" fillId="21" borderId="11" applyNumberFormat="0" applyAlignment="0" applyProtection="0"/>
    <xf numFmtId="0" fontId="15" fillId="8" borderId="11" applyNumberFormat="0" applyAlignment="0" applyProtection="0"/>
    <xf numFmtId="0" fontId="20" fillId="0" borderId="14" applyNumberFormat="0" applyFill="0" applyAlignment="0" applyProtection="0"/>
    <xf numFmtId="0" fontId="24" fillId="0" borderId="0"/>
    <xf numFmtId="0" fontId="4" fillId="24" borderId="16" applyNumberFormat="0" applyFont="0" applyAlignment="0" applyProtection="0"/>
    <xf numFmtId="0" fontId="20" fillId="0" borderId="18" applyNumberFormat="0" applyFill="0" applyAlignment="0" applyProtection="0"/>
    <xf numFmtId="0" fontId="4" fillId="24" borderId="16" applyNumberFormat="0" applyFont="0" applyAlignment="0" applyProtection="0"/>
    <xf numFmtId="0" fontId="18" fillId="21" borderId="17" applyNumberFormat="0" applyAlignment="0" applyProtection="0"/>
    <xf numFmtId="0" fontId="8" fillId="21" borderId="15" applyNumberFormat="0" applyAlignment="0" applyProtection="0"/>
    <xf numFmtId="0" fontId="15" fillId="8" borderId="15" applyNumberFormat="0" applyAlignment="0" applyProtection="0"/>
    <xf numFmtId="0" fontId="20" fillId="0" borderId="22" applyNumberFormat="0" applyFill="0" applyAlignment="0" applyProtection="0"/>
    <xf numFmtId="0" fontId="18" fillId="21" borderId="21"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8" fillId="21" borderId="19" applyNumberFormat="0" applyAlignment="0" applyProtection="0"/>
    <xf numFmtId="0" fontId="4" fillId="24" borderId="20" applyNumberFormat="0" applyFont="0" applyAlignment="0" applyProtection="0"/>
    <xf numFmtId="0" fontId="4" fillId="24" borderId="20" applyNumberFormat="0" applyFont="0" applyAlignment="0" applyProtection="0"/>
    <xf numFmtId="0" fontId="4" fillId="24" borderId="16" applyNumberFormat="0" applyFont="0" applyAlignment="0" applyProtection="0"/>
    <xf numFmtId="0" fontId="18" fillId="21" borderId="17" applyNumberFormat="0" applyAlignment="0" applyProtection="0"/>
    <xf numFmtId="0" fontId="4" fillId="24" borderId="16" applyNumberFormat="0" applyFont="0" applyAlignment="0" applyProtection="0"/>
    <xf numFmtId="0" fontId="8" fillId="21" borderId="15" applyNumberFormat="0" applyAlignment="0" applyProtection="0"/>
    <xf numFmtId="0" fontId="15" fillId="8" borderId="15" applyNumberFormat="0" applyAlignment="0" applyProtection="0"/>
    <xf numFmtId="0" fontId="20" fillId="0" borderId="18" applyNumberFormat="0" applyFill="0" applyAlignment="0" applyProtection="0"/>
    <xf numFmtId="0" fontId="8" fillId="21" borderId="19" applyNumberFormat="0" applyAlignment="0" applyProtection="0"/>
    <xf numFmtId="0" fontId="18" fillId="21" borderId="21" applyNumberFormat="0" applyAlignment="0" applyProtection="0"/>
    <xf numFmtId="0" fontId="15" fillId="8"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0" applyNumberFormat="0" applyFont="0" applyAlignment="0" applyProtection="0"/>
    <xf numFmtId="0" fontId="20" fillId="0" borderId="22" applyNumberFormat="0" applyFill="0" applyAlignment="0" applyProtection="0"/>
    <xf numFmtId="0" fontId="4" fillId="24" borderId="20" applyNumberFormat="0" applyFont="0" applyAlignment="0" applyProtection="0"/>
    <xf numFmtId="0" fontId="18" fillId="21" borderId="21" applyNumberFormat="0" applyAlignment="0" applyProtection="0"/>
    <xf numFmtId="0" fontId="8" fillId="21" borderId="19" applyNumberFormat="0" applyAlignment="0" applyProtection="0"/>
    <xf numFmtId="0" fontId="15" fillId="8" borderId="19" applyNumberFormat="0" applyAlignment="0" applyProtection="0"/>
    <xf numFmtId="0" fontId="18" fillId="21" borderId="25" applyNumberFormat="0" applyAlignment="0" applyProtection="0"/>
    <xf numFmtId="0" fontId="18" fillId="21" borderId="25" applyNumberFormat="0" applyAlignment="0" applyProtection="0"/>
    <xf numFmtId="0" fontId="15" fillId="8" borderId="23"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8" fillId="21" borderId="23" applyNumberFormat="0" applyAlignment="0" applyProtection="0"/>
    <xf numFmtId="0" fontId="4" fillId="24" borderId="24" applyNumberFormat="0" applyFont="0" applyAlignment="0" applyProtection="0"/>
    <xf numFmtId="0" fontId="4" fillId="24" borderId="24" applyNumberFormat="0" applyFont="0" applyAlignment="0" applyProtection="0"/>
    <xf numFmtId="0" fontId="18" fillId="21" borderId="25" applyNumberFormat="0" applyAlignment="0" applyProtection="0"/>
    <xf numFmtId="0" fontId="20" fillId="0" borderId="26" applyNumberFormat="0" applyFill="0" applyAlignment="0" applyProtection="0"/>
    <xf numFmtId="0" fontId="4" fillId="24" borderId="24" applyNumberFormat="0" applyFont="0" applyAlignment="0" applyProtection="0"/>
    <xf numFmtId="0" fontId="15" fillId="8" borderId="23" applyNumberFormat="0" applyAlignment="0" applyProtection="0"/>
    <xf numFmtId="0" fontId="4" fillId="24" borderId="24" applyNumberFormat="0" applyFont="0" applyAlignment="0" applyProtection="0"/>
    <xf numFmtId="0" fontId="8" fillId="21" borderId="23" applyNumberFormat="0" applyAlignment="0" applyProtection="0"/>
    <xf numFmtId="0" fontId="4" fillId="24" borderId="20" applyNumberFormat="0" applyFont="0" applyAlignment="0" applyProtection="0"/>
    <xf numFmtId="0" fontId="18" fillId="21" borderId="21" applyNumberFormat="0" applyAlignment="0" applyProtection="0"/>
    <xf numFmtId="0" fontId="4" fillId="24" borderId="20" applyNumberFormat="0" applyFont="0" applyAlignment="0" applyProtection="0"/>
    <xf numFmtId="0" fontId="8" fillId="21" borderId="19" applyNumberFormat="0" applyAlignment="0" applyProtection="0"/>
    <xf numFmtId="0" fontId="15" fillId="8" borderId="19" applyNumberFormat="0" applyAlignment="0" applyProtection="0"/>
    <xf numFmtId="0" fontId="20" fillId="0" borderId="22" applyNumberFormat="0" applyFill="0" applyAlignment="0" applyProtection="0"/>
    <xf numFmtId="0" fontId="4" fillId="24" borderId="24" applyNumberFormat="0" applyFont="0" applyAlignment="0" applyProtection="0"/>
    <xf numFmtId="0" fontId="20" fillId="0" borderId="26" applyNumberFormat="0" applyFill="0" applyAlignment="0" applyProtection="0"/>
    <xf numFmtId="0" fontId="8" fillId="21" borderId="23" applyNumberFormat="0" applyAlignment="0" applyProtection="0"/>
    <xf numFmtId="0" fontId="4" fillId="24" borderId="24" applyNumberFormat="0" applyFont="0" applyAlignment="0" applyProtection="0"/>
    <xf numFmtId="0" fontId="18" fillId="21" borderId="25" applyNumberFormat="0" applyAlignment="0" applyProtection="0"/>
    <xf numFmtId="0" fontId="4" fillId="24" borderId="24" applyNumberFormat="0" applyFont="0" applyAlignment="0" applyProtection="0"/>
    <xf numFmtId="0" fontId="8" fillId="21" borderId="23" applyNumberFormat="0" applyAlignment="0" applyProtection="0"/>
    <xf numFmtId="0" fontId="15" fillId="8" borderId="23" applyNumberFormat="0" applyAlignment="0" applyProtection="0"/>
    <xf numFmtId="0" fontId="20" fillId="0" borderId="26" applyNumberFormat="0" applyFill="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4" fillId="24" borderId="28" applyNumberFormat="0" applyFont="0" applyAlignment="0" applyProtection="0"/>
    <xf numFmtId="0" fontId="18" fillId="21" borderId="29"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4" fillId="24" borderId="28" applyNumberFormat="0" applyFont="0" applyAlignment="0" applyProtection="0"/>
    <xf numFmtId="0" fontId="20" fillId="0" borderId="30" applyNumberFormat="0" applyFill="0" applyAlignment="0" applyProtection="0"/>
    <xf numFmtId="0" fontId="4" fillId="24" borderId="28" applyNumberFormat="0" applyFont="0" applyAlignment="0" applyProtection="0"/>
    <xf numFmtId="0" fontId="18" fillId="21" borderId="29" applyNumberFormat="0" applyAlignment="0" applyProtection="0"/>
    <xf numFmtId="0" fontId="8" fillId="21" borderId="27" applyNumberFormat="0" applyAlignment="0" applyProtection="0"/>
    <xf numFmtId="0" fontId="15" fillId="8" borderId="27" applyNumberFormat="0" applyAlignment="0" applyProtection="0"/>
    <xf numFmtId="0" fontId="4" fillId="24" borderId="28" applyNumberFormat="0" applyFont="0" applyAlignment="0" applyProtection="0"/>
    <xf numFmtId="0" fontId="18" fillId="21" borderId="29" applyNumberFormat="0" applyAlignment="0" applyProtection="0"/>
    <xf numFmtId="0" fontId="4" fillId="24" borderId="28" applyNumberFormat="0" applyFont="0" applyAlignment="0" applyProtection="0"/>
    <xf numFmtId="0" fontId="8" fillId="21" borderId="27" applyNumberFormat="0" applyAlignment="0" applyProtection="0"/>
    <xf numFmtId="0" fontId="15" fillId="8" borderId="27" applyNumberFormat="0" applyAlignment="0" applyProtection="0"/>
    <xf numFmtId="0" fontId="20" fillId="0" borderId="30" applyNumberFormat="0" applyFill="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18" fillId="21" borderId="33"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4" fillId="24" borderId="32" applyNumberFormat="0" applyFont="0" applyAlignment="0" applyProtection="0"/>
    <xf numFmtId="0" fontId="18" fillId="21" borderId="33" applyNumberFormat="0" applyAlignment="0" applyProtection="0"/>
    <xf numFmtId="0" fontId="4" fillId="24" borderId="32" applyNumberFormat="0" applyFont="0" applyAlignment="0" applyProtection="0"/>
    <xf numFmtId="0" fontId="8" fillId="21"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20" fillId="0" borderId="34" applyNumberFormat="0" applyFill="0" applyAlignment="0" applyProtection="0"/>
    <xf numFmtId="0" fontId="18" fillId="21" borderId="33"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8" fillId="21" borderId="31" applyNumberFormat="0" applyAlignment="0" applyProtection="0"/>
    <xf numFmtId="0" fontId="4" fillId="24" borderId="32" applyNumberFormat="0" applyFont="0" applyAlignment="0" applyProtection="0"/>
    <xf numFmtId="0" fontId="4" fillId="24" borderId="32"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1" applyNumberFormat="0" applyAlignment="0" applyProtection="0"/>
    <xf numFmtId="0" fontId="18" fillId="21" borderId="33" applyNumberFormat="0" applyAlignment="0" applyProtection="0"/>
    <xf numFmtId="0" fontId="15" fillId="8" borderId="31" applyNumberFormat="0" applyAlignment="0" applyProtection="0"/>
    <xf numFmtId="0" fontId="15" fillId="8" borderId="31" applyNumberFormat="0" applyAlignment="0" applyProtection="0"/>
    <xf numFmtId="0" fontId="20" fillId="0" borderId="34" applyNumberFormat="0" applyFill="0" applyAlignment="0" applyProtection="0"/>
    <xf numFmtId="0" fontId="4" fillId="24" borderId="32" applyNumberFormat="0" applyFont="0" applyAlignment="0" applyProtection="0"/>
    <xf numFmtId="0" fontId="20" fillId="0" borderId="34" applyNumberFormat="0" applyFill="0" applyAlignment="0" applyProtection="0"/>
    <xf numFmtId="0" fontId="4" fillId="24" borderId="32" applyNumberFormat="0" applyFont="0" applyAlignment="0" applyProtection="0"/>
    <xf numFmtId="0" fontId="18" fillId="21" borderId="33" applyNumberFormat="0" applyAlignment="0" applyProtection="0"/>
    <xf numFmtId="0" fontId="8" fillId="21" borderId="31" applyNumberFormat="0" applyAlignment="0" applyProtection="0"/>
    <xf numFmtId="0" fontId="15" fillId="8" borderId="31" applyNumberFormat="0" applyAlignment="0" applyProtection="0"/>
    <xf numFmtId="0" fontId="8" fillId="21" borderId="39" applyNumberFormat="0" applyAlignment="0" applyProtection="0"/>
    <xf numFmtId="0" fontId="15" fillId="8" borderId="39" applyNumberFormat="0" applyAlignment="0" applyProtection="0"/>
    <xf numFmtId="0" fontId="4" fillId="24" borderId="40"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4" fillId="24" borderId="40" applyNumberFormat="0" applyFont="0" applyAlignment="0" applyProtection="0"/>
    <xf numFmtId="0" fontId="20" fillId="0" borderId="42" applyNumberFormat="0" applyFill="0" applyAlignment="0" applyProtection="0"/>
    <xf numFmtId="0" fontId="4" fillId="24" borderId="40" applyNumberFormat="0" applyFont="0" applyAlignment="0" applyProtection="0"/>
    <xf numFmtId="0" fontId="18" fillId="21" borderId="41" applyNumberFormat="0" applyAlignment="0" applyProtection="0"/>
    <xf numFmtId="0" fontId="8" fillId="21" borderId="39" applyNumberFormat="0" applyAlignment="0" applyProtection="0"/>
    <xf numFmtId="0" fontId="15" fillId="8" borderId="39" applyNumberFormat="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4" fillId="24" borderId="40" applyNumberFormat="0" applyFont="0" applyAlignment="0" applyProtection="0"/>
    <xf numFmtId="0" fontId="18" fillId="21" borderId="41" applyNumberFormat="0" applyAlignment="0" applyProtection="0"/>
    <xf numFmtId="0" fontId="4" fillId="24" borderId="40" applyNumberFormat="0" applyFont="0" applyAlignment="0" applyProtection="0"/>
    <xf numFmtId="0" fontId="8" fillId="21" borderId="39" applyNumberFormat="0" applyAlignment="0" applyProtection="0"/>
    <xf numFmtId="0" fontId="15" fillId="8" borderId="39" applyNumberFormat="0" applyAlignment="0" applyProtection="0"/>
    <xf numFmtId="0" fontId="20" fillId="0" borderId="42" applyNumberFormat="0" applyFill="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18" fillId="21" borderId="37" applyNumberFormat="0" applyAlignment="0" applyProtection="0"/>
    <xf numFmtId="0" fontId="18" fillId="21" borderId="37"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5" fillId="8" borderId="35" applyNumberForma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8" fillId="21"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18" fillId="21" borderId="37"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4" fillId="24" borderId="36" applyNumberFormat="0" applyFont="0" applyAlignment="0" applyProtection="0"/>
    <xf numFmtId="0" fontId="18" fillId="21" borderId="37" applyNumberFormat="0" applyAlignment="0" applyProtection="0"/>
    <xf numFmtId="0" fontId="4" fillId="24" borderId="36" applyNumberFormat="0" applyFont="0" applyAlignment="0" applyProtection="0"/>
    <xf numFmtId="0" fontId="8" fillId="21"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20" fillId="0" borderId="38" applyNumberFormat="0" applyFill="0" applyAlignment="0" applyProtection="0"/>
    <xf numFmtId="0" fontId="18" fillId="21" borderId="37"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4" fillId="24" borderId="36" applyNumberFormat="0" applyFont="0" applyAlignment="0" applyProtection="0"/>
    <xf numFmtId="0" fontId="4" fillId="24" borderId="36" applyNumberFormat="0" applyFont="0" applyAlignment="0" applyProtection="0"/>
    <xf numFmtId="0" fontId="8" fillId="21" borderId="35" applyNumberFormat="0" applyAlignment="0" applyProtection="0"/>
    <xf numFmtId="0" fontId="18" fillId="21" borderId="37" applyNumberFormat="0" applyAlignment="0" applyProtection="0"/>
    <xf numFmtId="0" fontId="15" fillId="8" borderId="35" applyNumberFormat="0" applyAlignment="0" applyProtection="0"/>
    <xf numFmtId="0" fontId="15" fillId="8" borderId="35" applyNumberFormat="0" applyAlignment="0" applyProtection="0"/>
    <xf numFmtId="0" fontId="20" fillId="0" borderId="38" applyNumberFormat="0" applyFill="0" applyAlignment="0" applyProtection="0"/>
    <xf numFmtId="0" fontId="4" fillId="24" borderId="36" applyNumberFormat="0" applyFont="0" applyAlignment="0" applyProtection="0"/>
    <xf numFmtId="0" fontId="20" fillId="0" borderId="38" applyNumberFormat="0" applyFill="0" applyAlignment="0" applyProtection="0"/>
    <xf numFmtId="0" fontId="4" fillId="24" borderId="36" applyNumberFormat="0" applyFont="0" applyAlignment="0" applyProtection="0"/>
    <xf numFmtId="0" fontId="18" fillId="21" borderId="37" applyNumberFormat="0" applyAlignment="0" applyProtection="0"/>
    <xf numFmtId="0" fontId="8" fillId="21" borderId="35" applyNumberFormat="0" applyAlignment="0" applyProtection="0"/>
    <xf numFmtId="0" fontId="15" fillId="8" borderId="3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165" fontId="4" fillId="0" borderId="0" applyFont="0" applyFill="0" applyBorder="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7" fillId="0" borderId="0"/>
    <xf numFmtId="0" fontId="2" fillId="32" borderId="0" applyNumberFormat="0" applyBorder="0" applyAlignment="0" applyProtection="0"/>
    <xf numFmtId="0" fontId="5" fillId="3"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5" fillId="4"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5" fillId="5"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5" fillId="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5" fillId="7"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5" fillId="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5" fillId="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5" fillId="1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5" fillId="1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5" fillId="6"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5" fillId="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5" fillId="12" borderId="0" applyNumberFormat="0" applyBorder="0" applyAlignment="0" applyProtection="0"/>
    <xf numFmtId="0" fontId="2" fillId="53" borderId="0" applyNumberFormat="0" applyBorder="0" applyAlignment="0" applyProtection="0"/>
    <xf numFmtId="0" fontId="32" fillId="34" borderId="0" applyNumberFormat="0" applyBorder="0" applyAlignment="0" applyProtection="0"/>
    <xf numFmtId="0" fontId="6" fillId="13" borderId="0" applyNumberFormat="0" applyBorder="0" applyAlignment="0" applyProtection="0"/>
    <xf numFmtId="0" fontId="32" fillId="34" borderId="0" applyNumberFormat="0" applyBorder="0" applyAlignment="0" applyProtection="0"/>
    <xf numFmtId="0" fontId="32" fillId="38" borderId="0" applyNumberFormat="0" applyBorder="0" applyAlignment="0" applyProtection="0"/>
    <xf numFmtId="0" fontId="6" fillId="10" borderId="0" applyNumberFormat="0" applyBorder="0" applyAlignment="0" applyProtection="0"/>
    <xf numFmtId="0" fontId="32" fillId="38" borderId="0" applyNumberFormat="0" applyBorder="0" applyAlignment="0" applyProtection="0"/>
    <xf numFmtId="0" fontId="32" fillId="42" borderId="0" applyNumberFormat="0" applyBorder="0" applyAlignment="0" applyProtection="0"/>
    <xf numFmtId="0" fontId="6" fillId="11"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0" fontId="6" fillId="14"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6" fillId="15" borderId="0" applyNumberFormat="0" applyBorder="0" applyAlignment="0" applyProtection="0"/>
    <xf numFmtId="0" fontId="32" fillId="50" borderId="0" applyNumberFormat="0" applyBorder="0" applyAlignment="0" applyProtection="0"/>
    <xf numFmtId="0" fontId="32" fillId="54" borderId="0" applyNumberFormat="0" applyBorder="0" applyAlignment="0" applyProtection="0"/>
    <xf numFmtId="0" fontId="6" fillId="16" borderId="0" applyNumberFormat="0" applyBorder="0" applyAlignment="0" applyProtection="0"/>
    <xf numFmtId="0" fontId="32" fillId="54" borderId="0" applyNumberFormat="0" applyBorder="0" applyAlignment="0" applyProtection="0"/>
    <xf numFmtId="0" fontId="32" fillId="31" borderId="0" applyNumberFormat="0" applyBorder="0" applyAlignment="0" applyProtection="0"/>
    <xf numFmtId="0" fontId="6" fillId="17"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6" fillId="18" borderId="0" applyNumberFormat="0" applyBorder="0" applyAlignment="0" applyProtection="0"/>
    <xf numFmtId="0" fontId="32" fillId="35" borderId="0" applyNumberFormat="0" applyBorder="0" applyAlignment="0" applyProtection="0"/>
    <xf numFmtId="0" fontId="32" fillId="39" borderId="0" applyNumberFormat="0" applyBorder="0" applyAlignment="0" applyProtection="0"/>
    <xf numFmtId="0" fontId="6" fillId="1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6" fillId="14"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6" fillId="15"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6" fillId="20" borderId="0" applyNumberFormat="0" applyBorder="0" applyAlignment="0" applyProtection="0"/>
    <xf numFmtId="0" fontId="32" fillId="51" borderId="0" applyNumberFormat="0" applyBorder="0" applyAlignment="0" applyProtection="0"/>
    <xf numFmtId="0" fontId="33" fillId="26" borderId="0" applyNumberFormat="0" applyBorder="0" applyAlignment="0" applyProtection="0"/>
    <xf numFmtId="0" fontId="7" fillId="4" borderId="0" applyNumberFormat="0" applyBorder="0" applyAlignment="0" applyProtection="0"/>
    <xf numFmtId="0" fontId="33" fillId="26" borderId="0" applyNumberFormat="0" applyBorder="0" applyAlignment="0" applyProtection="0"/>
    <xf numFmtId="0" fontId="34" fillId="29" borderId="50" applyNumberFormat="0" applyAlignment="0" applyProtection="0"/>
    <xf numFmtId="0" fontId="34" fillId="29" borderId="50" applyNumberFormat="0" applyAlignment="0" applyProtection="0"/>
    <xf numFmtId="0" fontId="35" fillId="30" borderId="53" applyNumberFormat="0" applyAlignment="0" applyProtection="0"/>
    <xf numFmtId="0" fontId="9" fillId="22" borderId="3" applyNumberFormat="0" applyAlignment="0" applyProtection="0"/>
    <xf numFmtId="0" fontId="35" fillId="30" borderId="53"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36" fillId="0" borderId="0" applyNumberFormat="0" applyFill="0" applyBorder="0" applyAlignment="0" applyProtection="0"/>
    <xf numFmtId="0" fontId="10" fillId="0" borderId="0" applyNumberFormat="0" applyFill="0" applyBorder="0" applyAlignment="0" applyProtection="0"/>
    <xf numFmtId="0" fontId="36" fillId="0" borderId="0" applyNumberFormat="0" applyFill="0" applyBorder="0" applyAlignment="0" applyProtection="0"/>
    <xf numFmtId="0" fontId="26" fillId="25" borderId="0" applyNumberFormat="0" applyBorder="0" applyAlignment="0" applyProtection="0"/>
    <xf numFmtId="0" fontId="11" fillId="5" borderId="0" applyNumberFormat="0" applyBorder="0" applyAlignment="0" applyProtection="0"/>
    <xf numFmtId="0" fontId="26" fillId="25" borderId="0" applyNumberFormat="0" applyBorder="0" applyAlignment="0" applyProtection="0"/>
    <xf numFmtId="0" fontId="37" fillId="25" borderId="0" applyNumberFormat="0" applyBorder="0" applyAlignment="0" applyProtection="0"/>
    <xf numFmtId="0" fontId="38" fillId="0" borderId="47" applyNumberFormat="0" applyFill="0" applyAlignment="0" applyProtection="0"/>
    <xf numFmtId="0" fontId="12" fillId="0" borderId="4" applyNumberFormat="0" applyFill="0" applyAlignment="0" applyProtection="0"/>
    <xf numFmtId="0" fontId="38" fillId="0" borderId="47" applyNumberFormat="0" applyFill="0" applyAlignment="0" applyProtection="0"/>
    <xf numFmtId="0" fontId="39" fillId="0" borderId="48" applyNumberFormat="0" applyFill="0" applyAlignment="0" applyProtection="0"/>
    <xf numFmtId="0" fontId="13" fillId="0" borderId="5" applyNumberFormat="0" applyFill="0" applyAlignment="0" applyProtection="0"/>
    <xf numFmtId="0" fontId="39" fillId="0" borderId="48" applyNumberFormat="0" applyFill="0" applyAlignment="0" applyProtection="0"/>
    <xf numFmtId="0" fontId="40" fillId="0" borderId="49" applyNumberFormat="0" applyFill="0" applyAlignment="0" applyProtection="0"/>
    <xf numFmtId="0" fontId="14" fillId="0" borderId="6" applyNumberFormat="0" applyFill="0" applyAlignment="0" applyProtection="0"/>
    <xf numFmtId="0" fontId="40" fillId="0" borderId="49" applyNumberFormat="0" applyFill="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28" borderId="50" applyNumberFormat="0" applyAlignment="0" applyProtection="0"/>
    <xf numFmtId="0" fontId="42" fillId="28" borderId="50" applyNumberFormat="0" applyAlignment="0" applyProtection="0"/>
    <xf numFmtId="0" fontId="43" fillId="0" borderId="52" applyNumberFormat="0" applyFill="0" applyAlignment="0" applyProtection="0"/>
    <xf numFmtId="0" fontId="16" fillId="0" borderId="7" applyNumberFormat="0" applyFill="0" applyAlignment="0" applyProtection="0"/>
    <xf numFmtId="0" fontId="43" fillId="0" borderId="52" applyNumberFormat="0" applyFill="0" applyAlignment="0" applyProtection="0"/>
    <xf numFmtId="0" fontId="44" fillId="27" borderId="0" applyNumberFormat="0" applyBorder="0" applyAlignment="0" applyProtection="0"/>
    <xf numFmtId="0" fontId="17" fillId="23" borderId="0" applyNumberFormat="0" applyBorder="0" applyAlignment="0" applyProtection="0"/>
    <xf numFmtId="0" fontId="44" fillId="27" borderId="0" applyNumberFormat="0" applyBorder="0" applyAlignment="0" applyProtection="0"/>
    <xf numFmtId="0" fontId="2"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2" fillId="0" borderId="0"/>
    <xf numFmtId="0" fontId="4" fillId="0" borderId="0"/>
    <xf numFmtId="0" fontId="45" fillId="0" borderId="0"/>
    <xf numFmtId="0" fontId="25" fillId="0" borderId="0"/>
    <xf numFmtId="0" fontId="25" fillId="0" borderId="0"/>
    <xf numFmtId="0" fontId="45" fillId="0" borderId="0"/>
    <xf numFmtId="0" fontId="25" fillId="0" borderId="0"/>
    <xf numFmtId="0" fontId="4"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46" fillId="0" borderId="0"/>
    <xf numFmtId="0" fontId="25" fillId="0" borderId="0"/>
    <xf numFmtId="0" fontId="31" fillId="2" borderId="1" applyNumberFormat="0" applyFont="0" applyAlignment="0" applyProtection="0"/>
    <xf numFmtId="0" fontId="31" fillId="2" borderId="1" applyNumberFormat="0" applyFont="0" applyAlignment="0" applyProtection="0"/>
    <xf numFmtId="0" fontId="4" fillId="0" borderId="0"/>
    <xf numFmtId="0" fontId="47" fillId="29" borderId="51" applyNumberFormat="0" applyAlignment="0" applyProtection="0"/>
    <xf numFmtId="0" fontId="47" fillId="29" borderId="51" applyNumberFormat="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48"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49" fillId="0" borderId="54" applyNumberFormat="0" applyFill="0" applyAlignment="0" applyProtection="0"/>
    <xf numFmtId="0" fontId="49" fillId="0" borderId="54" applyNumberFormat="0" applyFill="0" applyAlignment="0" applyProtection="0"/>
    <xf numFmtId="0" fontId="50"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9" fontId="4" fillId="0" borderId="0" applyFont="0" applyFill="0" applyBorder="0" applyAlignment="0" applyProtection="0"/>
    <xf numFmtId="0" fontId="4" fillId="0" borderId="0"/>
    <xf numFmtId="44" fontId="25" fillId="0" borderId="0" applyFont="0" applyFill="0" applyBorder="0" applyAlignment="0" applyProtection="0"/>
    <xf numFmtId="0" fontId="22" fillId="24" borderId="55" applyNumberFormat="0" applyFont="0" applyAlignment="0" applyProtection="0"/>
    <xf numFmtId="0" fontId="5" fillId="0" borderId="0"/>
    <xf numFmtId="167" fontId="5" fillId="0" borderId="0" applyFill="0" applyBorder="0" applyProtection="0"/>
    <xf numFmtId="0" fontId="4" fillId="0" borderId="0"/>
    <xf numFmtId="44" fontId="25" fillId="0" borderId="0" applyFont="0" applyFill="0" applyBorder="0" applyAlignment="0" applyProtection="0"/>
    <xf numFmtId="0" fontId="24" fillId="0" borderId="0"/>
    <xf numFmtId="0" fontId="4" fillId="0" borderId="0"/>
    <xf numFmtId="0" fontId="5" fillId="3" borderId="0" applyNumberFormat="0" applyBorder="0" applyAlignment="0" applyProtection="0"/>
    <xf numFmtId="0" fontId="22" fillId="3" borderId="0" applyNumberFormat="0" applyBorder="0" applyAlignment="0" applyProtection="0"/>
    <xf numFmtId="0" fontId="5" fillId="4" borderId="0" applyNumberFormat="0" applyBorder="0" applyAlignment="0" applyProtection="0"/>
    <xf numFmtId="0" fontId="22" fillId="4" borderId="0" applyNumberFormat="0" applyBorder="0" applyAlignment="0" applyProtection="0"/>
    <xf numFmtId="0" fontId="5" fillId="5" borderId="0" applyNumberFormat="0" applyBorder="0" applyAlignment="0" applyProtection="0"/>
    <xf numFmtId="0" fontId="22" fillId="5"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7" borderId="0" applyNumberFormat="0" applyBorder="0" applyAlignment="0" applyProtection="0"/>
    <xf numFmtId="0" fontId="22" fillId="7" borderId="0" applyNumberFormat="0" applyBorder="0" applyAlignment="0" applyProtection="0"/>
    <xf numFmtId="0" fontId="5" fillId="8" borderId="0" applyNumberFormat="0" applyBorder="0" applyAlignment="0" applyProtection="0"/>
    <xf numFmtId="0" fontId="22" fillId="21"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0" borderId="0" applyNumberFormat="0" applyBorder="0" applyAlignment="0" applyProtection="0"/>
    <xf numFmtId="0" fontId="22" fillId="10" borderId="0" applyNumberFormat="0" applyBorder="0" applyAlignment="0" applyProtection="0"/>
    <xf numFmtId="0" fontId="5" fillId="11" borderId="0" applyNumberFormat="0" applyBorder="0" applyAlignment="0" applyProtection="0"/>
    <xf numFmtId="0" fontId="22" fillId="11" borderId="0" applyNumberFormat="0" applyBorder="0" applyAlignment="0" applyProtection="0"/>
    <xf numFmtId="0" fontId="5" fillId="6" borderId="0" applyNumberFormat="0" applyBorder="0" applyAlignment="0" applyProtection="0"/>
    <xf numFmtId="0" fontId="22" fillId="6" borderId="0" applyNumberFormat="0" applyBorder="0" applyAlignment="0" applyProtection="0"/>
    <xf numFmtId="0" fontId="5" fillId="9" borderId="0" applyNumberFormat="0" applyBorder="0" applyAlignment="0" applyProtection="0"/>
    <xf numFmtId="0" fontId="22" fillId="9" borderId="0" applyNumberFormat="0" applyBorder="0" applyAlignment="0" applyProtection="0"/>
    <xf numFmtId="0" fontId="5"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6" fillId="13" borderId="0" applyNumberFormat="0" applyBorder="0" applyAlignment="0" applyProtection="0"/>
    <xf numFmtId="0" fontId="53"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53"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3" fillId="11"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3" fillId="16" borderId="0" applyNumberFormat="0" applyBorder="0" applyAlignment="0" applyProtection="0"/>
    <xf numFmtId="0" fontId="6" fillId="16"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6" fillId="17" borderId="0" applyNumberFormat="0" applyBorder="0" applyAlignment="0" applyProtection="0"/>
    <xf numFmtId="0" fontId="53"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53"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3" fillId="19" borderId="0" applyNumberFormat="0" applyBorder="0" applyAlignment="0" applyProtection="0"/>
    <xf numFmtId="0" fontId="6" fillId="19" borderId="0" applyNumberFormat="0" applyBorder="0" applyAlignment="0" applyProtection="0"/>
    <xf numFmtId="0" fontId="53"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3" fillId="15" borderId="0" applyNumberFormat="0" applyBorder="0" applyAlignment="0" applyProtection="0"/>
    <xf numFmtId="0" fontId="6" fillId="15" borderId="0" applyNumberFormat="0" applyBorder="0" applyAlignment="0" applyProtection="0"/>
    <xf numFmtId="0" fontId="6" fillId="20" borderId="0" applyNumberFormat="0" applyBorder="0" applyAlignment="0" applyProtection="0"/>
    <xf numFmtId="0" fontId="53" fillId="20" borderId="0" applyNumberFormat="0" applyBorder="0" applyAlignment="0" applyProtection="0"/>
    <xf numFmtId="0" fontId="6" fillId="20" borderId="0" applyNumberFormat="0" applyBorder="0" applyAlignment="0" applyProtection="0"/>
    <xf numFmtId="0" fontId="7" fillId="4" borderId="0" applyNumberFormat="0" applyBorder="0" applyAlignment="0" applyProtection="0"/>
    <xf numFmtId="0" fontId="54" fillId="4" borderId="0" applyNumberFormat="0" applyBorder="0" applyAlignment="0" applyProtection="0"/>
    <xf numFmtId="0" fontId="7" fillId="4" borderId="0" applyNumberFormat="0" applyBorder="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34" fillId="29" borderId="50" applyNumberFormat="0" applyAlignment="0" applyProtection="0"/>
    <xf numFmtId="0" fontId="8" fillId="21" borderId="43" applyNumberFormat="0" applyAlignment="0" applyProtection="0"/>
    <xf numFmtId="0" fontId="9" fillId="22" borderId="3" applyNumberFormat="0" applyAlignment="0" applyProtection="0"/>
    <xf numFmtId="0" fontId="56" fillId="22" borderId="3" applyNumberFormat="0" applyAlignment="0" applyProtection="0"/>
    <xf numFmtId="0" fontId="9" fillId="22" borderId="3" applyNumberFormat="0" applyAlignment="0" applyProtection="0"/>
    <xf numFmtId="44" fontId="4" fillId="0" borderId="0" applyFont="0" applyFill="0" applyBorder="0" applyAlignment="0" applyProtection="0"/>
    <xf numFmtId="0" fontId="57" fillId="5" borderId="0" applyNumberFormat="0" applyBorder="0" applyAlignment="0" applyProtection="0"/>
    <xf numFmtId="0" fontId="10" fillId="0" borderId="0" applyNumberFormat="0" applyFill="0" applyBorder="0" applyAlignment="0" applyProtection="0"/>
    <xf numFmtId="0" fontId="58" fillId="0" borderId="0" applyNumberFormat="0" applyFill="0" applyBorder="0" applyAlignment="0" applyProtection="0"/>
    <xf numFmtId="0" fontId="10" fillId="0" borderId="0" applyNumberFormat="0" applyFill="0" applyBorder="0" applyAlignment="0" applyProtection="0"/>
    <xf numFmtId="0" fontId="57" fillId="5" borderId="0" applyNumberFormat="0" applyBorder="0" applyAlignment="0" applyProtection="0"/>
    <xf numFmtId="0" fontId="11" fillId="5" borderId="0" applyNumberFormat="0" applyBorder="0" applyAlignment="0" applyProtection="0"/>
    <xf numFmtId="0" fontId="37" fillId="25" borderId="0" applyNumberFormat="0" applyBorder="0" applyAlignment="0" applyProtection="0"/>
    <xf numFmtId="0" fontId="12" fillId="0" borderId="4" applyNumberFormat="0" applyFill="0" applyAlignment="0" applyProtection="0"/>
    <xf numFmtId="0" fontId="59"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60" fillId="0" borderId="5"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61" fillId="0" borderId="6"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15" fillId="8" borderId="43" applyNumberFormat="0" applyAlignment="0" applyProtection="0"/>
    <xf numFmtId="0" fontId="62" fillId="21" borderId="43" applyNumberFormat="0" applyAlignment="0" applyProtection="0"/>
    <xf numFmtId="0" fontId="15" fillId="8" borderId="60" applyNumberFormat="0" applyAlignment="0" applyProtection="0"/>
    <xf numFmtId="0" fontId="42" fillId="28" borderId="50" applyNumberFormat="0" applyAlignment="0" applyProtection="0"/>
    <xf numFmtId="0" fontId="15" fillId="8" borderId="43" applyNumberFormat="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20" borderId="0" applyNumberFormat="0" applyBorder="0" applyAlignment="0" applyProtection="0"/>
    <xf numFmtId="0" fontId="63" fillId="21" borderId="45" applyNumberFormat="0" applyAlignment="0" applyProtection="0"/>
    <xf numFmtId="0" fontId="55" fillId="21" borderId="43" applyNumberFormat="0" applyAlignment="0" applyProtection="0"/>
    <xf numFmtId="0" fontId="16" fillId="0" borderId="7" applyNumberFormat="0" applyFill="0" applyAlignment="0" applyProtection="0"/>
    <xf numFmtId="0" fontId="64" fillId="0" borderId="7" applyNumberFormat="0" applyFill="0" applyAlignment="0" applyProtection="0"/>
    <xf numFmtId="0" fontId="8" fillId="21" borderId="56" applyNumberFormat="0" applyAlignment="0" applyProtection="0"/>
    <xf numFmtId="0" fontId="16" fillId="0" borderId="7" applyNumberFormat="0" applyFill="0" applyAlignment="0" applyProtection="0"/>
    <xf numFmtId="0" fontId="54" fillId="4" borderId="0" applyNumberFormat="0" applyBorder="0" applyAlignment="0" applyProtection="0"/>
    <xf numFmtId="0" fontId="59" fillId="0" borderId="4" applyNumberFormat="0" applyFill="0" applyAlignment="0" applyProtection="0"/>
    <xf numFmtId="0" fontId="60" fillId="0" borderId="5" applyNumberFormat="0" applyFill="0" applyAlignment="0" applyProtection="0"/>
    <xf numFmtId="0" fontId="61" fillId="0" borderId="6" applyNumberFormat="0" applyFill="0" applyAlignment="0" applyProtection="0"/>
    <xf numFmtId="0" fontId="61" fillId="0" borderId="0" applyNumberFormat="0" applyFill="0" applyBorder="0" applyAlignment="0" applyProtection="0"/>
    <xf numFmtId="0" fontId="65" fillId="0" borderId="0" applyNumberFormat="0" applyFill="0" applyBorder="0" applyAlignment="0" applyProtection="0"/>
    <xf numFmtId="0" fontId="17" fillId="23" borderId="0" applyNumberFormat="0" applyBorder="0" applyAlignment="0" applyProtection="0"/>
    <xf numFmtId="0" fontId="66" fillId="23" borderId="0" applyNumberFormat="0" applyBorder="0" applyAlignment="0" applyProtection="0"/>
    <xf numFmtId="0" fontId="15" fillId="8" borderId="60" applyNumberFormat="0" applyAlignment="0" applyProtection="0"/>
    <xf numFmtId="0" fontId="8" fillId="21" borderId="56" applyNumberFormat="0" applyAlignment="0" applyProtection="0"/>
    <xf numFmtId="0" fontId="55" fillId="21" borderId="56" applyNumberFormat="0" applyAlignment="0" applyProtection="0"/>
    <xf numFmtId="0" fontId="17" fillId="23" borderId="0" applyNumberFormat="0" applyBorder="0" applyAlignment="0" applyProtection="0"/>
    <xf numFmtId="0" fontId="66" fillId="23" borderId="0" applyNumberFormat="0" applyBorder="0" applyAlignment="0" applyProtection="0"/>
    <xf numFmtId="0" fontId="8" fillId="21" borderId="56" applyNumberFormat="0" applyAlignment="0" applyProtection="0"/>
    <xf numFmtId="0" fontId="25" fillId="0" borderId="0"/>
    <xf numFmtId="0" fontId="63" fillId="21" borderId="61" applyNumberFormat="0" applyAlignment="0" applyProtection="0"/>
    <xf numFmtId="0" fontId="55" fillId="21" borderId="60" applyNumberFormat="0" applyAlignment="0" applyProtection="0"/>
    <xf numFmtId="0" fontId="23" fillId="0" borderId="0"/>
    <xf numFmtId="0" fontId="4" fillId="0" borderId="0"/>
    <xf numFmtId="0" fontId="24" fillId="0" borderId="0"/>
    <xf numFmtId="0" fontId="4" fillId="0" borderId="0"/>
    <xf numFmtId="0" fontId="4" fillId="0" borderId="0"/>
    <xf numFmtId="0" fontId="22" fillId="0" borderId="0"/>
    <xf numFmtId="0" fontId="25" fillId="0" borderId="0"/>
    <xf numFmtId="0" fontId="4" fillId="0" borderId="0"/>
    <xf numFmtId="0" fontId="25" fillId="0" borderId="0"/>
    <xf numFmtId="0" fontId="4" fillId="0" borderId="0"/>
    <xf numFmtId="0" fontId="25"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24" borderId="44" applyNumberFormat="0" applyFont="0" applyAlignment="0" applyProtection="0"/>
    <xf numFmtId="0" fontId="63" fillId="21" borderId="45" applyNumberFormat="0" applyAlignment="0" applyProtection="0"/>
    <xf numFmtId="0" fontId="47" fillId="29" borderId="51" applyNumberFormat="0" applyAlignment="0" applyProtection="0"/>
    <xf numFmtId="0" fontId="18" fillId="21" borderId="45" applyNumberFormat="0" applyAlignment="0" applyProtection="0"/>
    <xf numFmtId="0" fontId="3" fillId="0" borderId="0"/>
    <xf numFmtId="9" fontId="28" fillId="0" borderId="0" applyFont="0" applyFill="0" applyBorder="0" applyAlignment="0" applyProtection="0"/>
    <xf numFmtId="4" fontId="29" fillId="55" borderId="61" applyNumberFormat="0" applyProtection="0">
      <alignment vertical="center"/>
    </xf>
    <xf numFmtId="9" fontId="4" fillId="0" borderId="0" applyFont="0" applyFill="0" applyBorder="0" applyAlignment="0" applyProtection="0"/>
    <xf numFmtId="0" fontId="64" fillId="0" borderId="7" applyNumberFormat="0" applyFill="0" applyAlignment="0" applyProtection="0"/>
    <xf numFmtId="0" fontId="56" fillId="22" borderId="3" applyNumberFormat="0" applyAlignment="0" applyProtection="0"/>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58"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19" fillId="0" borderId="0" applyNumberFormat="0" applyFill="0" applyBorder="0" applyAlignment="0" applyProtection="0"/>
    <xf numFmtId="0" fontId="20" fillId="0" borderId="46" applyNumberFormat="0" applyFill="0" applyAlignment="0" applyProtection="0"/>
    <xf numFmtId="0" fontId="68" fillId="0" borderId="46" applyNumberFormat="0" applyFill="0" applyAlignment="0" applyProtection="0"/>
    <xf numFmtId="0" fontId="49" fillId="0" borderId="54"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67" fillId="0" borderId="0" applyNumberFormat="0" applyFill="0" applyBorder="0" applyAlignment="0" applyProtection="0"/>
    <xf numFmtId="0" fontId="21"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5" fillId="0" borderId="0"/>
    <xf numFmtId="0" fontId="11" fillId="5" borderId="0" applyNumberFormat="0" applyBorder="0" applyAlignment="0" applyProtection="0"/>
    <xf numFmtId="0" fontId="4" fillId="24" borderId="44" applyNumberFormat="0" applyFont="0" applyAlignment="0" applyProtection="0"/>
    <xf numFmtId="0" fontId="18" fillId="21" borderId="45" applyNumberFormat="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5" fillId="0" borderId="0"/>
    <xf numFmtId="0" fontId="24" fillId="0" borderId="0"/>
    <xf numFmtId="0" fontId="25" fillId="0" borderId="0"/>
    <xf numFmtId="165"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9" fontId="4" fillId="0" borderId="0" applyFont="0" applyFill="0" applyBorder="0" applyAlignment="0" applyProtection="0"/>
    <xf numFmtId="0" fontId="25" fillId="0" borderId="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5" fillId="0" borderId="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165" fontId="4" fillId="0" borderId="0" applyFont="0" applyFill="0" applyBorder="0" applyAlignment="0" applyProtection="0"/>
    <xf numFmtId="165" fontId="25" fillId="0" borderId="0" applyFont="0" applyFill="0" applyBorder="0" applyAlignment="0" applyProtection="0"/>
    <xf numFmtId="0" fontId="20" fillId="0" borderId="46" applyNumberFormat="0" applyFill="0" applyAlignment="0" applyProtection="0"/>
    <xf numFmtId="0" fontId="25" fillId="0" borderId="0"/>
    <xf numFmtId="165" fontId="4" fillId="0" borderId="0" applyFont="0" applyFill="0" applyBorder="0" applyAlignment="0" applyProtection="0"/>
    <xf numFmtId="44" fontId="4" fillId="0" borderId="0" applyFont="0" applyFill="0" applyBorder="0" applyAlignment="0" applyProtection="0"/>
    <xf numFmtId="0" fontId="25" fillId="0" borderId="0"/>
    <xf numFmtId="0" fontId="25" fillId="0" borderId="0"/>
    <xf numFmtId="0" fontId="5" fillId="0" borderId="0"/>
    <xf numFmtId="0" fontId="25" fillId="0" borderId="0"/>
    <xf numFmtId="0" fontId="8" fillId="21" borderId="43" applyNumberFormat="0" applyAlignment="0" applyProtection="0"/>
    <xf numFmtId="0" fontId="15" fillId="8" borderId="43" applyNumberFormat="0" applyAlignment="0" applyProtection="0"/>
    <xf numFmtId="165" fontId="4" fillId="0" borderId="0" applyFont="0" applyFill="0" applyBorder="0" applyAlignment="0" applyProtection="0"/>
    <xf numFmtId="165" fontId="25" fillId="0" borderId="0" applyFont="0" applyFill="0" applyBorder="0" applyAlignment="0" applyProtection="0"/>
    <xf numFmtId="0" fontId="23" fillId="0" borderId="0"/>
    <xf numFmtId="0" fontId="25" fillId="0" borderId="0"/>
    <xf numFmtId="0" fontId="68" fillId="0" borderId="46" applyNumberFormat="0" applyFill="0" applyAlignment="0" applyProtection="0"/>
    <xf numFmtId="0" fontId="62" fillId="21" borderId="43" applyNumberFormat="0" applyAlignment="0" applyProtection="0"/>
    <xf numFmtId="0" fontId="22"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62" fillId="21" borderId="43" applyNumberFormat="0" applyAlignment="0" applyProtection="0"/>
    <xf numFmtId="0" fontId="68" fillId="0" borderId="46" applyNumberFormat="0" applyFill="0" applyAlignment="0" applyProtection="0"/>
    <xf numFmtId="0" fontId="68"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2" fillId="21" borderId="60" applyNumberFormat="0" applyAlignment="0" applyProtection="0"/>
    <xf numFmtId="0" fontId="68"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22"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18" fillId="21" borderId="45" applyNumberFormat="0" applyAlignment="0" applyProtection="0"/>
    <xf numFmtId="0" fontId="63" fillId="21" borderId="61" applyNumberFormat="0" applyAlignment="0" applyProtection="0"/>
    <xf numFmtId="0" fontId="63" fillId="21" borderId="45"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60" applyNumberFormat="0" applyAlignment="0" applyProtection="0"/>
    <xf numFmtId="0" fontId="8"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55" fillId="21" borderId="56"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8" fillId="21" borderId="60"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4" fontId="29" fillId="57" borderId="45" applyNumberFormat="0" applyProtection="0">
      <alignment horizontal="right" vertical="center"/>
    </xf>
    <xf numFmtId="4" fontId="30" fillId="57" borderId="45" applyNumberFormat="0" applyProtection="0">
      <alignment horizontal="right" vertical="center"/>
    </xf>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9" fillId="0" borderId="0"/>
    <xf numFmtId="0" fontId="15" fillId="8" borderId="43" applyNumberFormat="0" applyAlignment="0" applyProtection="0"/>
    <xf numFmtId="4" fontId="29" fillId="55" borderId="45" applyNumberFormat="0" applyProtection="0">
      <alignment vertical="center"/>
    </xf>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68" fillId="0" borderId="46" applyNumberFormat="0" applyFill="0" applyAlignment="0" applyProtection="0"/>
    <xf numFmtId="0" fontId="15" fillId="8" borderId="56"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15" fillId="8" borderId="43" applyNumberFormat="0" applyAlignment="0" applyProtection="0"/>
    <xf numFmtId="0" fontId="70" fillId="0" borderId="0"/>
    <xf numFmtId="0" fontId="4" fillId="56" borderId="45" applyNumberFormat="0" applyProtection="0">
      <alignment horizontal="left" vertical="center" wrapText="1" indent="1"/>
    </xf>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55"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8"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22" fillId="24" borderId="44" applyNumberFormat="0" applyFont="0" applyAlignment="0" applyProtection="0"/>
    <xf numFmtId="0" fontId="18" fillId="21" borderId="61" applyNumberForma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55" fillId="21" borderId="43" applyNumberFormat="0" applyAlignment="0" applyProtection="0"/>
    <xf numFmtId="0" fontId="68" fillId="0" borderId="46" applyNumberFormat="0" applyFill="0" applyAlignment="0" applyProtection="0"/>
    <xf numFmtId="0" fontId="62" fillId="21" borderId="43"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62" fillId="21" borderId="60"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8" fillId="0" borderId="62" applyNumberFormat="0" applyFill="0" applyAlignment="0" applyProtection="0"/>
    <xf numFmtId="0" fontId="4" fillId="56" borderId="45" applyNumberFormat="0" applyProtection="0">
      <alignment horizontal="left" vertical="center" wrapText="1" indent="1"/>
    </xf>
    <xf numFmtId="4" fontId="30"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8"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63" fillId="21" borderId="45" applyNumberFormat="0" applyAlignment="0" applyProtection="0"/>
    <xf numFmtId="0" fontId="63"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4" fontId="29" fillId="55" borderId="45" applyNumberFormat="0" applyProtection="0">
      <alignment vertical="center"/>
    </xf>
    <xf numFmtId="0" fontId="62" fillId="21" borderId="56"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22" fillId="24" borderId="44" applyNumberFormat="0" applyFont="0" applyAlignment="0" applyProtection="0"/>
    <xf numFmtId="0" fontId="68"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63" fillId="21" borderId="45" applyNumberFormat="0" applyAlignment="0" applyProtection="0"/>
    <xf numFmtId="0" fontId="68" fillId="0" borderId="46" applyNumberFormat="0" applyFill="0" applyAlignment="0" applyProtection="0"/>
    <xf numFmtId="4" fontId="29" fillId="55" borderId="45" applyNumberFormat="0" applyProtection="0">
      <alignment vertical="center"/>
    </xf>
    <xf numFmtId="0" fontId="20" fillId="0" borderId="46" applyNumberFormat="0" applyFill="0" applyAlignment="0" applyProtection="0"/>
    <xf numFmtId="0" fontId="20" fillId="0" borderId="46" applyNumberFormat="0" applyFill="0" applyAlignment="0" applyProtection="0"/>
    <xf numFmtId="0" fontId="20" fillId="0" borderId="46" applyNumberFormat="0" applyFill="0" applyAlignment="0" applyProtection="0"/>
    <xf numFmtId="4" fontId="29" fillId="55" borderId="45" applyNumberFormat="0" applyProtection="0">
      <alignment vertical="center"/>
    </xf>
    <xf numFmtId="0" fontId="8"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71" fillId="0" borderId="0"/>
    <xf numFmtId="4" fontId="29" fillId="57" borderId="45" applyNumberFormat="0" applyProtection="0">
      <alignment horizontal="right" vertical="center"/>
    </xf>
    <xf numFmtId="0" fontId="55"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68" fillId="0" borderId="46" applyNumberFormat="0" applyFill="0" applyAlignment="0" applyProtection="0"/>
    <xf numFmtId="0" fontId="15" fillId="8" borderId="43" applyNumberFormat="0" applyAlignment="0" applyProtection="0"/>
    <xf numFmtId="0" fontId="15" fillId="8" borderId="43" applyNumberFormat="0" applyAlignment="0" applyProtection="0"/>
    <xf numFmtId="0" fontId="55" fillId="21" borderId="43" applyNumberFormat="0" applyAlignment="0" applyProtection="0"/>
    <xf numFmtId="0" fontId="63" fillId="21" borderId="45" applyNumberFormat="0" applyAlignment="0" applyProtection="0"/>
    <xf numFmtId="0" fontId="4" fillId="24" borderId="44" applyNumberFormat="0" applyFont="0" applyAlignment="0" applyProtection="0"/>
    <xf numFmtId="0" fontId="62" fillId="21" borderId="43" applyNumberFormat="0" applyAlignment="0" applyProtection="0"/>
    <xf numFmtId="0" fontId="20" fillId="0" borderId="62"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20" fillId="0" borderId="62"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4" fontId="30" fillId="57" borderId="45" applyNumberFormat="0" applyProtection="0">
      <alignment horizontal="right" vertical="center"/>
    </xf>
    <xf numFmtId="4" fontId="29" fillId="57" borderId="45" applyNumberFormat="0" applyProtection="0">
      <alignment horizontal="right" vertical="center"/>
    </xf>
    <xf numFmtId="0" fontId="4" fillId="56" borderId="45" applyNumberFormat="0" applyProtection="0">
      <alignment horizontal="left" vertical="center" wrapText="1" indent="1"/>
    </xf>
    <xf numFmtId="4" fontId="29" fillId="55" borderId="45" applyNumberFormat="0" applyProtection="0">
      <alignment vertical="center"/>
    </xf>
    <xf numFmtId="0" fontId="18" fillId="21" borderId="45" applyNumberFormat="0" applyAlignment="0" applyProtection="0"/>
    <xf numFmtId="0" fontId="4" fillId="24" borderId="59" applyNumberFormat="0" applyFont="0" applyAlignment="0" applyProtection="0"/>
    <xf numFmtId="0" fontId="63" fillId="21" borderId="45" applyNumberFormat="0" applyAlignment="0" applyProtection="0"/>
    <xf numFmtId="0" fontId="22" fillId="24" borderId="44" applyNumberFormat="0" applyFont="0" applyAlignment="0" applyProtection="0"/>
    <xf numFmtId="0" fontId="55" fillId="21" borderId="43" applyNumberFormat="0" applyAlignment="0" applyProtection="0"/>
    <xf numFmtId="0" fontId="63"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22" fillId="24" borderId="59" applyNumberFormat="0" applyFon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63" fillId="21" borderId="57" applyNumberFormat="0" applyAlignment="0" applyProtection="0"/>
    <xf numFmtId="0" fontId="55" fillId="21" borderId="43" applyNumberFormat="0" applyAlignment="0" applyProtection="0"/>
    <xf numFmtId="0" fontId="8" fillId="21" borderId="43" applyNumberFormat="0" applyAlignment="0" applyProtection="0"/>
    <xf numFmtId="0" fontId="22" fillId="24" borderId="44" applyNumberFormat="0" applyFont="0" applyAlignment="0" applyProtection="0"/>
    <xf numFmtId="0" fontId="22"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4" fontId="29" fillId="57" borderId="45" applyNumberFormat="0" applyProtection="0">
      <alignment horizontal="right" vertical="center"/>
    </xf>
    <xf numFmtId="4" fontId="30" fillId="57" borderId="45" applyNumberFormat="0" applyProtection="0">
      <alignment horizontal="right" vertical="center"/>
    </xf>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15" fillId="8" borderId="43" applyNumberForma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8" fillId="21" borderId="60" applyNumberFormat="0" applyAlignment="0" applyProtection="0"/>
    <xf numFmtId="4" fontId="29" fillId="55" borderId="45" applyNumberFormat="0" applyProtection="0">
      <alignment vertical="center"/>
    </xf>
    <xf numFmtId="0" fontId="62" fillId="21" borderId="43" applyNumberFormat="0" applyAlignment="0" applyProtection="0"/>
    <xf numFmtId="0" fontId="20" fillId="0" borderId="62" applyNumberFormat="0" applyFill="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55" fillId="21"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4" fillId="56" borderId="45" applyNumberFormat="0" applyProtection="0">
      <alignment horizontal="left" vertical="center" wrapText="1" indent="1"/>
    </xf>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4" fillId="56" borderId="45" applyNumberFormat="0" applyProtection="0">
      <alignment horizontal="left" vertical="center" wrapText="1" indent="1"/>
    </xf>
    <xf numFmtId="0" fontId="8" fillId="21" borderId="43"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63" fillId="21" borderId="45"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62" fillId="21" borderId="43"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59" applyNumberFormat="0" applyFont="0" applyAlignment="0" applyProtection="0"/>
    <xf numFmtId="0" fontId="63" fillId="21" borderId="45" applyNumberFormat="0" applyAlignment="0" applyProtection="0"/>
    <xf numFmtId="0" fontId="55"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63" fillId="21" borderId="45" applyNumberFormat="0" applyAlignment="0" applyProtection="0"/>
    <xf numFmtId="0" fontId="68" fillId="0" borderId="46" applyNumberFormat="0" applyFill="0" applyAlignment="0" applyProtection="0"/>
    <xf numFmtId="0" fontId="62" fillId="21" borderId="43"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18" fillId="21" borderId="45" applyNumberFormat="0" applyAlignment="0" applyProtection="0"/>
    <xf numFmtId="0" fontId="63" fillId="21" borderId="45" applyNumberFormat="0" applyAlignment="0" applyProtection="0"/>
    <xf numFmtId="0" fontId="4" fillId="56" borderId="45" applyNumberFormat="0" applyProtection="0">
      <alignment horizontal="left" vertical="center" wrapText="1" indent="1"/>
    </xf>
    <xf numFmtId="0" fontId="62" fillId="21" borderId="43" applyNumberFormat="0" applyAlignment="0" applyProtection="0"/>
    <xf numFmtId="0" fontId="18" fillId="21" borderId="45"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20" fillId="0" borderId="46" applyNumberFormat="0" applyFill="0" applyAlignment="0" applyProtection="0"/>
    <xf numFmtId="0" fontId="18" fillId="21" borderId="45"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4" fontId="30" fillId="57" borderId="45" applyNumberFormat="0" applyProtection="0">
      <alignment horizontal="right" vertical="center"/>
    </xf>
    <xf numFmtId="0" fontId="15" fillId="8"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22" fillId="24" borderId="44" applyNumberFormat="0" applyFont="0" applyAlignment="0" applyProtection="0"/>
    <xf numFmtId="0" fontId="15" fillId="8" borderId="43" applyNumberFormat="0" applyAlignment="0" applyProtection="0"/>
    <xf numFmtId="4" fontId="29" fillId="57" borderId="45" applyNumberFormat="0" applyProtection="0">
      <alignment horizontal="right" vertical="center"/>
    </xf>
    <xf numFmtId="0" fontId="22" fillId="24" borderId="44" applyNumberFormat="0" applyFont="0" applyAlignment="0" applyProtection="0"/>
    <xf numFmtId="0" fontId="63"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4" fontId="29" fillId="55" borderId="45" applyNumberFormat="0" applyProtection="0">
      <alignment vertical="center"/>
    </xf>
    <xf numFmtId="0" fontId="68" fillId="0" borderId="46" applyNumberFormat="0" applyFill="0" applyAlignment="0" applyProtection="0"/>
    <xf numFmtId="4" fontId="30" fillId="57" borderId="45" applyNumberFormat="0" applyProtection="0">
      <alignment horizontal="right" vertical="center"/>
    </xf>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8" fillId="21" borderId="43" applyNumberFormat="0" applyAlignment="0" applyProtection="0"/>
    <xf numFmtId="0" fontId="63" fillId="21" borderId="45"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8" fillId="21" borderId="43" applyNumberFormat="0" applyAlignment="0" applyProtection="0"/>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55" fillId="21"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15" fillId="8" borderId="43" applyNumberFormat="0" applyAlignment="0" applyProtection="0"/>
    <xf numFmtId="0" fontId="68"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4" fontId="29" fillId="55" borderId="45" applyNumberFormat="0" applyProtection="0">
      <alignment vertical="center"/>
    </xf>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55"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30" fillId="57" borderId="45" applyNumberFormat="0" applyProtection="0">
      <alignment horizontal="right" vertical="center"/>
    </xf>
    <xf numFmtId="0" fontId="55" fillId="21"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62" fillId="21" borderId="43"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55" fillId="21" borderId="43" applyNumberFormat="0" applyAlignment="0" applyProtection="0"/>
    <xf numFmtId="0" fontId="8" fillId="21" borderId="43" applyNumberForma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0" fontId="4" fillId="56" borderId="45" applyNumberFormat="0" applyProtection="0">
      <alignment horizontal="left" vertical="center" wrapText="1" indent="1"/>
    </xf>
    <xf numFmtId="0" fontId="20" fillId="0" borderId="46" applyNumberFormat="0" applyFill="0" applyAlignment="0" applyProtection="0"/>
    <xf numFmtId="0" fontId="4" fillId="24" borderId="44" applyNumberFormat="0" applyFont="0" applyAlignment="0" applyProtection="0"/>
    <xf numFmtId="0" fontId="4" fillId="24" borderId="44" applyNumberFormat="0" applyFont="0" applyAlignment="0" applyProtection="0"/>
    <xf numFmtId="0" fontId="20" fillId="0" borderId="46" applyNumberFormat="0" applyFill="0" applyAlignment="0" applyProtection="0"/>
    <xf numFmtId="0" fontId="8"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20" fillId="0" borderId="46" applyNumberFormat="0" applyFill="0" applyAlignment="0" applyProtection="0"/>
    <xf numFmtId="0" fontId="68" fillId="0" borderId="46" applyNumberFormat="0" applyFill="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55" fillId="21" borderId="43" applyNumberFormat="0" applyAlignment="0" applyProtection="0"/>
    <xf numFmtId="0" fontId="62" fillId="21" borderId="43" applyNumberFormat="0" applyAlignment="0" applyProtection="0"/>
    <xf numFmtId="0" fontId="55"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8"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62"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8" fillId="21" borderId="43" applyNumberFormat="0" applyAlignment="0" applyProtection="0"/>
    <xf numFmtId="0" fontId="63" fillId="21" borderId="45"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63" fillId="21" borderId="45" applyNumberForma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4" fontId="29" fillId="55" borderId="45" applyNumberFormat="0" applyProtection="0">
      <alignment vertical="center"/>
    </xf>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4" fontId="29" fillId="55" borderId="45" applyNumberFormat="0" applyProtection="0">
      <alignment vertical="center"/>
    </xf>
    <xf numFmtId="0" fontId="20" fillId="0" borderId="46" applyNumberFormat="0" applyFill="0" applyAlignment="0" applyProtection="0"/>
    <xf numFmtId="0" fontId="4" fillId="56" borderId="45" applyNumberFormat="0" applyProtection="0">
      <alignment horizontal="left" vertical="center" wrapText="1" indent="1"/>
    </xf>
    <xf numFmtId="0" fontId="22" fillId="24" borderId="44" applyNumberFormat="0" applyFont="0" applyAlignment="0" applyProtection="0"/>
    <xf numFmtId="0" fontId="4" fillId="24" borderId="44" applyNumberFormat="0" applyFont="0" applyAlignment="0" applyProtection="0"/>
    <xf numFmtId="0" fontId="63" fillId="21" borderId="45" applyNumberFormat="0" applyAlignment="0" applyProtection="0"/>
    <xf numFmtId="0" fontId="63" fillId="21" borderId="45" applyNumberFormat="0" applyAlignment="0" applyProtection="0"/>
    <xf numFmtId="0" fontId="62" fillId="21" borderId="43" applyNumberFormat="0" applyAlignment="0" applyProtection="0"/>
    <xf numFmtId="0" fontId="8" fillId="21"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18" fillId="21" borderId="45"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20" fillId="0" borderId="46" applyNumberFormat="0" applyFill="0" applyAlignment="0" applyProtection="0"/>
    <xf numFmtId="0" fontId="22"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4" fontId="29" fillId="57" borderId="45" applyNumberFormat="0" applyProtection="0">
      <alignment horizontal="right" vertical="center"/>
    </xf>
    <xf numFmtId="0" fontId="20" fillId="0" borderId="46" applyNumberFormat="0" applyFill="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0" fontId="8" fillId="21" borderId="43" applyNumberFormat="0" applyAlignment="0" applyProtection="0"/>
    <xf numFmtId="4" fontId="30" fillId="57" borderId="45" applyNumberFormat="0" applyProtection="0">
      <alignment horizontal="right" vertical="center"/>
    </xf>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20" fillId="0" borderId="46" applyNumberFormat="0" applyFill="0" applyAlignment="0" applyProtection="0"/>
    <xf numFmtId="4" fontId="30" fillId="57" borderId="45" applyNumberFormat="0" applyProtection="0">
      <alignment horizontal="right" vertical="center"/>
    </xf>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8"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4" fontId="29" fillId="55" borderId="45" applyNumberFormat="0" applyProtection="0">
      <alignment vertical="center"/>
    </xf>
    <xf numFmtId="4" fontId="29" fillId="57" borderId="45" applyNumberFormat="0" applyProtection="0">
      <alignment horizontal="right" vertical="center"/>
    </xf>
    <xf numFmtId="0" fontId="20" fillId="0" borderId="46" applyNumberFormat="0" applyFill="0" applyAlignment="0" applyProtection="0"/>
    <xf numFmtId="0" fontId="8" fillId="21" borderId="43"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20" fillId="0" borderId="46" applyNumberFormat="0" applyFill="0" applyAlignment="0" applyProtection="0"/>
    <xf numFmtId="0" fontId="63" fillId="21" borderId="45" applyNumberFormat="0" applyAlignment="0" applyProtection="0"/>
    <xf numFmtId="0" fontId="62" fillId="21" borderId="43" applyNumberFormat="0" applyAlignment="0" applyProtection="0"/>
    <xf numFmtId="0" fontId="4" fillId="56" borderId="45" applyNumberFormat="0" applyProtection="0">
      <alignment horizontal="left" vertical="center" wrapText="1" indent="1"/>
    </xf>
    <xf numFmtId="0" fontId="55" fillId="21" borderId="43"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68" fillId="0" borderId="46" applyNumberFormat="0" applyFill="0" applyAlignment="0" applyProtection="0"/>
    <xf numFmtId="0" fontId="8"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22" fillId="24" borderId="44" applyNumberFormat="0" applyFont="0" applyAlignment="0" applyProtection="0"/>
    <xf numFmtId="0" fontId="4" fillId="24" borderId="44" applyNumberFormat="0" applyFont="0" applyAlignment="0" applyProtection="0"/>
    <xf numFmtId="4" fontId="29" fillId="57" borderId="45" applyNumberFormat="0" applyProtection="0">
      <alignment horizontal="right" vertical="center"/>
    </xf>
    <xf numFmtId="0" fontId="68" fillId="0" borderId="46" applyNumberFormat="0" applyFill="0" applyAlignment="0" applyProtection="0"/>
    <xf numFmtId="0" fontId="8" fillId="21" borderId="43" applyNumberFormat="0" applyAlignment="0" applyProtection="0"/>
    <xf numFmtId="0" fontId="68" fillId="0" borderId="46" applyNumberFormat="0" applyFill="0" applyAlignment="0" applyProtection="0"/>
    <xf numFmtId="0" fontId="8" fillId="21" borderId="43" applyNumberFormat="0" applyAlignment="0" applyProtection="0"/>
    <xf numFmtId="0" fontId="8" fillId="21" borderId="43" applyNumberFormat="0" applyAlignment="0" applyProtection="0"/>
    <xf numFmtId="0" fontId="55" fillId="21" borderId="60"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68" fillId="0" borderId="46" applyNumberFormat="0" applyFill="0" applyAlignment="0" applyProtection="0"/>
    <xf numFmtId="0" fontId="62" fillId="21" borderId="43" applyNumberFormat="0" applyAlignment="0" applyProtection="0"/>
    <xf numFmtId="0" fontId="18" fillId="21" borderId="45" applyNumberFormat="0" applyAlignment="0" applyProtection="0"/>
    <xf numFmtId="0" fontId="18" fillId="21" borderId="45" applyNumberFormat="0" applyAlignment="0" applyProtection="0"/>
    <xf numFmtId="0" fontId="4" fillId="24" borderId="44" applyNumberFormat="0" applyFont="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4" fillId="56" borderId="45" applyNumberFormat="0" applyProtection="0">
      <alignment horizontal="left" vertical="center" wrapText="1" indent="1"/>
    </xf>
    <xf numFmtId="0" fontId="68" fillId="0" borderId="46" applyNumberFormat="0" applyFill="0" applyAlignment="0" applyProtection="0"/>
    <xf numFmtId="0" fontId="15" fillId="8" borderId="60" applyNumberFormat="0" applyAlignment="0" applyProtection="0"/>
    <xf numFmtId="0" fontId="8" fillId="21" borderId="43" applyNumberFormat="0" applyAlignment="0" applyProtection="0"/>
    <xf numFmtId="0" fontId="4" fillId="24" borderId="44" applyNumberFormat="0" applyFont="0" applyAlignment="0" applyProtection="0"/>
    <xf numFmtId="0" fontId="62" fillId="21" borderId="43" applyNumberForma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5" fillId="8" borderId="43" applyNumberFormat="0" applyAlignment="0" applyProtection="0"/>
    <xf numFmtId="0" fontId="20" fillId="0" borderId="46" applyNumberFormat="0" applyFill="0" applyAlignment="0" applyProtection="0"/>
    <xf numFmtId="0" fontId="18" fillId="21" borderId="45" applyNumberFormat="0" applyAlignment="0" applyProtection="0"/>
    <xf numFmtId="0" fontId="63" fillId="21" borderId="45" applyNumberFormat="0" applyAlignment="0" applyProtection="0"/>
    <xf numFmtId="4" fontId="29" fillId="55" borderId="45" applyNumberFormat="0" applyProtection="0">
      <alignment vertical="center"/>
    </xf>
    <xf numFmtId="0" fontId="18" fillId="21" borderId="45" applyNumberFormat="0" applyAlignment="0" applyProtection="0"/>
    <xf numFmtId="0" fontId="8"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62" fillId="21" borderId="43" applyNumberFormat="0" applyAlignment="0" applyProtection="0"/>
    <xf numFmtId="0" fontId="63" fillId="21" borderId="45" applyNumberFormat="0" applyAlignment="0" applyProtection="0"/>
    <xf numFmtId="4" fontId="29" fillId="57" borderId="45" applyNumberFormat="0" applyProtection="0">
      <alignment horizontal="right" vertical="center"/>
    </xf>
    <xf numFmtId="0" fontId="63" fillId="21" borderId="45"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8" fillId="21" borderId="61" applyNumberFormat="0" applyAlignment="0" applyProtection="0"/>
    <xf numFmtId="0" fontId="62" fillId="21" borderId="43" applyNumberFormat="0" applyAlignment="0" applyProtection="0"/>
    <xf numFmtId="0" fontId="8" fillId="21" borderId="43" applyNumberFormat="0" applyAlignment="0" applyProtection="0"/>
    <xf numFmtId="0" fontId="68" fillId="0" borderId="46" applyNumberFormat="0" applyFill="0" applyAlignment="0" applyProtection="0"/>
    <xf numFmtId="0" fontId="4" fillId="24" borderId="44" applyNumberFormat="0" applyFont="0" applyAlignment="0" applyProtection="0"/>
    <xf numFmtId="0" fontId="8" fillId="21" borderId="43" applyNumberFormat="0" applyAlignment="0" applyProtection="0"/>
    <xf numFmtId="0" fontId="55"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18" fillId="21" borderId="45" applyNumberFormat="0" applyAlignment="0" applyProtection="0"/>
    <xf numFmtId="0" fontId="20" fillId="0" borderId="46" applyNumberFormat="0" applyFill="0" applyAlignment="0" applyProtection="0"/>
    <xf numFmtId="0" fontId="18"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3" fillId="21" borderId="45" applyNumberFormat="0" applyAlignment="0" applyProtection="0"/>
    <xf numFmtId="0" fontId="63" fillId="21" borderId="45" applyNumberFormat="0" applyAlignment="0" applyProtection="0"/>
    <xf numFmtId="0" fontId="15" fillId="8" borderId="43" applyNumberFormat="0" applyAlignment="0" applyProtection="0"/>
    <xf numFmtId="0" fontId="55" fillId="21" borderId="43" applyNumberFormat="0" applyAlignment="0" applyProtection="0"/>
    <xf numFmtId="4" fontId="29" fillId="55" borderId="45" applyNumberFormat="0" applyProtection="0">
      <alignment vertical="center"/>
    </xf>
    <xf numFmtId="0" fontId="18" fillId="21" borderId="45" applyNumberFormat="0" applyAlignment="0" applyProtection="0"/>
    <xf numFmtId="0" fontId="4" fillId="24" borderId="44" applyNumberFormat="0" applyFont="0" applyAlignment="0" applyProtection="0"/>
    <xf numFmtId="0" fontId="20" fillId="0" borderId="46" applyNumberFormat="0" applyFill="0" applyAlignment="0" applyProtection="0"/>
    <xf numFmtId="0" fontId="62" fillId="21" borderId="43" applyNumberForma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20" fillId="0" borderId="46" applyNumberFormat="0" applyFill="0" applyAlignment="0" applyProtection="0"/>
    <xf numFmtId="0" fontId="4" fillId="24" borderId="44" applyNumberFormat="0" applyFont="0" applyAlignment="0" applyProtection="0"/>
    <xf numFmtId="0" fontId="62"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63" fillId="21" borderId="45" applyNumberFormat="0" applyAlignment="0" applyProtection="0"/>
    <xf numFmtId="0" fontId="15" fillId="8" borderId="43" applyNumberFormat="0" applyAlignment="0" applyProtection="0"/>
    <xf numFmtId="4" fontId="29" fillId="55" borderId="45" applyNumberFormat="0" applyProtection="0">
      <alignment vertical="center"/>
    </xf>
    <xf numFmtId="0" fontId="22" fillId="24" borderId="44" applyNumberFormat="0" applyFont="0" applyAlignment="0" applyProtection="0"/>
    <xf numFmtId="0" fontId="18" fillId="21" borderId="45" applyNumberFormat="0" applyAlignment="0" applyProtection="0"/>
    <xf numFmtId="0" fontId="4" fillId="24" borderId="44" applyNumberFormat="0" applyFont="0" applyAlignment="0" applyProtection="0"/>
    <xf numFmtId="0" fontId="15" fillId="8" borderId="56"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22" fillId="24" borderId="44" applyNumberFormat="0" applyFont="0" applyAlignment="0" applyProtection="0"/>
    <xf numFmtId="0" fontId="8" fillId="21" borderId="43" applyNumberFormat="0" applyAlignment="0" applyProtection="0"/>
    <xf numFmtId="4" fontId="29" fillId="57" borderId="45" applyNumberFormat="0" applyProtection="0">
      <alignment horizontal="right" vertical="center"/>
    </xf>
    <xf numFmtId="0" fontId="8" fillId="21"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4" fillId="56" borderId="45" applyNumberFormat="0" applyProtection="0">
      <alignment horizontal="left" vertical="center" wrapText="1" indent="1"/>
    </xf>
    <xf numFmtId="0" fontId="15" fillId="8" borderId="43" applyNumberFormat="0" applyAlignment="0" applyProtection="0"/>
    <xf numFmtId="0" fontId="22" fillId="24" borderId="44" applyNumberFormat="0" applyFont="0" applyAlignment="0" applyProtection="0"/>
    <xf numFmtId="0" fontId="4" fillId="24" borderId="44" applyNumberFormat="0" applyFont="0" applyAlignment="0" applyProtection="0"/>
    <xf numFmtId="0" fontId="55" fillId="21" borderId="43" applyNumberFormat="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0" fontId="55" fillId="21" borderId="43" applyNumberFormat="0" applyAlignment="0" applyProtection="0"/>
    <xf numFmtId="4" fontId="29" fillId="57" borderId="45" applyNumberFormat="0" applyProtection="0">
      <alignment horizontal="right" vertical="center"/>
    </xf>
    <xf numFmtId="0" fontId="15" fillId="8" borderId="43" applyNumberFormat="0" applyAlignment="0" applyProtection="0"/>
    <xf numFmtId="4" fontId="30"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4" fontId="30" fillId="57" borderId="45" applyNumberFormat="0" applyProtection="0">
      <alignment horizontal="right" vertical="center"/>
    </xf>
    <xf numFmtId="0" fontId="55" fillId="21" borderId="43" applyNumberFormat="0" applyAlignment="0" applyProtection="0"/>
    <xf numFmtId="0" fontId="62" fillId="21" borderId="43" applyNumberFormat="0" applyAlignment="0" applyProtection="0"/>
    <xf numFmtId="0" fontId="20" fillId="0" borderId="46" applyNumberFormat="0" applyFill="0" applyAlignment="0" applyProtection="0"/>
    <xf numFmtId="0" fontId="4" fillId="24" borderId="44" applyNumberFormat="0" applyFont="0" applyAlignment="0" applyProtection="0"/>
    <xf numFmtId="0" fontId="15" fillId="8" borderId="43" applyNumberFormat="0" applyAlignment="0" applyProtection="0"/>
    <xf numFmtId="0" fontId="15" fillId="8" borderId="43" applyNumberFormat="0" applyAlignment="0" applyProtection="0"/>
    <xf numFmtId="0" fontId="62" fillId="21" borderId="43" applyNumberFormat="0" applyAlignment="0" applyProtection="0"/>
    <xf numFmtId="0" fontId="63" fillId="21" borderId="45" applyNumberFormat="0" applyAlignment="0" applyProtection="0"/>
    <xf numFmtId="0" fontId="8" fillId="21" borderId="43" applyNumberFormat="0" applyAlignment="0" applyProtection="0"/>
    <xf numFmtId="0" fontId="18" fillId="21" borderId="45" applyNumberFormat="0" applyAlignment="0" applyProtection="0"/>
    <xf numFmtId="0" fontId="63" fillId="21" borderId="45" applyNumberFormat="0" applyAlignment="0" applyProtection="0"/>
    <xf numFmtId="0" fontId="15" fillId="8" borderId="56" applyNumberFormat="0" applyAlignment="0" applyProtection="0"/>
    <xf numFmtId="0" fontId="4" fillId="24" borderId="44" applyNumberFormat="0" applyFon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4" fillId="24" borderId="44" applyNumberFormat="0" applyFont="0" applyAlignment="0" applyProtection="0"/>
    <xf numFmtId="0" fontId="22" fillId="24" borderId="44" applyNumberFormat="0" applyFont="0" applyAlignment="0" applyProtection="0"/>
    <xf numFmtId="0" fontId="55" fillId="21"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20" fillId="0" borderId="46" applyNumberFormat="0" applyFill="0" applyAlignment="0" applyProtection="0"/>
    <xf numFmtId="0" fontId="15" fillId="8"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2" fillId="24" borderId="44" applyNumberFormat="0" applyFont="0" applyAlignment="0" applyProtection="0"/>
    <xf numFmtId="0" fontId="8" fillId="21" borderId="43" applyNumberFormat="0" applyAlignment="0" applyProtection="0"/>
    <xf numFmtId="0" fontId="15" fillId="8" borderId="43" applyNumberForma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44" applyNumberFormat="0" applyFont="0" applyAlignment="0" applyProtection="0"/>
    <xf numFmtId="0" fontId="8" fillId="21"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62" fillId="21" borderId="43" applyNumberFormat="0" applyAlignment="0" applyProtection="0"/>
    <xf numFmtId="0" fontId="15" fillId="8" borderId="43" applyNumberFormat="0" applyAlignment="0" applyProtection="0"/>
    <xf numFmtId="0" fontId="15" fillId="8" borderId="43" applyNumberFormat="0" applyAlignment="0" applyProtection="0"/>
    <xf numFmtId="0" fontId="63" fillId="21" borderId="45" applyNumberFormat="0" applyAlignment="0" applyProtection="0"/>
    <xf numFmtId="0" fontId="55" fillId="21" borderId="43" applyNumberFormat="0" applyAlignment="0" applyProtection="0"/>
    <xf numFmtId="4" fontId="30" fillId="57" borderId="45" applyNumberFormat="0" applyProtection="0">
      <alignment horizontal="right" vertical="center"/>
    </xf>
    <xf numFmtId="0" fontId="20" fillId="0" borderId="46" applyNumberFormat="0" applyFill="0" applyAlignment="0" applyProtection="0"/>
    <xf numFmtId="0" fontId="55" fillId="21" borderId="43" applyNumberFormat="0" applyAlignment="0" applyProtection="0"/>
    <xf numFmtId="0" fontId="20" fillId="0" borderId="46" applyNumberFormat="0" applyFill="0" applyAlignment="0" applyProtection="0"/>
    <xf numFmtId="0" fontId="68" fillId="0" borderId="46" applyNumberFormat="0" applyFill="0" applyAlignment="0" applyProtection="0"/>
    <xf numFmtId="0" fontId="4" fillId="56" borderId="45" applyNumberFormat="0" applyProtection="0">
      <alignment horizontal="left" vertical="center" wrapText="1" indent="1"/>
    </xf>
    <xf numFmtId="0" fontId="4" fillId="24" borderId="44" applyNumberFormat="0" applyFont="0" applyAlignment="0" applyProtection="0"/>
    <xf numFmtId="4" fontId="29" fillId="55" borderId="45" applyNumberFormat="0" applyProtection="0">
      <alignment vertical="center"/>
    </xf>
    <xf numFmtId="0" fontId="68" fillId="0" borderId="46" applyNumberFormat="0" applyFill="0" applyAlignment="0" applyProtection="0"/>
    <xf numFmtId="0" fontId="20" fillId="0" borderId="46" applyNumberFormat="0" applyFill="0" applyAlignment="0" applyProtection="0"/>
    <xf numFmtId="0" fontId="4" fillId="24" borderId="44" applyNumberFormat="0" applyFont="0" applyAlignment="0" applyProtection="0"/>
    <xf numFmtId="0" fontId="63" fillId="21" borderId="45" applyNumberFormat="0" applyAlignment="0" applyProtection="0"/>
    <xf numFmtId="0" fontId="18" fillId="21" borderId="45" applyNumberFormat="0" applyAlignment="0" applyProtection="0"/>
    <xf numFmtId="0" fontId="18" fillId="21" borderId="45" applyNumberFormat="0" applyAlignment="0" applyProtection="0"/>
    <xf numFmtId="0" fontId="62" fillId="21" borderId="43" applyNumberFormat="0" applyAlignment="0" applyProtection="0"/>
    <xf numFmtId="0" fontId="22" fillId="24" borderId="44" applyNumberFormat="0" applyFont="0" applyAlignment="0" applyProtection="0"/>
    <xf numFmtId="4" fontId="29" fillId="57" borderId="45" applyNumberFormat="0" applyProtection="0">
      <alignment horizontal="right" vertical="center"/>
    </xf>
    <xf numFmtId="0" fontId="4" fillId="24" borderId="44" applyNumberFormat="0" applyFont="0" applyAlignment="0" applyProtection="0"/>
    <xf numFmtId="0" fontId="18" fillId="21" borderId="45"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20" fillId="0" borderId="46" applyNumberFormat="0" applyFill="0" applyAlignment="0" applyProtection="0"/>
    <xf numFmtId="0" fontId="18" fillId="21" borderId="45"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5" fillId="8" borderId="43" applyNumberFormat="0" applyAlignment="0" applyProtection="0"/>
    <xf numFmtId="0" fontId="8" fillId="21" borderId="43" applyNumberFormat="0" applyAlignment="0" applyProtection="0"/>
    <xf numFmtId="0" fontId="8" fillId="21" borderId="43" applyNumberFormat="0" applyAlignment="0" applyProtection="0"/>
    <xf numFmtId="0" fontId="15" fillId="8" borderId="43" applyNumberFormat="0" applyAlignment="0" applyProtection="0"/>
    <xf numFmtId="0" fontId="4" fillId="24" borderId="44" applyNumberFormat="0" applyFont="0" applyAlignment="0" applyProtection="0"/>
    <xf numFmtId="0" fontId="4" fillId="24" borderId="44" applyNumberFormat="0" applyFont="0" applyAlignment="0" applyProtection="0"/>
    <xf numFmtId="0" fontId="18" fillId="21" borderId="45" applyNumberFormat="0" applyAlignment="0" applyProtection="0"/>
    <xf numFmtId="0" fontId="20" fillId="0" borderId="46" applyNumberFormat="0" applyFill="0" applyAlignment="0" applyProtection="0"/>
    <xf numFmtId="0" fontId="8" fillId="21" borderId="43" applyNumberFormat="0" applyAlignment="0" applyProtection="0"/>
    <xf numFmtId="0" fontId="15" fillId="8" borderId="43"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2"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4" fontId="29" fillId="57" borderId="57" applyNumberFormat="0" applyProtection="0">
      <alignment horizontal="right" vertical="center"/>
    </xf>
    <xf numFmtId="4" fontId="30" fillId="57" borderId="57" applyNumberFormat="0" applyProtection="0">
      <alignment horizontal="right" vertical="center"/>
    </xf>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4" fontId="29" fillId="55" borderId="57" applyNumberFormat="0" applyProtection="0">
      <alignment vertical="center"/>
    </xf>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22"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68" fillId="0" borderId="58" applyNumberFormat="0" applyFill="0" applyAlignment="0" applyProtection="0"/>
    <xf numFmtId="0" fontId="62" fillId="21"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4" fontId="30" fillId="57" borderId="57" applyNumberFormat="0" applyProtection="0">
      <alignment horizontal="right" vertical="center"/>
    </xf>
    <xf numFmtId="0" fontId="8" fillId="21" borderId="56" applyNumberFormat="0" applyAlignment="0" applyProtection="0"/>
    <xf numFmtId="0" fontId="18" fillId="21" borderId="57" applyNumberFormat="0" applyAlignment="0" applyProtection="0"/>
    <xf numFmtId="0" fontId="8" fillId="21" borderId="56" applyNumberForma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22"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63" fillId="21" borderId="57" applyNumberFormat="0" applyAlignment="0" applyProtection="0"/>
    <xf numFmtId="0" fontId="68" fillId="0" borderId="58" applyNumberFormat="0" applyFill="0" applyAlignment="0" applyProtection="0"/>
    <xf numFmtId="4" fontId="29" fillId="55" borderId="57" applyNumberFormat="0" applyProtection="0">
      <alignment vertical="center"/>
    </xf>
    <xf numFmtId="0" fontId="20"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8"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55"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2"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68" fillId="0" borderId="58" applyNumberFormat="0" applyFill="0" applyAlignment="0" applyProtection="0"/>
    <xf numFmtId="0" fontId="15" fillId="8" borderId="56" applyNumberFormat="0" applyAlignment="0" applyProtection="0"/>
    <xf numFmtId="0" fontId="15" fillId="8" borderId="56" applyNumberFormat="0" applyAlignment="0" applyProtection="0"/>
    <xf numFmtId="0" fontId="55" fillId="21" borderId="56" applyNumberFormat="0" applyAlignment="0" applyProtection="0"/>
    <xf numFmtId="0" fontId="63" fillId="21" borderId="57" applyNumberFormat="0" applyAlignment="0" applyProtection="0"/>
    <xf numFmtId="0" fontId="4" fillId="24" borderId="55" applyNumberFormat="0" applyFont="0" applyAlignment="0" applyProtection="0"/>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4" fontId="30" fillId="57" borderId="57" applyNumberFormat="0" applyProtection="0">
      <alignment horizontal="right" vertical="center"/>
    </xf>
    <xf numFmtId="4" fontId="29" fillId="57" borderId="57" applyNumberFormat="0" applyProtection="0">
      <alignment horizontal="right" vertical="center"/>
    </xf>
    <xf numFmtId="0" fontId="4" fillId="56" borderId="57" applyNumberFormat="0" applyProtection="0">
      <alignment horizontal="left" vertical="center" wrapText="1" indent="1"/>
    </xf>
    <xf numFmtId="4" fontId="29" fillId="55" borderId="57" applyNumberFormat="0" applyProtection="0">
      <alignment vertical="center"/>
    </xf>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63"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8" fillId="21" borderId="56" applyNumberFormat="0" applyAlignment="0" applyProtection="0"/>
    <xf numFmtId="0" fontId="22" fillId="24" borderId="55" applyNumberFormat="0" applyFont="0" applyAlignment="0" applyProtection="0"/>
    <xf numFmtId="0" fontId="22"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4" fontId="29" fillId="57" borderId="57" applyNumberFormat="0" applyProtection="0">
      <alignment horizontal="right" vertical="center"/>
    </xf>
    <xf numFmtId="4" fontId="30" fillId="57" borderId="57" applyNumberFormat="0" applyProtection="0">
      <alignment horizontal="right" vertical="center"/>
    </xf>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20" fillId="0" borderId="58" applyNumberFormat="0" applyFill="0" applyAlignment="0" applyProtection="0"/>
    <xf numFmtId="0" fontId="68"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15" fillId="8"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2"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18"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4" fillId="56" borderId="57" applyNumberFormat="0" applyProtection="0">
      <alignment horizontal="left" vertical="center" wrapText="1" indent="1"/>
    </xf>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63" fillId="21" borderId="57"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5" fillId="8" borderId="56" applyNumberFormat="0" applyAlignment="0" applyProtection="0"/>
    <xf numFmtId="0" fontId="62" fillId="21" borderId="56"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4" fontId="29" fillId="55" borderId="57" applyNumberFormat="0" applyProtection="0">
      <alignment vertical="center"/>
    </xf>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0" fontId="55"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63" fillId="21" borderId="57" applyNumberFormat="0" applyAlignment="0" applyProtection="0"/>
    <xf numFmtId="0" fontId="68" fillId="0" borderId="58" applyNumberFormat="0" applyFill="0" applyAlignment="0" applyProtection="0"/>
    <xf numFmtId="0" fontId="62" fillId="21" borderId="56" applyNumberFormat="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8" fillId="21" borderId="57" applyNumberFormat="0" applyAlignment="0" applyProtection="0"/>
    <xf numFmtId="0" fontId="63" fillId="21" borderId="57" applyNumberFormat="0" applyAlignment="0" applyProtection="0"/>
    <xf numFmtId="0" fontId="4" fillId="56" borderId="57" applyNumberFormat="0" applyProtection="0">
      <alignment horizontal="left" vertical="center" wrapText="1" indent="1"/>
    </xf>
    <xf numFmtId="0" fontId="62" fillId="21" borderId="56" applyNumberForma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4" fontId="30" fillId="57" borderId="57" applyNumberFormat="0" applyProtection="0">
      <alignment horizontal="right" vertical="center"/>
    </xf>
    <xf numFmtId="0" fontId="15" fillId="8"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22" fillId="24" borderId="55" applyNumberFormat="0" applyFont="0" applyAlignment="0" applyProtection="0"/>
    <xf numFmtId="0" fontId="15" fillId="8" borderId="56" applyNumberFormat="0" applyAlignment="0" applyProtection="0"/>
    <xf numFmtId="4" fontId="29" fillId="57" borderId="57" applyNumberFormat="0" applyProtection="0">
      <alignment horizontal="right" vertical="center"/>
    </xf>
    <xf numFmtId="0" fontId="22" fillId="24" borderId="55" applyNumberFormat="0" applyFont="0" applyAlignment="0" applyProtection="0"/>
    <xf numFmtId="0" fontId="63"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4" fontId="29" fillId="55" borderId="57" applyNumberFormat="0" applyProtection="0">
      <alignment vertical="center"/>
    </xf>
    <xf numFmtId="0" fontId="68" fillId="0" borderId="58" applyNumberFormat="0" applyFill="0" applyAlignment="0" applyProtection="0"/>
    <xf numFmtId="4" fontId="30" fillId="57" borderId="57" applyNumberFormat="0" applyProtection="0">
      <alignment horizontal="right" vertical="center"/>
    </xf>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8" fillId="21" borderId="56" applyNumberFormat="0" applyAlignment="0" applyProtection="0"/>
    <xf numFmtId="0" fontId="63" fillId="21" borderId="57"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8" fillId="21" borderId="56" applyNumberFormat="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5" borderId="57" applyNumberFormat="0" applyProtection="0">
      <alignment vertical="center"/>
    </xf>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55" fillId="21" borderId="56" applyNumberFormat="0" applyAlignment="0" applyProtection="0"/>
    <xf numFmtId="0" fontId="55" fillId="21" borderId="56"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55" fillId="21" borderId="56" applyNumberFormat="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62" fillId="21" borderId="56"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68" fillId="0" borderId="58" applyNumberFormat="0" applyFill="0" applyAlignment="0" applyProtection="0"/>
    <xf numFmtId="0" fontId="8" fillId="21" borderId="56" applyNumberFormat="0" applyAlignment="0" applyProtection="0"/>
    <xf numFmtId="0" fontId="55" fillId="21" borderId="56" applyNumberFormat="0" applyAlignment="0" applyProtection="0"/>
    <xf numFmtId="0" fontId="15" fillId="8" borderId="56" applyNumberFormat="0" applyAlignment="0" applyProtection="0"/>
    <xf numFmtId="0" fontId="8" fillId="21" borderId="56" applyNumberForma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4" fillId="56" borderId="57" applyNumberFormat="0" applyProtection="0">
      <alignment horizontal="left" vertical="center" wrapText="1" indent="1"/>
    </xf>
    <xf numFmtId="0" fontId="20" fillId="0" borderId="58" applyNumberFormat="0" applyFill="0" applyAlignment="0" applyProtection="0"/>
    <xf numFmtId="0" fontId="4" fillId="24" borderId="55" applyNumberFormat="0" applyFont="0" applyAlignment="0" applyProtection="0"/>
    <xf numFmtId="0" fontId="4" fillId="24" borderId="55" applyNumberFormat="0" applyFont="0" applyAlignment="0" applyProtection="0"/>
    <xf numFmtId="0" fontId="20" fillId="0" borderId="58" applyNumberFormat="0" applyFill="0" applyAlignment="0" applyProtection="0"/>
    <xf numFmtId="0" fontId="8"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55"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62"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63" fillId="21" borderId="57"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63" fillId="21" borderId="57" applyNumberForma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4" fontId="29" fillId="55" borderId="57" applyNumberFormat="0" applyProtection="0">
      <alignment vertical="center"/>
    </xf>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4" fontId="29" fillId="55" borderId="57" applyNumberFormat="0" applyProtection="0">
      <alignment vertical="center"/>
    </xf>
    <xf numFmtId="0" fontId="20" fillId="0" borderId="58" applyNumberFormat="0" applyFill="0" applyAlignment="0" applyProtection="0"/>
    <xf numFmtId="0" fontId="4" fillId="56" borderId="57" applyNumberFormat="0" applyProtection="0">
      <alignment horizontal="left" vertical="center" wrapText="1" indent="1"/>
    </xf>
    <xf numFmtId="0" fontId="22" fillId="24" borderId="55" applyNumberFormat="0" applyFont="0" applyAlignment="0" applyProtection="0"/>
    <xf numFmtId="0" fontId="4" fillId="24" borderId="55" applyNumberFormat="0" applyFont="0" applyAlignment="0" applyProtection="0"/>
    <xf numFmtId="0" fontId="63" fillId="21" borderId="57" applyNumberFormat="0" applyAlignment="0" applyProtection="0"/>
    <xf numFmtId="0" fontId="63" fillId="21" borderId="57" applyNumberFormat="0" applyAlignment="0" applyProtection="0"/>
    <xf numFmtId="0" fontId="62" fillId="21" borderId="56" applyNumberFormat="0" applyAlignment="0" applyProtection="0"/>
    <xf numFmtId="0" fontId="8"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55" fillId="21"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20" fillId="0" borderId="58" applyNumberFormat="0" applyFill="0" applyAlignment="0" applyProtection="0"/>
    <xf numFmtId="0" fontId="22"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20" fillId="0" borderId="58" applyNumberFormat="0" applyFill="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15" fillId="8" borderId="56" applyNumberFormat="0" applyAlignment="0" applyProtection="0"/>
    <xf numFmtId="0" fontId="15" fillId="8"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0" fontId="8" fillId="21" borderId="56" applyNumberFormat="0" applyAlignment="0" applyProtection="0"/>
    <xf numFmtId="4" fontId="30" fillId="57" borderId="57" applyNumberFormat="0" applyProtection="0">
      <alignment horizontal="right" vertical="center"/>
    </xf>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4" fontId="30" fillId="57" borderId="57" applyNumberFormat="0" applyProtection="0">
      <alignment horizontal="right" vertical="center"/>
    </xf>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4" fontId="29" fillId="55" borderId="57" applyNumberFormat="0" applyProtection="0">
      <alignment vertical="center"/>
    </xf>
    <xf numFmtId="4" fontId="29" fillId="57" borderId="57" applyNumberFormat="0" applyProtection="0">
      <alignment horizontal="right" vertical="center"/>
    </xf>
    <xf numFmtId="0" fontId="20"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63" fillId="21" borderId="57" applyNumberFormat="0" applyAlignment="0" applyProtection="0"/>
    <xf numFmtId="0" fontId="62" fillId="21" borderId="56" applyNumberFormat="0" applyAlignment="0" applyProtection="0"/>
    <xf numFmtId="0" fontId="4" fillId="24" borderId="55" applyNumberFormat="0" applyFont="0" applyAlignment="0" applyProtection="0"/>
    <xf numFmtId="0" fontId="4" fillId="56" borderId="57" applyNumberFormat="0" applyProtection="0">
      <alignment horizontal="left" vertical="center" wrapText="1" indent="1"/>
    </xf>
    <xf numFmtId="0" fontId="55" fillId="21" borderId="56"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22" fillId="24" borderId="55" applyNumberFormat="0" applyFont="0" applyAlignment="0" applyProtection="0"/>
    <xf numFmtId="0" fontId="4" fillId="24" borderId="55" applyNumberFormat="0" applyFont="0" applyAlignment="0" applyProtection="0"/>
    <xf numFmtId="4" fontId="29" fillId="57" borderId="57" applyNumberFormat="0" applyProtection="0">
      <alignment horizontal="right" vertical="center"/>
    </xf>
    <xf numFmtId="0" fontId="68" fillId="0" borderId="58" applyNumberFormat="0" applyFill="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62" fillId="21"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4" fillId="56" borderId="57" applyNumberFormat="0" applyProtection="0">
      <alignment horizontal="left" vertical="center" wrapText="1" indent="1"/>
    </xf>
    <xf numFmtId="0" fontId="68" fillId="0" borderId="58" applyNumberFormat="0" applyFill="0" applyAlignment="0" applyProtection="0"/>
    <xf numFmtId="0" fontId="15" fillId="8"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2" fillId="21" borderId="56" applyNumberForma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5" fillId="8"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63" fillId="21" borderId="57" applyNumberFormat="0" applyAlignment="0" applyProtection="0"/>
    <xf numFmtId="4" fontId="29" fillId="55" borderId="57" applyNumberFormat="0" applyProtection="0">
      <alignment vertical="center"/>
    </xf>
    <xf numFmtId="0" fontId="18"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62" fillId="21" borderId="56" applyNumberFormat="0" applyAlignment="0" applyProtection="0"/>
    <xf numFmtId="0" fontId="63" fillId="21" borderId="57" applyNumberFormat="0" applyAlignment="0" applyProtection="0"/>
    <xf numFmtId="4" fontId="29" fillId="57" borderId="57" applyNumberFormat="0" applyProtection="0">
      <alignment horizontal="right" vertical="center"/>
    </xf>
    <xf numFmtId="0" fontId="63" fillId="21" borderId="57"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8" fillId="21" borderId="56" applyNumberFormat="0" applyAlignment="0" applyProtection="0"/>
    <xf numFmtId="0" fontId="4" fillId="24" borderId="55" applyNumberFormat="0" applyFont="0" applyAlignment="0" applyProtection="0"/>
    <xf numFmtId="0" fontId="68" fillId="0" borderId="58" applyNumberFormat="0" applyFill="0" applyAlignment="0" applyProtection="0"/>
    <xf numFmtId="0" fontId="4"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0" fontId="55"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18" fillId="21" borderId="57" applyNumberFormat="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20" fillId="0" borderId="58" applyNumberFormat="0" applyFill="0" applyAlignment="0" applyProtection="0"/>
    <xf numFmtId="0" fontId="18"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3" fillId="21" borderId="57" applyNumberFormat="0" applyAlignment="0" applyProtection="0"/>
    <xf numFmtId="0" fontId="63" fillId="21" borderId="57" applyNumberFormat="0" applyAlignment="0" applyProtection="0"/>
    <xf numFmtId="0" fontId="4" fillId="24" borderId="55" applyNumberFormat="0" applyFont="0" applyAlignment="0" applyProtection="0"/>
    <xf numFmtId="0" fontId="15" fillId="8" borderId="56" applyNumberFormat="0" applyAlignment="0" applyProtection="0"/>
    <xf numFmtId="0" fontId="55" fillId="21" borderId="56" applyNumberFormat="0" applyAlignment="0" applyProtection="0"/>
    <xf numFmtId="4" fontId="29" fillId="55" borderId="57" applyNumberFormat="0" applyProtection="0">
      <alignment vertical="center"/>
    </xf>
    <xf numFmtId="0" fontId="18" fillId="21" borderId="57" applyNumberFormat="0" applyAlignment="0" applyProtection="0"/>
    <xf numFmtId="0" fontId="4" fillId="24" borderId="55" applyNumberFormat="0" applyFont="0" applyAlignment="0" applyProtection="0"/>
    <xf numFmtId="0" fontId="20" fillId="0" borderId="58" applyNumberFormat="0" applyFill="0" applyAlignment="0" applyProtection="0"/>
    <xf numFmtId="0" fontId="62" fillId="21" borderId="56" applyNumberForma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20" fillId="0" borderId="58" applyNumberFormat="0" applyFill="0" applyAlignment="0" applyProtection="0"/>
    <xf numFmtId="0" fontId="4" fillId="24" borderId="55" applyNumberFormat="0" applyFont="0" applyAlignment="0" applyProtection="0"/>
    <xf numFmtId="0" fontId="62" fillId="21" borderId="56" applyNumberFormat="0" applyAlignment="0" applyProtection="0"/>
    <xf numFmtId="0" fontId="4" fillId="24" borderId="55" applyNumberFormat="0" applyFon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63" fillId="21" borderId="57" applyNumberFormat="0" applyAlignment="0" applyProtection="0"/>
    <xf numFmtId="0" fontId="15" fillId="8" borderId="56" applyNumberFormat="0" applyAlignment="0" applyProtection="0"/>
    <xf numFmtId="4" fontId="29" fillId="55" borderId="57" applyNumberFormat="0" applyProtection="0">
      <alignment vertical="center"/>
    </xf>
    <xf numFmtId="0" fontId="22" fillId="24" borderId="55" applyNumberFormat="0" applyFont="0" applyAlignment="0" applyProtection="0"/>
    <xf numFmtId="0" fontId="18" fillId="21" borderId="57" applyNumberFormat="0" applyAlignment="0" applyProtection="0"/>
    <xf numFmtId="0" fontId="4" fillId="24" borderId="55" applyNumberFormat="0" applyFont="0" applyAlignment="0" applyProtection="0"/>
    <xf numFmtId="0" fontId="8" fillId="21" borderId="56"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22" fillId="24" borderId="55" applyNumberFormat="0" applyFont="0" applyAlignment="0" applyProtection="0"/>
    <xf numFmtId="0" fontId="8" fillId="21" borderId="56" applyNumberFormat="0" applyAlignment="0" applyProtection="0"/>
    <xf numFmtId="4" fontId="29" fillId="57" borderId="57" applyNumberFormat="0" applyProtection="0">
      <alignment horizontal="right" vertical="center"/>
    </xf>
    <xf numFmtId="0" fontId="8" fillId="21" borderId="56" applyNumberFormat="0" applyAlignment="0" applyProtection="0"/>
    <xf numFmtId="0" fontId="20" fillId="0" borderId="58" applyNumberFormat="0" applyFill="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4" fillId="56" borderId="57" applyNumberFormat="0" applyProtection="0">
      <alignment horizontal="left" vertical="center" wrapText="1" indent="1"/>
    </xf>
    <xf numFmtId="0" fontId="15" fillId="8" borderId="56" applyNumberFormat="0" applyAlignment="0" applyProtection="0"/>
    <xf numFmtId="0" fontId="22" fillId="24" borderId="55" applyNumberFormat="0" applyFont="0" applyAlignment="0" applyProtection="0"/>
    <xf numFmtId="0" fontId="4" fillId="24" borderId="55" applyNumberFormat="0" applyFont="0" applyAlignment="0" applyProtection="0"/>
    <xf numFmtId="0" fontId="55" fillId="21" borderId="56" applyNumberFormat="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0" fontId="55" fillId="21" borderId="56" applyNumberFormat="0" applyAlignment="0" applyProtection="0"/>
    <xf numFmtId="0" fontId="20" fillId="0" borderId="58" applyNumberFormat="0" applyFill="0" applyAlignment="0" applyProtection="0"/>
    <xf numFmtId="4" fontId="29" fillId="57" borderId="57" applyNumberFormat="0" applyProtection="0">
      <alignment horizontal="right" vertical="center"/>
    </xf>
    <xf numFmtId="0" fontId="15" fillId="8" borderId="56" applyNumberFormat="0" applyAlignment="0" applyProtection="0"/>
    <xf numFmtId="4" fontId="30"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4" fontId="30" fillId="57" borderId="57" applyNumberFormat="0" applyProtection="0">
      <alignment horizontal="right" vertical="center"/>
    </xf>
    <xf numFmtId="0" fontId="55" fillId="21" borderId="56" applyNumberFormat="0" applyAlignment="0" applyProtection="0"/>
    <xf numFmtId="0" fontId="62" fillId="21" borderId="56" applyNumberFormat="0" applyAlignment="0" applyProtection="0"/>
    <xf numFmtId="0" fontId="20" fillId="0" borderId="58" applyNumberFormat="0" applyFill="0" applyAlignment="0" applyProtection="0"/>
    <xf numFmtId="0" fontId="4" fillId="24" borderId="55" applyNumberFormat="0" applyFont="0" applyAlignment="0" applyProtection="0"/>
    <xf numFmtId="0" fontId="15" fillId="8" borderId="56" applyNumberFormat="0" applyAlignment="0" applyProtection="0"/>
    <xf numFmtId="0" fontId="15" fillId="8" borderId="56" applyNumberFormat="0" applyAlignment="0" applyProtection="0"/>
    <xf numFmtId="0" fontId="62" fillId="21" borderId="56" applyNumberFormat="0" applyAlignment="0" applyProtection="0"/>
    <xf numFmtId="0" fontId="63" fillId="21" borderId="57" applyNumberFormat="0" applyAlignment="0" applyProtection="0"/>
    <xf numFmtId="0" fontId="8" fillId="21" borderId="56" applyNumberFormat="0" applyAlignment="0" applyProtection="0"/>
    <xf numFmtId="0" fontId="18" fillId="21" borderId="57" applyNumberFormat="0" applyAlignment="0" applyProtection="0"/>
    <xf numFmtId="0" fontId="63" fillId="21" borderId="57" applyNumberFormat="0" applyAlignment="0" applyProtection="0"/>
    <xf numFmtId="0" fontId="8"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4" fillId="24" borderId="55" applyNumberFormat="0" applyFont="0" applyAlignment="0" applyProtection="0"/>
    <xf numFmtId="0" fontId="22" fillId="24" borderId="55" applyNumberFormat="0" applyFont="0" applyAlignment="0" applyProtection="0"/>
    <xf numFmtId="0" fontId="55" fillId="21"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20" fillId="0" borderId="58" applyNumberFormat="0" applyFill="0" applyAlignment="0" applyProtection="0"/>
    <xf numFmtId="0" fontId="15" fillId="8"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2" fillId="24" borderId="55" applyNumberFormat="0" applyFont="0" applyAlignment="0" applyProtection="0"/>
    <xf numFmtId="0" fontId="8" fillId="21" borderId="56" applyNumberFormat="0" applyAlignment="0" applyProtection="0"/>
    <xf numFmtId="0" fontId="15" fillId="8" borderId="56" applyNumberForma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22" fillId="24" borderId="55" applyNumberFormat="0" applyFont="0" applyAlignment="0" applyProtection="0"/>
    <xf numFmtId="0" fontId="8" fillId="21"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62" fillId="21" borderId="56" applyNumberFormat="0" applyAlignment="0" applyProtection="0"/>
    <xf numFmtId="0" fontId="15" fillId="8" borderId="56" applyNumberFormat="0" applyAlignment="0" applyProtection="0"/>
    <xf numFmtId="0" fontId="15" fillId="8" borderId="56" applyNumberFormat="0" applyAlignment="0" applyProtection="0"/>
    <xf numFmtId="0" fontId="63" fillId="21" borderId="57" applyNumberFormat="0" applyAlignment="0" applyProtection="0"/>
    <xf numFmtId="0" fontId="55" fillId="21" borderId="56" applyNumberFormat="0" applyAlignment="0" applyProtection="0"/>
    <xf numFmtId="4" fontId="30" fillId="57" borderId="57" applyNumberFormat="0" applyProtection="0">
      <alignment horizontal="right" vertical="center"/>
    </xf>
    <xf numFmtId="0" fontId="20" fillId="0" borderId="58" applyNumberFormat="0" applyFill="0" applyAlignment="0" applyProtection="0"/>
    <xf numFmtId="0" fontId="55" fillId="21" borderId="56" applyNumberFormat="0" applyAlignment="0" applyProtection="0"/>
    <xf numFmtId="0" fontId="20" fillId="0" borderId="58" applyNumberFormat="0" applyFill="0" applyAlignment="0" applyProtection="0"/>
    <xf numFmtId="0" fontId="68" fillId="0" borderId="58" applyNumberFormat="0" applyFill="0" applyAlignment="0" applyProtection="0"/>
    <xf numFmtId="0" fontId="4" fillId="56" borderId="57" applyNumberFormat="0" applyProtection="0">
      <alignment horizontal="left" vertical="center" wrapText="1" indent="1"/>
    </xf>
    <xf numFmtId="0" fontId="4" fillId="24" borderId="55" applyNumberFormat="0" applyFont="0" applyAlignment="0" applyProtection="0"/>
    <xf numFmtId="4" fontId="29" fillId="55" borderId="57" applyNumberFormat="0" applyProtection="0">
      <alignment vertical="center"/>
    </xf>
    <xf numFmtId="0" fontId="68" fillId="0" borderId="58" applyNumberFormat="0" applyFill="0" applyAlignment="0" applyProtection="0"/>
    <xf numFmtId="0" fontId="20" fillId="0" borderId="58" applyNumberFormat="0" applyFill="0" applyAlignment="0" applyProtection="0"/>
    <xf numFmtId="0" fontId="4" fillId="24" borderId="55" applyNumberFormat="0" applyFont="0" applyAlignment="0" applyProtection="0"/>
    <xf numFmtId="0" fontId="63" fillId="21" borderId="57" applyNumberFormat="0" applyAlignment="0" applyProtection="0"/>
    <xf numFmtId="0" fontId="18" fillId="21" borderId="57" applyNumberFormat="0" applyAlignment="0" applyProtection="0"/>
    <xf numFmtId="0" fontId="18" fillId="21" borderId="57" applyNumberFormat="0" applyAlignment="0" applyProtection="0"/>
    <xf numFmtId="0" fontId="62" fillId="21" borderId="56" applyNumberFormat="0" applyAlignment="0" applyProtection="0"/>
    <xf numFmtId="0" fontId="22" fillId="24" borderId="55" applyNumberFormat="0" applyFont="0" applyAlignment="0" applyProtection="0"/>
    <xf numFmtId="4" fontId="29" fillId="57" borderId="57" applyNumberFormat="0" applyProtection="0">
      <alignment horizontal="right" vertical="center"/>
    </xf>
    <xf numFmtId="0" fontId="4" fillId="24" borderId="55" applyNumberFormat="0" applyFont="0" applyAlignment="0" applyProtection="0"/>
    <xf numFmtId="0" fontId="18" fillId="21" borderId="57"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20" fillId="0" borderId="58" applyNumberFormat="0" applyFill="0" applyAlignment="0" applyProtection="0"/>
    <xf numFmtId="0" fontId="18" fillId="21" borderId="57"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5" fillId="8" borderId="56" applyNumberFormat="0" applyAlignment="0" applyProtection="0"/>
    <xf numFmtId="0" fontId="8" fillId="21" borderId="56" applyNumberFormat="0" applyAlignment="0" applyProtection="0"/>
    <xf numFmtId="0" fontId="8" fillId="21" borderId="56" applyNumberFormat="0" applyAlignment="0" applyProtection="0"/>
    <xf numFmtId="0" fontId="15" fillId="8" borderId="56" applyNumberFormat="0" applyAlignment="0" applyProtection="0"/>
    <xf numFmtId="0" fontId="4" fillId="24" borderId="55" applyNumberFormat="0" applyFont="0" applyAlignment="0" applyProtection="0"/>
    <xf numFmtId="0" fontId="4" fillId="24" borderId="55" applyNumberFormat="0" applyFont="0" applyAlignment="0" applyProtection="0"/>
    <xf numFmtId="0" fontId="18" fillId="21" borderId="57" applyNumberFormat="0" applyAlignment="0" applyProtection="0"/>
    <xf numFmtId="0" fontId="20" fillId="0" borderId="58" applyNumberFormat="0" applyFill="0" applyAlignment="0" applyProtection="0"/>
    <xf numFmtId="0" fontId="8" fillId="21" borderId="56" applyNumberFormat="0" applyAlignment="0" applyProtection="0"/>
    <xf numFmtId="0" fontId="15" fillId="8" borderId="56"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2"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4" fontId="29" fillId="57" borderId="61" applyNumberFormat="0" applyProtection="0">
      <alignment horizontal="right" vertical="center"/>
    </xf>
    <xf numFmtId="4" fontId="30" fillId="57" borderId="61" applyNumberFormat="0" applyProtection="0">
      <alignment horizontal="right" vertical="center"/>
    </xf>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4" fontId="29" fillId="55" borderId="61" applyNumberFormat="0" applyProtection="0">
      <alignment vertical="center"/>
    </xf>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22"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68" fillId="0" borderId="62" applyNumberFormat="0" applyFill="0" applyAlignment="0" applyProtection="0"/>
    <xf numFmtId="0" fontId="62" fillId="21"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4" fontId="30" fillId="57" borderId="61" applyNumberFormat="0" applyProtection="0">
      <alignment horizontal="right" vertical="center"/>
    </xf>
    <xf numFmtId="0" fontId="8" fillId="21" borderId="60" applyNumberFormat="0" applyAlignment="0" applyProtection="0"/>
    <xf numFmtId="0" fontId="18" fillId="21" borderId="61" applyNumberFormat="0" applyAlignment="0" applyProtection="0"/>
    <xf numFmtId="0" fontId="8" fillId="21" borderId="60" applyNumberForma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22"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63" fillId="21" borderId="61" applyNumberFormat="0" applyAlignment="0" applyProtection="0"/>
    <xf numFmtId="0" fontId="68" fillId="0" borderId="62" applyNumberFormat="0" applyFill="0" applyAlignment="0" applyProtection="0"/>
    <xf numFmtId="4" fontId="29" fillId="55" borderId="61" applyNumberFormat="0" applyProtection="0">
      <alignment vertical="center"/>
    </xf>
    <xf numFmtId="0" fontId="20"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8"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55"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2"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68" fillId="0" borderId="62" applyNumberFormat="0" applyFill="0" applyAlignment="0" applyProtection="0"/>
    <xf numFmtId="0" fontId="15" fillId="8" borderId="60" applyNumberFormat="0" applyAlignment="0" applyProtection="0"/>
    <xf numFmtId="0" fontId="15" fillId="8" borderId="60" applyNumberFormat="0" applyAlignment="0" applyProtection="0"/>
    <xf numFmtId="0" fontId="55" fillId="21" borderId="60" applyNumberFormat="0" applyAlignment="0" applyProtection="0"/>
    <xf numFmtId="0" fontId="63" fillId="21" borderId="61" applyNumberFormat="0" applyAlignment="0" applyProtection="0"/>
    <xf numFmtId="0" fontId="4" fillId="24" borderId="59" applyNumberFormat="0" applyFont="0" applyAlignment="0" applyProtection="0"/>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4" fontId="30" fillId="57" borderId="61" applyNumberFormat="0" applyProtection="0">
      <alignment horizontal="right" vertical="center"/>
    </xf>
    <xf numFmtId="4" fontId="29" fillId="57" borderId="61" applyNumberFormat="0" applyProtection="0">
      <alignment horizontal="right" vertical="center"/>
    </xf>
    <xf numFmtId="0" fontId="4" fillId="56" borderId="61" applyNumberFormat="0" applyProtection="0">
      <alignment horizontal="left" vertical="center" wrapText="1" indent="1"/>
    </xf>
    <xf numFmtId="4" fontId="29" fillId="55" borderId="61" applyNumberFormat="0" applyProtection="0">
      <alignment vertical="center"/>
    </xf>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63"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8" fillId="21" borderId="60" applyNumberFormat="0" applyAlignment="0" applyProtection="0"/>
    <xf numFmtId="0" fontId="22" fillId="24" borderId="59" applyNumberFormat="0" applyFont="0" applyAlignment="0" applyProtection="0"/>
    <xf numFmtId="0" fontId="22"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4" fontId="29" fillId="57" borderId="61" applyNumberFormat="0" applyProtection="0">
      <alignment horizontal="right" vertical="center"/>
    </xf>
    <xf numFmtId="4" fontId="30" fillId="57" borderId="61" applyNumberFormat="0" applyProtection="0">
      <alignment horizontal="right" vertical="center"/>
    </xf>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20" fillId="0" borderId="62" applyNumberFormat="0" applyFill="0" applyAlignment="0" applyProtection="0"/>
    <xf numFmtId="0" fontId="68"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15" fillId="8"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18"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4" fillId="56" borderId="61" applyNumberFormat="0" applyProtection="0">
      <alignment horizontal="left" vertical="center" wrapText="1" indent="1"/>
    </xf>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63" fillId="21" borderId="61"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5" fillId="8" borderId="60" applyNumberFormat="0" applyAlignment="0" applyProtection="0"/>
    <xf numFmtId="0" fontId="62" fillId="21" borderId="60"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0" fontId="55"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63" fillId="21" borderId="61" applyNumberFormat="0" applyAlignment="0" applyProtection="0"/>
    <xf numFmtId="0" fontId="68" fillId="0" borderId="62" applyNumberFormat="0" applyFill="0" applyAlignment="0" applyProtection="0"/>
    <xf numFmtId="0" fontId="62" fillId="21" borderId="60" applyNumberFormat="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8" fillId="21" borderId="61" applyNumberFormat="0" applyAlignment="0" applyProtection="0"/>
    <xf numFmtId="0" fontId="63" fillId="21" borderId="61" applyNumberFormat="0" applyAlignment="0" applyProtection="0"/>
    <xf numFmtId="0" fontId="4" fillId="56" borderId="61" applyNumberFormat="0" applyProtection="0">
      <alignment horizontal="left" vertical="center" wrapText="1" indent="1"/>
    </xf>
    <xf numFmtId="0" fontId="62" fillId="21" borderId="60" applyNumberForma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4" fontId="30" fillId="57" borderId="61" applyNumberFormat="0" applyProtection="0">
      <alignment horizontal="right" vertical="center"/>
    </xf>
    <xf numFmtId="0" fontId="15" fillId="8"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22" fillId="24" borderId="59" applyNumberFormat="0" applyFont="0" applyAlignment="0" applyProtection="0"/>
    <xf numFmtId="0" fontId="15" fillId="8" borderId="60" applyNumberFormat="0" applyAlignment="0" applyProtection="0"/>
    <xf numFmtId="4" fontId="29" fillId="57" borderId="61" applyNumberFormat="0" applyProtection="0">
      <alignment horizontal="right" vertical="center"/>
    </xf>
    <xf numFmtId="0" fontId="22" fillId="24" borderId="59" applyNumberFormat="0" applyFon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4" fontId="29" fillId="55" borderId="61" applyNumberFormat="0" applyProtection="0">
      <alignment vertical="center"/>
    </xf>
    <xf numFmtId="0" fontId="68" fillId="0" borderId="62" applyNumberFormat="0" applyFill="0" applyAlignment="0" applyProtection="0"/>
    <xf numFmtId="4" fontId="30" fillId="57" borderId="61" applyNumberFormat="0" applyProtection="0">
      <alignment horizontal="right" vertical="center"/>
    </xf>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8" fillId="21" borderId="60" applyNumberFormat="0" applyAlignment="0" applyProtection="0"/>
    <xf numFmtId="0" fontId="63" fillId="21" borderId="61"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8" fillId="21" borderId="60" applyNumberFormat="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5" borderId="61" applyNumberFormat="0" applyProtection="0">
      <alignment vertical="center"/>
    </xf>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55" fillId="21" borderId="60" applyNumberFormat="0" applyAlignment="0" applyProtection="0"/>
    <xf numFmtId="0" fontId="55" fillId="21" borderId="60"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55" fillId="21" borderId="60" applyNumberFormat="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62" fillId="21" borderId="60"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68" fillId="0" borderId="62" applyNumberFormat="0" applyFill="0" applyAlignment="0" applyProtection="0"/>
    <xf numFmtId="0" fontId="8" fillId="21" borderId="60" applyNumberFormat="0" applyAlignment="0" applyProtection="0"/>
    <xf numFmtId="0" fontId="55" fillId="21" borderId="60" applyNumberFormat="0" applyAlignment="0" applyProtection="0"/>
    <xf numFmtId="0" fontId="15" fillId="8" borderId="60" applyNumberFormat="0" applyAlignment="0" applyProtection="0"/>
    <xf numFmtId="0" fontId="8" fillId="21" borderId="60" applyNumberForma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4" fillId="56" borderId="61" applyNumberFormat="0" applyProtection="0">
      <alignment horizontal="left" vertical="center" wrapText="1" indent="1"/>
    </xf>
    <xf numFmtId="0" fontId="20" fillId="0" borderId="62" applyNumberFormat="0" applyFill="0" applyAlignment="0" applyProtection="0"/>
    <xf numFmtId="0" fontId="4" fillId="24" borderId="59" applyNumberFormat="0" applyFont="0" applyAlignment="0" applyProtection="0"/>
    <xf numFmtId="0" fontId="4" fillId="24" borderId="59" applyNumberFormat="0" applyFont="0" applyAlignment="0" applyProtection="0"/>
    <xf numFmtId="0" fontId="20" fillId="0" borderId="62" applyNumberFormat="0" applyFill="0" applyAlignment="0" applyProtection="0"/>
    <xf numFmtId="0" fontId="8"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55"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62"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63" fillId="21" borderId="61"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63" fillId="21" borderId="61" applyNumberForma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4" fontId="29" fillId="55" borderId="61" applyNumberFormat="0" applyProtection="0">
      <alignment vertical="center"/>
    </xf>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4" fontId="29" fillId="55" borderId="61" applyNumberFormat="0" applyProtection="0">
      <alignment vertical="center"/>
    </xf>
    <xf numFmtId="0" fontId="20" fillId="0" borderId="62" applyNumberFormat="0" applyFill="0" applyAlignment="0" applyProtection="0"/>
    <xf numFmtId="0" fontId="4" fillId="56" borderId="61" applyNumberFormat="0" applyProtection="0">
      <alignment horizontal="left" vertical="center" wrapText="1" indent="1"/>
    </xf>
    <xf numFmtId="0" fontId="22" fillId="24" borderId="59" applyNumberFormat="0" applyFont="0" applyAlignment="0" applyProtection="0"/>
    <xf numFmtId="0" fontId="4" fillId="24" borderId="59" applyNumberFormat="0" applyFont="0" applyAlignment="0" applyProtection="0"/>
    <xf numFmtId="0" fontId="63" fillId="21" borderId="61" applyNumberFormat="0" applyAlignment="0" applyProtection="0"/>
    <xf numFmtId="0" fontId="63" fillId="21" borderId="61" applyNumberFormat="0" applyAlignment="0" applyProtection="0"/>
    <xf numFmtId="0" fontId="62" fillId="21" borderId="60" applyNumberFormat="0" applyAlignment="0" applyProtection="0"/>
    <xf numFmtId="0" fontId="8"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55" fillId="21"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20" fillId="0" borderId="62" applyNumberFormat="0" applyFill="0" applyAlignment="0" applyProtection="0"/>
    <xf numFmtId="0" fontId="22"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20" fillId="0" borderId="62" applyNumberFormat="0" applyFill="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15" fillId="8" borderId="60" applyNumberFormat="0" applyAlignment="0" applyProtection="0"/>
    <xf numFmtId="0" fontId="15" fillId="8"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0" fontId="8" fillId="21" borderId="60" applyNumberFormat="0" applyAlignment="0" applyProtection="0"/>
    <xf numFmtId="4" fontId="30" fillId="57" borderId="61" applyNumberFormat="0" applyProtection="0">
      <alignment horizontal="right" vertical="center"/>
    </xf>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4" fontId="30" fillId="57" borderId="61" applyNumberFormat="0" applyProtection="0">
      <alignment horizontal="right" vertical="center"/>
    </xf>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4" fontId="29" fillId="55" borderId="61" applyNumberFormat="0" applyProtection="0">
      <alignment vertical="center"/>
    </xf>
    <xf numFmtId="4" fontId="29" fillId="57" borderId="61" applyNumberFormat="0" applyProtection="0">
      <alignment horizontal="right" vertical="center"/>
    </xf>
    <xf numFmtId="0" fontId="20"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63" fillId="21" borderId="61" applyNumberFormat="0" applyAlignment="0" applyProtection="0"/>
    <xf numFmtId="0" fontId="62" fillId="21" borderId="60" applyNumberFormat="0" applyAlignment="0" applyProtection="0"/>
    <xf numFmtId="0" fontId="4" fillId="24" borderId="59" applyNumberFormat="0" applyFont="0" applyAlignment="0" applyProtection="0"/>
    <xf numFmtId="0" fontId="4" fillId="56" borderId="61" applyNumberFormat="0" applyProtection="0">
      <alignment horizontal="left" vertical="center" wrapText="1" indent="1"/>
    </xf>
    <xf numFmtId="0" fontId="55" fillId="21" borderId="60"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22" fillId="24" borderId="59" applyNumberFormat="0" applyFont="0" applyAlignment="0" applyProtection="0"/>
    <xf numFmtId="0" fontId="4" fillId="24" borderId="59" applyNumberFormat="0" applyFont="0" applyAlignment="0" applyProtection="0"/>
    <xf numFmtId="4" fontId="29" fillId="57" borderId="61" applyNumberFormat="0" applyProtection="0">
      <alignment horizontal="right" vertical="center"/>
    </xf>
    <xf numFmtId="0" fontId="68" fillId="0" borderId="62" applyNumberFormat="0" applyFill="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62" fillId="21"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4" fillId="56" borderId="61" applyNumberFormat="0" applyProtection="0">
      <alignment horizontal="left" vertical="center" wrapText="1" indent="1"/>
    </xf>
    <xf numFmtId="0" fontId="68" fillId="0" borderId="62" applyNumberFormat="0" applyFill="0" applyAlignment="0" applyProtection="0"/>
    <xf numFmtId="0" fontId="15" fillId="8"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2" fillId="21" borderId="60" applyNumberForma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5" fillId="8"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63" fillId="21" borderId="61" applyNumberFormat="0" applyAlignment="0" applyProtection="0"/>
    <xf numFmtId="4" fontId="29" fillId="55" borderId="61" applyNumberFormat="0" applyProtection="0">
      <alignment vertical="center"/>
    </xf>
    <xf numFmtId="0" fontId="18"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62" fillId="21" borderId="60" applyNumberFormat="0" applyAlignment="0" applyProtection="0"/>
    <xf numFmtId="0" fontId="63" fillId="21" borderId="61" applyNumberFormat="0" applyAlignment="0" applyProtection="0"/>
    <xf numFmtId="4" fontId="29" fillId="57" borderId="61" applyNumberFormat="0" applyProtection="0">
      <alignment horizontal="right" vertical="center"/>
    </xf>
    <xf numFmtId="0" fontId="63" fillId="21" borderId="61"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8" fillId="21" borderId="60" applyNumberFormat="0" applyAlignment="0" applyProtection="0"/>
    <xf numFmtId="0" fontId="4" fillId="24" borderId="59" applyNumberFormat="0" applyFont="0" applyAlignment="0" applyProtection="0"/>
    <xf numFmtId="0" fontId="68" fillId="0" borderId="62" applyNumberFormat="0" applyFill="0" applyAlignment="0" applyProtection="0"/>
    <xf numFmtId="0" fontId="4"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0" fontId="55"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18" fillId="21" borderId="61" applyNumberFormat="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20" fillId="0" borderId="62" applyNumberFormat="0" applyFill="0" applyAlignment="0" applyProtection="0"/>
    <xf numFmtId="0" fontId="18"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3" fillId="21" borderId="61" applyNumberFormat="0" applyAlignment="0" applyProtection="0"/>
    <xf numFmtId="0" fontId="63" fillId="21" borderId="61" applyNumberFormat="0" applyAlignment="0" applyProtection="0"/>
    <xf numFmtId="0" fontId="4" fillId="24" borderId="59" applyNumberFormat="0" applyFont="0" applyAlignment="0" applyProtection="0"/>
    <xf numFmtId="0" fontId="15" fillId="8" borderId="60" applyNumberFormat="0" applyAlignment="0" applyProtection="0"/>
    <xf numFmtId="0" fontId="55" fillId="21" borderId="60" applyNumberFormat="0" applyAlignment="0" applyProtection="0"/>
    <xf numFmtId="4" fontId="29" fillId="55" borderId="61" applyNumberFormat="0" applyProtection="0">
      <alignment vertical="center"/>
    </xf>
    <xf numFmtId="0" fontId="18" fillId="21" borderId="61" applyNumberFormat="0" applyAlignment="0" applyProtection="0"/>
    <xf numFmtId="0" fontId="4" fillId="24" borderId="59" applyNumberFormat="0" applyFont="0" applyAlignment="0" applyProtection="0"/>
    <xf numFmtId="0" fontId="20" fillId="0" borderId="62" applyNumberFormat="0" applyFill="0" applyAlignment="0" applyProtection="0"/>
    <xf numFmtId="0" fontId="62" fillId="21" borderId="60" applyNumberForma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20" fillId="0" borderId="62" applyNumberFormat="0" applyFill="0" applyAlignment="0" applyProtection="0"/>
    <xf numFmtId="0" fontId="4" fillId="24" borderId="59" applyNumberFormat="0" applyFont="0" applyAlignment="0" applyProtection="0"/>
    <xf numFmtId="0" fontId="62" fillId="21" borderId="60" applyNumberFormat="0" applyAlignment="0" applyProtection="0"/>
    <xf numFmtId="0" fontId="4" fillId="24" borderId="59" applyNumberFormat="0" applyFon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63" fillId="21" borderId="61" applyNumberFormat="0" applyAlignment="0" applyProtection="0"/>
    <xf numFmtId="0" fontId="15" fillId="8" borderId="60" applyNumberFormat="0" applyAlignment="0" applyProtection="0"/>
    <xf numFmtId="4" fontId="29" fillId="55" borderId="61" applyNumberFormat="0" applyProtection="0">
      <alignment vertical="center"/>
    </xf>
    <xf numFmtId="0" fontId="22" fillId="24" borderId="59" applyNumberFormat="0" applyFont="0" applyAlignment="0" applyProtection="0"/>
    <xf numFmtId="0" fontId="18" fillId="21" borderId="61" applyNumberFormat="0" applyAlignment="0" applyProtection="0"/>
    <xf numFmtId="0" fontId="4" fillId="24" borderId="59" applyNumberFormat="0" applyFont="0" applyAlignment="0" applyProtection="0"/>
    <xf numFmtId="0" fontId="8" fillId="21" borderId="60"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22" fillId="24" borderId="59" applyNumberFormat="0" applyFont="0" applyAlignment="0" applyProtection="0"/>
    <xf numFmtId="0" fontId="8" fillId="21" borderId="60" applyNumberFormat="0" applyAlignment="0" applyProtection="0"/>
    <xf numFmtId="4" fontId="29" fillId="57" borderId="61" applyNumberFormat="0" applyProtection="0">
      <alignment horizontal="right" vertical="center"/>
    </xf>
    <xf numFmtId="0" fontId="8" fillId="21" borderId="60" applyNumberFormat="0" applyAlignment="0" applyProtection="0"/>
    <xf numFmtId="0" fontId="20" fillId="0" borderId="62" applyNumberFormat="0" applyFill="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4" fillId="56" borderId="61" applyNumberFormat="0" applyProtection="0">
      <alignment horizontal="left" vertical="center" wrapText="1" indent="1"/>
    </xf>
    <xf numFmtId="0" fontId="15" fillId="8" borderId="60" applyNumberFormat="0" applyAlignment="0" applyProtection="0"/>
    <xf numFmtId="0" fontId="22" fillId="24" borderId="59" applyNumberFormat="0" applyFont="0" applyAlignment="0" applyProtection="0"/>
    <xf numFmtId="0" fontId="4" fillId="24" borderId="59" applyNumberFormat="0" applyFont="0" applyAlignment="0" applyProtection="0"/>
    <xf numFmtId="0" fontId="55" fillId="21" borderId="60" applyNumberFormat="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0" fontId="55" fillId="21" borderId="60" applyNumberFormat="0" applyAlignment="0" applyProtection="0"/>
    <xf numFmtId="0" fontId="20" fillId="0" borderId="62" applyNumberFormat="0" applyFill="0" applyAlignment="0" applyProtection="0"/>
    <xf numFmtId="4" fontId="29" fillId="57" borderId="61" applyNumberFormat="0" applyProtection="0">
      <alignment horizontal="right" vertical="center"/>
    </xf>
    <xf numFmtId="0" fontId="15" fillId="8" borderId="60" applyNumberFormat="0" applyAlignment="0" applyProtection="0"/>
    <xf numFmtId="4" fontId="30"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4" fontId="30" fillId="57" borderId="61" applyNumberFormat="0" applyProtection="0">
      <alignment horizontal="right" vertical="center"/>
    </xf>
    <xf numFmtId="0" fontId="55" fillId="21" borderId="60" applyNumberFormat="0" applyAlignment="0" applyProtection="0"/>
    <xf numFmtId="0" fontId="62" fillId="21" borderId="60" applyNumberFormat="0" applyAlignment="0" applyProtection="0"/>
    <xf numFmtId="0" fontId="20" fillId="0" borderId="62" applyNumberFormat="0" applyFill="0" applyAlignment="0" applyProtection="0"/>
    <xf numFmtId="0" fontId="4" fillId="24" borderId="59" applyNumberFormat="0" applyFont="0" applyAlignment="0" applyProtection="0"/>
    <xf numFmtId="0" fontId="15" fillId="8" borderId="60" applyNumberFormat="0" applyAlignment="0" applyProtection="0"/>
    <xf numFmtId="0" fontId="15" fillId="8" borderId="60" applyNumberFormat="0" applyAlignment="0" applyProtection="0"/>
    <xf numFmtId="0" fontId="62" fillId="21" borderId="60" applyNumberFormat="0" applyAlignment="0" applyProtection="0"/>
    <xf numFmtId="0" fontId="63" fillId="21" borderId="61" applyNumberFormat="0" applyAlignment="0" applyProtection="0"/>
    <xf numFmtId="0" fontId="8" fillId="21" borderId="60" applyNumberFormat="0" applyAlignment="0" applyProtection="0"/>
    <xf numFmtId="0" fontId="18" fillId="21" borderId="61" applyNumberFormat="0" applyAlignment="0" applyProtection="0"/>
    <xf numFmtId="0" fontId="63" fillId="21" borderId="61" applyNumberFormat="0" applyAlignment="0" applyProtection="0"/>
    <xf numFmtId="0" fontId="8"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4" fillId="24" borderId="59" applyNumberFormat="0" applyFont="0" applyAlignment="0" applyProtection="0"/>
    <xf numFmtId="0" fontId="22" fillId="24" borderId="59" applyNumberFormat="0" applyFont="0" applyAlignment="0" applyProtection="0"/>
    <xf numFmtId="0" fontId="55" fillId="21"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20" fillId="0" borderId="62" applyNumberFormat="0" applyFill="0" applyAlignment="0" applyProtection="0"/>
    <xf numFmtId="0" fontId="15" fillId="8"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2" fillId="24" borderId="59" applyNumberFormat="0" applyFont="0" applyAlignment="0" applyProtection="0"/>
    <xf numFmtId="0" fontId="8" fillId="21" borderId="60" applyNumberFormat="0" applyAlignment="0" applyProtection="0"/>
    <xf numFmtId="0" fontId="15" fillId="8" borderId="60" applyNumberForma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22" fillId="24" borderId="59" applyNumberFormat="0" applyFont="0" applyAlignment="0" applyProtection="0"/>
    <xf numFmtId="0" fontId="8" fillId="21"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62" fillId="21" borderId="60" applyNumberFormat="0" applyAlignment="0" applyProtection="0"/>
    <xf numFmtId="0" fontId="15" fillId="8" borderId="60" applyNumberFormat="0" applyAlignment="0" applyProtection="0"/>
    <xf numFmtId="0" fontId="15" fillId="8" borderId="60" applyNumberFormat="0" applyAlignment="0" applyProtection="0"/>
    <xf numFmtId="0" fontId="63" fillId="21" borderId="61" applyNumberFormat="0" applyAlignment="0" applyProtection="0"/>
    <xf numFmtId="0" fontId="55" fillId="21" borderId="60" applyNumberFormat="0" applyAlignment="0" applyProtection="0"/>
    <xf numFmtId="4" fontId="30" fillId="57" borderId="61" applyNumberFormat="0" applyProtection="0">
      <alignment horizontal="right" vertical="center"/>
    </xf>
    <xf numFmtId="0" fontId="20" fillId="0" borderId="62" applyNumberFormat="0" applyFill="0" applyAlignment="0" applyProtection="0"/>
    <xf numFmtId="0" fontId="55" fillId="21" borderId="60" applyNumberFormat="0" applyAlignment="0" applyProtection="0"/>
    <xf numFmtId="0" fontId="20" fillId="0" borderId="62" applyNumberFormat="0" applyFill="0" applyAlignment="0" applyProtection="0"/>
    <xf numFmtId="0" fontId="68" fillId="0" borderId="62" applyNumberFormat="0" applyFill="0" applyAlignment="0" applyProtection="0"/>
    <xf numFmtId="0" fontId="4" fillId="56" borderId="61" applyNumberFormat="0" applyProtection="0">
      <alignment horizontal="left" vertical="center" wrapText="1" indent="1"/>
    </xf>
    <xf numFmtId="0" fontId="4" fillId="24" borderId="59" applyNumberFormat="0" applyFont="0" applyAlignment="0" applyProtection="0"/>
    <xf numFmtId="4" fontId="29" fillId="55" borderId="61" applyNumberFormat="0" applyProtection="0">
      <alignment vertical="center"/>
    </xf>
    <xf numFmtId="0" fontId="68" fillId="0" borderId="62" applyNumberFormat="0" applyFill="0" applyAlignment="0" applyProtection="0"/>
    <xf numFmtId="0" fontId="20" fillId="0" borderId="62" applyNumberFormat="0" applyFill="0" applyAlignment="0" applyProtection="0"/>
    <xf numFmtId="0" fontId="4" fillId="24" borderId="59" applyNumberFormat="0" applyFont="0" applyAlignment="0" applyProtection="0"/>
    <xf numFmtId="0" fontId="63" fillId="21" borderId="61" applyNumberFormat="0" applyAlignment="0" applyProtection="0"/>
    <xf numFmtId="0" fontId="18" fillId="21" borderId="61" applyNumberFormat="0" applyAlignment="0" applyProtection="0"/>
    <xf numFmtId="0" fontId="18" fillId="21" borderId="61" applyNumberFormat="0" applyAlignment="0" applyProtection="0"/>
    <xf numFmtId="0" fontId="62" fillId="21" borderId="60" applyNumberFormat="0" applyAlignment="0" applyProtection="0"/>
    <xf numFmtId="0" fontId="22" fillId="24" borderId="59" applyNumberFormat="0" applyFont="0" applyAlignment="0" applyProtection="0"/>
    <xf numFmtId="4" fontId="29" fillId="57" borderId="61" applyNumberFormat="0" applyProtection="0">
      <alignment horizontal="right" vertical="center"/>
    </xf>
    <xf numFmtId="0" fontId="4" fillId="24" borderId="59" applyNumberFormat="0" applyFont="0" applyAlignment="0" applyProtection="0"/>
    <xf numFmtId="0" fontId="18" fillId="21" borderId="61"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20" fillId="0" borderId="62" applyNumberFormat="0" applyFill="0" applyAlignment="0" applyProtection="0"/>
    <xf numFmtId="0" fontId="18" fillId="21" borderId="61"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5" fillId="8" borderId="60" applyNumberFormat="0" applyAlignment="0" applyProtection="0"/>
    <xf numFmtId="0" fontId="8" fillId="21" borderId="60" applyNumberFormat="0" applyAlignment="0" applyProtection="0"/>
    <xf numFmtId="0" fontId="8" fillId="21" borderId="60" applyNumberFormat="0" applyAlignment="0" applyProtection="0"/>
    <xf numFmtId="0" fontId="15" fillId="8" borderId="60" applyNumberFormat="0" applyAlignment="0" applyProtection="0"/>
    <xf numFmtId="0" fontId="4" fillId="24" borderId="59" applyNumberFormat="0" applyFont="0" applyAlignment="0" applyProtection="0"/>
    <xf numFmtId="0" fontId="4" fillId="24" borderId="59" applyNumberFormat="0" applyFont="0" applyAlignment="0" applyProtection="0"/>
    <xf numFmtId="0" fontId="18" fillId="21" borderId="61" applyNumberFormat="0" applyAlignment="0" applyProtection="0"/>
    <xf numFmtId="0" fontId="20" fillId="0" borderId="62" applyNumberFormat="0" applyFill="0" applyAlignment="0" applyProtection="0"/>
    <xf numFmtId="0" fontId="8" fillId="21" borderId="60" applyNumberFormat="0" applyAlignment="0" applyProtection="0"/>
    <xf numFmtId="0" fontId="15" fillId="8" borderId="60" applyNumberFormat="0" applyAlignment="0" applyProtection="0"/>
    <xf numFmtId="0" fontId="72" fillId="0" borderId="0"/>
    <xf numFmtId="9" fontId="25" fillId="0" borderId="0" applyFont="0" applyFill="0" applyBorder="0" applyAlignment="0" applyProtection="0"/>
    <xf numFmtId="0" fontId="79" fillId="0" borderId="0"/>
    <xf numFmtId="0" fontId="1" fillId="43" borderId="0" applyNumberFormat="0" applyBorder="0" applyAlignment="0" applyProtection="0"/>
    <xf numFmtId="0" fontId="4" fillId="0" borderId="0"/>
    <xf numFmtId="0" fontId="22" fillId="0" borderId="0"/>
    <xf numFmtId="0" fontId="94" fillId="0" borderId="0"/>
  </cellStyleXfs>
  <cellXfs count="357">
    <xf numFmtId="0" fontId="0" fillId="0" borderId="0" xfId="0"/>
    <xf numFmtId="0" fontId="52" fillId="58" borderId="63" xfId="0" applyFont="1" applyFill="1" applyBorder="1" applyAlignment="1">
      <alignment horizontal="center" vertical="center" wrapText="1"/>
    </xf>
    <xf numFmtId="0" fontId="74" fillId="58" borderId="63" xfId="0" applyFont="1" applyFill="1" applyBorder="1" applyAlignment="1">
      <alignment horizontal="center" vertical="center" wrapText="1"/>
    </xf>
    <xf numFmtId="49" fontId="52" fillId="0" borderId="0" xfId="0" applyNumberFormat="1" applyFont="1" applyAlignment="1">
      <alignment horizontal="center" vertical="center" wrapText="1"/>
    </xf>
    <xf numFmtId="49" fontId="52" fillId="0" borderId="0" xfId="0" applyNumberFormat="1" applyFont="1" applyAlignment="1">
      <alignment horizontal="left" vertical="center" wrapText="1"/>
    </xf>
    <xf numFmtId="0" fontId="52" fillId="0" borderId="0" xfId="0" applyFont="1" applyAlignment="1">
      <alignment horizontal="center" vertical="center"/>
    </xf>
    <xf numFmtId="14" fontId="52" fillId="0" borderId="0" xfId="0" applyNumberFormat="1" applyFont="1" applyAlignment="1">
      <alignment horizontal="center" vertical="center"/>
    </xf>
    <xf numFmtId="1" fontId="52" fillId="0" borderId="0" xfId="0" applyNumberFormat="1" applyFont="1" applyAlignment="1">
      <alignment horizontal="center" vertical="center"/>
    </xf>
    <xf numFmtId="14" fontId="52" fillId="0" borderId="0" xfId="0" applyNumberFormat="1" applyFont="1" applyAlignment="1">
      <alignment horizontal="left" vertical="center" wrapText="1"/>
    </xf>
    <xf numFmtId="4" fontId="52" fillId="0" borderId="0" xfId="0" applyNumberFormat="1" applyFont="1" applyAlignment="1">
      <alignment horizontal="center" vertical="center"/>
    </xf>
    <xf numFmtId="0" fontId="52" fillId="0" borderId="0" xfId="0" applyFont="1" applyAlignment="1">
      <alignment horizontal="center" wrapText="1"/>
    </xf>
    <xf numFmtId="0" fontId="52" fillId="0" borderId="0" xfId="0" applyFont="1"/>
    <xf numFmtId="169" fontId="52" fillId="0" borderId="64" xfId="5408" applyNumberFormat="1" applyFont="1" applyFill="1" applyBorder="1" applyAlignment="1">
      <alignment vertical="center"/>
    </xf>
    <xf numFmtId="9" fontId="52" fillId="0" borderId="64" xfId="5408" applyFont="1" applyFill="1" applyBorder="1" applyAlignment="1">
      <alignment horizontal="center" vertical="center"/>
    </xf>
    <xf numFmtId="169" fontId="52" fillId="0" borderId="64" xfId="5408" applyNumberFormat="1" applyFont="1" applyFill="1" applyBorder="1" applyAlignment="1">
      <alignment horizontal="center" vertical="center"/>
    </xf>
    <xf numFmtId="0" fontId="76" fillId="0" borderId="0" xfId="0" applyFont="1"/>
    <xf numFmtId="0" fontId="76" fillId="0" borderId="0" xfId="0" applyFont="1" applyAlignment="1">
      <alignment horizontal="center"/>
    </xf>
    <xf numFmtId="0" fontId="52" fillId="0" borderId="66" xfId="0" applyFont="1" applyBorder="1" applyAlignment="1">
      <alignment horizontal="center" vertical="center" wrapText="1"/>
    </xf>
    <xf numFmtId="49" fontId="52" fillId="0" borderId="66" xfId="0" applyNumberFormat="1" applyFont="1" applyBorder="1" applyAlignment="1">
      <alignment horizontal="center" vertical="center" wrapText="1"/>
    </xf>
    <xf numFmtId="14" fontId="52" fillId="0" borderId="66" xfId="0" applyNumberFormat="1" applyFont="1" applyBorder="1" applyAlignment="1">
      <alignment horizontal="center" vertical="center"/>
    </xf>
    <xf numFmtId="169" fontId="52" fillId="0" borderId="66" xfId="5408" applyNumberFormat="1" applyFont="1" applyFill="1" applyBorder="1" applyAlignment="1">
      <alignment vertical="center"/>
    </xf>
    <xf numFmtId="0" fontId="52" fillId="0" borderId="66" xfId="737" applyNumberFormat="1" applyFont="1" applyFill="1" applyBorder="1" applyAlignment="1">
      <alignment horizontal="left" vertical="center" wrapText="1"/>
    </xf>
    <xf numFmtId="49" fontId="52" fillId="0" borderId="66" xfId="737" applyNumberFormat="1" applyFont="1" applyFill="1" applyBorder="1" applyAlignment="1">
      <alignment horizontal="center" vertical="center" wrapText="1"/>
    </xf>
    <xf numFmtId="14" fontId="52" fillId="0" borderId="66" xfId="737" applyNumberFormat="1" applyFont="1" applyFill="1" applyBorder="1" applyAlignment="1">
      <alignment vertical="center" wrapText="1"/>
    </xf>
    <xf numFmtId="49" fontId="52" fillId="0" borderId="66" xfId="737" applyNumberFormat="1" applyFont="1" applyFill="1" applyBorder="1" applyAlignment="1">
      <alignment horizontal="left" vertical="center" wrapText="1"/>
    </xf>
    <xf numFmtId="1" fontId="74" fillId="58" borderId="63" xfId="0" applyNumberFormat="1" applyFont="1" applyFill="1" applyBorder="1" applyAlignment="1">
      <alignment horizontal="center" vertical="center" wrapText="1"/>
    </xf>
    <xf numFmtId="49" fontId="52" fillId="0" borderId="65" xfId="737" applyNumberFormat="1" applyFont="1" applyFill="1" applyBorder="1" applyAlignment="1">
      <alignment horizontal="left" vertical="center" wrapText="1"/>
    </xf>
    <xf numFmtId="169" fontId="52" fillId="0" borderId="66" xfId="5408" applyNumberFormat="1" applyFont="1" applyFill="1" applyBorder="1" applyAlignment="1">
      <alignment horizontal="center" vertical="center"/>
    </xf>
    <xf numFmtId="0" fontId="52" fillId="0" borderId="66" xfId="737" applyNumberFormat="1" applyFont="1" applyFill="1" applyBorder="1" applyAlignment="1">
      <alignment horizontal="center" vertical="center"/>
    </xf>
    <xf numFmtId="14" fontId="52" fillId="0" borderId="66" xfId="737" applyNumberFormat="1" applyFont="1" applyFill="1" applyBorder="1" applyAlignment="1">
      <alignment horizontal="center" vertical="center"/>
    </xf>
    <xf numFmtId="0" fontId="52" fillId="0" borderId="67" xfId="737" applyNumberFormat="1" applyFont="1" applyFill="1" applyBorder="1" applyAlignment="1">
      <alignment horizontal="left" vertical="center" wrapText="1"/>
    </xf>
    <xf numFmtId="0" fontId="85" fillId="0" borderId="66" xfId="737" applyNumberFormat="1" applyFont="1" applyFill="1" applyBorder="1" applyAlignment="1">
      <alignment horizontal="left" vertical="center" wrapText="1"/>
    </xf>
    <xf numFmtId="49" fontId="52" fillId="0" borderId="66" xfId="0" applyNumberFormat="1" applyFont="1" applyBorder="1" applyAlignment="1" applyProtection="1">
      <alignment horizontal="center" vertical="center" wrapText="1"/>
      <protection locked="0"/>
    </xf>
    <xf numFmtId="0" fontId="52" fillId="0" borderId="66" xfId="0" applyFont="1" applyBorder="1" applyAlignment="1">
      <alignment horizontal="center" vertical="center"/>
    </xf>
    <xf numFmtId="49" fontId="52" fillId="0" borderId="66" xfId="0" applyNumberFormat="1" applyFont="1" applyBorder="1" applyAlignment="1">
      <alignment horizontal="left" vertical="center" wrapText="1"/>
    </xf>
    <xf numFmtId="0" fontId="52" fillId="0" borderId="66" xfId="0" applyFont="1" applyBorder="1" applyAlignment="1">
      <alignment horizontal="left" vertical="center" wrapText="1"/>
    </xf>
    <xf numFmtId="49" fontId="52" fillId="0" borderId="65" xfId="0" applyNumberFormat="1" applyFont="1" applyBorder="1" applyAlignment="1">
      <alignment horizontal="left" vertical="center" wrapText="1"/>
    </xf>
    <xf numFmtId="14" fontId="52" fillId="0" borderId="66" xfId="0" applyNumberFormat="1" applyFont="1" applyBorder="1" applyAlignment="1">
      <alignment vertical="center" wrapText="1"/>
    </xf>
    <xf numFmtId="14" fontId="52" fillId="0" borderId="66" xfId="0" applyNumberFormat="1" applyFont="1" applyBorder="1" applyAlignment="1" applyProtection="1">
      <alignment vertical="center" wrapText="1"/>
      <protection locked="0"/>
    </xf>
    <xf numFmtId="14" fontId="52" fillId="0" borderId="66" xfId="0" applyNumberFormat="1" applyFont="1" applyBorder="1" applyAlignment="1" applyProtection="1">
      <alignment horizontal="center" vertical="center"/>
      <protection locked="0"/>
    </xf>
    <xf numFmtId="169" fontId="52" fillId="0" borderId="66" xfId="5408" applyNumberFormat="1" applyFont="1" applyFill="1" applyBorder="1" applyAlignment="1" applyProtection="1">
      <alignment horizontal="center" vertical="center"/>
      <protection locked="0"/>
    </xf>
    <xf numFmtId="0" fontId="52" fillId="0" borderId="67" xfId="0" applyFont="1" applyBorder="1" applyAlignment="1">
      <alignment horizontal="left" vertical="center" wrapText="1"/>
    </xf>
    <xf numFmtId="9" fontId="52" fillId="0" borderId="66" xfId="5408" applyFont="1" applyFill="1" applyBorder="1" applyAlignment="1">
      <alignment horizontal="center" vertical="center"/>
    </xf>
    <xf numFmtId="49" fontId="81" fillId="0" borderId="66" xfId="737" applyNumberFormat="1" applyFont="1" applyFill="1" applyBorder="1" applyAlignment="1">
      <alignment horizontal="center" vertical="center" wrapText="1"/>
    </xf>
    <xf numFmtId="0" fontId="52" fillId="0" borderId="66" xfId="737" applyNumberFormat="1" applyFont="1" applyFill="1" applyBorder="1" applyAlignment="1">
      <alignment horizontal="center" vertical="center" wrapText="1"/>
    </xf>
    <xf numFmtId="0" fontId="81" fillId="0" borderId="67" xfId="737" applyNumberFormat="1" applyFont="1" applyFill="1" applyBorder="1" applyAlignment="1">
      <alignment horizontal="left" vertical="center" wrapText="1"/>
    </xf>
    <xf numFmtId="14" fontId="52" fillId="0" borderId="66" xfId="0" applyNumberFormat="1" applyFont="1" applyBorder="1" applyAlignment="1">
      <alignment horizontal="center" vertical="center" wrapText="1"/>
    </xf>
    <xf numFmtId="0" fontId="52" fillId="0" borderId="64" xfId="0" applyFont="1" applyBorder="1" applyAlignment="1">
      <alignment horizontal="center" vertical="center"/>
    </xf>
    <xf numFmtId="0" fontId="52" fillId="0" borderId="64" xfId="0" applyFont="1" applyBorder="1" applyAlignment="1">
      <alignment horizontal="left" vertical="center" wrapText="1"/>
    </xf>
    <xf numFmtId="14" fontId="52" fillId="0" borderId="64" xfId="0" applyNumberFormat="1" applyFont="1" applyBorder="1" applyAlignment="1">
      <alignment vertical="center" wrapText="1"/>
    </xf>
    <xf numFmtId="14" fontId="52" fillId="0" borderId="66" xfId="737" applyNumberFormat="1" applyFont="1" applyFill="1" applyBorder="1" applyAlignment="1">
      <alignment horizontal="left" vertical="center" wrapText="1"/>
    </xf>
    <xf numFmtId="49" fontId="52" fillId="0" borderId="64" xfId="0" applyNumberFormat="1" applyFont="1" applyBorder="1" applyAlignment="1">
      <alignment horizontal="center" vertical="center" wrapText="1"/>
    </xf>
    <xf numFmtId="14" fontId="76" fillId="0" borderId="66" xfId="737" applyNumberFormat="1" applyFont="1" applyFill="1" applyBorder="1" applyAlignment="1">
      <alignment horizontal="center" vertical="center"/>
    </xf>
    <xf numFmtId="49" fontId="52" fillId="0" borderId="66" xfId="0" applyNumberFormat="1" applyFont="1" applyBorder="1" applyAlignment="1">
      <alignment vertical="center" wrapText="1"/>
    </xf>
    <xf numFmtId="169" fontId="52" fillId="0" borderId="66" xfId="0" applyNumberFormat="1" applyFont="1" applyBorder="1" applyAlignment="1">
      <alignment horizontal="center" vertical="center"/>
    </xf>
    <xf numFmtId="0" fontId="81" fillId="0" borderId="66" xfId="737" applyNumberFormat="1" applyFont="1" applyFill="1" applyBorder="1" applyAlignment="1">
      <alignment horizontal="center" vertical="center"/>
    </xf>
    <xf numFmtId="0" fontId="81" fillId="0" borderId="66" xfId="737" applyNumberFormat="1" applyFont="1" applyFill="1" applyBorder="1" applyAlignment="1">
      <alignment horizontal="left" vertical="center" wrapText="1"/>
    </xf>
    <xf numFmtId="49" fontId="81" fillId="0" borderId="66" xfId="737" applyNumberFormat="1" applyFont="1" applyFill="1" applyBorder="1" applyAlignment="1">
      <alignment horizontal="left" vertical="center" wrapText="1"/>
    </xf>
    <xf numFmtId="169" fontId="52" fillId="0" borderId="66" xfId="0" applyNumberFormat="1" applyFont="1" applyBorder="1" applyAlignment="1">
      <alignment vertical="center"/>
    </xf>
    <xf numFmtId="0" fontId="52" fillId="0" borderId="68" xfId="0" applyFont="1" applyBorder="1" applyAlignment="1">
      <alignment horizontal="left" vertical="center" wrapText="1"/>
    </xf>
    <xf numFmtId="0" fontId="52" fillId="0" borderId="66" xfId="0" applyFont="1" applyBorder="1" applyAlignment="1">
      <alignment vertical="center" wrapText="1"/>
    </xf>
    <xf numFmtId="14" fontId="81" fillId="0" borderId="66" xfId="737" applyNumberFormat="1" applyFont="1" applyFill="1" applyBorder="1" applyAlignment="1">
      <alignment vertical="center" wrapText="1"/>
    </xf>
    <xf numFmtId="14" fontId="81" fillId="0" borderId="66" xfId="737" applyNumberFormat="1" applyFont="1" applyFill="1" applyBorder="1" applyAlignment="1">
      <alignment horizontal="center" vertical="center"/>
    </xf>
    <xf numFmtId="169" fontId="81" fillId="0" borderId="66" xfId="5408" applyNumberFormat="1" applyFont="1" applyFill="1" applyBorder="1" applyAlignment="1">
      <alignment horizontal="center" vertical="center"/>
    </xf>
    <xf numFmtId="169" fontId="81" fillId="0" borderId="66" xfId="5408" applyNumberFormat="1" applyFont="1" applyFill="1" applyBorder="1" applyAlignment="1">
      <alignment vertical="center"/>
    </xf>
    <xf numFmtId="49" fontId="52" fillId="0" borderId="66" xfId="5408" applyNumberFormat="1" applyFont="1" applyFill="1" applyBorder="1" applyAlignment="1">
      <alignment horizontal="center" vertical="center"/>
    </xf>
    <xf numFmtId="0" fontId="81" fillId="59" borderId="66" xfId="737" applyNumberFormat="1" applyFont="1" applyFill="1" applyBorder="1" applyAlignment="1">
      <alignment horizontal="center" vertical="center"/>
    </xf>
    <xf numFmtId="0" fontId="82" fillId="0" borderId="66" xfId="737" applyNumberFormat="1" applyFont="1" applyFill="1" applyBorder="1" applyAlignment="1">
      <alignment horizontal="center" vertical="center" wrapText="1"/>
    </xf>
    <xf numFmtId="14" fontId="52" fillId="0" borderId="69" xfId="0" applyNumberFormat="1" applyFont="1" applyBorder="1" applyAlignment="1">
      <alignment horizontal="center" vertical="center"/>
    </xf>
    <xf numFmtId="169" fontId="81" fillId="0" borderId="66" xfId="0" applyNumberFormat="1" applyFont="1" applyBorder="1" applyAlignment="1">
      <alignment horizontal="center" vertical="center"/>
    </xf>
    <xf numFmtId="169" fontId="81" fillId="0" borderId="66" xfId="0" applyNumberFormat="1" applyFont="1" applyBorder="1" applyAlignment="1">
      <alignment vertical="center"/>
    </xf>
    <xf numFmtId="14" fontId="52" fillId="0" borderId="66" xfId="0" applyNumberFormat="1" applyFont="1" applyBorder="1" applyAlignment="1">
      <alignment horizontal="left" vertical="center" wrapText="1"/>
    </xf>
    <xf numFmtId="4" fontId="52" fillId="0" borderId="0" xfId="0" applyNumberFormat="1" applyFont="1" applyAlignment="1">
      <alignment horizontal="center" vertical="center" wrapText="1"/>
    </xf>
    <xf numFmtId="0" fontId="81" fillId="0" borderId="66" xfId="737" applyNumberFormat="1" applyFont="1" applyFill="1" applyBorder="1" applyAlignment="1">
      <alignment horizontal="left" vertical="top" wrapText="1"/>
    </xf>
    <xf numFmtId="0" fontId="75" fillId="58" borderId="66" xfId="0" applyFont="1" applyFill="1" applyBorder="1" applyAlignment="1">
      <alignment horizontal="center" vertical="center" wrapText="1"/>
    </xf>
    <xf numFmtId="49" fontId="52" fillId="58" borderId="66" xfId="0" applyNumberFormat="1" applyFont="1" applyFill="1" applyBorder="1" applyAlignment="1">
      <alignment horizontal="center" vertical="center" wrapText="1"/>
    </xf>
    <xf numFmtId="0" fontId="52" fillId="58" borderId="66" xfId="0" applyFont="1" applyFill="1" applyBorder="1" applyAlignment="1">
      <alignment horizontal="center" vertical="center" wrapText="1"/>
    </xf>
    <xf numFmtId="0" fontId="76" fillId="0" borderId="66" xfId="737" applyNumberFormat="1" applyFont="1" applyFill="1" applyBorder="1" applyAlignment="1">
      <alignment horizontal="center" vertical="center"/>
    </xf>
    <xf numFmtId="10" fontId="52" fillId="0" borderId="66" xfId="5408" applyNumberFormat="1" applyFont="1" applyFill="1" applyBorder="1" applyAlignment="1">
      <alignment horizontal="center" vertical="center"/>
    </xf>
    <xf numFmtId="9" fontId="81" fillId="0" borderId="66" xfId="5408" applyFont="1" applyFill="1" applyBorder="1" applyAlignment="1">
      <alignment horizontal="center" vertical="center"/>
    </xf>
    <xf numFmtId="14" fontId="52" fillId="0" borderId="66" xfId="0" quotePrefix="1" applyNumberFormat="1" applyFont="1" applyBorder="1" applyAlignment="1">
      <alignment vertical="center" wrapText="1"/>
    </xf>
    <xf numFmtId="0" fontId="83" fillId="0" borderId="66" xfId="5409" applyFont="1" applyBorder="1" applyAlignment="1">
      <alignment wrapText="1"/>
    </xf>
    <xf numFmtId="14" fontId="76" fillId="0" borderId="66" xfId="0" applyNumberFormat="1" applyFont="1" applyBorder="1" applyAlignment="1">
      <alignment horizontal="center" vertical="center"/>
    </xf>
    <xf numFmtId="0" fontId="76" fillId="0" borderId="66" xfId="737" applyNumberFormat="1" applyFont="1" applyFill="1" applyBorder="1" applyAlignment="1">
      <alignment horizontal="center" vertical="center" wrapText="1"/>
    </xf>
    <xf numFmtId="14" fontId="52" fillId="0" borderId="66" xfId="737" applyNumberFormat="1" applyFont="1" applyFill="1" applyBorder="1" applyAlignment="1" applyProtection="1">
      <alignment horizontal="center" vertical="center"/>
      <protection locked="0"/>
    </xf>
    <xf numFmtId="49" fontId="52" fillId="0" borderId="66" xfId="737" applyNumberFormat="1" applyFont="1" applyFill="1" applyBorder="1" applyAlignment="1" applyProtection="1">
      <alignment horizontal="center" vertical="center" wrapText="1"/>
      <protection locked="0"/>
    </xf>
    <xf numFmtId="49" fontId="81" fillId="0" borderId="66" xfId="5408" applyNumberFormat="1" applyFont="1" applyFill="1" applyBorder="1" applyAlignment="1">
      <alignment horizontal="center" vertical="center"/>
    </xf>
    <xf numFmtId="0" fontId="84" fillId="0" borderId="66" xfId="737" applyNumberFormat="1" applyFont="1" applyFill="1" applyBorder="1" applyAlignment="1">
      <alignment horizontal="center" vertical="center"/>
    </xf>
    <xf numFmtId="0" fontId="81" fillId="0" borderId="66" xfId="0" applyFont="1" applyBorder="1" applyAlignment="1">
      <alignment horizontal="center" vertical="center"/>
    </xf>
    <xf numFmtId="0" fontId="52" fillId="0" borderId="66" xfId="737" applyNumberFormat="1" applyFont="1" applyFill="1" applyBorder="1" applyAlignment="1">
      <alignment vertical="center" wrapText="1"/>
    </xf>
    <xf numFmtId="0" fontId="86" fillId="0" borderId="66" xfId="0" applyFont="1" applyBorder="1" applyAlignment="1">
      <alignment vertical="center"/>
    </xf>
    <xf numFmtId="0" fontId="52" fillId="0" borderId="66" xfId="737" applyNumberFormat="1" applyFont="1" applyFill="1" applyBorder="1" applyAlignment="1">
      <alignment horizontal="left" wrapText="1"/>
    </xf>
    <xf numFmtId="49" fontId="52" fillId="0" borderId="66" xfId="737" applyNumberFormat="1" applyFont="1" applyFill="1" applyBorder="1" applyAlignment="1">
      <alignment horizontal="left" vertical="top" wrapText="1"/>
    </xf>
    <xf numFmtId="14" fontId="52" fillId="0" borderId="66" xfId="737" applyNumberFormat="1" applyFont="1" applyFill="1" applyBorder="1" applyAlignment="1" applyProtection="1">
      <alignment vertical="center" wrapText="1"/>
      <protection locked="0"/>
    </xf>
    <xf numFmtId="0" fontId="52" fillId="0" borderId="66" xfId="0" applyFont="1" applyBorder="1" applyAlignment="1" applyProtection="1">
      <alignment horizontal="center" vertical="center" wrapText="1"/>
      <protection locked="0"/>
    </xf>
    <xf numFmtId="169" fontId="52" fillId="0" borderId="66" xfId="5408" applyNumberFormat="1" applyFont="1" applyFill="1" applyBorder="1" applyAlignment="1" applyProtection="1">
      <alignment horizontal="center" vertical="center" wrapText="1"/>
      <protection locked="0"/>
    </xf>
    <xf numFmtId="0" fontId="52" fillId="0" borderId="66" xfId="5409" applyFont="1" applyBorder="1" applyAlignment="1">
      <alignment horizontal="left" vertical="center" wrapText="1"/>
    </xf>
    <xf numFmtId="0" fontId="81" fillId="0" borderId="66" xfId="737" applyNumberFormat="1" applyFont="1" applyFill="1" applyBorder="1" applyAlignment="1">
      <alignment horizontal="center" vertical="center" wrapText="1"/>
    </xf>
    <xf numFmtId="0" fontId="52" fillId="0" borderId="71" xfId="0" applyFont="1" applyBorder="1" applyAlignment="1">
      <alignment horizontal="left" vertical="center" wrapText="1"/>
    </xf>
    <xf numFmtId="14" fontId="52" fillId="0" borderId="71" xfId="0" applyNumberFormat="1" applyFont="1" applyBorder="1" applyAlignment="1">
      <alignment horizontal="center" vertical="center"/>
    </xf>
    <xf numFmtId="49" fontId="52" fillId="0" borderId="71" xfId="0" applyNumberFormat="1" applyFont="1" applyBorder="1" applyAlignment="1">
      <alignment horizontal="center" vertical="center" wrapText="1"/>
    </xf>
    <xf numFmtId="169" fontId="52" fillId="0" borderId="71" xfId="5408" applyNumberFormat="1" applyFont="1" applyFill="1" applyBorder="1" applyAlignment="1">
      <alignment vertical="center"/>
    </xf>
    <xf numFmtId="9" fontId="52" fillId="0" borderId="71" xfId="5408" applyFont="1" applyFill="1" applyBorder="1" applyAlignment="1">
      <alignment horizontal="center" vertical="center"/>
    </xf>
    <xf numFmtId="169" fontId="52" fillId="0" borderId="71" xfId="5408" applyNumberFormat="1" applyFont="1" applyFill="1" applyBorder="1" applyAlignment="1">
      <alignment horizontal="center" vertical="center"/>
    </xf>
    <xf numFmtId="0" fontId="52" fillId="0" borderId="0" xfId="0" applyFont="1" applyBorder="1" applyAlignment="1">
      <alignment horizontal="center" vertical="center"/>
    </xf>
    <xf numFmtId="49" fontId="88" fillId="0" borderId="66" xfId="737" applyNumberFormat="1" applyFont="1" applyFill="1" applyBorder="1" applyAlignment="1">
      <alignment horizontal="left" vertical="center" wrapText="1"/>
    </xf>
    <xf numFmtId="0" fontId="88" fillId="0" borderId="66" xfId="737" applyNumberFormat="1" applyFont="1" applyFill="1" applyBorder="1" applyAlignment="1">
      <alignment horizontal="left" vertical="center" wrapText="1"/>
    </xf>
    <xf numFmtId="14" fontId="52" fillId="0" borderId="71" xfId="0" applyNumberFormat="1" applyFont="1" applyBorder="1" applyAlignment="1">
      <alignment vertical="center" wrapText="1"/>
    </xf>
    <xf numFmtId="14" fontId="88" fillId="0" borderId="66" xfId="737" applyNumberFormat="1" applyFont="1" applyFill="1" applyBorder="1" applyAlignment="1">
      <alignment horizontal="center" vertical="center"/>
    </xf>
    <xf numFmtId="170" fontId="88" fillId="0" borderId="66" xfId="737" applyNumberFormat="1" applyFont="1" applyFill="1" applyBorder="1" applyAlignment="1">
      <alignment horizontal="center" vertical="center"/>
    </xf>
    <xf numFmtId="170" fontId="52" fillId="0" borderId="66" xfId="737" applyNumberFormat="1" applyFont="1" applyFill="1" applyBorder="1" applyAlignment="1">
      <alignment horizontal="center" vertical="center"/>
    </xf>
    <xf numFmtId="14" fontId="52" fillId="0" borderId="66" xfId="0" applyNumberFormat="1" applyFont="1" applyFill="1" applyBorder="1" applyAlignment="1">
      <alignment horizontal="center" vertical="center"/>
    </xf>
    <xf numFmtId="49" fontId="52" fillId="0" borderId="64" xfId="5408" applyNumberFormat="1" applyFont="1" applyFill="1" applyBorder="1" applyAlignment="1">
      <alignment horizontal="center" vertical="center"/>
    </xf>
    <xf numFmtId="169" fontId="88" fillId="0" borderId="66" xfId="5408" applyNumberFormat="1" applyFont="1" applyFill="1" applyBorder="1" applyAlignment="1">
      <alignment horizontal="center" vertical="center"/>
    </xf>
    <xf numFmtId="169" fontId="88" fillId="0" borderId="66" xfId="5408" applyNumberFormat="1" applyFont="1" applyFill="1" applyBorder="1" applyAlignment="1">
      <alignment vertical="center"/>
    </xf>
    <xf numFmtId="0" fontId="52" fillId="0" borderId="71" xfId="737" applyNumberFormat="1" applyFont="1" applyFill="1" applyBorder="1" applyAlignment="1">
      <alignment horizontal="left" vertical="center" wrapText="1"/>
    </xf>
    <xf numFmtId="14" fontId="52" fillId="0" borderId="71" xfId="737" applyNumberFormat="1" applyFont="1" applyFill="1" applyBorder="1" applyAlignment="1">
      <alignment vertical="center" wrapText="1"/>
    </xf>
    <xf numFmtId="49" fontId="81" fillId="0" borderId="71" xfId="737" applyNumberFormat="1" applyFont="1" applyFill="1" applyBorder="1" applyAlignment="1">
      <alignment horizontal="center" vertical="center" wrapText="1"/>
    </xf>
    <xf numFmtId="0" fontId="88" fillId="0" borderId="66" xfId="737" applyNumberFormat="1" applyFont="1" applyFill="1" applyBorder="1" applyAlignment="1">
      <alignment horizontal="center" vertical="center"/>
    </xf>
    <xf numFmtId="0" fontId="52" fillId="0" borderId="66" xfId="0" applyFont="1" applyFill="1" applyBorder="1" applyAlignment="1">
      <alignment horizontal="center" vertical="center"/>
    </xf>
    <xf numFmtId="14" fontId="52" fillId="0" borderId="71" xfId="737" applyNumberFormat="1" applyFont="1" applyFill="1" applyBorder="1" applyAlignment="1">
      <alignment horizontal="center" vertical="center"/>
    </xf>
    <xf numFmtId="49" fontId="52" fillId="0" borderId="71" xfId="737" applyNumberFormat="1" applyFont="1" applyFill="1" applyBorder="1" applyAlignment="1">
      <alignment horizontal="center" vertical="center" wrapText="1"/>
    </xf>
    <xf numFmtId="49" fontId="52" fillId="0" borderId="71" xfId="737" applyNumberFormat="1" applyFont="1" applyFill="1" applyBorder="1" applyAlignment="1">
      <alignment horizontal="left" vertical="center" wrapText="1"/>
    </xf>
    <xf numFmtId="0" fontId="81" fillId="0" borderId="71" xfId="737" applyNumberFormat="1" applyFont="1" applyFill="1" applyBorder="1" applyAlignment="1">
      <alignment horizontal="left" vertical="center" wrapText="1"/>
    </xf>
    <xf numFmtId="0" fontId="52" fillId="0" borderId="70" xfId="737" applyNumberFormat="1" applyFont="1" applyFill="1" applyBorder="1" applyAlignment="1">
      <alignment horizontal="left" vertical="center" wrapText="1"/>
    </xf>
    <xf numFmtId="14" fontId="90" fillId="0" borderId="71" xfId="737" applyNumberFormat="1" applyFont="1" applyFill="1" applyBorder="1" applyAlignment="1">
      <alignment horizontal="center" vertical="center"/>
    </xf>
    <xf numFmtId="170" fontId="90" fillId="0" borderId="71" xfId="737" applyNumberFormat="1" applyFont="1" applyFill="1" applyBorder="1" applyAlignment="1">
      <alignment horizontal="center" vertical="center"/>
    </xf>
    <xf numFmtId="49" fontId="90" fillId="0" borderId="71" xfId="737" applyNumberFormat="1" applyFont="1" applyFill="1" applyBorder="1" applyAlignment="1">
      <alignment horizontal="center" vertical="center" wrapText="1"/>
    </xf>
    <xf numFmtId="169" fontId="90" fillId="0" borderId="71" xfId="5408" applyNumberFormat="1" applyFont="1" applyFill="1" applyBorder="1" applyAlignment="1">
      <alignment horizontal="center" vertical="center"/>
    </xf>
    <xf numFmtId="169" fontId="90" fillId="0" borderId="71" xfId="5408" applyNumberFormat="1" applyFont="1" applyFill="1" applyBorder="1" applyAlignment="1">
      <alignment vertical="center"/>
    </xf>
    <xf numFmtId="0" fontId="81" fillId="0" borderId="71" xfId="737" applyNumberFormat="1" applyFont="1" applyFill="1" applyBorder="1" applyAlignment="1">
      <alignment horizontal="center" vertical="center"/>
    </xf>
    <xf numFmtId="0" fontId="52" fillId="0" borderId="71" xfId="737" applyNumberFormat="1" applyFont="1" applyFill="1" applyBorder="1" applyAlignment="1">
      <alignment horizontal="center" vertical="center"/>
    </xf>
    <xf numFmtId="14" fontId="89" fillId="0" borderId="66" xfId="737" applyNumberFormat="1" applyFont="1" applyFill="1" applyBorder="1" applyAlignment="1">
      <alignment horizontal="center" vertical="center"/>
    </xf>
    <xf numFmtId="170" fontId="89" fillId="0" borderId="66" xfId="737" applyNumberFormat="1" applyFont="1" applyFill="1" applyBorder="1" applyAlignment="1">
      <alignment horizontal="center" vertical="center"/>
    </xf>
    <xf numFmtId="49" fontId="52" fillId="0" borderId="71" xfId="5408" applyNumberFormat="1" applyFont="1" applyFill="1" applyBorder="1" applyAlignment="1">
      <alignment horizontal="center" vertical="center"/>
    </xf>
    <xf numFmtId="169" fontId="89" fillId="0" borderId="66" xfId="5408" applyNumberFormat="1" applyFont="1" applyFill="1" applyBorder="1" applyAlignment="1">
      <alignment horizontal="center" vertical="center"/>
    </xf>
    <xf numFmtId="169" fontId="89" fillId="0" borderId="66" xfId="5408" applyNumberFormat="1" applyFont="1" applyFill="1" applyBorder="1" applyAlignment="1">
      <alignment vertical="center"/>
    </xf>
    <xf numFmtId="14" fontId="90" fillId="0" borderId="66" xfId="737" applyNumberFormat="1" applyFont="1" applyFill="1" applyBorder="1" applyAlignment="1">
      <alignment horizontal="center" vertical="center"/>
    </xf>
    <xf numFmtId="170" fontId="90" fillId="0" borderId="66" xfId="737" applyNumberFormat="1" applyFont="1" applyFill="1" applyBorder="1" applyAlignment="1">
      <alignment horizontal="center" vertical="center"/>
    </xf>
    <xf numFmtId="49" fontId="90" fillId="0" borderId="66" xfId="737" applyNumberFormat="1" applyFont="1" applyFill="1" applyBorder="1" applyAlignment="1">
      <alignment horizontal="center" vertical="center" wrapText="1"/>
    </xf>
    <xf numFmtId="9" fontId="90" fillId="0" borderId="66" xfId="5408" applyFont="1" applyFill="1" applyBorder="1" applyAlignment="1">
      <alignment horizontal="center" vertical="center"/>
    </xf>
    <xf numFmtId="169" fontId="90" fillId="0" borderId="66" xfId="5408" applyNumberFormat="1" applyFont="1" applyFill="1" applyBorder="1" applyAlignment="1">
      <alignment horizontal="center" vertical="center"/>
    </xf>
    <xf numFmtId="169" fontId="90" fillId="0" borderId="66" xfId="5408" applyNumberFormat="1" applyFont="1" applyFill="1" applyBorder="1" applyAlignment="1">
      <alignment vertical="center"/>
    </xf>
    <xf numFmtId="0" fontId="90" fillId="0" borderId="66" xfId="737" applyNumberFormat="1" applyFont="1" applyFill="1" applyBorder="1" applyAlignment="1">
      <alignment horizontal="left" vertical="center" wrapText="1"/>
    </xf>
    <xf numFmtId="170" fontId="52" fillId="0" borderId="71" xfId="737" applyNumberFormat="1" applyFont="1" applyFill="1" applyBorder="1" applyAlignment="1">
      <alignment horizontal="center" vertical="center"/>
    </xf>
    <xf numFmtId="9" fontId="90" fillId="0" borderId="71" xfId="5408" applyFont="1" applyFill="1" applyBorder="1" applyAlignment="1">
      <alignment horizontal="center" vertical="center"/>
    </xf>
    <xf numFmtId="14" fontId="91" fillId="0" borderId="66" xfId="737" applyNumberFormat="1" applyFont="1" applyFill="1" applyBorder="1" applyAlignment="1">
      <alignment horizontal="center" vertical="center"/>
    </xf>
    <xf numFmtId="170" fontId="91" fillId="0" borderId="66" xfId="737" applyNumberFormat="1" applyFont="1" applyFill="1" applyBorder="1" applyAlignment="1">
      <alignment horizontal="center" vertical="center"/>
    </xf>
    <xf numFmtId="169" fontId="91" fillId="0" borderId="66" xfId="5408" applyNumberFormat="1" applyFont="1" applyFill="1" applyBorder="1" applyAlignment="1">
      <alignment horizontal="center" vertical="center"/>
    </xf>
    <xf numFmtId="169" fontId="91" fillId="0" borderId="66" xfId="5408" applyNumberFormat="1" applyFont="1" applyFill="1" applyBorder="1" applyAlignment="1">
      <alignment vertical="center"/>
    </xf>
    <xf numFmtId="0" fontId="89" fillId="0" borderId="70" xfId="737" applyNumberFormat="1" applyFont="1" applyFill="1" applyBorder="1" applyAlignment="1">
      <alignment horizontal="left" vertical="center" wrapText="1"/>
    </xf>
    <xf numFmtId="0" fontId="90" fillId="0" borderId="70" xfId="737" applyNumberFormat="1" applyFont="1" applyFill="1" applyBorder="1" applyAlignment="1">
      <alignment horizontal="left" vertical="center" wrapText="1"/>
    </xf>
    <xf numFmtId="49" fontId="92" fillId="0" borderId="65" xfId="737" applyNumberFormat="1" applyFont="1" applyFill="1" applyBorder="1" applyAlignment="1">
      <alignment horizontal="left" vertical="center" wrapText="1"/>
    </xf>
    <xf numFmtId="14" fontId="92" fillId="0" borderId="66" xfId="737" applyNumberFormat="1" applyFont="1" applyFill="1" applyBorder="1" applyAlignment="1">
      <alignment horizontal="center" vertical="center"/>
    </xf>
    <xf numFmtId="170" fontId="92" fillId="0" borderId="66" xfId="737" applyNumberFormat="1" applyFont="1" applyFill="1" applyBorder="1" applyAlignment="1">
      <alignment horizontal="center" vertical="center"/>
    </xf>
    <xf numFmtId="49" fontId="92" fillId="0" borderId="66" xfId="737" applyNumberFormat="1" applyFont="1" applyFill="1" applyBorder="1" applyAlignment="1">
      <alignment horizontal="center" vertical="center" wrapText="1"/>
    </xf>
    <xf numFmtId="169" fontId="92" fillId="0" borderId="66" xfId="5408" applyNumberFormat="1" applyFont="1" applyFill="1" applyBorder="1" applyAlignment="1">
      <alignment horizontal="center" vertical="center"/>
    </xf>
    <xf numFmtId="169" fontId="92" fillId="0" borderId="66" xfId="5408" applyNumberFormat="1" applyFont="1" applyFill="1" applyBorder="1" applyAlignment="1">
      <alignment vertical="center"/>
    </xf>
    <xf numFmtId="0" fontId="89" fillId="0" borderId="66" xfId="737" applyNumberFormat="1" applyFont="1" applyFill="1" applyBorder="1" applyAlignment="1">
      <alignment horizontal="center" vertical="center"/>
    </xf>
    <xf numFmtId="0" fontId="91" fillId="0" borderId="66" xfId="737" applyNumberFormat="1" applyFont="1" applyFill="1" applyBorder="1" applyAlignment="1">
      <alignment horizontal="center" vertical="center"/>
    </xf>
    <xf numFmtId="49" fontId="93" fillId="0" borderId="71" xfId="737" applyNumberFormat="1" applyFont="1" applyFill="1" applyBorder="1" applyAlignment="1">
      <alignment horizontal="left" vertical="center" wrapText="1"/>
    </xf>
    <xf numFmtId="14" fontId="93" fillId="0" borderId="71" xfId="737" applyNumberFormat="1" applyFont="1" applyFill="1" applyBorder="1" applyAlignment="1">
      <alignment horizontal="center" vertical="center"/>
    </xf>
    <xf numFmtId="170" fontId="93" fillId="0" borderId="71" xfId="737" applyNumberFormat="1" applyFont="1" applyFill="1" applyBorder="1" applyAlignment="1">
      <alignment horizontal="center" vertical="center"/>
    </xf>
    <xf numFmtId="49" fontId="93" fillId="0" borderId="71" xfId="737" applyNumberFormat="1" applyFont="1" applyFill="1" applyBorder="1" applyAlignment="1">
      <alignment horizontal="center" vertical="center" wrapText="1"/>
    </xf>
    <xf numFmtId="169" fontId="93" fillId="0" borderId="71" xfId="5408" applyNumberFormat="1" applyFont="1" applyFill="1" applyBorder="1" applyAlignment="1">
      <alignment horizontal="center" vertical="center"/>
    </xf>
    <xf numFmtId="169" fontId="93" fillId="0" borderId="71" xfId="5408" applyNumberFormat="1" applyFont="1" applyFill="1" applyBorder="1" applyAlignment="1">
      <alignment vertical="center"/>
    </xf>
    <xf numFmtId="49" fontId="93" fillId="0" borderId="66" xfId="737" applyNumberFormat="1" applyFont="1" applyFill="1" applyBorder="1" applyAlignment="1">
      <alignment horizontal="left" vertical="center" wrapText="1"/>
    </xf>
    <xf numFmtId="49" fontId="93" fillId="0" borderId="65" xfId="737" applyNumberFormat="1" applyFont="1" applyFill="1" applyBorder="1" applyAlignment="1">
      <alignment horizontal="left" vertical="center" wrapText="1"/>
    </xf>
    <xf numFmtId="49" fontId="95" fillId="0" borderId="66" xfId="737" applyNumberFormat="1" applyFont="1" applyFill="1" applyBorder="1" applyAlignment="1">
      <alignment horizontal="left" vertical="center" wrapText="1"/>
    </xf>
    <xf numFmtId="14" fontId="93" fillId="0" borderId="66" xfId="737" applyNumberFormat="1" applyFont="1" applyFill="1" applyBorder="1" applyAlignment="1">
      <alignment horizontal="center" vertical="center"/>
    </xf>
    <xf numFmtId="14" fontId="95" fillId="0" borderId="66" xfId="737" applyNumberFormat="1" applyFont="1" applyFill="1" applyBorder="1" applyAlignment="1">
      <alignment horizontal="center" vertical="center"/>
    </xf>
    <xf numFmtId="170" fontId="93" fillId="0" borderId="66" xfId="737" applyNumberFormat="1" applyFont="1" applyFill="1" applyBorder="1" applyAlignment="1">
      <alignment horizontal="center" vertical="center"/>
    </xf>
    <xf numFmtId="170" fontId="95" fillId="0" borderId="66" xfId="737" applyNumberFormat="1" applyFont="1" applyFill="1" applyBorder="1" applyAlignment="1">
      <alignment horizontal="center" vertical="center"/>
    </xf>
    <xf numFmtId="49" fontId="93" fillId="0" borderId="66" xfId="737" applyNumberFormat="1" applyFont="1" applyFill="1" applyBorder="1" applyAlignment="1">
      <alignment horizontal="center" vertical="center" wrapText="1"/>
    </xf>
    <xf numFmtId="169" fontId="93" fillId="0" borderId="66" xfId="5408" applyNumberFormat="1" applyFont="1" applyFill="1" applyBorder="1" applyAlignment="1">
      <alignment horizontal="center" vertical="center"/>
    </xf>
    <xf numFmtId="169" fontId="95" fillId="0" borderId="66" xfId="5408" applyNumberFormat="1" applyFont="1" applyFill="1" applyBorder="1" applyAlignment="1">
      <alignment horizontal="center" vertical="center"/>
    </xf>
    <xf numFmtId="169" fontId="93" fillId="0" borderId="66" xfId="5408" applyNumberFormat="1" applyFont="1" applyFill="1" applyBorder="1" applyAlignment="1">
      <alignment vertical="center"/>
    </xf>
    <xf numFmtId="169" fontId="95" fillId="0" borderId="66" xfId="5408" applyNumberFormat="1" applyFont="1" applyFill="1" applyBorder="1" applyAlignment="1">
      <alignment vertical="center"/>
    </xf>
    <xf numFmtId="0" fontId="93" fillId="0" borderId="66" xfId="737" applyNumberFormat="1" applyFont="1" applyFill="1" applyBorder="1" applyAlignment="1">
      <alignment horizontal="left" vertical="center" wrapText="1"/>
    </xf>
    <xf numFmtId="0" fontId="95" fillId="0" borderId="67" xfId="737" applyNumberFormat="1" applyFont="1" applyFill="1" applyBorder="1" applyAlignment="1">
      <alignment horizontal="left" vertical="center" wrapText="1"/>
    </xf>
    <xf numFmtId="0" fontId="52" fillId="0" borderId="72" xfId="0" applyFont="1" applyBorder="1" applyAlignment="1">
      <alignment horizontal="center" vertical="center"/>
    </xf>
    <xf numFmtId="49" fontId="52" fillId="0" borderId="72" xfId="0" applyNumberFormat="1" applyFont="1" applyBorder="1" applyAlignment="1">
      <alignment horizontal="left" vertical="center" wrapText="1"/>
    </xf>
    <xf numFmtId="0" fontId="52" fillId="0" borderId="72" xfId="0" applyFont="1" applyBorder="1" applyAlignment="1">
      <alignment horizontal="left" vertical="center" wrapText="1"/>
    </xf>
    <xf numFmtId="0" fontId="52" fillId="0" borderId="72" xfId="0" applyFont="1" applyBorder="1" applyAlignment="1">
      <alignment horizontal="center" vertical="center" wrapText="1"/>
    </xf>
    <xf numFmtId="49" fontId="52" fillId="0" borderId="72" xfId="0" applyNumberFormat="1" applyFont="1" applyBorder="1" applyAlignment="1">
      <alignment horizontal="center" vertical="center" wrapText="1"/>
    </xf>
    <xf numFmtId="14" fontId="52" fillId="0" borderId="72" xfId="0" applyNumberFormat="1" applyFont="1" applyBorder="1" applyAlignment="1">
      <alignment horizontal="center" vertical="center"/>
    </xf>
    <xf numFmtId="9" fontId="52" fillId="0" borderId="72" xfId="0" applyNumberFormat="1" applyFont="1" applyBorder="1" applyAlignment="1">
      <alignment horizontal="center" vertical="center"/>
    </xf>
    <xf numFmtId="169" fontId="52" fillId="0" borderId="72" xfId="0" applyNumberFormat="1" applyFont="1" applyBorder="1" applyAlignment="1">
      <alignment horizontal="center" vertical="center"/>
    </xf>
    <xf numFmtId="49" fontId="81" fillId="0" borderId="72" xfId="737" applyNumberFormat="1" applyFont="1" applyFill="1" applyBorder="1" applyAlignment="1">
      <alignment horizontal="center" vertical="center" wrapText="1"/>
    </xf>
    <xf numFmtId="169" fontId="52" fillId="0" borderId="72" xfId="5408" applyNumberFormat="1" applyFont="1" applyFill="1" applyBorder="1" applyAlignment="1">
      <alignment vertical="center"/>
    </xf>
    <xf numFmtId="0" fontId="96" fillId="0" borderId="70" xfId="737" applyNumberFormat="1" applyFont="1" applyFill="1" applyBorder="1" applyAlignment="1">
      <alignment horizontal="left" vertical="center" wrapText="1"/>
    </xf>
    <xf numFmtId="49" fontId="52" fillId="0" borderId="72" xfId="737" applyNumberFormat="1" applyFont="1" applyFill="1" applyBorder="1" applyAlignment="1">
      <alignment horizontal="center" vertical="center" wrapText="1"/>
    </xf>
    <xf numFmtId="0" fontId="88" fillId="0" borderId="71" xfId="737" applyNumberFormat="1" applyFont="1" applyFill="1" applyBorder="1" applyAlignment="1">
      <alignment horizontal="center" vertical="center"/>
    </xf>
    <xf numFmtId="49" fontId="96" fillId="0" borderId="66" xfId="737" applyNumberFormat="1" applyFont="1" applyFill="1" applyBorder="1" applyAlignment="1">
      <alignment horizontal="left" vertical="center" wrapText="1"/>
    </xf>
    <xf numFmtId="0" fontId="96" fillId="0" borderId="66" xfId="737" applyNumberFormat="1" applyFont="1" applyFill="1" applyBorder="1" applyAlignment="1">
      <alignment horizontal="left" vertical="center" wrapText="1"/>
    </xf>
    <xf numFmtId="14" fontId="52" fillId="0" borderId="72" xfId="0" applyNumberFormat="1" applyFont="1" applyBorder="1" applyAlignment="1">
      <alignment vertical="center" wrapText="1"/>
    </xf>
    <xf numFmtId="14" fontId="96" fillId="0" borderId="66" xfId="737" applyNumberFormat="1" applyFont="1" applyFill="1" applyBorder="1" applyAlignment="1">
      <alignment horizontal="center" vertical="center"/>
    </xf>
    <xf numFmtId="14" fontId="88" fillId="0" borderId="71" xfId="737" applyNumberFormat="1" applyFont="1" applyFill="1" applyBorder="1" applyAlignment="1">
      <alignment horizontal="center" vertical="center"/>
    </xf>
    <xf numFmtId="14" fontId="96" fillId="0" borderId="71" xfId="737" applyNumberFormat="1" applyFont="1" applyFill="1" applyBorder="1" applyAlignment="1">
      <alignment horizontal="center" vertical="center"/>
    </xf>
    <xf numFmtId="170" fontId="96" fillId="0" borderId="66" xfId="737" applyNumberFormat="1" applyFont="1" applyFill="1" applyBorder="1" applyAlignment="1">
      <alignment horizontal="center" vertical="center"/>
    </xf>
    <xf numFmtId="170" fontId="96" fillId="0" borderId="71" xfId="737" applyNumberFormat="1" applyFont="1" applyFill="1" applyBorder="1" applyAlignment="1">
      <alignment horizontal="center" vertical="center"/>
    </xf>
    <xf numFmtId="170" fontId="88" fillId="0" borderId="71" xfId="737" applyNumberFormat="1" applyFont="1" applyFill="1" applyBorder="1" applyAlignment="1">
      <alignment horizontal="center" vertical="center"/>
    </xf>
    <xf numFmtId="49" fontId="96" fillId="0" borderId="66" xfId="737" applyNumberFormat="1" applyFont="1" applyFill="1" applyBorder="1" applyAlignment="1">
      <alignment horizontal="center" vertical="center" wrapText="1"/>
    </xf>
    <xf numFmtId="49" fontId="96" fillId="0" borderId="71" xfId="737" applyNumberFormat="1" applyFont="1" applyFill="1" applyBorder="1" applyAlignment="1">
      <alignment horizontal="center" vertical="center" wrapText="1"/>
    </xf>
    <xf numFmtId="9" fontId="93" fillId="0" borderId="66" xfId="5408" applyFont="1" applyFill="1" applyBorder="1" applyAlignment="1">
      <alignment horizontal="center" vertical="center"/>
    </xf>
    <xf numFmtId="169" fontId="96" fillId="0" borderId="66" xfId="5408" applyNumberFormat="1" applyFont="1" applyFill="1" applyBorder="1" applyAlignment="1">
      <alignment horizontal="center" vertical="center"/>
    </xf>
    <xf numFmtId="169" fontId="52" fillId="0" borderId="72" xfId="5408" applyNumberFormat="1" applyFont="1" applyFill="1" applyBorder="1" applyAlignment="1">
      <alignment horizontal="center" vertical="center"/>
    </xf>
    <xf numFmtId="169" fontId="96" fillId="0" borderId="71" xfId="5408" applyNumberFormat="1" applyFont="1" applyFill="1" applyBorder="1" applyAlignment="1">
      <alignment horizontal="center" vertical="center"/>
    </xf>
    <xf numFmtId="169" fontId="88" fillId="0" borderId="71" xfId="5408" applyNumberFormat="1" applyFont="1" applyFill="1" applyBorder="1" applyAlignment="1">
      <alignment horizontal="center" vertical="center"/>
    </xf>
    <xf numFmtId="169" fontId="96" fillId="0" borderId="66" xfId="5408" applyNumberFormat="1" applyFont="1" applyFill="1" applyBorder="1" applyAlignment="1">
      <alignment vertical="center"/>
    </xf>
    <xf numFmtId="169" fontId="96" fillId="0" borderId="71" xfId="5408" applyNumberFormat="1" applyFont="1" applyFill="1" applyBorder="1" applyAlignment="1">
      <alignment vertical="center"/>
    </xf>
    <xf numFmtId="169" fontId="88" fillId="0" borderId="71" xfId="5408" applyNumberFormat="1" applyFont="1" applyFill="1" applyBorder="1" applyAlignment="1">
      <alignment vertical="center"/>
    </xf>
    <xf numFmtId="14" fontId="52" fillId="0" borderId="72" xfId="737" applyNumberFormat="1" applyFont="1" applyFill="1" applyBorder="1" applyAlignment="1">
      <alignment vertical="center" wrapText="1"/>
    </xf>
    <xf numFmtId="0" fontId="93" fillId="0" borderId="71" xfId="737" applyNumberFormat="1" applyFont="1" applyFill="1" applyBorder="1" applyAlignment="1">
      <alignment horizontal="center" vertical="center"/>
    </xf>
    <xf numFmtId="0" fontId="52" fillId="0" borderId="66" xfId="0" applyFont="1" applyFill="1" applyBorder="1" applyAlignment="1">
      <alignment horizontal="center" vertical="center" wrapText="1"/>
    </xf>
    <xf numFmtId="0" fontId="52" fillId="0" borderId="66" xfId="0" applyFont="1" applyFill="1" applyBorder="1" applyAlignment="1">
      <alignment horizontal="left" vertical="center" wrapText="1"/>
    </xf>
    <xf numFmtId="0" fontId="93" fillId="0" borderId="66" xfId="737" applyNumberFormat="1" applyFont="1" applyFill="1" applyBorder="1" applyAlignment="1">
      <alignment horizontal="center" vertical="center"/>
    </xf>
    <xf numFmtId="0" fontId="86" fillId="0" borderId="66" xfId="0" applyFont="1" applyFill="1" applyBorder="1" applyAlignment="1">
      <alignment vertical="center"/>
    </xf>
    <xf numFmtId="0" fontId="96" fillId="0" borderId="66" xfId="737" applyNumberFormat="1" applyFont="1" applyFill="1" applyBorder="1" applyAlignment="1">
      <alignment horizontal="center" vertical="center"/>
    </xf>
    <xf numFmtId="0" fontId="97" fillId="0" borderId="70" xfId="737" applyNumberFormat="1" applyFont="1" applyFill="1" applyBorder="1" applyAlignment="1">
      <alignment horizontal="left" vertical="center" wrapText="1"/>
    </xf>
    <xf numFmtId="0" fontId="81" fillId="0" borderId="72" xfId="737" applyNumberFormat="1" applyFont="1" applyFill="1" applyBorder="1" applyAlignment="1">
      <alignment horizontal="center" vertical="center"/>
    </xf>
    <xf numFmtId="0" fontId="93" fillId="0" borderId="72" xfId="737" applyNumberFormat="1" applyFont="1" applyFill="1" applyBorder="1" applyAlignment="1">
      <alignment horizontal="center" vertical="center"/>
    </xf>
    <xf numFmtId="0" fontId="52" fillId="0" borderId="72" xfId="737" applyNumberFormat="1" applyFont="1" applyFill="1" applyBorder="1" applyAlignment="1">
      <alignment horizontal="center" vertical="center"/>
    </xf>
    <xf numFmtId="0" fontId="52" fillId="0" borderId="72" xfId="0" applyFont="1" applyFill="1" applyBorder="1" applyAlignment="1">
      <alignment horizontal="center" vertical="center"/>
    </xf>
    <xf numFmtId="49" fontId="52" fillId="0" borderId="72" xfId="737" applyNumberFormat="1" applyFont="1" applyFill="1" applyBorder="1" applyAlignment="1">
      <alignment horizontal="left" vertical="center" wrapText="1"/>
    </xf>
    <xf numFmtId="0" fontId="97" fillId="0" borderId="66" xfId="737" applyNumberFormat="1" applyFont="1" applyFill="1" applyBorder="1" applyAlignment="1">
      <alignment horizontal="left" vertical="center" wrapText="1"/>
    </xf>
    <xf numFmtId="0" fontId="52" fillId="0" borderId="72" xfId="737" applyNumberFormat="1" applyFont="1" applyFill="1" applyBorder="1" applyAlignment="1">
      <alignment horizontal="left" vertical="center" wrapText="1"/>
    </xf>
    <xf numFmtId="0" fontId="97" fillId="0" borderId="71" xfId="737" applyNumberFormat="1" applyFont="1" applyFill="1" applyBorder="1" applyAlignment="1">
      <alignment horizontal="left" vertical="center" wrapText="1"/>
    </xf>
    <xf numFmtId="14" fontId="97" fillId="0" borderId="66" xfId="737" applyNumberFormat="1" applyFont="1" applyFill="1" applyBorder="1" applyAlignment="1">
      <alignment horizontal="center" vertical="center"/>
    </xf>
    <xf numFmtId="14" fontId="93" fillId="0" borderId="72" xfId="737" applyNumberFormat="1" applyFont="1" applyFill="1" applyBorder="1" applyAlignment="1">
      <alignment horizontal="center" vertical="center"/>
    </xf>
    <xf numFmtId="14" fontId="97" fillId="0" borderId="71" xfId="737" applyNumberFormat="1" applyFont="1" applyFill="1" applyBorder="1" applyAlignment="1">
      <alignment horizontal="center" vertical="center"/>
    </xf>
    <xf numFmtId="14" fontId="52" fillId="0" borderId="72" xfId="737" applyNumberFormat="1" applyFont="1" applyFill="1" applyBorder="1" applyAlignment="1">
      <alignment horizontal="center" vertical="center"/>
    </xf>
    <xf numFmtId="14" fontId="90" fillId="0" borderId="72" xfId="737" applyNumberFormat="1" applyFont="1" applyFill="1" applyBorder="1" applyAlignment="1">
      <alignment horizontal="center" vertical="center"/>
    </xf>
    <xf numFmtId="14" fontId="89" fillId="0" borderId="72" xfId="737" applyNumberFormat="1" applyFont="1" applyFill="1" applyBorder="1" applyAlignment="1">
      <alignment horizontal="center" vertical="center"/>
    </xf>
    <xf numFmtId="170" fontId="97" fillId="0" borderId="66" xfId="737" applyNumberFormat="1" applyFont="1" applyFill="1" applyBorder="1" applyAlignment="1">
      <alignment horizontal="center" vertical="center"/>
    </xf>
    <xf numFmtId="170" fontId="93" fillId="0" borderId="72" xfId="737" applyNumberFormat="1" applyFont="1" applyFill="1" applyBorder="1" applyAlignment="1">
      <alignment horizontal="center" vertical="center"/>
    </xf>
    <xf numFmtId="170" fontId="97" fillId="0" borderId="71" xfId="737" applyNumberFormat="1" applyFont="1" applyFill="1" applyBorder="1" applyAlignment="1">
      <alignment horizontal="center" vertical="center"/>
    </xf>
    <xf numFmtId="170" fontId="52" fillId="0" borderId="72" xfId="737" applyNumberFormat="1" applyFont="1" applyFill="1" applyBorder="1" applyAlignment="1">
      <alignment horizontal="center" vertical="center"/>
    </xf>
    <xf numFmtId="170" fontId="90" fillId="0" borderId="72" xfId="737" applyNumberFormat="1" applyFont="1" applyFill="1" applyBorder="1" applyAlignment="1">
      <alignment horizontal="center" vertical="center"/>
    </xf>
    <xf numFmtId="170" fontId="89" fillId="0" borderId="72" xfId="737" applyNumberFormat="1" applyFont="1" applyFill="1" applyBorder="1" applyAlignment="1">
      <alignment horizontal="center" vertical="center"/>
    </xf>
    <xf numFmtId="49" fontId="89" fillId="0" borderId="72" xfId="737" applyNumberFormat="1" applyFont="1" applyFill="1" applyBorder="1" applyAlignment="1">
      <alignment horizontal="center" vertical="center" wrapText="1"/>
    </xf>
    <xf numFmtId="49" fontId="90" fillId="0" borderId="72" xfId="737" applyNumberFormat="1" applyFont="1" applyFill="1" applyBorder="1" applyAlignment="1">
      <alignment horizontal="center" vertical="center" wrapText="1"/>
    </xf>
    <xf numFmtId="49" fontId="81" fillId="0" borderId="71" xfId="5408" applyNumberFormat="1" applyFont="1" applyFill="1" applyBorder="1" applyAlignment="1">
      <alignment horizontal="center" vertical="center"/>
    </xf>
    <xf numFmtId="9" fontId="52" fillId="0" borderId="72" xfId="5408" applyFont="1" applyFill="1" applyBorder="1" applyAlignment="1">
      <alignment horizontal="center" vertical="center"/>
    </xf>
    <xf numFmtId="169" fontId="97" fillId="0" borderId="66" xfId="5408" applyNumberFormat="1" applyFont="1" applyFill="1" applyBorder="1" applyAlignment="1">
      <alignment horizontal="center" vertical="center"/>
    </xf>
    <xf numFmtId="169" fontId="93" fillId="0" borderId="72" xfId="5408" applyNumberFormat="1" applyFont="1" applyFill="1" applyBorder="1" applyAlignment="1">
      <alignment horizontal="center" vertical="center"/>
    </xf>
    <xf numFmtId="169" fontId="97" fillId="0" borderId="71" xfId="5408" applyNumberFormat="1" applyFont="1" applyFill="1" applyBorder="1" applyAlignment="1">
      <alignment horizontal="center" vertical="center"/>
    </xf>
    <xf numFmtId="169" fontId="90" fillId="0" borderId="72" xfId="5408" applyNumberFormat="1" applyFont="1" applyFill="1" applyBorder="1" applyAlignment="1">
      <alignment horizontal="center" vertical="center"/>
    </xf>
    <xf numFmtId="49" fontId="80" fillId="0" borderId="72" xfId="5408" applyNumberFormat="1" applyFont="1" applyFill="1" applyBorder="1" applyAlignment="1">
      <alignment horizontal="center" vertical="center"/>
    </xf>
    <xf numFmtId="169" fontId="89" fillId="0" borderId="72" xfId="5408" applyNumberFormat="1" applyFont="1" applyFill="1" applyBorder="1" applyAlignment="1">
      <alignment horizontal="center" vertical="center"/>
    </xf>
    <xf numFmtId="169" fontId="97" fillId="0" borderId="66" xfId="5408" applyNumberFormat="1" applyFont="1" applyFill="1" applyBorder="1" applyAlignment="1">
      <alignment vertical="center"/>
    </xf>
    <xf numFmtId="169" fontId="93" fillId="0" borderId="72" xfId="5408" applyNumberFormat="1" applyFont="1" applyFill="1" applyBorder="1" applyAlignment="1">
      <alignment vertical="center"/>
    </xf>
    <xf numFmtId="169" fontId="97" fillId="0" borderId="71" xfId="5408" applyNumberFormat="1" applyFont="1" applyFill="1" applyBorder="1" applyAlignment="1">
      <alignment vertical="center"/>
    </xf>
    <xf numFmtId="169" fontId="90" fillId="0" borderId="72" xfId="5408" applyNumberFormat="1" applyFont="1" applyFill="1" applyBorder="1" applyAlignment="1">
      <alignment vertical="center"/>
    </xf>
    <xf numFmtId="169" fontId="89" fillId="0" borderId="72" xfId="5408" applyNumberFormat="1" applyFont="1" applyFill="1" applyBorder="1" applyAlignment="1">
      <alignment vertical="center"/>
    </xf>
    <xf numFmtId="0" fontId="97" fillId="0" borderId="67" xfId="737" applyNumberFormat="1" applyFont="1" applyFill="1" applyBorder="1" applyAlignment="1">
      <alignment horizontal="left" vertical="center" wrapText="1"/>
    </xf>
    <xf numFmtId="0" fontId="97" fillId="0" borderId="66" xfId="737" applyNumberFormat="1" applyFont="1" applyFill="1" applyBorder="1" applyAlignment="1">
      <alignment horizontal="center" vertical="center"/>
    </xf>
    <xf numFmtId="0" fontId="97" fillId="0" borderId="71" xfId="737" applyNumberFormat="1" applyFont="1" applyFill="1" applyBorder="1" applyAlignment="1">
      <alignment horizontal="center" vertical="center"/>
    </xf>
    <xf numFmtId="0" fontId="97" fillId="0" borderId="72" xfId="737" applyNumberFormat="1" applyFont="1" applyFill="1" applyBorder="1" applyAlignment="1">
      <alignment horizontal="center" vertical="center"/>
    </xf>
    <xf numFmtId="49" fontId="52" fillId="0" borderId="64" xfId="737" applyNumberFormat="1" applyFont="1" applyFill="1" applyBorder="1" applyAlignment="1">
      <alignment horizontal="left" vertical="center" wrapText="1"/>
    </xf>
    <xf numFmtId="49" fontId="96" fillId="0" borderId="71" xfId="737" applyNumberFormat="1" applyFont="1" applyFill="1" applyBorder="1" applyAlignment="1">
      <alignment horizontal="left" vertical="center" wrapText="1"/>
    </xf>
    <xf numFmtId="49" fontId="93" fillId="0" borderId="72" xfId="737" applyNumberFormat="1" applyFont="1" applyFill="1" applyBorder="1" applyAlignment="1">
      <alignment horizontal="left" vertical="center" wrapText="1"/>
    </xf>
    <xf numFmtId="0" fontId="52" fillId="0" borderId="64" xfId="737" applyNumberFormat="1" applyFont="1" applyFill="1" applyBorder="1" applyAlignment="1">
      <alignment horizontal="left" vertical="center" wrapText="1"/>
    </xf>
    <xf numFmtId="14" fontId="52" fillId="0" borderId="64" xfId="737" applyNumberFormat="1" applyFont="1" applyFill="1" applyBorder="1" applyAlignment="1">
      <alignment vertical="center" wrapText="1"/>
    </xf>
    <xf numFmtId="14" fontId="99" fillId="0" borderId="66" xfId="737" applyNumberFormat="1" applyFont="1" applyFill="1" applyBorder="1" applyAlignment="1">
      <alignment horizontal="center" vertical="center"/>
    </xf>
    <xf numFmtId="14" fontId="98" fillId="0" borderId="66" xfId="737" applyNumberFormat="1" applyFont="1" applyFill="1" applyBorder="1" applyAlignment="1">
      <alignment horizontal="center" vertical="center"/>
    </xf>
    <xf numFmtId="14" fontId="97" fillId="0" borderId="72" xfId="737" applyNumberFormat="1" applyFont="1" applyFill="1" applyBorder="1" applyAlignment="1">
      <alignment horizontal="center" vertical="center"/>
    </xf>
    <xf numFmtId="14" fontId="98" fillId="0" borderId="71" xfId="737" applyNumberFormat="1" applyFont="1" applyFill="1" applyBorder="1" applyAlignment="1">
      <alignment horizontal="center" vertical="center"/>
    </xf>
    <xf numFmtId="14" fontId="52" fillId="60" borderId="71" xfId="737" applyNumberFormat="1" applyFont="1" applyFill="1" applyBorder="1" applyAlignment="1">
      <alignment horizontal="center" vertical="center"/>
    </xf>
    <xf numFmtId="170" fontId="99" fillId="0" borderId="66" xfId="737" applyNumberFormat="1" applyFont="1" applyFill="1" applyBorder="1" applyAlignment="1">
      <alignment horizontal="center" vertical="center"/>
    </xf>
    <xf numFmtId="170" fontId="98" fillId="0" borderId="66" xfId="737" applyNumberFormat="1" applyFont="1" applyFill="1" applyBorder="1" applyAlignment="1">
      <alignment horizontal="center" vertical="center"/>
    </xf>
    <xf numFmtId="170" fontId="97" fillId="0" borderId="72" xfId="737" applyNumberFormat="1" applyFont="1" applyFill="1" applyBorder="1" applyAlignment="1">
      <alignment horizontal="center" vertical="center"/>
    </xf>
    <xf numFmtId="170" fontId="98" fillId="0" borderId="71" xfId="737" applyNumberFormat="1" applyFont="1" applyFill="1" applyBorder="1" applyAlignment="1">
      <alignment horizontal="center" vertical="center"/>
    </xf>
    <xf numFmtId="49" fontId="52" fillId="0" borderId="64" xfId="737" applyNumberFormat="1" applyFont="1" applyFill="1" applyBorder="1" applyAlignment="1">
      <alignment horizontal="center" vertical="center" wrapText="1"/>
    </xf>
    <xf numFmtId="49" fontId="99" fillId="0" borderId="66" xfId="737" applyNumberFormat="1" applyFont="1" applyFill="1" applyBorder="1" applyAlignment="1">
      <alignment horizontal="center" vertical="center" wrapText="1"/>
    </xf>
    <xf numFmtId="49" fontId="98" fillId="0" borderId="66" xfId="737" applyNumberFormat="1" applyFont="1" applyFill="1" applyBorder="1" applyAlignment="1">
      <alignment horizontal="center" vertical="center" wrapText="1"/>
    </xf>
    <xf numFmtId="169" fontId="99" fillId="0" borderId="66" xfId="5408" applyNumberFormat="1" applyFont="1" applyFill="1" applyBorder="1" applyAlignment="1">
      <alignment horizontal="center" vertical="center"/>
    </xf>
    <xf numFmtId="169" fontId="98" fillId="0" borderId="66" xfId="5408" applyNumberFormat="1" applyFont="1" applyFill="1" applyBorder="1" applyAlignment="1">
      <alignment horizontal="center" vertical="center"/>
    </xf>
    <xf numFmtId="169" fontId="97" fillId="0" borderId="72" xfId="5408" applyNumberFormat="1" applyFont="1" applyFill="1" applyBorder="1" applyAlignment="1">
      <alignment horizontal="center" vertical="center"/>
    </xf>
    <xf numFmtId="169" fontId="98" fillId="0" borderId="71" xfId="5408" applyNumberFormat="1" applyFont="1" applyFill="1" applyBorder="1" applyAlignment="1">
      <alignment horizontal="center" vertical="center"/>
    </xf>
    <xf numFmtId="169" fontId="99" fillId="0" borderId="66" xfId="5408" applyNumberFormat="1" applyFont="1" applyFill="1" applyBorder="1" applyAlignment="1">
      <alignment vertical="center"/>
    </xf>
    <xf numFmtId="169" fontId="98" fillId="0" borderId="66" xfId="5408" applyNumberFormat="1" applyFont="1" applyFill="1" applyBorder="1" applyAlignment="1">
      <alignment vertical="center"/>
    </xf>
    <xf numFmtId="169" fontId="97" fillId="0" borderId="72" xfId="5408" applyNumberFormat="1" applyFont="1" applyFill="1" applyBorder="1" applyAlignment="1">
      <alignment vertical="center"/>
    </xf>
    <xf numFmtId="169" fontId="98" fillId="0" borderId="71" xfId="5408" applyNumberFormat="1" applyFont="1" applyFill="1" applyBorder="1" applyAlignment="1">
      <alignment vertical="center"/>
    </xf>
    <xf numFmtId="0" fontId="52" fillId="0" borderId="64" xfId="737" applyNumberFormat="1" applyFont="1" applyFill="1" applyBorder="1" applyAlignment="1">
      <alignment horizontal="center" vertical="center" wrapText="1"/>
    </xf>
    <xf numFmtId="0" fontId="89" fillId="0" borderId="66" xfId="737" applyNumberFormat="1" applyFont="1" applyFill="1" applyBorder="1" applyAlignment="1">
      <alignment horizontal="left" vertical="center" wrapText="1"/>
    </xf>
    <xf numFmtId="0" fontId="96" fillId="0" borderId="71" xfId="737" applyNumberFormat="1" applyFont="1" applyFill="1" applyBorder="1" applyAlignment="1">
      <alignment horizontal="left" vertical="center" wrapText="1"/>
    </xf>
    <xf numFmtId="0" fontId="85" fillId="0" borderId="64" xfId="737" applyNumberFormat="1" applyFont="1" applyFill="1" applyBorder="1" applyAlignment="1">
      <alignment horizontal="left" vertical="center" wrapText="1"/>
    </xf>
    <xf numFmtId="0" fontId="99" fillId="0" borderId="66" xfId="737" applyNumberFormat="1" applyFont="1" applyFill="1" applyBorder="1" applyAlignment="1">
      <alignment horizontal="center" vertical="center"/>
    </xf>
    <xf numFmtId="0" fontId="98" fillId="0" borderId="66" xfId="737" applyNumberFormat="1" applyFont="1" applyFill="1" applyBorder="1" applyAlignment="1">
      <alignment horizontal="center" vertical="center"/>
    </xf>
    <xf numFmtId="0" fontId="98" fillId="0" borderId="71" xfId="737" applyNumberFormat="1" applyFont="1" applyFill="1" applyBorder="1" applyAlignment="1">
      <alignment horizontal="center" vertical="center"/>
    </xf>
    <xf numFmtId="49" fontId="97" fillId="0" borderId="65" xfId="737" applyNumberFormat="1" applyFont="1" applyFill="1" applyBorder="1" applyAlignment="1">
      <alignment horizontal="left" vertical="center" wrapText="1"/>
    </xf>
    <xf numFmtId="0" fontId="81" fillId="0" borderId="72" xfId="737" applyNumberFormat="1" applyFont="1" applyFill="1" applyBorder="1" applyAlignment="1">
      <alignment horizontal="left" vertical="center" wrapText="1"/>
    </xf>
    <xf numFmtId="0" fontId="81" fillId="0" borderId="0" xfId="737" applyNumberFormat="1" applyFont="1" applyFill="1" applyBorder="1" applyAlignment="1">
      <alignment horizontal="left" vertical="center" wrapText="1"/>
    </xf>
    <xf numFmtId="14" fontId="52" fillId="0" borderId="0" xfId="737" applyNumberFormat="1" applyFont="1" applyFill="1" applyBorder="1" applyAlignment="1">
      <alignment vertical="center" wrapText="1"/>
    </xf>
    <xf numFmtId="14" fontId="100" fillId="0" borderId="66" xfId="737" applyNumberFormat="1" applyFont="1" applyFill="1" applyBorder="1" applyAlignment="1">
      <alignment horizontal="center" vertical="center"/>
    </xf>
    <xf numFmtId="14" fontId="100" fillId="0" borderId="71" xfId="737" applyNumberFormat="1" applyFont="1" applyFill="1" applyBorder="1" applyAlignment="1">
      <alignment horizontal="center" vertical="center"/>
    </xf>
    <xf numFmtId="170" fontId="100" fillId="0" borderId="66" xfId="737" applyNumberFormat="1" applyFont="1" applyFill="1" applyBorder="1" applyAlignment="1">
      <alignment horizontal="center" vertical="center"/>
    </xf>
    <xf numFmtId="170" fontId="100" fillId="0" borderId="71" xfId="737" applyNumberFormat="1" applyFont="1" applyFill="1" applyBorder="1" applyAlignment="1">
      <alignment horizontal="center" vertical="center"/>
    </xf>
    <xf numFmtId="49" fontId="100" fillId="0" borderId="66" xfId="737" applyNumberFormat="1" applyFont="1" applyFill="1" applyBorder="1" applyAlignment="1">
      <alignment horizontal="center" vertical="center" wrapText="1"/>
    </xf>
    <xf numFmtId="49" fontId="81" fillId="0" borderId="72" xfId="5408" applyNumberFormat="1" applyFont="1" applyFill="1" applyBorder="1" applyAlignment="1">
      <alignment horizontal="center" vertical="center"/>
    </xf>
    <xf numFmtId="49" fontId="52" fillId="0" borderId="72" xfId="5408" applyNumberFormat="1" applyFont="1" applyFill="1" applyBorder="1" applyAlignment="1">
      <alignment horizontal="center" vertical="center"/>
    </xf>
    <xf numFmtId="9" fontId="81" fillId="0" borderId="71" xfId="5408" applyFont="1" applyFill="1" applyBorder="1" applyAlignment="1">
      <alignment horizontal="center" vertical="center"/>
    </xf>
    <xf numFmtId="9" fontId="81" fillId="0" borderId="72" xfId="5408" applyFont="1" applyFill="1" applyBorder="1" applyAlignment="1">
      <alignment horizontal="center" vertical="center"/>
    </xf>
    <xf numFmtId="169" fontId="100" fillId="0" borderId="66" xfId="5408" applyNumberFormat="1" applyFont="1" applyFill="1" applyBorder="1" applyAlignment="1">
      <alignment horizontal="center" vertical="center"/>
    </xf>
    <xf numFmtId="169" fontId="100" fillId="0" borderId="71" xfId="5408" applyNumberFormat="1" applyFont="1" applyFill="1" applyBorder="1" applyAlignment="1">
      <alignment horizontal="center" vertical="center"/>
    </xf>
    <xf numFmtId="169" fontId="100" fillId="0" borderId="66" xfId="5408" applyNumberFormat="1" applyFont="1" applyFill="1" applyBorder="1" applyAlignment="1">
      <alignment vertical="center"/>
    </xf>
    <xf numFmtId="169" fontId="100" fillId="0" borderId="71" xfId="5408" applyNumberFormat="1" applyFont="1" applyFill="1" applyBorder="1" applyAlignment="1">
      <alignment vertical="center"/>
    </xf>
    <xf numFmtId="169" fontId="89" fillId="0" borderId="64" xfId="5408" applyNumberFormat="1" applyFont="1" applyFill="1" applyBorder="1" applyAlignment="1">
      <alignment horizontal="center" vertical="center"/>
    </xf>
    <xf numFmtId="14" fontId="52" fillId="0" borderId="66" xfId="0" applyNumberFormat="1" applyFont="1" applyFill="1" applyBorder="1" applyAlignment="1">
      <alignment vertical="center" wrapText="1"/>
    </xf>
    <xf numFmtId="14" fontId="52" fillId="0" borderId="71" xfId="0" applyNumberFormat="1" applyFont="1" applyFill="1" applyBorder="1" applyAlignment="1">
      <alignment vertical="center" wrapText="1"/>
    </xf>
    <xf numFmtId="0" fontId="52" fillId="0" borderId="70" xfId="0" applyFont="1" applyBorder="1" applyAlignment="1">
      <alignment horizontal="left" vertical="center" wrapText="1"/>
    </xf>
    <xf numFmtId="49" fontId="100" fillId="0" borderId="72" xfId="737" applyNumberFormat="1" applyFont="1" applyFill="1" applyBorder="1" applyAlignment="1">
      <alignment horizontal="left" vertical="center" wrapText="1"/>
    </xf>
    <xf numFmtId="14" fontId="100" fillId="0" borderId="72" xfId="737" applyNumberFormat="1" applyFont="1" applyFill="1" applyBorder="1" applyAlignment="1">
      <alignment horizontal="center" vertical="center"/>
    </xf>
    <xf numFmtId="170" fontId="100" fillId="0" borderId="72" xfId="737" applyNumberFormat="1" applyFont="1" applyFill="1" applyBorder="1" applyAlignment="1">
      <alignment horizontal="center" vertical="center"/>
    </xf>
    <xf numFmtId="49" fontId="100" fillId="0" borderId="72" xfId="737" applyNumberFormat="1" applyFont="1" applyFill="1" applyBorder="1" applyAlignment="1">
      <alignment horizontal="center" vertical="center" wrapText="1"/>
    </xf>
    <xf numFmtId="169" fontId="100" fillId="0" borderId="72" xfId="5408" applyNumberFormat="1" applyFont="1" applyFill="1" applyBorder="1" applyAlignment="1">
      <alignment horizontal="center" vertical="center"/>
    </xf>
    <xf numFmtId="169" fontId="100" fillId="0" borderId="72" xfId="5408" applyNumberFormat="1" applyFont="1" applyFill="1" applyBorder="1" applyAlignment="1">
      <alignment vertical="center"/>
    </xf>
    <xf numFmtId="0" fontId="100" fillId="0" borderId="70" xfId="737" applyNumberFormat="1" applyFont="1" applyFill="1" applyBorder="1" applyAlignment="1">
      <alignment horizontal="left" vertical="center" wrapText="1"/>
    </xf>
    <xf numFmtId="0" fontId="84" fillId="0" borderId="72" xfId="0" applyFont="1" applyBorder="1" applyAlignment="1">
      <alignment horizontal="center" vertical="center" wrapText="1"/>
    </xf>
    <xf numFmtId="0" fontId="84" fillId="0" borderId="0" xfId="0" applyFont="1"/>
    <xf numFmtId="14" fontId="84" fillId="0" borderId="0" xfId="0" applyNumberFormat="1" applyFont="1" applyAlignment="1">
      <alignment horizontal="center" vertical="center"/>
    </xf>
    <xf numFmtId="14" fontId="76" fillId="0" borderId="72" xfId="737" applyNumberFormat="1" applyFont="1" applyFill="1" applyBorder="1" applyAlignment="1">
      <alignment vertical="center" wrapText="1"/>
    </xf>
    <xf numFmtId="49" fontId="100" fillId="0" borderId="66" xfId="737" applyNumberFormat="1" applyFont="1" applyFill="1" applyBorder="1" applyAlignment="1">
      <alignment horizontal="left" vertical="center" wrapText="1"/>
    </xf>
    <xf numFmtId="49" fontId="100" fillId="0" borderId="71" xfId="737" applyNumberFormat="1" applyFont="1" applyFill="1" applyBorder="1" applyAlignment="1">
      <alignment horizontal="left" vertical="center" wrapText="1"/>
    </xf>
    <xf numFmtId="0" fontId="100" fillId="0" borderId="66" xfId="737" applyNumberFormat="1" applyFont="1" applyFill="1" applyBorder="1" applyAlignment="1">
      <alignment horizontal="left" vertical="center" wrapText="1"/>
    </xf>
    <xf numFmtId="0" fontId="97" fillId="0" borderId="72" xfId="737" applyNumberFormat="1" applyFont="1" applyFill="1" applyBorder="1" applyAlignment="1">
      <alignment horizontal="left" vertical="center" wrapText="1"/>
    </xf>
    <xf numFmtId="0" fontId="52" fillId="0" borderId="71" xfId="737" applyNumberFormat="1" applyFont="1" applyFill="1" applyBorder="1" applyAlignment="1">
      <alignment horizontal="center" vertical="center" wrapText="1"/>
    </xf>
    <xf numFmtId="0" fontId="52" fillId="60" borderId="72" xfId="0" applyFont="1" applyFill="1" applyBorder="1" applyAlignment="1">
      <alignment vertical="center" wrapText="1"/>
    </xf>
    <xf numFmtId="14" fontId="76" fillId="0" borderId="71" xfId="737" applyNumberFormat="1" applyFont="1" applyFill="1" applyBorder="1" applyAlignment="1">
      <alignment vertical="center" wrapText="1"/>
    </xf>
    <xf numFmtId="49" fontId="100" fillId="0" borderId="71" xfId="737" applyNumberFormat="1" applyFont="1" applyFill="1" applyBorder="1" applyAlignment="1">
      <alignment horizontal="center" vertical="center" wrapText="1"/>
    </xf>
    <xf numFmtId="0" fontId="100" fillId="0" borderId="71" xfId="737" applyNumberFormat="1" applyFont="1" applyFill="1" applyBorder="1" applyAlignment="1">
      <alignment horizontal="left" vertical="center" wrapText="1"/>
    </xf>
    <xf numFmtId="0" fontId="100" fillId="0" borderId="67" xfId="737" applyNumberFormat="1" applyFont="1" applyFill="1" applyBorder="1" applyAlignment="1">
      <alignment horizontal="left" vertical="center" wrapText="1"/>
    </xf>
    <xf numFmtId="0" fontId="88" fillId="0" borderId="64" xfId="737" applyNumberFormat="1" applyFont="1" applyFill="1" applyBorder="1" applyAlignment="1">
      <alignment horizontal="center" vertical="center"/>
    </xf>
    <xf numFmtId="14" fontId="81" fillId="0" borderId="71" xfId="737" applyNumberFormat="1" applyFont="1" applyFill="1" applyBorder="1" applyAlignment="1">
      <alignment vertical="center" wrapText="1"/>
    </xf>
    <xf numFmtId="14" fontId="76" fillId="0" borderId="66" xfId="737" applyNumberFormat="1" applyFont="1" applyFill="1" applyBorder="1" applyAlignment="1">
      <alignment vertical="center" wrapText="1"/>
    </xf>
    <xf numFmtId="14" fontId="88" fillId="0" borderId="64" xfId="737" applyNumberFormat="1" applyFont="1" applyFill="1" applyBorder="1" applyAlignment="1">
      <alignment horizontal="center" vertical="center"/>
    </xf>
    <xf numFmtId="170" fontId="88" fillId="0" borderId="64" xfId="737" applyNumberFormat="1" applyFont="1" applyFill="1" applyBorder="1" applyAlignment="1">
      <alignment horizontal="center" vertical="center"/>
    </xf>
    <xf numFmtId="169" fontId="52" fillId="0" borderId="71" xfId="0" applyNumberFormat="1" applyFont="1" applyBorder="1" applyAlignment="1">
      <alignment horizontal="center" vertical="center"/>
    </xf>
    <xf numFmtId="169" fontId="88" fillId="0" borderId="64" xfId="5408" applyNumberFormat="1" applyFont="1" applyFill="1" applyBorder="1" applyAlignment="1">
      <alignment horizontal="center" vertical="center"/>
    </xf>
    <xf numFmtId="169" fontId="52" fillId="0" borderId="71" xfId="0" applyNumberFormat="1" applyFont="1" applyBorder="1" applyAlignment="1">
      <alignment vertical="center"/>
    </xf>
    <xf numFmtId="169" fontId="88" fillId="0" borderId="64" xfId="5408" applyNumberFormat="1" applyFont="1" applyFill="1" applyBorder="1" applyAlignment="1">
      <alignment vertical="center"/>
    </xf>
    <xf numFmtId="4" fontId="52" fillId="0" borderId="0" xfId="0" applyNumberFormat="1" applyFont="1" applyAlignment="1">
      <alignment horizontal="center" wrapText="1"/>
    </xf>
    <xf numFmtId="0" fontId="100" fillId="59" borderId="66" xfId="737" applyNumberFormat="1" applyFont="1" applyFill="1" applyBorder="1" applyAlignment="1">
      <alignment horizontal="center" vertical="center"/>
    </xf>
    <xf numFmtId="0" fontId="81" fillId="59" borderId="71" xfId="737" applyNumberFormat="1" applyFont="1" applyFill="1" applyBorder="1" applyAlignment="1">
      <alignment horizontal="center" vertical="center"/>
    </xf>
    <xf numFmtId="0" fontId="100" fillId="59" borderId="71" xfId="737" applyNumberFormat="1" applyFont="1" applyFill="1" applyBorder="1" applyAlignment="1">
      <alignment horizontal="center" vertical="center"/>
    </xf>
    <xf numFmtId="0" fontId="81" fillId="59" borderId="72" xfId="737" applyNumberFormat="1" applyFont="1" applyFill="1" applyBorder="1" applyAlignment="1">
      <alignment horizontal="center" vertical="center"/>
    </xf>
    <xf numFmtId="0" fontId="100" fillId="59" borderId="72" xfId="737" applyNumberFormat="1" applyFont="1" applyFill="1" applyBorder="1" applyAlignment="1">
      <alignment horizontal="center" vertical="center"/>
    </xf>
    <xf numFmtId="49" fontId="74" fillId="58" borderId="66" xfId="0" applyNumberFormat="1" applyFont="1" applyFill="1" applyBorder="1" applyAlignment="1">
      <alignment horizontal="center" vertical="center" wrapText="1"/>
    </xf>
    <xf numFmtId="49" fontId="73" fillId="58" borderId="66" xfId="0" applyNumberFormat="1" applyFont="1" applyFill="1" applyBorder="1" applyAlignment="1">
      <alignment horizontal="center" vertical="center" wrapText="1"/>
    </xf>
    <xf numFmtId="0" fontId="81" fillId="60" borderId="72" xfId="737" applyNumberFormat="1" applyFont="1" applyFill="1" applyBorder="1" applyAlignment="1">
      <alignment horizontal="center" vertical="center"/>
    </xf>
    <xf numFmtId="0" fontId="81" fillId="60" borderId="66" xfId="737" applyNumberFormat="1" applyFont="1" applyFill="1" applyBorder="1" applyAlignment="1">
      <alignment horizontal="center" vertical="center"/>
    </xf>
    <xf numFmtId="0" fontId="100" fillId="60" borderId="66" xfId="737" applyNumberFormat="1" applyFont="1" applyFill="1" applyBorder="1" applyAlignment="1">
      <alignment horizontal="center" vertical="center"/>
    </xf>
    <xf numFmtId="0" fontId="81" fillId="60" borderId="71" xfId="737" applyNumberFormat="1" applyFont="1" applyFill="1" applyBorder="1" applyAlignment="1">
      <alignment horizontal="center" vertical="center"/>
    </xf>
    <xf numFmtId="0" fontId="52" fillId="60" borderId="72" xfId="0" applyFont="1" applyFill="1" applyBorder="1" applyAlignment="1">
      <alignment horizontal="center" vertical="center"/>
    </xf>
    <xf numFmtId="171" fontId="101" fillId="0" borderId="0" xfId="0" applyNumberFormat="1" applyFont="1" applyAlignment="1">
      <alignment horizontal="center" vertical="center" wrapText="1"/>
    </xf>
    <xf numFmtId="49" fontId="102" fillId="0" borderId="73" xfId="0" applyNumberFormat="1" applyFont="1" applyBorder="1" applyAlignment="1">
      <alignment horizontal="left" vertical="center" wrapText="1"/>
    </xf>
  </cellXfs>
  <cellStyles count="5414">
    <cellStyle name="20% - Accent1" xfId="884" xr:uid="{00000000-0005-0000-0000-000000000000}"/>
    <cellStyle name="20% - Accent1 2" xfId="7" xr:uid="{00000000-0005-0000-0000-000001000000}"/>
    <cellStyle name="20% - Accent1 2 2" xfId="662" xr:uid="{00000000-0005-0000-0000-000002000000}"/>
    <cellStyle name="20% - Accent1 2 3" xfId="663" xr:uid="{00000000-0005-0000-0000-000003000000}"/>
    <cellStyle name="20% - Accent1 2 4" xfId="661" xr:uid="{00000000-0005-0000-0000-000004000000}"/>
    <cellStyle name="20% - Accent1 2 5" xfId="885" xr:uid="{00000000-0005-0000-0000-000005000000}"/>
    <cellStyle name="20% - Accent1 3" xfId="6" xr:uid="{00000000-0005-0000-0000-000006000000}"/>
    <cellStyle name="20% - Accent2" xfId="886" xr:uid="{00000000-0005-0000-0000-000007000000}"/>
    <cellStyle name="20% - Accent2 2" xfId="9" xr:uid="{00000000-0005-0000-0000-000008000000}"/>
    <cellStyle name="20% - Accent2 2 2" xfId="665" xr:uid="{00000000-0005-0000-0000-000009000000}"/>
    <cellStyle name="20% - Accent2 2 3" xfId="666" xr:uid="{00000000-0005-0000-0000-00000A000000}"/>
    <cellStyle name="20% - Accent2 2 4" xfId="664" xr:uid="{00000000-0005-0000-0000-00000B000000}"/>
    <cellStyle name="20% - Accent2 2 5" xfId="887" xr:uid="{00000000-0005-0000-0000-00000C000000}"/>
    <cellStyle name="20% - Accent2 3" xfId="8" xr:uid="{00000000-0005-0000-0000-00000D000000}"/>
    <cellStyle name="20% - Accent3" xfId="888" xr:uid="{00000000-0005-0000-0000-00000E000000}"/>
    <cellStyle name="20% - Accent3 2" xfId="11" xr:uid="{00000000-0005-0000-0000-00000F000000}"/>
    <cellStyle name="20% - Accent3 2 2" xfId="668" xr:uid="{00000000-0005-0000-0000-000010000000}"/>
    <cellStyle name="20% - Accent3 2 3" xfId="669" xr:uid="{00000000-0005-0000-0000-000011000000}"/>
    <cellStyle name="20% - Accent3 2 4" xfId="667" xr:uid="{00000000-0005-0000-0000-000012000000}"/>
    <cellStyle name="20% - Accent3 2 5" xfId="889" xr:uid="{00000000-0005-0000-0000-000013000000}"/>
    <cellStyle name="20% - Accent3 3" xfId="10" xr:uid="{00000000-0005-0000-0000-000014000000}"/>
    <cellStyle name="20% - Accent4" xfId="890" xr:uid="{00000000-0005-0000-0000-000015000000}"/>
    <cellStyle name="20% - Accent4 2" xfId="13" xr:uid="{00000000-0005-0000-0000-000016000000}"/>
    <cellStyle name="20% - Accent4 2 2" xfId="671" xr:uid="{00000000-0005-0000-0000-000017000000}"/>
    <cellStyle name="20% - Accent4 2 3" xfId="672" xr:uid="{00000000-0005-0000-0000-000018000000}"/>
    <cellStyle name="20% - Accent4 2 4" xfId="670" xr:uid="{00000000-0005-0000-0000-000019000000}"/>
    <cellStyle name="20% - Accent4 2 5" xfId="891" xr:uid="{00000000-0005-0000-0000-00001A000000}"/>
    <cellStyle name="20% - Accent4 3" xfId="12" xr:uid="{00000000-0005-0000-0000-00001B000000}"/>
    <cellStyle name="20% - Accent5" xfId="892" xr:uid="{00000000-0005-0000-0000-00001C000000}"/>
    <cellStyle name="20% - Accent5 2" xfId="15" xr:uid="{00000000-0005-0000-0000-00001D000000}"/>
    <cellStyle name="20% - Accent5 2 2" xfId="674" xr:uid="{00000000-0005-0000-0000-00001E000000}"/>
    <cellStyle name="20% - Accent5 2 3" xfId="675" xr:uid="{00000000-0005-0000-0000-00001F000000}"/>
    <cellStyle name="20% - Accent5 2 4" xfId="673" xr:uid="{00000000-0005-0000-0000-000020000000}"/>
    <cellStyle name="20% - Accent5 2 5" xfId="893" xr:uid="{00000000-0005-0000-0000-000021000000}"/>
    <cellStyle name="20% - Accent5 3" xfId="14" xr:uid="{00000000-0005-0000-0000-000022000000}"/>
    <cellStyle name="20% - Accent6" xfId="894" xr:uid="{00000000-0005-0000-0000-000023000000}"/>
    <cellStyle name="20% - Accent6 2" xfId="17" xr:uid="{00000000-0005-0000-0000-000024000000}"/>
    <cellStyle name="20% - Accent6 2 2" xfId="677" xr:uid="{00000000-0005-0000-0000-000025000000}"/>
    <cellStyle name="20% - Accent6 2 3" xfId="678" xr:uid="{00000000-0005-0000-0000-000026000000}"/>
    <cellStyle name="20% - Accent6 2 4" xfId="676" xr:uid="{00000000-0005-0000-0000-000027000000}"/>
    <cellStyle name="20% - Accent6 2 5" xfId="895" xr:uid="{00000000-0005-0000-0000-000028000000}"/>
    <cellStyle name="20% - Accent6 3" xfId="16" xr:uid="{00000000-0005-0000-0000-000029000000}"/>
    <cellStyle name="20% - Isticanje1 2" xfId="896" xr:uid="{00000000-0005-0000-0000-00002A000000}"/>
    <cellStyle name="20% - Isticanje2 2" xfId="897" xr:uid="{00000000-0005-0000-0000-00002B000000}"/>
    <cellStyle name="20% - Isticanje3 2" xfId="898" xr:uid="{00000000-0005-0000-0000-00002C000000}"/>
    <cellStyle name="20% - Isticanje4 2" xfId="899" xr:uid="{00000000-0005-0000-0000-00002D000000}"/>
    <cellStyle name="20% - Isticanje5 2" xfId="900" xr:uid="{00000000-0005-0000-0000-00002E000000}"/>
    <cellStyle name="20% - Isticanje6 2" xfId="901" xr:uid="{00000000-0005-0000-0000-00002F000000}"/>
    <cellStyle name="40% - Accent1" xfId="902" xr:uid="{00000000-0005-0000-0000-000030000000}"/>
    <cellStyle name="40% - Accent1 2" xfId="19" xr:uid="{00000000-0005-0000-0000-000031000000}"/>
    <cellStyle name="40% - Accent1 2 2" xfId="680" xr:uid="{00000000-0005-0000-0000-000032000000}"/>
    <cellStyle name="40% - Accent1 2 3" xfId="681" xr:uid="{00000000-0005-0000-0000-000033000000}"/>
    <cellStyle name="40% - Accent1 2 4" xfId="679" xr:uid="{00000000-0005-0000-0000-000034000000}"/>
    <cellStyle name="40% - Accent1 2 5" xfId="903" xr:uid="{00000000-0005-0000-0000-000035000000}"/>
    <cellStyle name="40% - Accent1 3" xfId="18" xr:uid="{00000000-0005-0000-0000-000036000000}"/>
    <cellStyle name="40% - Accent2" xfId="904" xr:uid="{00000000-0005-0000-0000-000037000000}"/>
    <cellStyle name="40% - Accent2 2" xfId="21" xr:uid="{00000000-0005-0000-0000-000038000000}"/>
    <cellStyle name="40% - Accent2 2 2" xfId="683" xr:uid="{00000000-0005-0000-0000-000039000000}"/>
    <cellStyle name="40% - Accent2 2 3" xfId="684" xr:uid="{00000000-0005-0000-0000-00003A000000}"/>
    <cellStyle name="40% - Accent2 2 4" xfId="682" xr:uid="{00000000-0005-0000-0000-00003B000000}"/>
    <cellStyle name="40% - Accent2 2 5" xfId="905" xr:uid="{00000000-0005-0000-0000-00003C000000}"/>
    <cellStyle name="40% - Accent2 3" xfId="20" xr:uid="{00000000-0005-0000-0000-00003D000000}"/>
    <cellStyle name="40% - Accent3" xfId="906" xr:uid="{00000000-0005-0000-0000-00003E000000}"/>
    <cellStyle name="40% - Accent3 2" xfId="23" xr:uid="{00000000-0005-0000-0000-00003F000000}"/>
    <cellStyle name="40% - Accent3 2 2" xfId="686" xr:uid="{00000000-0005-0000-0000-000040000000}"/>
    <cellStyle name="40% - Accent3 2 3" xfId="687" xr:uid="{00000000-0005-0000-0000-000041000000}"/>
    <cellStyle name="40% - Accent3 2 4" xfId="685" xr:uid="{00000000-0005-0000-0000-000042000000}"/>
    <cellStyle name="40% - Accent3 2 5" xfId="907" xr:uid="{00000000-0005-0000-0000-000043000000}"/>
    <cellStyle name="40% - Accent3 3" xfId="22" xr:uid="{00000000-0005-0000-0000-000044000000}"/>
    <cellStyle name="40% - Accent4" xfId="908" xr:uid="{00000000-0005-0000-0000-000045000000}"/>
    <cellStyle name="40% - Accent4 2" xfId="25" xr:uid="{00000000-0005-0000-0000-000046000000}"/>
    <cellStyle name="40% - Accent4 2 2" xfId="689" xr:uid="{00000000-0005-0000-0000-000047000000}"/>
    <cellStyle name="40% - Accent4 2 3" xfId="690" xr:uid="{00000000-0005-0000-0000-000048000000}"/>
    <cellStyle name="40% - Accent4 2 4" xfId="688" xr:uid="{00000000-0005-0000-0000-000049000000}"/>
    <cellStyle name="40% - Accent4 2 5" xfId="909" xr:uid="{00000000-0005-0000-0000-00004A000000}"/>
    <cellStyle name="40% - Accent4 3" xfId="24" xr:uid="{00000000-0005-0000-0000-00004B000000}"/>
    <cellStyle name="40% - Accent5" xfId="910" xr:uid="{00000000-0005-0000-0000-00004C000000}"/>
    <cellStyle name="40% - Accent5 2" xfId="27" xr:uid="{00000000-0005-0000-0000-00004D000000}"/>
    <cellStyle name="40% - Accent5 2 2" xfId="692" xr:uid="{00000000-0005-0000-0000-00004E000000}"/>
    <cellStyle name="40% - Accent5 2 3" xfId="693" xr:uid="{00000000-0005-0000-0000-00004F000000}"/>
    <cellStyle name="40% - Accent5 2 4" xfId="691" xr:uid="{00000000-0005-0000-0000-000050000000}"/>
    <cellStyle name="40% - Accent5 2 5" xfId="911" xr:uid="{00000000-0005-0000-0000-000051000000}"/>
    <cellStyle name="40% - Accent5 3" xfId="26" xr:uid="{00000000-0005-0000-0000-000052000000}"/>
    <cellStyle name="40% - Accent6" xfId="912" xr:uid="{00000000-0005-0000-0000-000053000000}"/>
    <cellStyle name="40% - Accent6 2" xfId="29" xr:uid="{00000000-0005-0000-0000-000054000000}"/>
    <cellStyle name="40% - Accent6 2 2" xfId="695" xr:uid="{00000000-0005-0000-0000-000055000000}"/>
    <cellStyle name="40% - Accent6 2 3" xfId="696" xr:uid="{00000000-0005-0000-0000-000056000000}"/>
    <cellStyle name="40% - Accent6 2 4" xfId="694" xr:uid="{00000000-0005-0000-0000-000057000000}"/>
    <cellStyle name="40% - Accent6 2 5" xfId="913" xr:uid="{00000000-0005-0000-0000-000058000000}"/>
    <cellStyle name="40% - Accent6 3" xfId="28" xr:uid="{00000000-0005-0000-0000-000059000000}"/>
    <cellStyle name="40% - Isticanje1 2" xfId="914" xr:uid="{00000000-0005-0000-0000-00005A000000}"/>
    <cellStyle name="40% - Isticanje2 2" xfId="915" xr:uid="{00000000-0005-0000-0000-00005B000000}"/>
    <cellStyle name="40% - Isticanje3 2" xfId="916" xr:uid="{00000000-0005-0000-0000-00005C000000}"/>
    <cellStyle name="40% - Isticanje4 2" xfId="917" xr:uid="{00000000-0005-0000-0000-00005D000000}"/>
    <cellStyle name="40% - Isticanje5 2" xfId="918" xr:uid="{00000000-0005-0000-0000-00005E000000}"/>
    <cellStyle name="40% - Isticanje6 2" xfId="919" xr:uid="{00000000-0005-0000-0000-00005F000000}"/>
    <cellStyle name="60% - Accent1" xfId="920" xr:uid="{00000000-0005-0000-0000-000060000000}"/>
    <cellStyle name="60% - Accent1 2" xfId="30" xr:uid="{00000000-0005-0000-0000-000061000000}"/>
    <cellStyle name="60% - Accent1 2 2" xfId="698" xr:uid="{00000000-0005-0000-0000-000062000000}"/>
    <cellStyle name="60% - Accent1 2 3" xfId="699" xr:uid="{00000000-0005-0000-0000-000063000000}"/>
    <cellStyle name="60% - Accent1 2 4" xfId="697" xr:uid="{00000000-0005-0000-0000-000064000000}"/>
    <cellStyle name="60% - Accent1 2 5" xfId="921" xr:uid="{00000000-0005-0000-0000-000065000000}"/>
    <cellStyle name="60% - Accent1 3" xfId="922" xr:uid="{00000000-0005-0000-0000-000066000000}"/>
    <cellStyle name="60% - Accent2" xfId="923" xr:uid="{00000000-0005-0000-0000-000067000000}"/>
    <cellStyle name="60% - Accent2 2" xfId="31" xr:uid="{00000000-0005-0000-0000-000068000000}"/>
    <cellStyle name="60% - Accent2 2 2" xfId="701" xr:uid="{00000000-0005-0000-0000-000069000000}"/>
    <cellStyle name="60% - Accent2 2 3" xfId="702" xr:uid="{00000000-0005-0000-0000-00006A000000}"/>
    <cellStyle name="60% - Accent2 2 4" xfId="700" xr:uid="{00000000-0005-0000-0000-00006B000000}"/>
    <cellStyle name="60% - Accent2 2 5" xfId="924" xr:uid="{00000000-0005-0000-0000-00006C000000}"/>
    <cellStyle name="60% - Accent2 3" xfId="925" xr:uid="{00000000-0005-0000-0000-00006D000000}"/>
    <cellStyle name="60% - Accent3" xfId="926" xr:uid="{00000000-0005-0000-0000-00006E000000}"/>
    <cellStyle name="60% - Accent3 2" xfId="32" xr:uid="{00000000-0005-0000-0000-00006F000000}"/>
    <cellStyle name="60% - Accent3 2 2" xfId="704" xr:uid="{00000000-0005-0000-0000-000070000000}"/>
    <cellStyle name="60% - Accent3 2 3" xfId="705" xr:uid="{00000000-0005-0000-0000-000071000000}"/>
    <cellStyle name="60% - Accent3 2 4" xfId="703" xr:uid="{00000000-0005-0000-0000-000072000000}"/>
    <cellStyle name="60% - Accent3 2 5" xfId="927" xr:uid="{00000000-0005-0000-0000-000073000000}"/>
    <cellStyle name="60% - Accent3 3" xfId="928" xr:uid="{00000000-0005-0000-0000-000074000000}"/>
    <cellStyle name="60% - Accent4" xfId="929" xr:uid="{00000000-0005-0000-0000-000075000000}"/>
    <cellStyle name="60% - Accent4 2" xfId="33" xr:uid="{00000000-0005-0000-0000-000076000000}"/>
    <cellStyle name="60% - Accent4 2 2" xfId="707" xr:uid="{00000000-0005-0000-0000-000077000000}"/>
    <cellStyle name="60% - Accent4 2 3" xfId="708" xr:uid="{00000000-0005-0000-0000-000078000000}"/>
    <cellStyle name="60% - Accent4 2 4" xfId="706" xr:uid="{00000000-0005-0000-0000-000079000000}"/>
    <cellStyle name="60% - Accent4 2 5" xfId="930" xr:uid="{00000000-0005-0000-0000-00007A000000}"/>
    <cellStyle name="60% - Accent4 3" xfId="931" xr:uid="{00000000-0005-0000-0000-00007B000000}"/>
    <cellStyle name="60% - Accent5" xfId="932" xr:uid="{00000000-0005-0000-0000-00007C000000}"/>
    <cellStyle name="60% - Accent5 2" xfId="34" xr:uid="{00000000-0005-0000-0000-00007D000000}"/>
    <cellStyle name="60% - Accent5 2 2" xfId="710" xr:uid="{00000000-0005-0000-0000-00007E000000}"/>
    <cellStyle name="60% - Accent5 2 3" xfId="711" xr:uid="{00000000-0005-0000-0000-00007F000000}"/>
    <cellStyle name="60% - Accent5 2 4" xfId="709" xr:uid="{00000000-0005-0000-0000-000080000000}"/>
    <cellStyle name="60% - Accent5 2 5" xfId="933" xr:uid="{00000000-0005-0000-0000-000081000000}"/>
    <cellStyle name="60% - Accent5 3" xfId="934" xr:uid="{00000000-0005-0000-0000-000082000000}"/>
    <cellStyle name="60% - Accent6" xfId="935" xr:uid="{00000000-0005-0000-0000-000083000000}"/>
    <cellStyle name="60% - Accent6 2" xfId="35" xr:uid="{00000000-0005-0000-0000-000084000000}"/>
    <cellStyle name="60% - Accent6 2 2" xfId="713" xr:uid="{00000000-0005-0000-0000-000085000000}"/>
    <cellStyle name="60% - Accent6 2 3" xfId="714" xr:uid="{00000000-0005-0000-0000-000086000000}"/>
    <cellStyle name="60% - Accent6 2 4" xfId="712" xr:uid="{00000000-0005-0000-0000-000087000000}"/>
    <cellStyle name="60% - Accent6 2 5" xfId="936" xr:uid="{00000000-0005-0000-0000-000088000000}"/>
    <cellStyle name="60% - Accent6 3" xfId="937" xr:uid="{00000000-0005-0000-0000-000089000000}"/>
    <cellStyle name="60% - Isticanje1 2" xfId="938" xr:uid="{00000000-0005-0000-0000-00008A000000}"/>
    <cellStyle name="60% - Isticanje2 2" xfId="939" xr:uid="{00000000-0005-0000-0000-00008B000000}"/>
    <cellStyle name="60% - Isticanje3 2" xfId="940" xr:uid="{00000000-0005-0000-0000-00008C000000}"/>
    <cellStyle name="60% - Isticanje4 2" xfId="941" xr:uid="{00000000-0005-0000-0000-00008D000000}"/>
    <cellStyle name="60% - Isticanje5 2" xfId="942" xr:uid="{00000000-0005-0000-0000-00008E000000}"/>
    <cellStyle name="60% - Isticanje6 2" xfId="943" xr:uid="{00000000-0005-0000-0000-00008F000000}"/>
    <cellStyle name="Accent1" xfId="944" xr:uid="{00000000-0005-0000-0000-000090000000}"/>
    <cellStyle name="Accent1 2" xfId="36" xr:uid="{00000000-0005-0000-0000-000091000000}"/>
    <cellStyle name="Accent1 2 2" xfId="716" xr:uid="{00000000-0005-0000-0000-000092000000}"/>
    <cellStyle name="Accent1 2 3" xfId="717" xr:uid="{00000000-0005-0000-0000-000093000000}"/>
    <cellStyle name="Accent1 2 4" xfId="715" xr:uid="{00000000-0005-0000-0000-000094000000}"/>
    <cellStyle name="Accent1 2 5" xfId="945" xr:uid="{00000000-0005-0000-0000-000095000000}"/>
    <cellStyle name="Accent1 3" xfId="946" xr:uid="{00000000-0005-0000-0000-000096000000}"/>
    <cellStyle name="Accent2" xfId="947" xr:uid="{00000000-0005-0000-0000-000097000000}"/>
    <cellStyle name="Accent2 2" xfId="37" xr:uid="{00000000-0005-0000-0000-000098000000}"/>
    <cellStyle name="Accent2 2 2" xfId="719" xr:uid="{00000000-0005-0000-0000-000099000000}"/>
    <cellStyle name="Accent2 2 3" xfId="720" xr:uid="{00000000-0005-0000-0000-00009A000000}"/>
    <cellStyle name="Accent2 2 4" xfId="718" xr:uid="{00000000-0005-0000-0000-00009B000000}"/>
    <cellStyle name="Accent2 2 5" xfId="948" xr:uid="{00000000-0005-0000-0000-00009C000000}"/>
    <cellStyle name="Accent2 3" xfId="949" xr:uid="{00000000-0005-0000-0000-00009D000000}"/>
    <cellStyle name="Accent3" xfId="950" xr:uid="{00000000-0005-0000-0000-00009E000000}"/>
    <cellStyle name="Accent3 2" xfId="38" xr:uid="{00000000-0005-0000-0000-00009F000000}"/>
    <cellStyle name="Accent3 2 2" xfId="722" xr:uid="{00000000-0005-0000-0000-0000A0000000}"/>
    <cellStyle name="Accent3 2 3" xfId="723" xr:uid="{00000000-0005-0000-0000-0000A1000000}"/>
    <cellStyle name="Accent3 2 4" xfId="721" xr:uid="{00000000-0005-0000-0000-0000A2000000}"/>
    <cellStyle name="Accent3 2 5" xfId="951" xr:uid="{00000000-0005-0000-0000-0000A3000000}"/>
    <cellStyle name="Accent3 3" xfId="952" xr:uid="{00000000-0005-0000-0000-0000A4000000}"/>
    <cellStyle name="Accent4" xfId="5410" xr:uid="{00000000-0005-0000-0000-0000A5000000}"/>
    <cellStyle name="Accent4 2" xfId="39" xr:uid="{00000000-0005-0000-0000-0000A6000000}"/>
    <cellStyle name="Accent4 2 2" xfId="725" xr:uid="{00000000-0005-0000-0000-0000A7000000}"/>
    <cellStyle name="Accent4 2 3" xfId="726" xr:uid="{00000000-0005-0000-0000-0000A8000000}"/>
    <cellStyle name="Accent4 2 4" xfId="724" xr:uid="{00000000-0005-0000-0000-0000A9000000}"/>
    <cellStyle name="Accent4 2 5" xfId="953" xr:uid="{00000000-0005-0000-0000-0000AA000000}"/>
    <cellStyle name="Accent4 3" xfId="954" xr:uid="{00000000-0005-0000-0000-0000AB000000}"/>
    <cellStyle name="Accent5" xfId="955" xr:uid="{00000000-0005-0000-0000-0000AC000000}"/>
    <cellStyle name="Accent5 2" xfId="40" xr:uid="{00000000-0005-0000-0000-0000AD000000}"/>
    <cellStyle name="Accent5 2 2" xfId="728" xr:uid="{00000000-0005-0000-0000-0000AE000000}"/>
    <cellStyle name="Accent5 2 3" xfId="729" xr:uid="{00000000-0005-0000-0000-0000AF000000}"/>
    <cellStyle name="Accent5 2 4" xfId="727" xr:uid="{00000000-0005-0000-0000-0000B0000000}"/>
    <cellStyle name="Accent5 2 5" xfId="956" xr:uid="{00000000-0005-0000-0000-0000B1000000}"/>
    <cellStyle name="Accent5 3" xfId="957" xr:uid="{00000000-0005-0000-0000-0000B2000000}"/>
    <cellStyle name="Accent6" xfId="958" xr:uid="{00000000-0005-0000-0000-0000B3000000}"/>
    <cellStyle name="Accent6 2" xfId="41" xr:uid="{00000000-0005-0000-0000-0000B4000000}"/>
    <cellStyle name="Accent6 2 2" xfId="731" xr:uid="{00000000-0005-0000-0000-0000B5000000}"/>
    <cellStyle name="Accent6 2 3" xfId="732" xr:uid="{00000000-0005-0000-0000-0000B6000000}"/>
    <cellStyle name="Accent6 2 4" xfId="730" xr:uid="{00000000-0005-0000-0000-0000B7000000}"/>
    <cellStyle name="Accent6 2 5" xfId="959" xr:uid="{00000000-0005-0000-0000-0000B8000000}"/>
    <cellStyle name="Accent6 3" xfId="960" xr:uid="{00000000-0005-0000-0000-0000B9000000}"/>
    <cellStyle name="Bad" xfId="961" xr:uid="{00000000-0005-0000-0000-0000BA000000}"/>
    <cellStyle name="Bad 2" xfId="42" xr:uid="{00000000-0005-0000-0000-0000BB000000}"/>
    <cellStyle name="Bad 2 2" xfId="734" xr:uid="{00000000-0005-0000-0000-0000BC000000}"/>
    <cellStyle name="Bad 2 3" xfId="735" xr:uid="{00000000-0005-0000-0000-0000BD000000}"/>
    <cellStyle name="Bad 2 4" xfId="733" xr:uid="{00000000-0005-0000-0000-0000BE000000}"/>
    <cellStyle name="Bad 2 5" xfId="962" xr:uid="{00000000-0005-0000-0000-0000BF000000}"/>
    <cellStyle name="Bad 3" xfId="963" xr:uid="{00000000-0005-0000-0000-0000C0000000}"/>
    <cellStyle name="Bilješka 2" xfId="964" xr:uid="{00000000-0005-0000-0000-0000C1000000}"/>
    <cellStyle name="Bilješka 2 10" xfId="1473" xr:uid="{00000000-0005-0000-0000-0000C2000000}"/>
    <cellStyle name="Bilješka 2 10 2" xfId="2227" xr:uid="{00000000-0005-0000-0000-0000C3000000}"/>
    <cellStyle name="Bilješka 2 10 2 2" xfId="3698" xr:uid="{00000000-0005-0000-0000-0000C4000000}"/>
    <cellStyle name="Bilješka 2 10 2 3" xfId="5156" xr:uid="{00000000-0005-0000-0000-0000C5000000}"/>
    <cellStyle name="Bilješka 2 10 3" xfId="2900" xr:uid="{00000000-0005-0000-0000-0000C6000000}"/>
    <cellStyle name="Bilješka 2 10 4" xfId="4358" xr:uid="{00000000-0005-0000-0000-0000C7000000}"/>
    <cellStyle name="Bilješka 2 11" xfId="1846" xr:uid="{00000000-0005-0000-0000-0000C8000000}"/>
    <cellStyle name="Bilješka 2 11 2" xfId="1374" xr:uid="{00000000-0005-0000-0000-0000C9000000}"/>
    <cellStyle name="Bilješka 2 11 2 2" xfId="2783" xr:uid="{00000000-0005-0000-0000-0000CA000000}"/>
    <cellStyle name="Bilješka 2 11 2 3" xfId="4241" xr:uid="{00000000-0005-0000-0000-0000CB000000}"/>
    <cellStyle name="Bilješka 2 11 3" xfId="3301" xr:uid="{00000000-0005-0000-0000-0000CC000000}"/>
    <cellStyle name="Bilješka 2 11 4" xfId="4759" xr:uid="{00000000-0005-0000-0000-0000CD000000}"/>
    <cellStyle name="Bilješka 2 12" xfId="2003" xr:uid="{00000000-0005-0000-0000-0000CE000000}"/>
    <cellStyle name="Bilješka 2 12 2" xfId="3465" xr:uid="{00000000-0005-0000-0000-0000CF000000}"/>
    <cellStyle name="Bilješka 2 12 3" xfId="4923" xr:uid="{00000000-0005-0000-0000-0000D0000000}"/>
    <cellStyle name="Bilješka 2 13" xfId="1390" xr:uid="{00000000-0005-0000-0000-0000D1000000}"/>
    <cellStyle name="Bilješka 2 13 2" xfId="2803" xr:uid="{00000000-0005-0000-0000-0000D2000000}"/>
    <cellStyle name="Bilješka 2 13 3" xfId="4261" xr:uid="{00000000-0005-0000-0000-0000D3000000}"/>
    <cellStyle name="Bilješka 2 14" xfId="2420" xr:uid="{00000000-0005-0000-0000-0000D4000000}"/>
    <cellStyle name="Bilješka 2 14 2" xfId="3894" xr:uid="{00000000-0005-0000-0000-0000D5000000}"/>
    <cellStyle name="Bilješka 2 14 3" xfId="5352" xr:uid="{00000000-0005-0000-0000-0000D6000000}"/>
    <cellStyle name="Bilješka 2 15" xfId="877" xr:uid="{00000000-0005-0000-0000-0000D7000000}"/>
    <cellStyle name="Bilješka 2 16" xfId="1549" xr:uid="{00000000-0005-0000-0000-0000D8000000}"/>
    <cellStyle name="Bilješka 2 2" xfId="1166" xr:uid="{00000000-0005-0000-0000-0000D9000000}"/>
    <cellStyle name="Bilješka 2 2 2" xfId="1546" xr:uid="{00000000-0005-0000-0000-0000DA000000}"/>
    <cellStyle name="Bilješka 2 2 2 2" xfId="2974" xr:uid="{00000000-0005-0000-0000-0000DB000000}"/>
    <cellStyle name="Bilješka 2 2 2 3" xfId="4432" xr:uid="{00000000-0005-0000-0000-0000DC000000}"/>
    <cellStyle name="Bilješka 2 2 3" xfId="1728" xr:uid="{00000000-0005-0000-0000-0000DD000000}"/>
    <cellStyle name="Bilješka 2 2 3 2" xfId="3174" xr:uid="{00000000-0005-0000-0000-0000DE000000}"/>
    <cellStyle name="Bilješka 2 2 3 3" xfId="4632" xr:uid="{00000000-0005-0000-0000-0000DF000000}"/>
    <cellStyle name="Bilješka 2 2 4" xfId="2558" xr:uid="{00000000-0005-0000-0000-0000E0000000}"/>
    <cellStyle name="Bilješka 2 2 5" xfId="4016" xr:uid="{00000000-0005-0000-0000-0000E1000000}"/>
    <cellStyle name="Bilješka 2 3" xfId="1188" xr:uid="{00000000-0005-0000-0000-0000E2000000}"/>
    <cellStyle name="Bilješka 2 3 2" xfId="1563" xr:uid="{00000000-0005-0000-0000-0000E3000000}"/>
    <cellStyle name="Bilješka 2 3 2 2" xfId="2993" xr:uid="{00000000-0005-0000-0000-0000E4000000}"/>
    <cellStyle name="Bilješka 2 3 2 3" xfId="4451" xr:uid="{00000000-0005-0000-0000-0000E5000000}"/>
    <cellStyle name="Bilješka 2 3 3" xfId="1986" xr:uid="{00000000-0005-0000-0000-0000E6000000}"/>
    <cellStyle name="Bilješka 2 3 3 2" xfId="3447" xr:uid="{00000000-0005-0000-0000-0000E7000000}"/>
    <cellStyle name="Bilješka 2 3 3 3" xfId="4905" xr:uid="{00000000-0005-0000-0000-0000E8000000}"/>
    <cellStyle name="Bilješka 2 3 4" xfId="2585" xr:uid="{00000000-0005-0000-0000-0000E9000000}"/>
    <cellStyle name="Bilješka 2 3 5" xfId="4043" xr:uid="{00000000-0005-0000-0000-0000EA000000}"/>
    <cellStyle name="Bilješka 2 4" xfId="1159" xr:uid="{00000000-0005-0000-0000-0000EB000000}"/>
    <cellStyle name="Bilješka 2 4 2" xfId="1484" xr:uid="{00000000-0005-0000-0000-0000EC000000}"/>
    <cellStyle name="Bilješka 2 4 2 2" xfId="2911" xr:uid="{00000000-0005-0000-0000-0000ED000000}"/>
    <cellStyle name="Bilješka 2 4 2 3" xfId="4369" xr:uid="{00000000-0005-0000-0000-0000EE000000}"/>
    <cellStyle name="Bilješka 2 4 3" xfId="1333" xr:uid="{00000000-0005-0000-0000-0000EF000000}"/>
    <cellStyle name="Bilješka 2 4 3 2" xfId="2740" xr:uid="{00000000-0005-0000-0000-0000F0000000}"/>
    <cellStyle name="Bilješka 2 4 3 3" xfId="4198" xr:uid="{00000000-0005-0000-0000-0000F1000000}"/>
    <cellStyle name="Bilješka 2 4 4" xfId="2551" xr:uid="{00000000-0005-0000-0000-0000F2000000}"/>
    <cellStyle name="Bilješka 2 4 5" xfId="4009" xr:uid="{00000000-0005-0000-0000-0000F3000000}"/>
    <cellStyle name="Bilješka 2 5" xfId="1195" xr:uid="{00000000-0005-0000-0000-0000F4000000}"/>
    <cellStyle name="Bilješka 2 5 2" xfId="1867" xr:uid="{00000000-0005-0000-0000-0000F5000000}"/>
    <cellStyle name="Bilješka 2 5 2 2" xfId="3324" xr:uid="{00000000-0005-0000-0000-0000F6000000}"/>
    <cellStyle name="Bilješka 2 5 2 3" xfId="4782" xr:uid="{00000000-0005-0000-0000-0000F7000000}"/>
    <cellStyle name="Bilješka 2 5 3" xfId="2592" xr:uid="{00000000-0005-0000-0000-0000F8000000}"/>
    <cellStyle name="Bilješka 2 5 4" xfId="4050" xr:uid="{00000000-0005-0000-0000-0000F9000000}"/>
    <cellStyle name="Bilješka 2 6" xfId="1667" xr:uid="{00000000-0005-0000-0000-0000FA000000}"/>
    <cellStyle name="Bilješka 2 6 2" xfId="1724" xr:uid="{00000000-0005-0000-0000-0000FB000000}"/>
    <cellStyle name="Bilješka 2 6 2 2" xfId="3169" xr:uid="{00000000-0005-0000-0000-0000FC000000}"/>
    <cellStyle name="Bilješka 2 6 2 3" xfId="4627" xr:uid="{00000000-0005-0000-0000-0000FD000000}"/>
    <cellStyle name="Bilješka 2 6 3" xfId="3108" xr:uid="{00000000-0005-0000-0000-0000FE000000}"/>
    <cellStyle name="Bilješka 2 6 4" xfId="4566" xr:uid="{00000000-0005-0000-0000-0000FF000000}"/>
    <cellStyle name="Bilješka 2 7" xfId="1830" xr:uid="{00000000-0005-0000-0000-000000010000}"/>
    <cellStyle name="Bilješka 2 7 2" xfId="2304" xr:uid="{00000000-0005-0000-0000-000001010000}"/>
    <cellStyle name="Bilješka 2 7 2 2" xfId="3778" xr:uid="{00000000-0005-0000-0000-000002010000}"/>
    <cellStyle name="Bilješka 2 7 2 3" xfId="5236" xr:uid="{00000000-0005-0000-0000-000003010000}"/>
    <cellStyle name="Bilješka 2 7 3" xfId="3281" xr:uid="{00000000-0005-0000-0000-000004010000}"/>
    <cellStyle name="Bilješka 2 7 4" xfId="4739" xr:uid="{00000000-0005-0000-0000-000005010000}"/>
    <cellStyle name="Bilješka 2 8" xfId="1689" xr:uid="{00000000-0005-0000-0000-000006010000}"/>
    <cellStyle name="Bilješka 2 8 2" xfId="1811" xr:uid="{00000000-0005-0000-0000-000007010000}"/>
    <cellStyle name="Bilješka 2 8 2 2" xfId="3259" xr:uid="{00000000-0005-0000-0000-000008010000}"/>
    <cellStyle name="Bilješka 2 8 2 3" xfId="4717" xr:uid="{00000000-0005-0000-0000-000009010000}"/>
    <cellStyle name="Bilješka 2 8 3" xfId="3133" xr:uid="{00000000-0005-0000-0000-00000A010000}"/>
    <cellStyle name="Bilješka 2 8 4" xfId="4591" xr:uid="{00000000-0005-0000-0000-00000B010000}"/>
    <cellStyle name="Bilješka 2 9" xfId="1656" xr:uid="{00000000-0005-0000-0000-00000C010000}"/>
    <cellStyle name="Bilješka 2 9 2" xfId="1383" xr:uid="{00000000-0005-0000-0000-00000D010000}"/>
    <cellStyle name="Bilješka 2 9 2 2" xfId="2795" xr:uid="{00000000-0005-0000-0000-00000E010000}"/>
    <cellStyle name="Bilješka 2 9 2 3" xfId="4253" xr:uid="{00000000-0005-0000-0000-00000F010000}"/>
    <cellStyle name="Bilješka 2 9 3" xfId="3092" xr:uid="{00000000-0005-0000-0000-000010010000}"/>
    <cellStyle name="Bilješka 2 9 4" xfId="4550" xr:uid="{00000000-0005-0000-0000-000011010000}"/>
    <cellStyle name="Calculation" xfId="965" xr:uid="{00000000-0005-0000-0000-000012010000}"/>
    <cellStyle name="Calculation 10" xfId="1187" xr:uid="{00000000-0005-0000-0000-000013010000}"/>
    <cellStyle name="Calculation 10 2" xfId="1562" xr:uid="{00000000-0005-0000-0000-000014010000}"/>
    <cellStyle name="Calculation 10 2 2" xfId="2992" xr:uid="{00000000-0005-0000-0000-000015010000}"/>
    <cellStyle name="Calculation 10 2 3" xfId="4450" xr:uid="{00000000-0005-0000-0000-000016010000}"/>
    <cellStyle name="Calculation 10 3" xfId="2024" xr:uid="{00000000-0005-0000-0000-000017010000}"/>
    <cellStyle name="Calculation 10 3 2" xfId="3487" xr:uid="{00000000-0005-0000-0000-000018010000}"/>
    <cellStyle name="Calculation 10 3 3" xfId="4945" xr:uid="{00000000-0005-0000-0000-000019010000}"/>
    <cellStyle name="Calculation 10 4" xfId="2584" xr:uid="{00000000-0005-0000-0000-00001A010000}"/>
    <cellStyle name="Calculation 10 5" xfId="4042" xr:uid="{00000000-0005-0000-0000-00001B010000}"/>
    <cellStyle name="Calculation 11" xfId="1160" xr:uid="{00000000-0005-0000-0000-00001C010000}"/>
    <cellStyle name="Calculation 11 2" xfId="1472" xr:uid="{00000000-0005-0000-0000-00001D010000}"/>
    <cellStyle name="Calculation 11 2 2" xfId="2898" xr:uid="{00000000-0005-0000-0000-00001E010000}"/>
    <cellStyle name="Calculation 11 2 3" xfId="4356" xr:uid="{00000000-0005-0000-0000-00001F010000}"/>
    <cellStyle name="Calculation 11 3" xfId="1824" xr:uid="{00000000-0005-0000-0000-000020010000}"/>
    <cellStyle name="Calculation 11 3 2" xfId="3273" xr:uid="{00000000-0005-0000-0000-000021010000}"/>
    <cellStyle name="Calculation 11 3 3" xfId="4731" xr:uid="{00000000-0005-0000-0000-000022010000}"/>
    <cellStyle name="Calculation 11 4" xfId="2552" xr:uid="{00000000-0005-0000-0000-000023010000}"/>
    <cellStyle name="Calculation 11 5" xfId="4010" xr:uid="{00000000-0005-0000-0000-000024010000}"/>
    <cellStyle name="Calculation 12" xfId="1194" xr:uid="{00000000-0005-0000-0000-000025010000}"/>
    <cellStyle name="Calculation 12 2" xfId="1802" xr:uid="{00000000-0005-0000-0000-000026010000}"/>
    <cellStyle name="Calculation 12 2 2" xfId="3250" xr:uid="{00000000-0005-0000-0000-000027010000}"/>
    <cellStyle name="Calculation 12 2 3" xfId="4708" xr:uid="{00000000-0005-0000-0000-000028010000}"/>
    <cellStyle name="Calculation 12 3" xfId="2591" xr:uid="{00000000-0005-0000-0000-000029010000}"/>
    <cellStyle name="Calculation 12 4" xfId="4049" xr:uid="{00000000-0005-0000-0000-00002A010000}"/>
    <cellStyle name="Calculation 13" xfId="1379" xr:uid="{00000000-0005-0000-0000-00002B010000}"/>
    <cellStyle name="Calculation 13 2" xfId="1653" xr:uid="{00000000-0005-0000-0000-00002C010000}"/>
    <cellStyle name="Calculation 13 2 2" xfId="3089" xr:uid="{00000000-0005-0000-0000-00002D010000}"/>
    <cellStyle name="Calculation 13 2 3" xfId="4547" xr:uid="{00000000-0005-0000-0000-00002E010000}"/>
    <cellStyle name="Calculation 13 3" xfId="2789" xr:uid="{00000000-0005-0000-0000-00002F010000}"/>
    <cellStyle name="Calculation 13 4" xfId="4247" xr:uid="{00000000-0005-0000-0000-000030010000}"/>
    <cellStyle name="Calculation 14" xfId="1505" xr:uid="{00000000-0005-0000-0000-000031010000}"/>
    <cellStyle name="Calculation 14 2" xfId="2140" xr:uid="{00000000-0005-0000-0000-000032010000}"/>
    <cellStyle name="Calculation 14 2 2" xfId="3606" xr:uid="{00000000-0005-0000-0000-000033010000}"/>
    <cellStyle name="Calculation 14 2 3" xfId="5064" xr:uid="{00000000-0005-0000-0000-000034010000}"/>
    <cellStyle name="Calculation 14 3" xfId="2931" xr:uid="{00000000-0005-0000-0000-000035010000}"/>
    <cellStyle name="Calculation 14 4" xfId="4389" xr:uid="{00000000-0005-0000-0000-000036010000}"/>
    <cellStyle name="Calculation 15" xfId="1459" xr:uid="{00000000-0005-0000-0000-000037010000}"/>
    <cellStyle name="Calculation 15 2" xfId="1424" xr:uid="{00000000-0005-0000-0000-000038010000}"/>
    <cellStyle name="Calculation 15 2 2" xfId="2840" xr:uid="{00000000-0005-0000-0000-000039010000}"/>
    <cellStyle name="Calculation 15 2 3" xfId="4298" xr:uid="{00000000-0005-0000-0000-00003A010000}"/>
    <cellStyle name="Calculation 15 3" xfId="2884" xr:uid="{00000000-0005-0000-0000-00003B010000}"/>
    <cellStyle name="Calculation 15 4" xfId="4342" xr:uid="{00000000-0005-0000-0000-00003C010000}"/>
    <cellStyle name="Calculation 16" xfId="1859" xr:uid="{00000000-0005-0000-0000-00003D010000}"/>
    <cellStyle name="Calculation 16 2" xfId="1907" xr:uid="{00000000-0005-0000-0000-00003E010000}"/>
    <cellStyle name="Calculation 16 2 2" xfId="3365" xr:uid="{00000000-0005-0000-0000-00003F010000}"/>
    <cellStyle name="Calculation 16 2 3" xfId="4823" xr:uid="{00000000-0005-0000-0000-000040010000}"/>
    <cellStyle name="Calculation 16 3" xfId="3315" xr:uid="{00000000-0005-0000-0000-000041010000}"/>
    <cellStyle name="Calculation 16 4" xfId="4773" xr:uid="{00000000-0005-0000-0000-000042010000}"/>
    <cellStyle name="Calculation 17" xfId="2092" xr:uid="{00000000-0005-0000-0000-000043010000}"/>
    <cellStyle name="Calculation 17 2" xfId="1668" xr:uid="{00000000-0005-0000-0000-000044010000}"/>
    <cellStyle name="Calculation 17 2 2" xfId="3109" xr:uid="{00000000-0005-0000-0000-000045010000}"/>
    <cellStyle name="Calculation 17 2 3" xfId="4567" xr:uid="{00000000-0005-0000-0000-000046010000}"/>
    <cellStyle name="Calculation 17 3" xfId="3557" xr:uid="{00000000-0005-0000-0000-000047010000}"/>
    <cellStyle name="Calculation 17 4" xfId="5015" xr:uid="{00000000-0005-0000-0000-000048010000}"/>
    <cellStyle name="Calculation 18" xfId="1698" xr:uid="{00000000-0005-0000-0000-000049010000}"/>
    <cellStyle name="Calculation 18 2" xfId="2290" xr:uid="{00000000-0005-0000-0000-00004A010000}"/>
    <cellStyle name="Calculation 18 2 2" xfId="3764" xr:uid="{00000000-0005-0000-0000-00004B010000}"/>
    <cellStyle name="Calculation 18 2 3" xfId="5222" xr:uid="{00000000-0005-0000-0000-00004C010000}"/>
    <cellStyle name="Calculation 18 3" xfId="3143" xr:uid="{00000000-0005-0000-0000-00004D010000}"/>
    <cellStyle name="Calculation 18 4" xfId="4601" xr:uid="{00000000-0005-0000-0000-00004E010000}"/>
    <cellStyle name="Calculation 19" xfId="1475" xr:uid="{00000000-0005-0000-0000-00004F010000}"/>
    <cellStyle name="Calculation 19 2" xfId="2902" xr:uid="{00000000-0005-0000-0000-000050010000}"/>
    <cellStyle name="Calculation 19 3" xfId="4360" xr:uid="{00000000-0005-0000-0000-000051010000}"/>
    <cellStyle name="Calculation 2" xfId="43" xr:uid="{00000000-0005-0000-0000-000052010000}"/>
    <cellStyle name="Calculation 2 10" xfId="359" xr:uid="{00000000-0005-0000-0000-000053010000}"/>
    <cellStyle name="Calculation 2 10 2" xfId="2282" xr:uid="{00000000-0005-0000-0000-000054010000}"/>
    <cellStyle name="Calculation 2 10 2 2" xfId="3756" xr:uid="{00000000-0005-0000-0000-000055010000}"/>
    <cellStyle name="Calculation 2 10 2 3" xfId="5214" xr:uid="{00000000-0005-0000-0000-000056010000}"/>
    <cellStyle name="Calculation 2 10 3" xfId="1642" xr:uid="{00000000-0005-0000-0000-000057010000}"/>
    <cellStyle name="Calculation 2 10 4" xfId="3077" xr:uid="{00000000-0005-0000-0000-000058010000}"/>
    <cellStyle name="Calculation 2 10 5" xfId="4535" xr:uid="{00000000-0005-0000-0000-000059010000}"/>
    <cellStyle name="Calculation 2 11" xfId="736" xr:uid="{00000000-0005-0000-0000-00005A010000}"/>
    <cellStyle name="Calculation 2 11 2" xfId="2208" xr:uid="{00000000-0005-0000-0000-00005B010000}"/>
    <cellStyle name="Calculation 2 11 2 2" xfId="3678" xr:uid="{00000000-0005-0000-0000-00005C010000}"/>
    <cellStyle name="Calculation 2 11 2 3" xfId="5136" xr:uid="{00000000-0005-0000-0000-00005D010000}"/>
    <cellStyle name="Calculation 2 11 3" xfId="1869" xr:uid="{00000000-0005-0000-0000-00005E010000}"/>
    <cellStyle name="Calculation 2 11 4" xfId="3326" xr:uid="{00000000-0005-0000-0000-00005F010000}"/>
    <cellStyle name="Calculation 2 11 5" xfId="4784" xr:uid="{00000000-0005-0000-0000-000060010000}"/>
    <cellStyle name="Calculation 2 12" xfId="1697" xr:uid="{00000000-0005-0000-0000-000061010000}"/>
    <cellStyle name="Calculation 2 12 2" xfId="1924" xr:uid="{00000000-0005-0000-0000-000062010000}"/>
    <cellStyle name="Calculation 2 12 2 2" xfId="3384" xr:uid="{00000000-0005-0000-0000-000063010000}"/>
    <cellStyle name="Calculation 2 12 2 3" xfId="4842" xr:uid="{00000000-0005-0000-0000-000064010000}"/>
    <cellStyle name="Calculation 2 12 3" xfId="3142" xr:uid="{00000000-0005-0000-0000-000065010000}"/>
    <cellStyle name="Calculation 2 12 4" xfId="4600" xr:uid="{00000000-0005-0000-0000-000066010000}"/>
    <cellStyle name="Calculation 2 13" xfId="2076" xr:uid="{00000000-0005-0000-0000-000067010000}"/>
    <cellStyle name="Calculation 2 13 2" xfId="2249" xr:uid="{00000000-0005-0000-0000-000068010000}"/>
    <cellStyle name="Calculation 2 13 2 2" xfId="3722" xr:uid="{00000000-0005-0000-0000-000069010000}"/>
    <cellStyle name="Calculation 2 13 2 3" xfId="5180" xr:uid="{00000000-0005-0000-0000-00006A010000}"/>
    <cellStyle name="Calculation 2 13 3" xfId="3541" xr:uid="{00000000-0005-0000-0000-00006B010000}"/>
    <cellStyle name="Calculation 2 13 4" xfId="4999" xr:uid="{00000000-0005-0000-0000-00006C010000}"/>
    <cellStyle name="Calculation 2 14" xfId="1370" xr:uid="{00000000-0005-0000-0000-00006D010000}"/>
    <cellStyle name="Calculation 2 14 2" xfId="2302" xr:uid="{00000000-0005-0000-0000-00006E010000}"/>
    <cellStyle name="Calculation 2 14 2 2" xfId="3776" xr:uid="{00000000-0005-0000-0000-00006F010000}"/>
    <cellStyle name="Calculation 2 14 2 3" xfId="5234" xr:uid="{00000000-0005-0000-0000-000070010000}"/>
    <cellStyle name="Calculation 2 14 3" xfId="2779" xr:uid="{00000000-0005-0000-0000-000071010000}"/>
    <cellStyle name="Calculation 2 14 4" xfId="4237" xr:uid="{00000000-0005-0000-0000-000072010000}"/>
    <cellStyle name="Calculation 2 15" xfId="1825" xr:uid="{00000000-0005-0000-0000-000073010000}"/>
    <cellStyle name="Calculation 2 15 2" xfId="3274" xr:uid="{00000000-0005-0000-0000-000074010000}"/>
    <cellStyle name="Calculation 2 15 3" xfId="4732" xr:uid="{00000000-0005-0000-0000-000075010000}"/>
    <cellStyle name="Calculation 2 16" xfId="1498" xr:uid="{00000000-0005-0000-0000-000076010000}"/>
    <cellStyle name="Calculation 2 16 2" xfId="2924" xr:uid="{00000000-0005-0000-0000-000077010000}"/>
    <cellStyle name="Calculation 2 16 3" xfId="4382" xr:uid="{00000000-0005-0000-0000-000078010000}"/>
    <cellStyle name="Calculation 2 17" xfId="2432" xr:uid="{00000000-0005-0000-0000-000079010000}"/>
    <cellStyle name="Calculation 2 17 2" xfId="3906" xr:uid="{00000000-0005-0000-0000-00007A010000}"/>
    <cellStyle name="Calculation 2 17 3" xfId="5364" xr:uid="{00000000-0005-0000-0000-00007B010000}"/>
    <cellStyle name="Calculation 2 18" xfId="966" xr:uid="{00000000-0005-0000-0000-00007C010000}"/>
    <cellStyle name="Calculation 2 19" xfId="1019" xr:uid="{00000000-0005-0000-0000-00007D010000}"/>
    <cellStyle name="Calculation 2 2" xfId="67" xr:uid="{00000000-0005-0000-0000-00007E010000}"/>
    <cellStyle name="Calculation 2 2 10" xfId="1671" xr:uid="{00000000-0005-0000-0000-00007F010000}"/>
    <cellStyle name="Calculation 2 2 10 2" xfId="1827" xr:uid="{00000000-0005-0000-0000-000080010000}"/>
    <cellStyle name="Calculation 2 2 10 2 2" xfId="3276" xr:uid="{00000000-0005-0000-0000-000081010000}"/>
    <cellStyle name="Calculation 2 2 10 2 3" xfId="4734" xr:uid="{00000000-0005-0000-0000-000082010000}"/>
    <cellStyle name="Calculation 2 2 10 3" xfId="3113" xr:uid="{00000000-0005-0000-0000-000083010000}"/>
    <cellStyle name="Calculation 2 2 10 4" xfId="4571" xr:uid="{00000000-0005-0000-0000-000084010000}"/>
    <cellStyle name="Calculation 2 2 11" xfId="1508" xr:uid="{00000000-0005-0000-0000-000085010000}"/>
    <cellStyle name="Calculation 2 2 11 2" xfId="2164" xr:uid="{00000000-0005-0000-0000-000086010000}"/>
    <cellStyle name="Calculation 2 2 11 2 2" xfId="3630" xr:uid="{00000000-0005-0000-0000-000087010000}"/>
    <cellStyle name="Calculation 2 2 11 2 3" xfId="5088" xr:uid="{00000000-0005-0000-0000-000088010000}"/>
    <cellStyle name="Calculation 2 2 11 3" xfId="2934" xr:uid="{00000000-0005-0000-0000-000089010000}"/>
    <cellStyle name="Calculation 2 2 11 4" xfId="4392" xr:uid="{00000000-0005-0000-0000-00008A010000}"/>
    <cellStyle name="Calculation 2 2 12" xfId="1873" xr:uid="{00000000-0005-0000-0000-00008B010000}"/>
    <cellStyle name="Calculation 2 2 12 2" xfId="3331" xr:uid="{00000000-0005-0000-0000-00008C010000}"/>
    <cellStyle name="Calculation 2 2 12 3" xfId="4789" xr:uid="{00000000-0005-0000-0000-00008D010000}"/>
    <cellStyle name="Calculation 2 2 13" xfId="1707" xr:uid="{00000000-0005-0000-0000-00008E010000}"/>
    <cellStyle name="Calculation 2 2 13 2" xfId="3152" xr:uid="{00000000-0005-0000-0000-00008F010000}"/>
    <cellStyle name="Calculation 2 2 13 3" xfId="4610" xr:uid="{00000000-0005-0000-0000-000090010000}"/>
    <cellStyle name="Calculation 2 2 14" xfId="2422" xr:uid="{00000000-0005-0000-0000-000091010000}"/>
    <cellStyle name="Calculation 2 2 14 2" xfId="3896" xr:uid="{00000000-0005-0000-0000-000092010000}"/>
    <cellStyle name="Calculation 2 2 14 3" xfId="5354" xr:uid="{00000000-0005-0000-0000-000093010000}"/>
    <cellStyle name="Calculation 2 2 15" xfId="1018" xr:uid="{00000000-0005-0000-0000-000094010000}"/>
    <cellStyle name="Calculation 2 2 16" xfId="1162" xr:uid="{00000000-0005-0000-0000-000095010000}"/>
    <cellStyle name="Calculation 2 2 2" xfId="87" xr:uid="{00000000-0005-0000-0000-000096010000}"/>
    <cellStyle name="Calculation 2 2 2 10" xfId="4019" xr:uid="{00000000-0005-0000-0000-000097010000}"/>
    <cellStyle name="Calculation 2 2 2 2" xfId="119" xr:uid="{00000000-0005-0000-0000-000098010000}"/>
    <cellStyle name="Calculation 2 2 2 2 2" xfId="281" xr:uid="{00000000-0005-0000-0000-000099010000}"/>
    <cellStyle name="Calculation 2 2 2 2 2 2" xfId="582" xr:uid="{00000000-0005-0000-0000-00009A010000}"/>
    <cellStyle name="Calculation 2 2 2 2 3" xfId="420" xr:uid="{00000000-0005-0000-0000-00009B010000}"/>
    <cellStyle name="Calculation 2 2 2 2 4" xfId="2977" xr:uid="{00000000-0005-0000-0000-00009C010000}"/>
    <cellStyle name="Calculation 2 2 2 2 5" xfId="4435" xr:uid="{00000000-0005-0000-0000-00009D010000}"/>
    <cellStyle name="Calculation 2 2 2 3" xfId="128" xr:uid="{00000000-0005-0000-0000-00009E010000}"/>
    <cellStyle name="Calculation 2 2 2 3 2" xfId="290" xr:uid="{00000000-0005-0000-0000-00009F010000}"/>
    <cellStyle name="Calculation 2 2 2 3 2 2" xfId="591" xr:uid="{00000000-0005-0000-0000-0000A0010000}"/>
    <cellStyle name="Calculation 2 2 2 3 3" xfId="429" xr:uid="{00000000-0005-0000-0000-0000A1010000}"/>
    <cellStyle name="Calculation 2 2 2 3 4" xfId="3083" xr:uid="{00000000-0005-0000-0000-0000A2010000}"/>
    <cellStyle name="Calculation 2 2 2 3 5" xfId="4541" xr:uid="{00000000-0005-0000-0000-0000A3010000}"/>
    <cellStyle name="Calculation 2 2 2 4" xfId="152" xr:uid="{00000000-0005-0000-0000-0000A4010000}"/>
    <cellStyle name="Calculation 2 2 2 4 2" xfId="314" xr:uid="{00000000-0005-0000-0000-0000A5010000}"/>
    <cellStyle name="Calculation 2 2 2 4 2 2" xfId="615" xr:uid="{00000000-0005-0000-0000-0000A6010000}"/>
    <cellStyle name="Calculation 2 2 2 4 3" xfId="453" xr:uid="{00000000-0005-0000-0000-0000A7010000}"/>
    <cellStyle name="Calculation 2 2 2 5" xfId="176" xr:uid="{00000000-0005-0000-0000-0000A8010000}"/>
    <cellStyle name="Calculation 2 2 2 5 2" xfId="338" xr:uid="{00000000-0005-0000-0000-0000A9010000}"/>
    <cellStyle name="Calculation 2 2 2 5 2 2" xfId="639" xr:uid="{00000000-0005-0000-0000-0000AA010000}"/>
    <cellStyle name="Calculation 2 2 2 5 3" xfId="477" xr:uid="{00000000-0005-0000-0000-0000AB010000}"/>
    <cellStyle name="Calculation 2 2 2 6" xfId="207" xr:uid="{00000000-0005-0000-0000-0000AC010000}"/>
    <cellStyle name="Calculation 2 2 2 6 2" xfId="508" xr:uid="{00000000-0005-0000-0000-0000AD010000}"/>
    <cellStyle name="Calculation 2 2 2 7" xfId="249" xr:uid="{00000000-0005-0000-0000-0000AE010000}"/>
    <cellStyle name="Calculation 2 2 2 7 2" xfId="550" xr:uid="{00000000-0005-0000-0000-0000AF010000}"/>
    <cellStyle name="Calculation 2 2 2 8" xfId="388" xr:uid="{00000000-0005-0000-0000-0000B0010000}"/>
    <cellStyle name="Calculation 2 2 2 9" xfId="2561" xr:uid="{00000000-0005-0000-0000-0000B1010000}"/>
    <cellStyle name="Calculation 2 2 3" xfId="90" xr:uid="{00000000-0005-0000-0000-0000B2010000}"/>
    <cellStyle name="Calculation 2 2 3 2" xfId="210" xr:uid="{00000000-0005-0000-0000-0000B3010000}"/>
    <cellStyle name="Calculation 2 2 3 2 2" xfId="348" xr:uid="{00000000-0005-0000-0000-0000B4010000}"/>
    <cellStyle name="Calculation 2 2 3 2 2 2" xfId="649" xr:uid="{00000000-0005-0000-0000-0000B5010000}"/>
    <cellStyle name="Calculation 2 2 3 2 3" xfId="511" xr:uid="{00000000-0005-0000-0000-0000B6010000}"/>
    <cellStyle name="Calculation 2 2 3 2 4" xfId="2990" xr:uid="{00000000-0005-0000-0000-0000B7010000}"/>
    <cellStyle name="Calculation 2 2 3 2 5" xfId="4448" xr:uid="{00000000-0005-0000-0000-0000B8010000}"/>
    <cellStyle name="Calculation 2 2 3 3" xfId="252" xr:uid="{00000000-0005-0000-0000-0000B9010000}"/>
    <cellStyle name="Calculation 2 2 3 3 2" xfId="553" xr:uid="{00000000-0005-0000-0000-0000BA010000}"/>
    <cellStyle name="Calculation 2 2 3 3 3" xfId="3562" xr:uid="{00000000-0005-0000-0000-0000BB010000}"/>
    <cellStyle name="Calculation 2 2 3 3 4" xfId="5020" xr:uid="{00000000-0005-0000-0000-0000BC010000}"/>
    <cellStyle name="Calculation 2 2 3 4" xfId="391" xr:uid="{00000000-0005-0000-0000-0000BD010000}"/>
    <cellStyle name="Calculation 2 2 3 5" xfId="2582" xr:uid="{00000000-0005-0000-0000-0000BE010000}"/>
    <cellStyle name="Calculation 2 2 3 6" xfId="4040" xr:uid="{00000000-0005-0000-0000-0000BF010000}"/>
    <cellStyle name="Calculation 2 2 4" xfId="107" xr:uid="{00000000-0005-0000-0000-0000C0010000}"/>
    <cellStyle name="Calculation 2 2 4 2" xfId="269" xr:uid="{00000000-0005-0000-0000-0000C1010000}"/>
    <cellStyle name="Calculation 2 2 4 2 2" xfId="570" xr:uid="{00000000-0005-0000-0000-0000C2010000}"/>
    <cellStyle name="Calculation 2 2 4 2 3" xfId="2881" xr:uid="{00000000-0005-0000-0000-0000C3010000}"/>
    <cellStyle name="Calculation 2 2 4 2 4" xfId="4339" xr:uid="{00000000-0005-0000-0000-0000C4010000}"/>
    <cellStyle name="Calculation 2 2 4 3" xfId="408" xr:uid="{00000000-0005-0000-0000-0000C5010000}"/>
    <cellStyle name="Calculation 2 2 4 3 2" xfId="2856" xr:uid="{00000000-0005-0000-0000-0000C6010000}"/>
    <cellStyle name="Calculation 2 2 4 3 3" xfId="4314" xr:uid="{00000000-0005-0000-0000-0000C7010000}"/>
    <cellStyle name="Calculation 2 2 4 4" xfId="2554" xr:uid="{00000000-0005-0000-0000-0000C8010000}"/>
    <cellStyle name="Calculation 2 2 4 5" xfId="4012" xr:uid="{00000000-0005-0000-0000-0000C9010000}"/>
    <cellStyle name="Calculation 2 2 5" xfId="140" xr:uid="{00000000-0005-0000-0000-0000CA010000}"/>
    <cellStyle name="Calculation 2 2 5 2" xfId="302" xr:uid="{00000000-0005-0000-0000-0000CB010000}"/>
    <cellStyle name="Calculation 2 2 5 2 2" xfId="603" xr:uid="{00000000-0005-0000-0000-0000CC010000}"/>
    <cellStyle name="Calculation 2 2 5 2 3" xfId="3445" xr:uid="{00000000-0005-0000-0000-0000CD010000}"/>
    <cellStyle name="Calculation 2 2 5 2 4" xfId="4903" xr:uid="{00000000-0005-0000-0000-0000CE010000}"/>
    <cellStyle name="Calculation 2 2 5 3" xfId="441" xr:uid="{00000000-0005-0000-0000-0000CF010000}"/>
    <cellStyle name="Calculation 2 2 5 4" xfId="2589" xr:uid="{00000000-0005-0000-0000-0000D0010000}"/>
    <cellStyle name="Calculation 2 2 5 5" xfId="4047" xr:uid="{00000000-0005-0000-0000-0000D1010000}"/>
    <cellStyle name="Calculation 2 2 6" xfId="164" xr:uid="{00000000-0005-0000-0000-0000D2010000}"/>
    <cellStyle name="Calculation 2 2 6 2" xfId="326" xr:uid="{00000000-0005-0000-0000-0000D3010000}"/>
    <cellStyle name="Calculation 2 2 6 2 2" xfId="627" xr:uid="{00000000-0005-0000-0000-0000D4010000}"/>
    <cellStyle name="Calculation 2 2 6 2 3" xfId="3296" xr:uid="{00000000-0005-0000-0000-0000D5010000}"/>
    <cellStyle name="Calculation 2 2 6 2 4" xfId="4754" xr:uid="{00000000-0005-0000-0000-0000D6010000}"/>
    <cellStyle name="Calculation 2 2 6 3" xfId="465" xr:uid="{00000000-0005-0000-0000-0000D7010000}"/>
    <cellStyle name="Calculation 2 2 6 4" xfId="2768" xr:uid="{00000000-0005-0000-0000-0000D8010000}"/>
    <cellStyle name="Calculation 2 2 6 5" xfId="4226" xr:uid="{00000000-0005-0000-0000-0000D9010000}"/>
    <cellStyle name="Calculation 2 2 7" xfId="188" xr:uid="{00000000-0005-0000-0000-0000DA010000}"/>
    <cellStyle name="Calculation 2 2 7 2" xfId="489" xr:uid="{00000000-0005-0000-0000-0000DB010000}"/>
    <cellStyle name="Calculation 2 2 7 2 2" xfId="3767" xr:uid="{00000000-0005-0000-0000-0000DC010000}"/>
    <cellStyle name="Calculation 2 2 7 2 3" xfId="5225" xr:uid="{00000000-0005-0000-0000-0000DD010000}"/>
    <cellStyle name="Calculation 2 2 7 3" xfId="2808" xr:uid="{00000000-0005-0000-0000-0000DE010000}"/>
    <cellStyle name="Calculation 2 2 7 4" xfId="4266" xr:uid="{00000000-0005-0000-0000-0000DF010000}"/>
    <cellStyle name="Calculation 2 2 8" xfId="230" xr:uid="{00000000-0005-0000-0000-0000E0010000}"/>
    <cellStyle name="Calculation 2 2 8 2" xfId="531" xr:uid="{00000000-0005-0000-0000-0000E1010000}"/>
    <cellStyle name="Calculation 2 2 8 2 2" xfId="3701" xr:uid="{00000000-0005-0000-0000-0000E2010000}"/>
    <cellStyle name="Calculation 2 2 8 2 3" xfId="5159" xr:uid="{00000000-0005-0000-0000-0000E3010000}"/>
    <cellStyle name="Calculation 2 2 8 3" xfId="2853" xr:uid="{00000000-0005-0000-0000-0000E4010000}"/>
    <cellStyle name="Calculation 2 2 8 4" xfId="4311" xr:uid="{00000000-0005-0000-0000-0000E5010000}"/>
    <cellStyle name="Calculation 2 2 9" xfId="369" xr:uid="{00000000-0005-0000-0000-0000E6010000}"/>
    <cellStyle name="Calculation 2 2 9 2" xfId="1511" xr:uid="{00000000-0005-0000-0000-0000E7010000}"/>
    <cellStyle name="Calculation 2 2 9 2 2" xfId="2937" xr:uid="{00000000-0005-0000-0000-0000E8010000}"/>
    <cellStyle name="Calculation 2 2 9 2 3" xfId="4395" xr:uid="{00000000-0005-0000-0000-0000E9010000}"/>
    <cellStyle name="Calculation 2 2 9 3" xfId="2773" xr:uid="{00000000-0005-0000-0000-0000EA010000}"/>
    <cellStyle name="Calculation 2 2 9 4" xfId="4231" xr:uid="{00000000-0005-0000-0000-0000EB010000}"/>
    <cellStyle name="Calculation 2 20" xfId="2096" xr:uid="{00000000-0005-0000-0000-0000EC010000}"/>
    <cellStyle name="Calculation 2 3" xfId="75" xr:uid="{00000000-0005-0000-0000-0000ED010000}"/>
    <cellStyle name="Calculation 2 3 2" xfId="99" xr:uid="{00000000-0005-0000-0000-0000EE010000}"/>
    <cellStyle name="Calculation 2 3 2 2" xfId="219" xr:uid="{00000000-0005-0000-0000-0000EF010000}"/>
    <cellStyle name="Calculation 2 3 2 2 2" xfId="357" xr:uid="{00000000-0005-0000-0000-0000F0010000}"/>
    <cellStyle name="Calculation 2 3 2 2 2 2" xfId="658" xr:uid="{00000000-0005-0000-0000-0000F1010000}"/>
    <cellStyle name="Calculation 2 3 2 2 3" xfId="520" xr:uid="{00000000-0005-0000-0000-0000F2010000}"/>
    <cellStyle name="Calculation 2 3 2 3" xfId="261" xr:uid="{00000000-0005-0000-0000-0000F3010000}"/>
    <cellStyle name="Calculation 2 3 2 3 2" xfId="562" xr:uid="{00000000-0005-0000-0000-0000F4010000}"/>
    <cellStyle name="Calculation 2 3 2 4" xfId="400" xr:uid="{00000000-0005-0000-0000-0000F5010000}"/>
    <cellStyle name="Calculation 2 3 3" xfId="124" xr:uid="{00000000-0005-0000-0000-0000F6010000}"/>
    <cellStyle name="Calculation 2 3 3 2" xfId="286" xr:uid="{00000000-0005-0000-0000-0000F7010000}"/>
    <cellStyle name="Calculation 2 3 3 2 2" xfId="587" xr:uid="{00000000-0005-0000-0000-0000F8010000}"/>
    <cellStyle name="Calculation 2 3 3 3" xfId="425" xr:uid="{00000000-0005-0000-0000-0000F9010000}"/>
    <cellStyle name="Calculation 2 3 4" xfId="147" xr:uid="{00000000-0005-0000-0000-0000FA010000}"/>
    <cellStyle name="Calculation 2 3 4 2" xfId="309" xr:uid="{00000000-0005-0000-0000-0000FB010000}"/>
    <cellStyle name="Calculation 2 3 4 2 2" xfId="610" xr:uid="{00000000-0005-0000-0000-0000FC010000}"/>
    <cellStyle name="Calculation 2 3 4 3" xfId="448" xr:uid="{00000000-0005-0000-0000-0000FD010000}"/>
    <cellStyle name="Calculation 2 3 5" xfId="171" xr:uid="{00000000-0005-0000-0000-0000FE010000}"/>
    <cellStyle name="Calculation 2 3 5 2" xfId="333" xr:uid="{00000000-0005-0000-0000-0000FF010000}"/>
    <cellStyle name="Calculation 2 3 5 2 2" xfId="634" xr:uid="{00000000-0005-0000-0000-000000020000}"/>
    <cellStyle name="Calculation 2 3 5 3" xfId="472" xr:uid="{00000000-0005-0000-0000-000001020000}"/>
    <cellStyle name="Calculation 2 3 6" xfId="195" xr:uid="{00000000-0005-0000-0000-000002020000}"/>
    <cellStyle name="Calculation 2 3 6 2" xfId="496" xr:uid="{00000000-0005-0000-0000-000003020000}"/>
    <cellStyle name="Calculation 2 3 7" xfId="237" xr:uid="{00000000-0005-0000-0000-000004020000}"/>
    <cellStyle name="Calculation 2 3 7 2" xfId="538" xr:uid="{00000000-0005-0000-0000-000005020000}"/>
    <cellStyle name="Calculation 2 3 8" xfId="376" xr:uid="{00000000-0005-0000-0000-000006020000}"/>
    <cellStyle name="Calculation 2 3 9" xfId="737" xr:uid="{00000000-0005-0000-0000-000007020000}"/>
    <cellStyle name="Calculation 2 4" xfId="81" xr:uid="{00000000-0005-0000-0000-000008020000}"/>
    <cellStyle name="Calculation 2 4 2" xfId="201" xr:uid="{00000000-0005-0000-0000-000009020000}"/>
    <cellStyle name="Calculation 2 4 2 2" xfId="345" xr:uid="{00000000-0005-0000-0000-00000A020000}"/>
    <cellStyle name="Calculation 2 4 2 2 2" xfId="646" xr:uid="{00000000-0005-0000-0000-00000B020000}"/>
    <cellStyle name="Calculation 2 4 2 3" xfId="502" xr:uid="{00000000-0005-0000-0000-00000C020000}"/>
    <cellStyle name="Calculation 2 4 3" xfId="243" xr:uid="{00000000-0005-0000-0000-00000D020000}"/>
    <cellStyle name="Calculation 2 4 3 2" xfId="544" xr:uid="{00000000-0005-0000-0000-00000E020000}"/>
    <cellStyle name="Calculation 2 4 4" xfId="382" xr:uid="{00000000-0005-0000-0000-00000F020000}"/>
    <cellStyle name="Calculation 2 4 5" xfId="967" xr:uid="{00000000-0005-0000-0000-000010020000}"/>
    <cellStyle name="Calculation 2 5" xfId="115" xr:uid="{00000000-0005-0000-0000-000011020000}"/>
    <cellStyle name="Calculation 2 5 2" xfId="277" xr:uid="{00000000-0005-0000-0000-000012020000}"/>
    <cellStyle name="Calculation 2 5 2 2" xfId="578" xr:uid="{00000000-0005-0000-0000-000013020000}"/>
    <cellStyle name="Calculation 2 5 2 3" xfId="1548" xr:uid="{00000000-0005-0000-0000-000014020000}"/>
    <cellStyle name="Calculation 2 5 2 4" xfId="2976" xr:uid="{00000000-0005-0000-0000-000015020000}"/>
    <cellStyle name="Calculation 2 5 2 5" xfId="4434" xr:uid="{00000000-0005-0000-0000-000016020000}"/>
    <cellStyle name="Calculation 2 5 3" xfId="416" xr:uid="{00000000-0005-0000-0000-000017020000}"/>
    <cellStyle name="Calculation 2 5 3 2" xfId="1852" xr:uid="{00000000-0005-0000-0000-000018020000}"/>
    <cellStyle name="Calculation 2 5 3 3" xfId="3307" xr:uid="{00000000-0005-0000-0000-000019020000}"/>
    <cellStyle name="Calculation 2 5 3 4" xfId="4765" xr:uid="{00000000-0005-0000-0000-00001A020000}"/>
    <cellStyle name="Calculation 2 5 4" xfId="1168" xr:uid="{00000000-0005-0000-0000-00001B020000}"/>
    <cellStyle name="Calculation 2 5 5" xfId="2560" xr:uid="{00000000-0005-0000-0000-00001C020000}"/>
    <cellStyle name="Calculation 2 5 6" xfId="4018" xr:uid="{00000000-0005-0000-0000-00001D020000}"/>
    <cellStyle name="Calculation 2 6" xfId="131" xr:uid="{00000000-0005-0000-0000-00001E020000}"/>
    <cellStyle name="Calculation 2 6 2" xfId="293" xr:uid="{00000000-0005-0000-0000-00001F020000}"/>
    <cellStyle name="Calculation 2 6 2 2" xfId="594" xr:uid="{00000000-0005-0000-0000-000020020000}"/>
    <cellStyle name="Calculation 2 6 2 3" xfId="1561" xr:uid="{00000000-0005-0000-0000-000021020000}"/>
    <cellStyle name="Calculation 2 6 2 4" xfId="2991" xr:uid="{00000000-0005-0000-0000-000022020000}"/>
    <cellStyle name="Calculation 2 6 2 5" xfId="4449" xr:uid="{00000000-0005-0000-0000-000023020000}"/>
    <cellStyle name="Calculation 2 6 3" xfId="432" xr:uid="{00000000-0005-0000-0000-000024020000}"/>
    <cellStyle name="Calculation 2 6 3 2" xfId="1800" xr:uid="{00000000-0005-0000-0000-000025020000}"/>
    <cellStyle name="Calculation 2 6 3 3" xfId="3248" xr:uid="{00000000-0005-0000-0000-000026020000}"/>
    <cellStyle name="Calculation 2 6 3 4" xfId="4706" xr:uid="{00000000-0005-0000-0000-000027020000}"/>
    <cellStyle name="Calculation 2 6 4" xfId="1186" xr:uid="{00000000-0005-0000-0000-000028020000}"/>
    <cellStyle name="Calculation 2 6 5" xfId="2583" xr:uid="{00000000-0005-0000-0000-000029020000}"/>
    <cellStyle name="Calculation 2 6 6" xfId="4041" xr:uid="{00000000-0005-0000-0000-00002A020000}"/>
    <cellStyle name="Calculation 2 7" xfId="155" xr:uid="{00000000-0005-0000-0000-00002B020000}"/>
    <cellStyle name="Calculation 2 7 2" xfId="317" xr:uid="{00000000-0005-0000-0000-00002C020000}"/>
    <cellStyle name="Calculation 2 7 2 2" xfId="618" xr:uid="{00000000-0005-0000-0000-00002D020000}"/>
    <cellStyle name="Calculation 2 7 2 3" xfId="1645" xr:uid="{00000000-0005-0000-0000-00002E020000}"/>
    <cellStyle name="Calculation 2 7 2 4" xfId="3080" xr:uid="{00000000-0005-0000-0000-00002F020000}"/>
    <cellStyle name="Calculation 2 7 2 5" xfId="4538" xr:uid="{00000000-0005-0000-0000-000030020000}"/>
    <cellStyle name="Calculation 2 7 3" xfId="456" xr:uid="{00000000-0005-0000-0000-000031020000}"/>
    <cellStyle name="Calculation 2 7 3 2" xfId="1662" xr:uid="{00000000-0005-0000-0000-000032020000}"/>
    <cellStyle name="Calculation 2 7 3 3" xfId="3101" xr:uid="{00000000-0005-0000-0000-000033020000}"/>
    <cellStyle name="Calculation 2 7 3 4" xfId="4559" xr:uid="{00000000-0005-0000-0000-000034020000}"/>
    <cellStyle name="Calculation 2 7 4" xfId="1161" xr:uid="{00000000-0005-0000-0000-000035020000}"/>
    <cellStyle name="Calculation 2 7 5" xfId="2553" xr:uid="{00000000-0005-0000-0000-000036020000}"/>
    <cellStyle name="Calculation 2 7 6" xfId="4011" xr:uid="{00000000-0005-0000-0000-000037020000}"/>
    <cellStyle name="Calculation 2 8" xfId="179" xr:uid="{00000000-0005-0000-0000-000038020000}"/>
    <cellStyle name="Calculation 2 8 2" xfId="480" xr:uid="{00000000-0005-0000-0000-000039020000}"/>
    <cellStyle name="Calculation 2 8 2 2" xfId="1829" xr:uid="{00000000-0005-0000-0000-00003A020000}"/>
    <cellStyle name="Calculation 2 8 2 3" xfId="3278" xr:uid="{00000000-0005-0000-0000-00003B020000}"/>
    <cellStyle name="Calculation 2 8 2 4" xfId="4736" xr:uid="{00000000-0005-0000-0000-00003C020000}"/>
    <cellStyle name="Calculation 2 8 3" xfId="1193" xr:uid="{00000000-0005-0000-0000-00003D020000}"/>
    <cellStyle name="Calculation 2 8 4" xfId="2590" xr:uid="{00000000-0005-0000-0000-00003E020000}"/>
    <cellStyle name="Calculation 2 8 5" xfId="4048" xr:uid="{00000000-0005-0000-0000-00003F020000}"/>
    <cellStyle name="Calculation 2 9" xfId="221" xr:uid="{00000000-0005-0000-0000-000040020000}"/>
    <cellStyle name="Calculation 2 9 2" xfId="522" xr:uid="{00000000-0005-0000-0000-000041020000}"/>
    <cellStyle name="Calculation 2 9 2 2" xfId="1938" xr:uid="{00000000-0005-0000-0000-000042020000}"/>
    <cellStyle name="Calculation 2 9 2 3" xfId="3398" xr:uid="{00000000-0005-0000-0000-000043020000}"/>
    <cellStyle name="Calculation 2 9 2 4" xfId="4856" xr:uid="{00000000-0005-0000-0000-000044020000}"/>
    <cellStyle name="Calculation 2 9 3" xfId="1398" xr:uid="{00000000-0005-0000-0000-000045020000}"/>
    <cellStyle name="Calculation 2 9 4" xfId="2813" xr:uid="{00000000-0005-0000-0000-000046020000}"/>
    <cellStyle name="Calculation 2 9 5" xfId="4271" xr:uid="{00000000-0005-0000-0000-000047020000}"/>
    <cellStyle name="Calculation 20" xfId="2234" xr:uid="{00000000-0005-0000-0000-000048020000}"/>
    <cellStyle name="Calculation 20 2" xfId="3706" xr:uid="{00000000-0005-0000-0000-000049020000}"/>
    <cellStyle name="Calculation 20 3" xfId="5164" xr:uid="{00000000-0005-0000-0000-00004A020000}"/>
    <cellStyle name="Calculation 21" xfId="2421" xr:uid="{00000000-0005-0000-0000-00004B020000}"/>
    <cellStyle name="Calculation 21 2" xfId="3895" xr:uid="{00000000-0005-0000-0000-00004C020000}"/>
    <cellStyle name="Calculation 21 3" xfId="5353" xr:uid="{00000000-0005-0000-0000-00004D020000}"/>
    <cellStyle name="Calculation 22" xfId="1022" xr:uid="{00000000-0005-0000-0000-00004E020000}"/>
    <cellStyle name="Calculation 23" xfId="1648" xr:uid="{00000000-0005-0000-0000-00004F020000}"/>
    <cellStyle name="Calculation 3" xfId="968" xr:uid="{00000000-0005-0000-0000-000050020000}"/>
    <cellStyle name="Calculation 3 10" xfId="1905" xr:uid="{00000000-0005-0000-0000-000051020000}"/>
    <cellStyle name="Calculation 3 10 2" xfId="1387" xr:uid="{00000000-0005-0000-0000-000052020000}"/>
    <cellStyle name="Calculation 3 10 2 2" xfId="2800" xr:uid="{00000000-0005-0000-0000-000053020000}"/>
    <cellStyle name="Calculation 3 10 2 3" xfId="4258" xr:uid="{00000000-0005-0000-0000-000054020000}"/>
    <cellStyle name="Calculation 3 10 3" xfId="3363" xr:uid="{00000000-0005-0000-0000-000055020000}"/>
    <cellStyle name="Calculation 3 10 4" xfId="4821" xr:uid="{00000000-0005-0000-0000-000056020000}"/>
    <cellStyle name="Calculation 3 11" xfId="1673" xr:uid="{00000000-0005-0000-0000-000057020000}"/>
    <cellStyle name="Calculation 3 11 2" xfId="2216" xr:uid="{00000000-0005-0000-0000-000058020000}"/>
    <cellStyle name="Calculation 3 11 2 2" xfId="3686" xr:uid="{00000000-0005-0000-0000-000059020000}"/>
    <cellStyle name="Calculation 3 11 2 3" xfId="5144" xr:uid="{00000000-0005-0000-0000-00005A020000}"/>
    <cellStyle name="Calculation 3 11 3" xfId="3115" xr:uid="{00000000-0005-0000-0000-00005B020000}"/>
    <cellStyle name="Calculation 3 11 4" xfId="4573" xr:uid="{00000000-0005-0000-0000-00005C020000}"/>
    <cellStyle name="Calculation 3 12" xfId="1997" xr:uid="{00000000-0005-0000-0000-00005D020000}"/>
    <cellStyle name="Calculation 3 12 2" xfId="3458" xr:uid="{00000000-0005-0000-0000-00005E020000}"/>
    <cellStyle name="Calculation 3 12 3" xfId="4916" xr:uid="{00000000-0005-0000-0000-00005F020000}"/>
    <cellStyle name="Calculation 3 13" xfId="2027" xr:uid="{00000000-0005-0000-0000-000060020000}"/>
    <cellStyle name="Calculation 3 13 2" xfId="3490" xr:uid="{00000000-0005-0000-0000-000061020000}"/>
    <cellStyle name="Calculation 3 13 3" xfId="4948" xr:uid="{00000000-0005-0000-0000-000062020000}"/>
    <cellStyle name="Calculation 3 14" xfId="2423" xr:uid="{00000000-0005-0000-0000-000063020000}"/>
    <cellStyle name="Calculation 3 14 2" xfId="3897" xr:uid="{00000000-0005-0000-0000-000064020000}"/>
    <cellStyle name="Calculation 3 14 3" xfId="5355" xr:uid="{00000000-0005-0000-0000-000065020000}"/>
    <cellStyle name="Calculation 3 15" xfId="1007" xr:uid="{00000000-0005-0000-0000-000066020000}"/>
    <cellStyle name="Calculation 3 16" xfId="1192" xr:uid="{00000000-0005-0000-0000-000067020000}"/>
    <cellStyle name="Calculation 3 2" xfId="1169" xr:uid="{00000000-0005-0000-0000-000068020000}"/>
    <cellStyle name="Calculation 3 2 2" xfId="1550" xr:uid="{00000000-0005-0000-0000-000069020000}"/>
    <cellStyle name="Calculation 3 2 2 2" xfId="2978" xr:uid="{00000000-0005-0000-0000-00006A020000}"/>
    <cellStyle name="Calculation 3 2 2 3" xfId="4436" xr:uid="{00000000-0005-0000-0000-00006B020000}"/>
    <cellStyle name="Calculation 3 2 3" xfId="1943" xr:uid="{00000000-0005-0000-0000-00006C020000}"/>
    <cellStyle name="Calculation 3 2 3 2" xfId="3403" xr:uid="{00000000-0005-0000-0000-00006D020000}"/>
    <cellStyle name="Calculation 3 2 3 3" xfId="4861" xr:uid="{00000000-0005-0000-0000-00006E020000}"/>
    <cellStyle name="Calculation 3 2 4" xfId="2562" xr:uid="{00000000-0005-0000-0000-00006F020000}"/>
    <cellStyle name="Calculation 3 2 5" xfId="4020" xr:uid="{00000000-0005-0000-0000-000070020000}"/>
    <cellStyle name="Calculation 3 3" xfId="1184" xr:uid="{00000000-0005-0000-0000-000071020000}"/>
    <cellStyle name="Calculation 3 3 2" xfId="1559" xr:uid="{00000000-0005-0000-0000-000072020000}"/>
    <cellStyle name="Calculation 3 3 2 2" xfId="2989" xr:uid="{00000000-0005-0000-0000-000073020000}"/>
    <cellStyle name="Calculation 3 3 2 3" xfId="4447" xr:uid="{00000000-0005-0000-0000-000074020000}"/>
    <cellStyle name="Calculation 3 3 3" xfId="1844" xr:uid="{00000000-0005-0000-0000-000075020000}"/>
    <cellStyle name="Calculation 3 3 3 2" xfId="3299" xr:uid="{00000000-0005-0000-0000-000076020000}"/>
    <cellStyle name="Calculation 3 3 3 3" xfId="4757" xr:uid="{00000000-0005-0000-0000-000077020000}"/>
    <cellStyle name="Calculation 3 3 4" xfId="2581" xr:uid="{00000000-0005-0000-0000-000078020000}"/>
    <cellStyle name="Calculation 3 3 5" xfId="4039" xr:uid="{00000000-0005-0000-0000-000079020000}"/>
    <cellStyle name="Calculation 3 4" xfId="1163" xr:uid="{00000000-0005-0000-0000-00007A020000}"/>
    <cellStyle name="Calculation 3 4 2" xfId="1334" xr:uid="{00000000-0005-0000-0000-00007B020000}"/>
    <cellStyle name="Calculation 3 4 2 2" xfId="2741" xr:uid="{00000000-0005-0000-0000-00007C020000}"/>
    <cellStyle name="Calculation 3 4 2 3" xfId="4199" xr:uid="{00000000-0005-0000-0000-00007D020000}"/>
    <cellStyle name="Calculation 3 4 3" xfId="1931" xr:uid="{00000000-0005-0000-0000-00007E020000}"/>
    <cellStyle name="Calculation 3 4 3 2" xfId="3391" xr:uid="{00000000-0005-0000-0000-00007F020000}"/>
    <cellStyle name="Calculation 3 4 3 3" xfId="4849" xr:uid="{00000000-0005-0000-0000-000080020000}"/>
    <cellStyle name="Calculation 3 4 4" xfId="2555" xr:uid="{00000000-0005-0000-0000-000081020000}"/>
    <cellStyle name="Calculation 3 4 5" xfId="4013" xr:uid="{00000000-0005-0000-0000-000082020000}"/>
    <cellStyle name="Calculation 3 5" xfId="1191" xr:uid="{00000000-0005-0000-0000-000083020000}"/>
    <cellStyle name="Calculation 3 5 2" xfId="1950" xr:uid="{00000000-0005-0000-0000-000084020000}"/>
    <cellStyle name="Calculation 3 5 2 2" xfId="3410" xr:uid="{00000000-0005-0000-0000-000085020000}"/>
    <cellStyle name="Calculation 3 5 2 3" xfId="4868" xr:uid="{00000000-0005-0000-0000-000086020000}"/>
    <cellStyle name="Calculation 3 5 3" xfId="2588" xr:uid="{00000000-0005-0000-0000-000087020000}"/>
    <cellStyle name="Calculation 3 5 4" xfId="4046" xr:uid="{00000000-0005-0000-0000-000088020000}"/>
    <cellStyle name="Calculation 3 6" xfId="1702" xr:uid="{00000000-0005-0000-0000-000089020000}"/>
    <cellStyle name="Calculation 3 6 2" xfId="2236" xr:uid="{00000000-0005-0000-0000-00008A020000}"/>
    <cellStyle name="Calculation 3 6 2 2" xfId="3708" xr:uid="{00000000-0005-0000-0000-00008B020000}"/>
    <cellStyle name="Calculation 3 6 2 3" xfId="5166" xr:uid="{00000000-0005-0000-0000-00008C020000}"/>
    <cellStyle name="Calculation 3 6 3" xfId="3147" xr:uid="{00000000-0005-0000-0000-00008D020000}"/>
    <cellStyle name="Calculation 3 6 4" xfId="4605" xr:uid="{00000000-0005-0000-0000-00008E020000}"/>
    <cellStyle name="Calculation 3 7" xfId="1526" xr:uid="{00000000-0005-0000-0000-00008F020000}"/>
    <cellStyle name="Calculation 3 7 2" xfId="1407" xr:uid="{00000000-0005-0000-0000-000090020000}"/>
    <cellStyle name="Calculation 3 7 2 2" xfId="2823" xr:uid="{00000000-0005-0000-0000-000091020000}"/>
    <cellStyle name="Calculation 3 7 2 3" xfId="4281" xr:uid="{00000000-0005-0000-0000-000092020000}"/>
    <cellStyle name="Calculation 3 7 3" xfId="2952" xr:uid="{00000000-0005-0000-0000-000093020000}"/>
    <cellStyle name="Calculation 3 7 4" xfId="4410" xr:uid="{00000000-0005-0000-0000-000094020000}"/>
    <cellStyle name="Calculation 3 8" xfId="1741" xr:uid="{00000000-0005-0000-0000-000095020000}"/>
    <cellStyle name="Calculation 3 8 2" xfId="1808" xr:uid="{00000000-0005-0000-0000-000096020000}"/>
    <cellStyle name="Calculation 3 8 2 2" xfId="3256" xr:uid="{00000000-0005-0000-0000-000097020000}"/>
    <cellStyle name="Calculation 3 8 2 3" xfId="4714" xr:uid="{00000000-0005-0000-0000-000098020000}"/>
    <cellStyle name="Calculation 3 8 3" xfId="3188" xr:uid="{00000000-0005-0000-0000-000099020000}"/>
    <cellStyle name="Calculation 3 8 4" xfId="4646" xr:uid="{00000000-0005-0000-0000-00009A020000}"/>
    <cellStyle name="Calculation 3 9" xfId="1756" xr:uid="{00000000-0005-0000-0000-00009B020000}"/>
    <cellStyle name="Calculation 3 9 2" xfId="1409" xr:uid="{00000000-0005-0000-0000-00009C020000}"/>
    <cellStyle name="Calculation 3 9 2 2" xfId="2825" xr:uid="{00000000-0005-0000-0000-00009D020000}"/>
    <cellStyle name="Calculation 3 9 2 3" xfId="4283" xr:uid="{00000000-0005-0000-0000-00009E020000}"/>
    <cellStyle name="Calculation 3 9 3" xfId="3204" xr:uid="{00000000-0005-0000-0000-00009F020000}"/>
    <cellStyle name="Calculation 3 9 4" xfId="4662" xr:uid="{00000000-0005-0000-0000-0000A0020000}"/>
    <cellStyle name="Calculation 4" xfId="1086" xr:uid="{00000000-0005-0000-0000-0000A1020000}"/>
    <cellStyle name="Calculation 4 10" xfId="2171" xr:uid="{00000000-0005-0000-0000-0000A2020000}"/>
    <cellStyle name="Calculation 4 10 2" xfId="1527" xr:uid="{00000000-0005-0000-0000-0000A3020000}"/>
    <cellStyle name="Calculation 4 10 2 2" xfId="2953" xr:uid="{00000000-0005-0000-0000-0000A4020000}"/>
    <cellStyle name="Calculation 4 10 2 3" xfId="4411" xr:uid="{00000000-0005-0000-0000-0000A5020000}"/>
    <cellStyle name="Calculation 4 10 3" xfId="3639" xr:uid="{00000000-0005-0000-0000-0000A6020000}"/>
    <cellStyle name="Calculation 4 10 4" xfId="5097" xr:uid="{00000000-0005-0000-0000-0000A7020000}"/>
    <cellStyle name="Calculation 4 11" xfId="2255" xr:uid="{00000000-0005-0000-0000-0000A8020000}"/>
    <cellStyle name="Calculation 4 11 2" xfId="2364" xr:uid="{00000000-0005-0000-0000-0000A9020000}"/>
    <cellStyle name="Calculation 4 11 2 2" xfId="3838" xr:uid="{00000000-0005-0000-0000-0000AA020000}"/>
    <cellStyle name="Calculation 4 11 2 3" xfId="5296" xr:uid="{00000000-0005-0000-0000-0000AB020000}"/>
    <cellStyle name="Calculation 4 11 3" xfId="3729" xr:uid="{00000000-0005-0000-0000-0000AC020000}"/>
    <cellStyle name="Calculation 4 11 4" xfId="5187" xr:uid="{00000000-0005-0000-0000-0000AD020000}"/>
    <cellStyle name="Calculation 4 12" xfId="2313" xr:uid="{00000000-0005-0000-0000-0000AE020000}"/>
    <cellStyle name="Calculation 4 12 2" xfId="3787" xr:uid="{00000000-0005-0000-0000-0000AF020000}"/>
    <cellStyle name="Calculation 4 12 3" xfId="5245" xr:uid="{00000000-0005-0000-0000-0000B0020000}"/>
    <cellStyle name="Calculation 4 13" xfId="2394" xr:uid="{00000000-0005-0000-0000-0000B1020000}"/>
    <cellStyle name="Calculation 4 13 2" xfId="3868" xr:uid="{00000000-0005-0000-0000-0000B2020000}"/>
    <cellStyle name="Calculation 4 13 3" xfId="5326" xr:uid="{00000000-0005-0000-0000-0000B3020000}"/>
    <cellStyle name="Calculation 4 14" xfId="2449" xr:uid="{00000000-0005-0000-0000-0000B4020000}"/>
    <cellStyle name="Calculation 4 14 2" xfId="3923" xr:uid="{00000000-0005-0000-0000-0000B5020000}"/>
    <cellStyle name="Calculation 4 14 3" xfId="5381" xr:uid="{00000000-0005-0000-0000-0000B6020000}"/>
    <cellStyle name="Calculation 4 15" xfId="2493" xr:uid="{00000000-0005-0000-0000-0000B7020000}"/>
    <cellStyle name="Calculation 4 16" xfId="3951" xr:uid="{00000000-0005-0000-0000-0000B8020000}"/>
    <cellStyle name="Calculation 4 2" xfId="1218" xr:uid="{00000000-0005-0000-0000-0000B9020000}"/>
    <cellStyle name="Calculation 4 2 2" xfId="1578" xr:uid="{00000000-0005-0000-0000-0000BA020000}"/>
    <cellStyle name="Calculation 4 2 2 2" xfId="3012" xr:uid="{00000000-0005-0000-0000-0000BB020000}"/>
    <cellStyle name="Calculation 4 2 2 3" xfId="4470" xr:uid="{00000000-0005-0000-0000-0000BC020000}"/>
    <cellStyle name="Calculation 4 2 3" xfId="1847" xr:uid="{00000000-0005-0000-0000-0000BD020000}"/>
    <cellStyle name="Calculation 4 2 3 2" xfId="3302" xr:uid="{00000000-0005-0000-0000-0000BE020000}"/>
    <cellStyle name="Calculation 4 2 3 3" xfId="4760" xr:uid="{00000000-0005-0000-0000-0000BF020000}"/>
    <cellStyle name="Calculation 4 2 4" xfId="2622" xr:uid="{00000000-0005-0000-0000-0000C0020000}"/>
    <cellStyle name="Calculation 4 2 5" xfId="4080" xr:uid="{00000000-0005-0000-0000-0000C1020000}"/>
    <cellStyle name="Calculation 4 3" xfId="1248" xr:uid="{00000000-0005-0000-0000-0000C2020000}"/>
    <cellStyle name="Calculation 4 3 2" xfId="1606" xr:uid="{00000000-0005-0000-0000-0000C3020000}"/>
    <cellStyle name="Calculation 4 3 2 2" xfId="3040" xr:uid="{00000000-0005-0000-0000-0000C4020000}"/>
    <cellStyle name="Calculation 4 3 2 3" xfId="4498" xr:uid="{00000000-0005-0000-0000-0000C5020000}"/>
    <cellStyle name="Calculation 4 3 3" xfId="2298" xr:uid="{00000000-0005-0000-0000-0000C6020000}"/>
    <cellStyle name="Calculation 4 3 3 2" xfId="3772" xr:uid="{00000000-0005-0000-0000-0000C7020000}"/>
    <cellStyle name="Calculation 4 3 3 3" xfId="5230" xr:uid="{00000000-0005-0000-0000-0000C8020000}"/>
    <cellStyle name="Calculation 4 3 4" xfId="2654" xr:uid="{00000000-0005-0000-0000-0000C9020000}"/>
    <cellStyle name="Calculation 4 3 5" xfId="4112" xr:uid="{00000000-0005-0000-0000-0000CA020000}"/>
    <cellStyle name="Calculation 4 4" xfId="1278" xr:uid="{00000000-0005-0000-0000-0000CB020000}"/>
    <cellStyle name="Calculation 4 4 2" xfId="1770" xr:uid="{00000000-0005-0000-0000-0000CC020000}"/>
    <cellStyle name="Calculation 4 4 2 2" xfId="3218" xr:uid="{00000000-0005-0000-0000-0000CD020000}"/>
    <cellStyle name="Calculation 4 4 2 3" xfId="4676" xr:uid="{00000000-0005-0000-0000-0000CE020000}"/>
    <cellStyle name="Calculation 4 4 3" xfId="1947" xr:uid="{00000000-0005-0000-0000-0000CF020000}"/>
    <cellStyle name="Calculation 4 4 3 2" xfId="3407" xr:uid="{00000000-0005-0000-0000-0000D0020000}"/>
    <cellStyle name="Calculation 4 4 3 3" xfId="4865" xr:uid="{00000000-0005-0000-0000-0000D1020000}"/>
    <cellStyle name="Calculation 4 4 4" xfId="2685" xr:uid="{00000000-0005-0000-0000-0000D2020000}"/>
    <cellStyle name="Calculation 4 4 5" xfId="4143" xr:uid="{00000000-0005-0000-0000-0000D3020000}"/>
    <cellStyle name="Calculation 4 5" xfId="1306" xr:uid="{00000000-0005-0000-0000-0000D4020000}"/>
    <cellStyle name="Calculation 4 5 2" xfId="2085" xr:uid="{00000000-0005-0000-0000-0000D5020000}"/>
    <cellStyle name="Calculation 4 5 2 2" xfId="3550" xr:uid="{00000000-0005-0000-0000-0000D6020000}"/>
    <cellStyle name="Calculation 4 5 2 3" xfId="5008" xr:uid="{00000000-0005-0000-0000-0000D7020000}"/>
    <cellStyle name="Calculation 4 5 3" xfId="2713" xr:uid="{00000000-0005-0000-0000-0000D8020000}"/>
    <cellStyle name="Calculation 4 5 4" xfId="4171" xr:uid="{00000000-0005-0000-0000-0000D9020000}"/>
    <cellStyle name="Calculation 4 6" xfId="1878" xr:uid="{00000000-0005-0000-0000-0000DA020000}"/>
    <cellStyle name="Calculation 4 6 2" xfId="1798" xr:uid="{00000000-0005-0000-0000-0000DB020000}"/>
    <cellStyle name="Calculation 4 6 2 2" xfId="3246" xr:uid="{00000000-0005-0000-0000-0000DC020000}"/>
    <cellStyle name="Calculation 4 6 2 3" xfId="4704" xr:uid="{00000000-0005-0000-0000-0000DD020000}"/>
    <cellStyle name="Calculation 4 6 3" xfId="3336" xr:uid="{00000000-0005-0000-0000-0000DE020000}"/>
    <cellStyle name="Calculation 4 6 4" xfId="4794" xr:uid="{00000000-0005-0000-0000-0000DF020000}"/>
    <cellStyle name="Calculation 4 7" xfId="1959" xr:uid="{00000000-0005-0000-0000-0000E0020000}"/>
    <cellStyle name="Calculation 4 7 2" xfId="1658" xr:uid="{00000000-0005-0000-0000-0000E1020000}"/>
    <cellStyle name="Calculation 4 7 2 2" xfId="3095" xr:uid="{00000000-0005-0000-0000-0000E2020000}"/>
    <cellStyle name="Calculation 4 7 2 3" xfId="4553" xr:uid="{00000000-0005-0000-0000-0000E3020000}"/>
    <cellStyle name="Calculation 4 7 3" xfId="3419" xr:uid="{00000000-0005-0000-0000-0000E4020000}"/>
    <cellStyle name="Calculation 4 7 4" xfId="4877" xr:uid="{00000000-0005-0000-0000-0000E5020000}"/>
    <cellStyle name="Calculation 4 8" xfId="2035" xr:uid="{00000000-0005-0000-0000-0000E6020000}"/>
    <cellStyle name="Calculation 4 8 2" xfId="1402" xr:uid="{00000000-0005-0000-0000-0000E7020000}"/>
    <cellStyle name="Calculation 4 8 2 2" xfId="2817" xr:uid="{00000000-0005-0000-0000-0000E8020000}"/>
    <cellStyle name="Calculation 4 8 2 3" xfId="4275" xr:uid="{00000000-0005-0000-0000-0000E9020000}"/>
    <cellStyle name="Calculation 4 8 3" xfId="3498" xr:uid="{00000000-0005-0000-0000-0000EA020000}"/>
    <cellStyle name="Calculation 4 8 4" xfId="4956" xr:uid="{00000000-0005-0000-0000-0000EB020000}"/>
    <cellStyle name="Calculation 4 9" xfId="2108" xr:uid="{00000000-0005-0000-0000-0000EC020000}"/>
    <cellStyle name="Calculation 4 9 2" xfId="2063" xr:uid="{00000000-0005-0000-0000-0000ED020000}"/>
    <cellStyle name="Calculation 4 9 2 2" xfId="3526" xr:uid="{00000000-0005-0000-0000-0000EE020000}"/>
    <cellStyle name="Calculation 4 9 2 3" xfId="4984" xr:uid="{00000000-0005-0000-0000-0000EF020000}"/>
    <cellStyle name="Calculation 4 9 3" xfId="3574" xr:uid="{00000000-0005-0000-0000-0000F0020000}"/>
    <cellStyle name="Calculation 4 9 4" xfId="5032" xr:uid="{00000000-0005-0000-0000-0000F1020000}"/>
    <cellStyle name="Calculation 5" xfId="1095" xr:uid="{00000000-0005-0000-0000-0000F2020000}"/>
    <cellStyle name="Calculation 5 10" xfId="2177" xr:uid="{00000000-0005-0000-0000-0000F3020000}"/>
    <cellStyle name="Calculation 5 10 2" xfId="2341" xr:uid="{00000000-0005-0000-0000-0000F4020000}"/>
    <cellStyle name="Calculation 5 10 2 2" xfId="3815" xr:uid="{00000000-0005-0000-0000-0000F5020000}"/>
    <cellStyle name="Calculation 5 10 2 3" xfId="5273" xr:uid="{00000000-0005-0000-0000-0000F6020000}"/>
    <cellStyle name="Calculation 5 10 3" xfId="3645" xr:uid="{00000000-0005-0000-0000-0000F7020000}"/>
    <cellStyle name="Calculation 5 10 4" xfId="5103" xr:uid="{00000000-0005-0000-0000-0000F8020000}"/>
    <cellStyle name="Calculation 5 11" xfId="2261" xr:uid="{00000000-0005-0000-0000-0000F9020000}"/>
    <cellStyle name="Calculation 5 11 2" xfId="2370" xr:uid="{00000000-0005-0000-0000-0000FA020000}"/>
    <cellStyle name="Calculation 5 11 2 2" xfId="3844" xr:uid="{00000000-0005-0000-0000-0000FB020000}"/>
    <cellStyle name="Calculation 5 11 2 3" xfId="5302" xr:uid="{00000000-0005-0000-0000-0000FC020000}"/>
    <cellStyle name="Calculation 5 11 3" xfId="3735" xr:uid="{00000000-0005-0000-0000-0000FD020000}"/>
    <cellStyle name="Calculation 5 11 4" xfId="5193" xr:uid="{00000000-0005-0000-0000-0000FE020000}"/>
    <cellStyle name="Calculation 5 12" xfId="2319" xr:uid="{00000000-0005-0000-0000-0000FF020000}"/>
    <cellStyle name="Calculation 5 12 2" xfId="3793" xr:uid="{00000000-0005-0000-0000-000000030000}"/>
    <cellStyle name="Calculation 5 12 3" xfId="5251" xr:uid="{00000000-0005-0000-0000-000001030000}"/>
    <cellStyle name="Calculation 5 13" xfId="2400" xr:uid="{00000000-0005-0000-0000-000002030000}"/>
    <cellStyle name="Calculation 5 13 2" xfId="3874" xr:uid="{00000000-0005-0000-0000-000003030000}"/>
    <cellStyle name="Calculation 5 13 3" xfId="5332" xr:uid="{00000000-0005-0000-0000-000004030000}"/>
    <cellStyle name="Calculation 5 14" xfId="2455" xr:uid="{00000000-0005-0000-0000-000005030000}"/>
    <cellStyle name="Calculation 5 14 2" xfId="3929" xr:uid="{00000000-0005-0000-0000-000006030000}"/>
    <cellStyle name="Calculation 5 14 3" xfId="5387" xr:uid="{00000000-0005-0000-0000-000007030000}"/>
    <cellStyle name="Calculation 5 15" xfId="2499" xr:uid="{00000000-0005-0000-0000-000008030000}"/>
    <cellStyle name="Calculation 5 16" xfId="3957" xr:uid="{00000000-0005-0000-0000-000009030000}"/>
    <cellStyle name="Calculation 5 2" xfId="1224" xr:uid="{00000000-0005-0000-0000-00000A030000}"/>
    <cellStyle name="Calculation 5 2 2" xfId="1584" xr:uid="{00000000-0005-0000-0000-00000B030000}"/>
    <cellStyle name="Calculation 5 2 2 2" xfId="3018" xr:uid="{00000000-0005-0000-0000-00000C030000}"/>
    <cellStyle name="Calculation 5 2 2 3" xfId="4476" xr:uid="{00000000-0005-0000-0000-00000D030000}"/>
    <cellStyle name="Calculation 5 2 3" xfId="2144" xr:uid="{00000000-0005-0000-0000-00000E030000}"/>
    <cellStyle name="Calculation 5 2 3 2" xfId="3610" xr:uid="{00000000-0005-0000-0000-00000F030000}"/>
    <cellStyle name="Calculation 5 2 3 3" xfId="5068" xr:uid="{00000000-0005-0000-0000-000010030000}"/>
    <cellStyle name="Calculation 5 2 4" xfId="2628" xr:uid="{00000000-0005-0000-0000-000011030000}"/>
    <cellStyle name="Calculation 5 2 5" xfId="4086" xr:uid="{00000000-0005-0000-0000-000012030000}"/>
    <cellStyle name="Calculation 5 3" xfId="1254" xr:uid="{00000000-0005-0000-0000-000013030000}"/>
    <cellStyle name="Calculation 5 3 2" xfId="1612" xr:uid="{00000000-0005-0000-0000-000014030000}"/>
    <cellStyle name="Calculation 5 3 2 2" xfId="3046" xr:uid="{00000000-0005-0000-0000-000015030000}"/>
    <cellStyle name="Calculation 5 3 2 3" xfId="4504" xr:uid="{00000000-0005-0000-0000-000016030000}"/>
    <cellStyle name="Calculation 5 3 3" xfId="2069" xr:uid="{00000000-0005-0000-0000-000017030000}"/>
    <cellStyle name="Calculation 5 3 3 2" xfId="3532" xr:uid="{00000000-0005-0000-0000-000018030000}"/>
    <cellStyle name="Calculation 5 3 3 3" xfId="4990" xr:uid="{00000000-0005-0000-0000-000019030000}"/>
    <cellStyle name="Calculation 5 3 4" xfId="2660" xr:uid="{00000000-0005-0000-0000-00001A030000}"/>
    <cellStyle name="Calculation 5 3 5" xfId="4118" xr:uid="{00000000-0005-0000-0000-00001B030000}"/>
    <cellStyle name="Calculation 5 4" xfId="1284" xr:uid="{00000000-0005-0000-0000-00001C030000}"/>
    <cellStyle name="Calculation 5 4 2" xfId="1776" xr:uid="{00000000-0005-0000-0000-00001D030000}"/>
    <cellStyle name="Calculation 5 4 2 2" xfId="3224" xr:uid="{00000000-0005-0000-0000-00001E030000}"/>
    <cellStyle name="Calculation 5 4 2 3" xfId="4682" xr:uid="{00000000-0005-0000-0000-00001F030000}"/>
    <cellStyle name="Calculation 5 4 3" xfId="1474" xr:uid="{00000000-0005-0000-0000-000020030000}"/>
    <cellStyle name="Calculation 5 4 3 2" xfId="2901" xr:uid="{00000000-0005-0000-0000-000021030000}"/>
    <cellStyle name="Calculation 5 4 3 3" xfId="4359" xr:uid="{00000000-0005-0000-0000-000022030000}"/>
    <cellStyle name="Calculation 5 4 4" xfId="2691" xr:uid="{00000000-0005-0000-0000-000023030000}"/>
    <cellStyle name="Calculation 5 4 5" xfId="4149" xr:uid="{00000000-0005-0000-0000-000024030000}"/>
    <cellStyle name="Calculation 5 5" xfId="1312" xr:uid="{00000000-0005-0000-0000-000025030000}"/>
    <cellStyle name="Calculation 5 5 2" xfId="1941" xr:uid="{00000000-0005-0000-0000-000026030000}"/>
    <cellStyle name="Calculation 5 5 2 2" xfId="3401" xr:uid="{00000000-0005-0000-0000-000027030000}"/>
    <cellStyle name="Calculation 5 5 2 3" xfId="4859" xr:uid="{00000000-0005-0000-0000-000028030000}"/>
    <cellStyle name="Calculation 5 5 3" xfId="2719" xr:uid="{00000000-0005-0000-0000-000029030000}"/>
    <cellStyle name="Calculation 5 5 4" xfId="4177" xr:uid="{00000000-0005-0000-0000-00002A030000}"/>
    <cellStyle name="Calculation 5 6" xfId="1884" xr:uid="{00000000-0005-0000-0000-00002B030000}"/>
    <cellStyle name="Calculation 5 6 2" xfId="1930" xr:uid="{00000000-0005-0000-0000-00002C030000}"/>
    <cellStyle name="Calculation 5 6 2 2" xfId="3390" xr:uid="{00000000-0005-0000-0000-00002D030000}"/>
    <cellStyle name="Calculation 5 6 2 3" xfId="4848" xr:uid="{00000000-0005-0000-0000-00002E030000}"/>
    <cellStyle name="Calculation 5 6 3" xfId="3342" xr:uid="{00000000-0005-0000-0000-00002F030000}"/>
    <cellStyle name="Calculation 5 6 4" xfId="4800" xr:uid="{00000000-0005-0000-0000-000030030000}"/>
    <cellStyle name="Calculation 5 7" xfId="1965" xr:uid="{00000000-0005-0000-0000-000031030000}"/>
    <cellStyle name="Calculation 5 7 2" xfId="1871" xr:uid="{00000000-0005-0000-0000-000032030000}"/>
    <cellStyle name="Calculation 5 7 2 2" xfId="3328" xr:uid="{00000000-0005-0000-0000-000033030000}"/>
    <cellStyle name="Calculation 5 7 2 3" xfId="4786" xr:uid="{00000000-0005-0000-0000-000034030000}"/>
    <cellStyle name="Calculation 5 7 3" xfId="3425" xr:uid="{00000000-0005-0000-0000-000035030000}"/>
    <cellStyle name="Calculation 5 7 4" xfId="4883" xr:uid="{00000000-0005-0000-0000-000036030000}"/>
    <cellStyle name="Calculation 5 8" xfId="2041" xr:uid="{00000000-0005-0000-0000-000037030000}"/>
    <cellStyle name="Calculation 5 8 2" xfId="2239" xr:uid="{00000000-0005-0000-0000-000038030000}"/>
    <cellStyle name="Calculation 5 8 2 2" xfId="3712" xr:uid="{00000000-0005-0000-0000-000039030000}"/>
    <cellStyle name="Calculation 5 8 2 3" xfId="5170" xr:uid="{00000000-0005-0000-0000-00003A030000}"/>
    <cellStyle name="Calculation 5 8 3" xfId="3504" xr:uid="{00000000-0005-0000-0000-00003B030000}"/>
    <cellStyle name="Calculation 5 8 4" xfId="4962" xr:uid="{00000000-0005-0000-0000-00003C030000}"/>
    <cellStyle name="Calculation 5 9" xfId="2114" xr:uid="{00000000-0005-0000-0000-00003D030000}"/>
    <cellStyle name="Calculation 5 9 2" xfId="2095" xr:uid="{00000000-0005-0000-0000-00003E030000}"/>
    <cellStyle name="Calculation 5 9 2 2" xfId="3561" xr:uid="{00000000-0005-0000-0000-00003F030000}"/>
    <cellStyle name="Calculation 5 9 2 3" xfId="5019" xr:uid="{00000000-0005-0000-0000-000040030000}"/>
    <cellStyle name="Calculation 5 9 3" xfId="3580" xr:uid="{00000000-0005-0000-0000-000041030000}"/>
    <cellStyle name="Calculation 5 9 4" xfId="5038" xr:uid="{00000000-0005-0000-0000-000042030000}"/>
    <cellStyle name="Calculation 6" xfId="1107" xr:uid="{00000000-0005-0000-0000-000043030000}"/>
    <cellStyle name="Calculation 6 10" xfId="2188" xr:uid="{00000000-0005-0000-0000-000044030000}"/>
    <cellStyle name="Calculation 6 10 2" xfId="2352" xr:uid="{00000000-0005-0000-0000-000045030000}"/>
    <cellStyle name="Calculation 6 10 2 2" xfId="3826" xr:uid="{00000000-0005-0000-0000-000046030000}"/>
    <cellStyle name="Calculation 6 10 2 3" xfId="5284" xr:uid="{00000000-0005-0000-0000-000047030000}"/>
    <cellStyle name="Calculation 6 10 3" xfId="3656" xr:uid="{00000000-0005-0000-0000-000048030000}"/>
    <cellStyle name="Calculation 6 10 4" xfId="5114" xr:uid="{00000000-0005-0000-0000-000049030000}"/>
    <cellStyle name="Calculation 6 11" xfId="2272" xr:uid="{00000000-0005-0000-0000-00004A030000}"/>
    <cellStyle name="Calculation 6 11 2" xfId="2381" xr:uid="{00000000-0005-0000-0000-00004B030000}"/>
    <cellStyle name="Calculation 6 11 2 2" xfId="3855" xr:uid="{00000000-0005-0000-0000-00004C030000}"/>
    <cellStyle name="Calculation 6 11 2 3" xfId="5313" xr:uid="{00000000-0005-0000-0000-00004D030000}"/>
    <cellStyle name="Calculation 6 11 3" xfId="3746" xr:uid="{00000000-0005-0000-0000-00004E030000}"/>
    <cellStyle name="Calculation 6 11 4" xfId="5204" xr:uid="{00000000-0005-0000-0000-00004F030000}"/>
    <cellStyle name="Calculation 6 12" xfId="2330" xr:uid="{00000000-0005-0000-0000-000050030000}"/>
    <cellStyle name="Calculation 6 12 2" xfId="3804" xr:uid="{00000000-0005-0000-0000-000051030000}"/>
    <cellStyle name="Calculation 6 12 3" xfId="5262" xr:uid="{00000000-0005-0000-0000-000052030000}"/>
    <cellStyle name="Calculation 6 13" xfId="2411" xr:uid="{00000000-0005-0000-0000-000053030000}"/>
    <cellStyle name="Calculation 6 13 2" xfId="3885" xr:uid="{00000000-0005-0000-0000-000054030000}"/>
    <cellStyle name="Calculation 6 13 3" xfId="5343" xr:uid="{00000000-0005-0000-0000-000055030000}"/>
    <cellStyle name="Calculation 6 14" xfId="2466" xr:uid="{00000000-0005-0000-0000-000056030000}"/>
    <cellStyle name="Calculation 6 14 2" xfId="3940" xr:uid="{00000000-0005-0000-0000-000057030000}"/>
    <cellStyle name="Calculation 6 14 3" xfId="5398" xr:uid="{00000000-0005-0000-0000-000058030000}"/>
    <cellStyle name="Calculation 6 15" xfId="2510" xr:uid="{00000000-0005-0000-0000-000059030000}"/>
    <cellStyle name="Calculation 6 16" xfId="3968" xr:uid="{00000000-0005-0000-0000-00005A030000}"/>
    <cellStyle name="Calculation 6 2" xfId="1235" xr:uid="{00000000-0005-0000-0000-00005B030000}"/>
    <cellStyle name="Calculation 6 2 2" xfId="1595" xr:uid="{00000000-0005-0000-0000-00005C030000}"/>
    <cellStyle name="Calculation 6 2 2 2" xfId="3029" xr:uid="{00000000-0005-0000-0000-00005D030000}"/>
    <cellStyle name="Calculation 6 2 2 3" xfId="4487" xr:uid="{00000000-0005-0000-0000-00005E030000}"/>
    <cellStyle name="Calculation 6 2 3" xfId="1854" xr:uid="{00000000-0005-0000-0000-00005F030000}"/>
    <cellStyle name="Calculation 6 2 3 2" xfId="3309" xr:uid="{00000000-0005-0000-0000-000060030000}"/>
    <cellStyle name="Calculation 6 2 3 3" xfId="4767" xr:uid="{00000000-0005-0000-0000-000061030000}"/>
    <cellStyle name="Calculation 6 2 4" xfId="2639" xr:uid="{00000000-0005-0000-0000-000062030000}"/>
    <cellStyle name="Calculation 6 2 5" xfId="4097" xr:uid="{00000000-0005-0000-0000-000063030000}"/>
    <cellStyle name="Calculation 6 3" xfId="1265" xr:uid="{00000000-0005-0000-0000-000064030000}"/>
    <cellStyle name="Calculation 6 3 2" xfId="1623" xr:uid="{00000000-0005-0000-0000-000065030000}"/>
    <cellStyle name="Calculation 6 3 2 2" xfId="3057" xr:uid="{00000000-0005-0000-0000-000066030000}"/>
    <cellStyle name="Calculation 6 3 2 3" xfId="4515" xr:uid="{00000000-0005-0000-0000-000067030000}"/>
    <cellStyle name="Calculation 6 3 3" xfId="1418" xr:uid="{00000000-0005-0000-0000-000068030000}"/>
    <cellStyle name="Calculation 6 3 3 2" xfId="2834" xr:uid="{00000000-0005-0000-0000-000069030000}"/>
    <cellStyle name="Calculation 6 3 3 3" xfId="4292" xr:uid="{00000000-0005-0000-0000-00006A030000}"/>
    <cellStyle name="Calculation 6 3 4" xfId="2671" xr:uid="{00000000-0005-0000-0000-00006B030000}"/>
    <cellStyle name="Calculation 6 3 5" xfId="4129" xr:uid="{00000000-0005-0000-0000-00006C030000}"/>
    <cellStyle name="Calculation 6 4" xfId="1295" xr:uid="{00000000-0005-0000-0000-00006D030000}"/>
    <cellStyle name="Calculation 6 4 2" xfId="1787" xr:uid="{00000000-0005-0000-0000-00006E030000}"/>
    <cellStyle name="Calculation 6 4 2 2" xfId="3235" xr:uid="{00000000-0005-0000-0000-00006F030000}"/>
    <cellStyle name="Calculation 6 4 2 3" xfId="4693" xr:uid="{00000000-0005-0000-0000-000070030000}"/>
    <cellStyle name="Calculation 6 4 3" xfId="1385" xr:uid="{00000000-0005-0000-0000-000071030000}"/>
    <cellStyle name="Calculation 6 4 3 2" xfId="2798" xr:uid="{00000000-0005-0000-0000-000072030000}"/>
    <cellStyle name="Calculation 6 4 3 3" xfId="4256" xr:uid="{00000000-0005-0000-0000-000073030000}"/>
    <cellStyle name="Calculation 6 4 4" xfId="2702" xr:uid="{00000000-0005-0000-0000-000074030000}"/>
    <cellStyle name="Calculation 6 4 5" xfId="4160" xr:uid="{00000000-0005-0000-0000-000075030000}"/>
    <cellStyle name="Calculation 6 5" xfId="1323" xr:uid="{00000000-0005-0000-0000-000076030000}"/>
    <cellStyle name="Calculation 6 5 2" xfId="1380" xr:uid="{00000000-0005-0000-0000-000077030000}"/>
    <cellStyle name="Calculation 6 5 2 2" xfId="2791" xr:uid="{00000000-0005-0000-0000-000078030000}"/>
    <cellStyle name="Calculation 6 5 2 3" xfId="4249" xr:uid="{00000000-0005-0000-0000-000079030000}"/>
    <cellStyle name="Calculation 6 5 3" xfId="2730" xr:uid="{00000000-0005-0000-0000-00007A030000}"/>
    <cellStyle name="Calculation 6 5 4" xfId="4188" xr:uid="{00000000-0005-0000-0000-00007B030000}"/>
    <cellStyle name="Calculation 6 6" xfId="1895" xr:uid="{00000000-0005-0000-0000-00007C030000}"/>
    <cellStyle name="Calculation 6 6 2" xfId="1914" xr:uid="{00000000-0005-0000-0000-00007D030000}"/>
    <cellStyle name="Calculation 6 6 2 2" xfId="3372" xr:uid="{00000000-0005-0000-0000-00007E030000}"/>
    <cellStyle name="Calculation 6 6 2 3" xfId="4830" xr:uid="{00000000-0005-0000-0000-00007F030000}"/>
    <cellStyle name="Calculation 6 6 3" xfId="3353" xr:uid="{00000000-0005-0000-0000-000080030000}"/>
    <cellStyle name="Calculation 6 6 4" xfId="4811" xr:uid="{00000000-0005-0000-0000-000081030000}"/>
    <cellStyle name="Calculation 6 7" xfId="1976" xr:uid="{00000000-0005-0000-0000-000082030000}"/>
    <cellStyle name="Calculation 6 7 2" xfId="2153" xr:uid="{00000000-0005-0000-0000-000083030000}"/>
    <cellStyle name="Calculation 6 7 2 2" xfId="3619" xr:uid="{00000000-0005-0000-0000-000084030000}"/>
    <cellStyle name="Calculation 6 7 2 3" xfId="5077" xr:uid="{00000000-0005-0000-0000-000085030000}"/>
    <cellStyle name="Calculation 6 7 3" xfId="3436" xr:uid="{00000000-0005-0000-0000-000086030000}"/>
    <cellStyle name="Calculation 6 7 4" xfId="4894" xr:uid="{00000000-0005-0000-0000-000087030000}"/>
    <cellStyle name="Calculation 6 8" xfId="2052" xr:uid="{00000000-0005-0000-0000-000088030000}"/>
    <cellStyle name="Calculation 6 8 2" xfId="1439" xr:uid="{00000000-0005-0000-0000-000089030000}"/>
    <cellStyle name="Calculation 6 8 2 2" xfId="2859" xr:uid="{00000000-0005-0000-0000-00008A030000}"/>
    <cellStyle name="Calculation 6 8 2 3" xfId="4317" xr:uid="{00000000-0005-0000-0000-00008B030000}"/>
    <cellStyle name="Calculation 6 8 3" xfId="3515" xr:uid="{00000000-0005-0000-0000-00008C030000}"/>
    <cellStyle name="Calculation 6 8 4" xfId="4973" xr:uid="{00000000-0005-0000-0000-00008D030000}"/>
    <cellStyle name="Calculation 6 9" xfId="2125" xr:uid="{00000000-0005-0000-0000-00008E030000}"/>
    <cellStyle name="Calculation 6 9 2" xfId="1416" xr:uid="{00000000-0005-0000-0000-00008F030000}"/>
    <cellStyle name="Calculation 6 9 2 2" xfId="2832" xr:uid="{00000000-0005-0000-0000-000090030000}"/>
    <cellStyle name="Calculation 6 9 2 3" xfId="4290" xr:uid="{00000000-0005-0000-0000-000091030000}"/>
    <cellStyle name="Calculation 6 9 3" xfId="3591" xr:uid="{00000000-0005-0000-0000-000092030000}"/>
    <cellStyle name="Calculation 6 9 4" xfId="5049" xr:uid="{00000000-0005-0000-0000-000093030000}"/>
    <cellStyle name="Calculation 7" xfId="1108" xr:uid="{00000000-0005-0000-0000-000094030000}"/>
    <cellStyle name="Calculation 7 10" xfId="2189" xr:uid="{00000000-0005-0000-0000-000095030000}"/>
    <cellStyle name="Calculation 7 10 2" xfId="2353" xr:uid="{00000000-0005-0000-0000-000096030000}"/>
    <cellStyle name="Calculation 7 10 2 2" xfId="3827" xr:uid="{00000000-0005-0000-0000-000097030000}"/>
    <cellStyle name="Calculation 7 10 2 3" xfId="5285" xr:uid="{00000000-0005-0000-0000-000098030000}"/>
    <cellStyle name="Calculation 7 10 3" xfId="3657" xr:uid="{00000000-0005-0000-0000-000099030000}"/>
    <cellStyle name="Calculation 7 10 4" xfId="5115" xr:uid="{00000000-0005-0000-0000-00009A030000}"/>
    <cellStyle name="Calculation 7 11" xfId="2273" xr:uid="{00000000-0005-0000-0000-00009B030000}"/>
    <cellStyle name="Calculation 7 11 2" xfId="2382" xr:uid="{00000000-0005-0000-0000-00009C030000}"/>
    <cellStyle name="Calculation 7 11 2 2" xfId="3856" xr:uid="{00000000-0005-0000-0000-00009D030000}"/>
    <cellStyle name="Calculation 7 11 2 3" xfId="5314" xr:uid="{00000000-0005-0000-0000-00009E030000}"/>
    <cellStyle name="Calculation 7 11 3" xfId="3747" xr:uid="{00000000-0005-0000-0000-00009F030000}"/>
    <cellStyle name="Calculation 7 11 4" xfId="5205" xr:uid="{00000000-0005-0000-0000-0000A0030000}"/>
    <cellStyle name="Calculation 7 12" xfId="2331" xr:uid="{00000000-0005-0000-0000-0000A1030000}"/>
    <cellStyle name="Calculation 7 12 2" xfId="3805" xr:uid="{00000000-0005-0000-0000-0000A2030000}"/>
    <cellStyle name="Calculation 7 12 3" xfId="5263" xr:uid="{00000000-0005-0000-0000-0000A3030000}"/>
    <cellStyle name="Calculation 7 13" xfId="2412" xr:uid="{00000000-0005-0000-0000-0000A4030000}"/>
    <cellStyle name="Calculation 7 13 2" xfId="3886" xr:uid="{00000000-0005-0000-0000-0000A5030000}"/>
    <cellStyle name="Calculation 7 13 3" xfId="5344" xr:uid="{00000000-0005-0000-0000-0000A6030000}"/>
    <cellStyle name="Calculation 7 14" xfId="2467" xr:uid="{00000000-0005-0000-0000-0000A7030000}"/>
    <cellStyle name="Calculation 7 14 2" xfId="3941" xr:uid="{00000000-0005-0000-0000-0000A8030000}"/>
    <cellStyle name="Calculation 7 14 3" xfId="5399" xr:uid="{00000000-0005-0000-0000-0000A9030000}"/>
    <cellStyle name="Calculation 7 15" xfId="2511" xr:uid="{00000000-0005-0000-0000-0000AA030000}"/>
    <cellStyle name="Calculation 7 16" xfId="3969" xr:uid="{00000000-0005-0000-0000-0000AB030000}"/>
    <cellStyle name="Calculation 7 2" xfId="1236" xr:uid="{00000000-0005-0000-0000-0000AC030000}"/>
    <cellStyle name="Calculation 7 2 2" xfId="1596" xr:uid="{00000000-0005-0000-0000-0000AD030000}"/>
    <cellStyle name="Calculation 7 2 2 2" xfId="3030" xr:uid="{00000000-0005-0000-0000-0000AE030000}"/>
    <cellStyle name="Calculation 7 2 2 3" xfId="4488" xr:uid="{00000000-0005-0000-0000-0000AF030000}"/>
    <cellStyle name="Calculation 7 2 3" xfId="1455" xr:uid="{00000000-0005-0000-0000-0000B0030000}"/>
    <cellStyle name="Calculation 7 2 3 2" xfId="2877" xr:uid="{00000000-0005-0000-0000-0000B1030000}"/>
    <cellStyle name="Calculation 7 2 3 3" xfId="4335" xr:uid="{00000000-0005-0000-0000-0000B2030000}"/>
    <cellStyle name="Calculation 7 2 4" xfId="2640" xr:uid="{00000000-0005-0000-0000-0000B3030000}"/>
    <cellStyle name="Calculation 7 2 5" xfId="4098" xr:uid="{00000000-0005-0000-0000-0000B4030000}"/>
    <cellStyle name="Calculation 7 3" xfId="1266" xr:uid="{00000000-0005-0000-0000-0000B5030000}"/>
    <cellStyle name="Calculation 7 3 2" xfId="1624" xr:uid="{00000000-0005-0000-0000-0000B6030000}"/>
    <cellStyle name="Calculation 7 3 2 2" xfId="3058" xr:uid="{00000000-0005-0000-0000-0000B7030000}"/>
    <cellStyle name="Calculation 7 3 2 3" xfId="4516" xr:uid="{00000000-0005-0000-0000-0000B8030000}"/>
    <cellStyle name="Calculation 7 3 3" xfId="2031" xr:uid="{00000000-0005-0000-0000-0000B9030000}"/>
    <cellStyle name="Calculation 7 3 3 2" xfId="3494" xr:uid="{00000000-0005-0000-0000-0000BA030000}"/>
    <cellStyle name="Calculation 7 3 3 3" xfId="4952" xr:uid="{00000000-0005-0000-0000-0000BB030000}"/>
    <cellStyle name="Calculation 7 3 4" xfId="2672" xr:uid="{00000000-0005-0000-0000-0000BC030000}"/>
    <cellStyle name="Calculation 7 3 5" xfId="4130" xr:uid="{00000000-0005-0000-0000-0000BD030000}"/>
    <cellStyle name="Calculation 7 4" xfId="1296" xr:uid="{00000000-0005-0000-0000-0000BE030000}"/>
    <cellStyle name="Calculation 7 4 2" xfId="1788" xr:uid="{00000000-0005-0000-0000-0000BF030000}"/>
    <cellStyle name="Calculation 7 4 2 2" xfId="3236" xr:uid="{00000000-0005-0000-0000-0000C0030000}"/>
    <cellStyle name="Calculation 7 4 2 3" xfId="4694" xr:uid="{00000000-0005-0000-0000-0000C1030000}"/>
    <cellStyle name="Calculation 7 4 3" xfId="2026" xr:uid="{00000000-0005-0000-0000-0000C2030000}"/>
    <cellStyle name="Calculation 7 4 3 2" xfId="3489" xr:uid="{00000000-0005-0000-0000-0000C3030000}"/>
    <cellStyle name="Calculation 7 4 3 3" xfId="4947" xr:uid="{00000000-0005-0000-0000-0000C4030000}"/>
    <cellStyle name="Calculation 7 4 4" xfId="2703" xr:uid="{00000000-0005-0000-0000-0000C5030000}"/>
    <cellStyle name="Calculation 7 4 5" xfId="4161" xr:uid="{00000000-0005-0000-0000-0000C6030000}"/>
    <cellStyle name="Calculation 7 5" xfId="1324" xr:uid="{00000000-0005-0000-0000-0000C7030000}"/>
    <cellStyle name="Calculation 7 5 2" xfId="1998" xr:uid="{00000000-0005-0000-0000-0000C8030000}"/>
    <cellStyle name="Calculation 7 5 2 2" xfId="3459" xr:uid="{00000000-0005-0000-0000-0000C9030000}"/>
    <cellStyle name="Calculation 7 5 2 3" xfId="4917" xr:uid="{00000000-0005-0000-0000-0000CA030000}"/>
    <cellStyle name="Calculation 7 5 3" xfId="2731" xr:uid="{00000000-0005-0000-0000-0000CB030000}"/>
    <cellStyle name="Calculation 7 5 4" xfId="4189" xr:uid="{00000000-0005-0000-0000-0000CC030000}"/>
    <cellStyle name="Calculation 7 6" xfId="1896" xr:uid="{00000000-0005-0000-0000-0000CD030000}"/>
    <cellStyle name="Calculation 7 6 2" xfId="1341" xr:uid="{00000000-0005-0000-0000-0000CE030000}"/>
    <cellStyle name="Calculation 7 6 2 2" xfId="2748" xr:uid="{00000000-0005-0000-0000-0000CF030000}"/>
    <cellStyle name="Calculation 7 6 2 3" xfId="4206" xr:uid="{00000000-0005-0000-0000-0000D0030000}"/>
    <cellStyle name="Calculation 7 6 3" xfId="3354" xr:uid="{00000000-0005-0000-0000-0000D1030000}"/>
    <cellStyle name="Calculation 7 6 4" xfId="4812" xr:uid="{00000000-0005-0000-0000-0000D2030000}"/>
    <cellStyle name="Calculation 7 7" xfId="1977" xr:uid="{00000000-0005-0000-0000-0000D3030000}"/>
    <cellStyle name="Calculation 7 7 2" xfId="1820" xr:uid="{00000000-0005-0000-0000-0000D4030000}"/>
    <cellStyle name="Calculation 7 7 2 2" xfId="3269" xr:uid="{00000000-0005-0000-0000-0000D5030000}"/>
    <cellStyle name="Calculation 7 7 2 3" xfId="4727" xr:uid="{00000000-0005-0000-0000-0000D6030000}"/>
    <cellStyle name="Calculation 7 7 3" xfId="3437" xr:uid="{00000000-0005-0000-0000-0000D7030000}"/>
    <cellStyle name="Calculation 7 7 4" xfId="4895" xr:uid="{00000000-0005-0000-0000-0000D8030000}"/>
    <cellStyle name="Calculation 7 8" xfId="2053" xr:uid="{00000000-0005-0000-0000-0000D9030000}"/>
    <cellStyle name="Calculation 7 8 2" xfId="2094" xr:uid="{00000000-0005-0000-0000-0000DA030000}"/>
    <cellStyle name="Calculation 7 8 2 2" xfId="3560" xr:uid="{00000000-0005-0000-0000-0000DB030000}"/>
    <cellStyle name="Calculation 7 8 2 3" xfId="5018" xr:uid="{00000000-0005-0000-0000-0000DC030000}"/>
    <cellStyle name="Calculation 7 8 3" xfId="3516" xr:uid="{00000000-0005-0000-0000-0000DD030000}"/>
    <cellStyle name="Calculation 7 8 4" xfId="4974" xr:uid="{00000000-0005-0000-0000-0000DE030000}"/>
    <cellStyle name="Calculation 7 9" xfId="2126" xr:uid="{00000000-0005-0000-0000-0000DF030000}"/>
    <cellStyle name="Calculation 7 9 2" xfId="1635" xr:uid="{00000000-0005-0000-0000-0000E0030000}"/>
    <cellStyle name="Calculation 7 9 2 2" xfId="3070" xr:uid="{00000000-0005-0000-0000-0000E1030000}"/>
    <cellStyle name="Calculation 7 9 2 3" xfId="4528" xr:uid="{00000000-0005-0000-0000-0000E2030000}"/>
    <cellStyle name="Calculation 7 9 3" xfId="3592" xr:uid="{00000000-0005-0000-0000-0000E3030000}"/>
    <cellStyle name="Calculation 7 9 4" xfId="5050" xr:uid="{00000000-0005-0000-0000-0000E4030000}"/>
    <cellStyle name="Calculation 8" xfId="1123" xr:uid="{00000000-0005-0000-0000-0000E5030000}"/>
    <cellStyle name="Calculation 8 10" xfId="2195" xr:uid="{00000000-0005-0000-0000-0000E6030000}"/>
    <cellStyle name="Calculation 8 10 2" xfId="2359" xr:uid="{00000000-0005-0000-0000-0000E7030000}"/>
    <cellStyle name="Calculation 8 10 2 2" xfId="3833" xr:uid="{00000000-0005-0000-0000-0000E8030000}"/>
    <cellStyle name="Calculation 8 10 2 3" xfId="5291" xr:uid="{00000000-0005-0000-0000-0000E9030000}"/>
    <cellStyle name="Calculation 8 10 3" xfId="3663" xr:uid="{00000000-0005-0000-0000-0000EA030000}"/>
    <cellStyle name="Calculation 8 10 4" xfId="5121" xr:uid="{00000000-0005-0000-0000-0000EB030000}"/>
    <cellStyle name="Calculation 8 11" xfId="2279" xr:uid="{00000000-0005-0000-0000-0000EC030000}"/>
    <cellStyle name="Calculation 8 11 2" xfId="2389" xr:uid="{00000000-0005-0000-0000-0000ED030000}"/>
    <cellStyle name="Calculation 8 11 2 2" xfId="3863" xr:uid="{00000000-0005-0000-0000-0000EE030000}"/>
    <cellStyle name="Calculation 8 11 2 3" xfId="5321" xr:uid="{00000000-0005-0000-0000-0000EF030000}"/>
    <cellStyle name="Calculation 8 11 3" xfId="3753" xr:uid="{00000000-0005-0000-0000-0000F0030000}"/>
    <cellStyle name="Calculation 8 11 4" xfId="5211" xr:uid="{00000000-0005-0000-0000-0000F1030000}"/>
    <cellStyle name="Calculation 8 12" xfId="2337" xr:uid="{00000000-0005-0000-0000-0000F2030000}"/>
    <cellStyle name="Calculation 8 12 2" xfId="3811" xr:uid="{00000000-0005-0000-0000-0000F3030000}"/>
    <cellStyle name="Calculation 8 12 3" xfId="5269" xr:uid="{00000000-0005-0000-0000-0000F4030000}"/>
    <cellStyle name="Calculation 8 13" xfId="2418" xr:uid="{00000000-0005-0000-0000-0000F5030000}"/>
    <cellStyle name="Calculation 8 13 2" xfId="3892" xr:uid="{00000000-0005-0000-0000-0000F6030000}"/>
    <cellStyle name="Calculation 8 13 3" xfId="5350" xr:uid="{00000000-0005-0000-0000-0000F7030000}"/>
    <cellStyle name="Calculation 8 14" xfId="2473" xr:uid="{00000000-0005-0000-0000-0000F8030000}"/>
    <cellStyle name="Calculation 8 14 2" xfId="3947" xr:uid="{00000000-0005-0000-0000-0000F9030000}"/>
    <cellStyle name="Calculation 8 14 3" xfId="5405" xr:uid="{00000000-0005-0000-0000-0000FA030000}"/>
    <cellStyle name="Calculation 8 15" xfId="2517" xr:uid="{00000000-0005-0000-0000-0000FB030000}"/>
    <cellStyle name="Calculation 8 16" xfId="3975" xr:uid="{00000000-0005-0000-0000-0000FC030000}"/>
    <cellStyle name="Calculation 8 2" xfId="1242" xr:uid="{00000000-0005-0000-0000-0000FD030000}"/>
    <cellStyle name="Calculation 8 2 2" xfId="1602" xr:uid="{00000000-0005-0000-0000-0000FE030000}"/>
    <cellStyle name="Calculation 8 2 2 2" xfId="3036" xr:uid="{00000000-0005-0000-0000-0000FF030000}"/>
    <cellStyle name="Calculation 8 2 2 3" xfId="4494" xr:uid="{00000000-0005-0000-0000-000000040000}"/>
    <cellStyle name="Calculation 8 2 3" xfId="2028" xr:uid="{00000000-0005-0000-0000-000001040000}"/>
    <cellStyle name="Calculation 8 2 3 2" xfId="3491" xr:uid="{00000000-0005-0000-0000-000002040000}"/>
    <cellStyle name="Calculation 8 2 3 3" xfId="4949" xr:uid="{00000000-0005-0000-0000-000003040000}"/>
    <cellStyle name="Calculation 8 2 4" xfId="2647" xr:uid="{00000000-0005-0000-0000-000004040000}"/>
    <cellStyle name="Calculation 8 2 5" xfId="4105" xr:uid="{00000000-0005-0000-0000-000005040000}"/>
    <cellStyle name="Calculation 8 3" xfId="1273" xr:uid="{00000000-0005-0000-0000-000006040000}"/>
    <cellStyle name="Calculation 8 3 2" xfId="1630" xr:uid="{00000000-0005-0000-0000-000007040000}"/>
    <cellStyle name="Calculation 8 3 2 2" xfId="3064" xr:uid="{00000000-0005-0000-0000-000008040000}"/>
    <cellStyle name="Calculation 8 3 2 3" xfId="4522" xr:uid="{00000000-0005-0000-0000-000009040000}"/>
    <cellStyle name="Calculation 8 3 3" xfId="1838" xr:uid="{00000000-0005-0000-0000-00000A040000}"/>
    <cellStyle name="Calculation 8 3 3 2" xfId="3291" xr:uid="{00000000-0005-0000-0000-00000B040000}"/>
    <cellStyle name="Calculation 8 3 3 3" xfId="4749" xr:uid="{00000000-0005-0000-0000-00000C040000}"/>
    <cellStyle name="Calculation 8 3 4" xfId="2680" xr:uid="{00000000-0005-0000-0000-00000D040000}"/>
    <cellStyle name="Calculation 8 3 5" xfId="4138" xr:uid="{00000000-0005-0000-0000-00000E040000}"/>
    <cellStyle name="Calculation 8 4" xfId="1302" xr:uid="{00000000-0005-0000-0000-00000F040000}"/>
    <cellStyle name="Calculation 8 4 2" xfId="1794" xr:uid="{00000000-0005-0000-0000-000010040000}"/>
    <cellStyle name="Calculation 8 4 2 2" xfId="3242" xr:uid="{00000000-0005-0000-0000-000011040000}"/>
    <cellStyle name="Calculation 8 4 2 3" xfId="4700" xr:uid="{00000000-0005-0000-0000-000012040000}"/>
    <cellStyle name="Calculation 8 4 3" xfId="1954" xr:uid="{00000000-0005-0000-0000-000013040000}"/>
    <cellStyle name="Calculation 8 4 3 2" xfId="3414" xr:uid="{00000000-0005-0000-0000-000014040000}"/>
    <cellStyle name="Calculation 8 4 3 3" xfId="4872" xr:uid="{00000000-0005-0000-0000-000015040000}"/>
    <cellStyle name="Calculation 8 4 4" xfId="2709" xr:uid="{00000000-0005-0000-0000-000016040000}"/>
    <cellStyle name="Calculation 8 4 5" xfId="4167" xr:uid="{00000000-0005-0000-0000-000017040000}"/>
    <cellStyle name="Calculation 8 5" xfId="1330" xr:uid="{00000000-0005-0000-0000-000018040000}"/>
    <cellStyle name="Calculation 8 5 2" xfId="1863" xr:uid="{00000000-0005-0000-0000-000019040000}"/>
    <cellStyle name="Calculation 8 5 2 2" xfId="3320" xr:uid="{00000000-0005-0000-0000-00001A040000}"/>
    <cellStyle name="Calculation 8 5 2 3" xfId="4778" xr:uid="{00000000-0005-0000-0000-00001B040000}"/>
    <cellStyle name="Calculation 8 5 3" xfId="2737" xr:uid="{00000000-0005-0000-0000-00001C040000}"/>
    <cellStyle name="Calculation 8 5 4" xfId="4195" xr:uid="{00000000-0005-0000-0000-00001D040000}"/>
    <cellStyle name="Calculation 8 6" xfId="1902" xr:uid="{00000000-0005-0000-0000-00001E040000}"/>
    <cellStyle name="Calculation 8 6 2" xfId="1351" xr:uid="{00000000-0005-0000-0000-00001F040000}"/>
    <cellStyle name="Calculation 8 6 2 2" xfId="2758" xr:uid="{00000000-0005-0000-0000-000020040000}"/>
    <cellStyle name="Calculation 8 6 2 3" xfId="4216" xr:uid="{00000000-0005-0000-0000-000021040000}"/>
    <cellStyle name="Calculation 8 6 3" xfId="3360" xr:uid="{00000000-0005-0000-0000-000022040000}"/>
    <cellStyle name="Calculation 8 6 4" xfId="4818" xr:uid="{00000000-0005-0000-0000-000023040000}"/>
    <cellStyle name="Calculation 8 7" xfId="1983" xr:uid="{00000000-0005-0000-0000-000024040000}"/>
    <cellStyle name="Calculation 8 7 2" xfId="2167" xr:uid="{00000000-0005-0000-0000-000025040000}"/>
    <cellStyle name="Calculation 8 7 2 2" xfId="3634" xr:uid="{00000000-0005-0000-0000-000026040000}"/>
    <cellStyle name="Calculation 8 7 2 3" xfId="5092" xr:uid="{00000000-0005-0000-0000-000027040000}"/>
    <cellStyle name="Calculation 8 7 3" xfId="3443" xr:uid="{00000000-0005-0000-0000-000028040000}"/>
    <cellStyle name="Calculation 8 7 4" xfId="4901" xr:uid="{00000000-0005-0000-0000-000029040000}"/>
    <cellStyle name="Calculation 8 8" xfId="2059" xr:uid="{00000000-0005-0000-0000-00002A040000}"/>
    <cellStyle name="Calculation 8 8 2" xfId="1426" xr:uid="{00000000-0005-0000-0000-00002B040000}"/>
    <cellStyle name="Calculation 8 8 2 2" xfId="2842" xr:uid="{00000000-0005-0000-0000-00002C040000}"/>
    <cellStyle name="Calculation 8 8 2 3" xfId="4300" xr:uid="{00000000-0005-0000-0000-00002D040000}"/>
    <cellStyle name="Calculation 8 8 3" xfId="3522" xr:uid="{00000000-0005-0000-0000-00002E040000}"/>
    <cellStyle name="Calculation 8 8 4" xfId="4980" xr:uid="{00000000-0005-0000-0000-00002F040000}"/>
    <cellStyle name="Calculation 8 9" xfId="2132" xr:uid="{00000000-0005-0000-0000-000030040000}"/>
    <cellStyle name="Calculation 8 9 2" xfId="1419" xr:uid="{00000000-0005-0000-0000-000031040000}"/>
    <cellStyle name="Calculation 8 9 2 2" xfId="2835" xr:uid="{00000000-0005-0000-0000-000032040000}"/>
    <cellStyle name="Calculation 8 9 2 3" xfId="4293" xr:uid="{00000000-0005-0000-0000-000033040000}"/>
    <cellStyle name="Calculation 8 9 3" xfId="3598" xr:uid="{00000000-0005-0000-0000-000034040000}"/>
    <cellStyle name="Calculation 8 9 4" xfId="5056" xr:uid="{00000000-0005-0000-0000-000035040000}"/>
    <cellStyle name="Calculation 9" xfId="1167" xr:uid="{00000000-0005-0000-0000-000036040000}"/>
    <cellStyle name="Calculation 9 2" xfId="1547" xr:uid="{00000000-0005-0000-0000-000037040000}"/>
    <cellStyle name="Calculation 9 2 2" xfId="2975" xr:uid="{00000000-0005-0000-0000-000038040000}"/>
    <cellStyle name="Calculation 9 2 3" xfId="4433" xr:uid="{00000000-0005-0000-0000-000039040000}"/>
    <cellStyle name="Calculation 9 3" xfId="1828" xr:uid="{00000000-0005-0000-0000-00003A040000}"/>
    <cellStyle name="Calculation 9 3 2" xfId="3277" xr:uid="{00000000-0005-0000-0000-00003B040000}"/>
    <cellStyle name="Calculation 9 3 3" xfId="4735" xr:uid="{00000000-0005-0000-0000-00003C040000}"/>
    <cellStyle name="Calculation 9 4" xfId="2559" xr:uid="{00000000-0005-0000-0000-00003D040000}"/>
    <cellStyle name="Calculation 9 5" xfId="4017" xr:uid="{00000000-0005-0000-0000-00003E040000}"/>
    <cellStyle name="Check Cell" xfId="969" xr:uid="{00000000-0005-0000-0000-00003F040000}"/>
    <cellStyle name="Check Cell 2" xfId="44" xr:uid="{00000000-0005-0000-0000-000040040000}"/>
    <cellStyle name="Check Cell 2 2" xfId="739" xr:uid="{00000000-0005-0000-0000-000041040000}"/>
    <cellStyle name="Check Cell 2 3" xfId="740" xr:uid="{00000000-0005-0000-0000-000042040000}"/>
    <cellStyle name="Check Cell 2 4" xfId="738" xr:uid="{00000000-0005-0000-0000-000043040000}"/>
    <cellStyle name="Check Cell 2 5" xfId="970" xr:uid="{00000000-0005-0000-0000-000044040000}"/>
    <cellStyle name="Check Cell 3" xfId="971" xr:uid="{00000000-0005-0000-0000-000045040000}"/>
    <cellStyle name="Comma 2" xfId="741" xr:uid="{00000000-0005-0000-0000-000046040000}"/>
    <cellStyle name="Comma 2 2" xfId="742" xr:uid="{00000000-0005-0000-0000-000047040000}"/>
    <cellStyle name="Currency 2" xfId="743" xr:uid="{00000000-0005-0000-0000-000048040000}"/>
    <cellStyle name="Currency 2 2" xfId="744" xr:uid="{00000000-0005-0000-0000-000049040000}"/>
    <cellStyle name="Currency 2 3" xfId="972" xr:uid="{00000000-0005-0000-0000-00004A040000}"/>
    <cellStyle name="Currency 3" xfId="745" xr:uid="{00000000-0005-0000-0000-00004B040000}"/>
    <cellStyle name="Dobro 2" xfId="973" xr:uid="{00000000-0005-0000-0000-00004C040000}"/>
    <cellStyle name="Excel Built-in Explanatory Text" xfId="875" xr:uid="{00000000-0005-0000-0000-00004D040000}"/>
    <cellStyle name="Explanatory Text" xfId="974" xr:uid="{00000000-0005-0000-0000-00004E040000}"/>
    <cellStyle name="Explanatory Text 2" xfId="45" xr:uid="{00000000-0005-0000-0000-00004F040000}"/>
    <cellStyle name="Explanatory Text 2 2" xfId="747" xr:uid="{00000000-0005-0000-0000-000050040000}"/>
    <cellStyle name="Explanatory Text 2 3" xfId="748" xr:uid="{00000000-0005-0000-0000-000051040000}"/>
    <cellStyle name="Explanatory Text 2 4" xfId="746" xr:uid="{00000000-0005-0000-0000-000052040000}"/>
    <cellStyle name="Explanatory Text 2 5" xfId="975" xr:uid="{00000000-0005-0000-0000-000053040000}"/>
    <cellStyle name="Explanatory Text 3" xfId="976" xr:uid="{00000000-0005-0000-0000-000054040000}"/>
    <cellStyle name="Good" xfId="1076" xr:uid="{00000000-0005-0000-0000-000055040000}"/>
    <cellStyle name="Good 2" xfId="46" xr:uid="{00000000-0005-0000-0000-000056040000}"/>
    <cellStyle name="Good 2 2" xfId="750" xr:uid="{00000000-0005-0000-0000-000057040000}"/>
    <cellStyle name="Good 2 3" xfId="751" xr:uid="{00000000-0005-0000-0000-000058040000}"/>
    <cellStyle name="Good 2 4" xfId="749" xr:uid="{00000000-0005-0000-0000-000059040000}"/>
    <cellStyle name="Good 2 5" xfId="977" xr:uid="{00000000-0005-0000-0000-00005A040000}"/>
    <cellStyle name="Good 3" xfId="752" xr:uid="{00000000-0005-0000-0000-00005B040000}"/>
    <cellStyle name="Good 3 2" xfId="979" xr:uid="{00000000-0005-0000-0000-00005C040000}"/>
    <cellStyle name="Good 3 3" xfId="978" xr:uid="{00000000-0005-0000-0000-00005D040000}"/>
    <cellStyle name="Heading 1" xfId="980" xr:uid="{00000000-0005-0000-0000-00005E040000}"/>
    <cellStyle name="Heading 1 2" xfId="47" xr:uid="{00000000-0005-0000-0000-00005F040000}"/>
    <cellStyle name="Heading 1 2 2" xfId="754" xr:uid="{00000000-0005-0000-0000-000060040000}"/>
    <cellStyle name="Heading 1 2 3" xfId="755" xr:uid="{00000000-0005-0000-0000-000061040000}"/>
    <cellStyle name="Heading 1 2 4" xfId="753" xr:uid="{00000000-0005-0000-0000-000062040000}"/>
    <cellStyle name="Heading 1 2 5" xfId="981" xr:uid="{00000000-0005-0000-0000-000063040000}"/>
    <cellStyle name="Heading 1 3" xfId="982" xr:uid="{00000000-0005-0000-0000-000064040000}"/>
    <cellStyle name="Heading 2" xfId="983" xr:uid="{00000000-0005-0000-0000-000065040000}"/>
    <cellStyle name="Heading 2 2" xfId="48" xr:uid="{00000000-0005-0000-0000-000066040000}"/>
    <cellStyle name="Heading 2 2 2" xfId="757" xr:uid="{00000000-0005-0000-0000-000067040000}"/>
    <cellStyle name="Heading 2 2 3" xfId="758" xr:uid="{00000000-0005-0000-0000-000068040000}"/>
    <cellStyle name="Heading 2 2 4" xfId="756" xr:uid="{00000000-0005-0000-0000-000069040000}"/>
    <cellStyle name="Heading 2 2 5" xfId="984" xr:uid="{00000000-0005-0000-0000-00006A040000}"/>
    <cellStyle name="Heading 2 3" xfId="985" xr:uid="{00000000-0005-0000-0000-00006B040000}"/>
    <cellStyle name="Heading 3" xfId="986" xr:uid="{00000000-0005-0000-0000-00006C040000}"/>
    <cellStyle name="Heading 3 2" xfId="49" xr:uid="{00000000-0005-0000-0000-00006D040000}"/>
    <cellStyle name="Heading 3 2 2" xfId="760" xr:uid="{00000000-0005-0000-0000-00006E040000}"/>
    <cellStyle name="Heading 3 2 3" xfId="761" xr:uid="{00000000-0005-0000-0000-00006F040000}"/>
    <cellStyle name="Heading 3 2 4" xfId="759" xr:uid="{00000000-0005-0000-0000-000070040000}"/>
    <cellStyle name="Heading 3 2 5" xfId="987" xr:uid="{00000000-0005-0000-0000-000071040000}"/>
    <cellStyle name="Heading 3 3" xfId="988" xr:uid="{00000000-0005-0000-0000-000072040000}"/>
    <cellStyle name="Heading 4" xfId="989" xr:uid="{00000000-0005-0000-0000-000073040000}"/>
    <cellStyle name="Heading 4 2" xfId="50" xr:uid="{00000000-0005-0000-0000-000074040000}"/>
    <cellStyle name="Heading 4 2 2" xfId="763" xr:uid="{00000000-0005-0000-0000-000075040000}"/>
    <cellStyle name="Heading 4 2 3" xfId="764" xr:uid="{00000000-0005-0000-0000-000076040000}"/>
    <cellStyle name="Heading 4 2 4" xfId="762" xr:uid="{00000000-0005-0000-0000-000077040000}"/>
    <cellStyle name="Heading 4 2 5" xfId="990" xr:uid="{00000000-0005-0000-0000-000078040000}"/>
    <cellStyle name="Heading 4 3" xfId="991" xr:uid="{00000000-0005-0000-0000-000079040000}"/>
    <cellStyle name="Hyperlink 2" xfId="765" xr:uid="{00000000-0005-0000-0000-00007A040000}"/>
    <cellStyle name="Input" xfId="992" xr:uid="{00000000-0005-0000-0000-00007B040000}"/>
    <cellStyle name="Input 10" xfId="1173" xr:uid="{00000000-0005-0000-0000-00007C040000}"/>
    <cellStyle name="Input 10 2" xfId="1553" xr:uid="{00000000-0005-0000-0000-00007D040000}"/>
    <cellStyle name="Input 10 2 2" xfId="2982" xr:uid="{00000000-0005-0000-0000-00007E040000}"/>
    <cellStyle name="Input 10 2 3" xfId="4440" xr:uid="{00000000-0005-0000-0000-00007F040000}"/>
    <cellStyle name="Input 10 3" xfId="1929" xr:uid="{00000000-0005-0000-0000-000080040000}"/>
    <cellStyle name="Input 10 3 2" xfId="3389" xr:uid="{00000000-0005-0000-0000-000081040000}"/>
    <cellStyle name="Input 10 3 3" xfId="4847" xr:uid="{00000000-0005-0000-0000-000082040000}"/>
    <cellStyle name="Input 10 4" xfId="2568" xr:uid="{00000000-0005-0000-0000-000083040000}"/>
    <cellStyle name="Input 10 5" xfId="4026" xr:uid="{00000000-0005-0000-0000-000084040000}"/>
    <cellStyle name="Input 11" xfId="1178" xr:uid="{00000000-0005-0000-0000-000085040000}"/>
    <cellStyle name="Input 11 2" xfId="1450" xr:uid="{00000000-0005-0000-0000-000086040000}"/>
    <cellStyle name="Input 11 2 2" xfId="2870" xr:uid="{00000000-0005-0000-0000-000087040000}"/>
    <cellStyle name="Input 11 2 3" xfId="4328" xr:uid="{00000000-0005-0000-0000-000088040000}"/>
    <cellStyle name="Input 11 3" xfId="2012" xr:uid="{00000000-0005-0000-0000-000089040000}"/>
    <cellStyle name="Input 11 3 2" xfId="3474" xr:uid="{00000000-0005-0000-0000-00008A040000}"/>
    <cellStyle name="Input 11 3 3" xfId="4932" xr:uid="{00000000-0005-0000-0000-00008B040000}"/>
    <cellStyle name="Input 11 4" xfId="2574" xr:uid="{00000000-0005-0000-0000-00008C040000}"/>
    <cellStyle name="Input 11 5" xfId="4032" xr:uid="{00000000-0005-0000-0000-00008D040000}"/>
    <cellStyle name="Input 12" xfId="1175" xr:uid="{00000000-0005-0000-0000-00008E040000}"/>
    <cellStyle name="Input 12 2" xfId="1480" xr:uid="{00000000-0005-0000-0000-00008F040000}"/>
    <cellStyle name="Input 12 2 2" xfId="2907" xr:uid="{00000000-0005-0000-0000-000090040000}"/>
    <cellStyle name="Input 12 2 3" xfId="4365" xr:uid="{00000000-0005-0000-0000-000091040000}"/>
    <cellStyle name="Input 12 3" xfId="2570" xr:uid="{00000000-0005-0000-0000-000092040000}"/>
    <cellStyle name="Input 12 4" xfId="4028" xr:uid="{00000000-0005-0000-0000-000093040000}"/>
    <cellStyle name="Input 13" xfId="1719" xr:uid="{00000000-0005-0000-0000-000094040000}"/>
    <cellStyle name="Input 13 2" xfId="1815" xr:uid="{00000000-0005-0000-0000-000095040000}"/>
    <cellStyle name="Input 13 2 2" xfId="3264" xr:uid="{00000000-0005-0000-0000-000096040000}"/>
    <cellStyle name="Input 13 2 3" xfId="4722" xr:uid="{00000000-0005-0000-0000-000097040000}"/>
    <cellStyle name="Input 13 3" xfId="3164" xr:uid="{00000000-0005-0000-0000-000098040000}"/>
    <cellStyle name="Input 13 4" xfId="4622" xr:uid="{00000000-0005-0000-0000-000099040000}"/>
    <cellStyle name="Input 14" xfId="1394" xr:uid="{00000000-0005-0000-0000-00009A040000}"/>
    <cellStyle name="Input 14 2" xfId="1708" xr:uid="{00000000-0005-0000-0000-00009B040000}"/>
    <cellStyle name="Input 14 2 2" xfId="3153" xr:uid="{00000000-0005-0000-0000-00009C040000}"/>
    <cellStyle name="Input 14 2 3" xfId="4611" xr:uid="{00000000-0005-0000-0000-00009D040000}"/>
    <cellStyle name="Input 14 3" xfId="2809" xr:uid="{00000000-0005-0000-0000-00009E040000}"/>
    <cellStyle name="Input 14 4" xfId="4267" xr:uid="{00000000-0005-0000-0000-00009F040000}"/>
    <cellStyle name="Input 15" xfId="1417" xr:uid="{00000000-0005-0000-0000-0000A0040000}"/>
    <cellStyle name="Input 15 2" xfId="2287" xr:uid="{00000000-0005-0000-0000-0000A1040000}"/>
    <cellStyle name="Input 15 2 2" xfId="3761" xr:uid="{00000000-0005-0000-0000-0000A2040000}"/>
    <cellStyle name="Input 15 2 3" xfId="5219" xr:uid="{00000000-0005-0000-0000-0000A3040000}"/>
    <cellStyle name="Input 15 3" xfId="2833" xr:uid="{00000000-0005-0000-0000-0000A4040000}"/>
    <cellStyle name="Input 15 4" xfId="4291" xr:uid="{00000000-0005-0000-0000-0000A5040000}"/>
    <cellStyle name="Input 16" xfId="1479" xr:uid="{00000000-0005-0000-0000-0000A6040000}"/>
    <cellStyle name="Input 16 2" xfId="1362" xr:uid="{00000000-0005-0000-0000-0000A7040000}"/>
    <cellStyle name="Input 16 2 2" xfId="2770" xr:uid="{00000000-0005-0000-0000-0000A8040000}"/>
    <cellStyle name="Input 16 2 3" xfId="4228" xr:uid="{00000000-0005-0000-0000-0000A9040000}"/>
    <cellStyle name="Input 16 3" xfId="2906" xr:uid="{00000000-0005-0000-0000-0000AA040000}"/>
    <cellStyle name="Input 16 4" xfId="4364" xr:uid="{00000000-0005-0000-0000-0000AB040000}"/>
    <cellStyle name="Input 17" xfId="1349" xr:uid="{00000000-0005-0000-0000-0000AC040000}"/>
    <cellStyle name="Input 17 2" xfId="2105" xr:uid="{00000000-0005-0000-0000-0000AD040000}"/>
    <cellStyle name="Input 17 2 2" xfId="3571" xr:uid="{00000000-0005-0000-0000-0000AE040000}"/>
    <cellStyle name="Input 17 2 3" xfId="5029" xr:uid="{00000000-0005-0000-0000-0000AF040000}"/>
    <cellStyle name="Input 17 3" xfId="2755" xr:uid="{00000000-0005-0000-0000-0000B0040000}"/>
    <cellStyle name="Input 17 4" xfId="4213" xr:uid="{00000000-0005-0000-0000-0000B1040000}"/>
    <cellStyle name="Input 18" xfId="2145" xr:uid="{00000000-0005-0000-0000-0000B2040000}"/>
    <cellStyle name="Input 18 2" xfId="2143" xr:uid="{00000000-0005-0000-0000-0000B3040000}"/>
    <cellStyle name="Input 18 2 2" xfId="3609" xr:uid="{00000000-0005-0000-0000-0000B4040000}"/>
    <cellStyle name="Input 18 2 3" xfId="5067" xr:uid="{00000000-0005-0000-0000-0000B5040000}"/>
    <cellStyle name="Input 18 3" xfId="3611" xr:uid="{00000000-0005-0000-0000-0000B6040000}"/>
    <cellStyle name="Input 18 4" xfId="5069" xr:uid="{00000000-0005-0000-0000-0000B7040000}"/>
    <cellStyle name="Input 19" xfId="1677" xr:uid="{00000000-0005-0000-0000-0000B8040000}"/>
    <cellStyle name="Input 19 2" xfId="3119" xr:uid="{00000000-0005-0000-0000-0000B9040000}"/>
    <cellStyle name="Input 19 3" xfId="4577" xr:uid="{00000000-0005-0000-0000-0000BA040000}"/>
    <cellStyle name="Input 2" xfId="51" xr:uid="{00000000-0005-0000-0000-0000BB040000}"/>
    <cellStyle name="Input 2 10" xfId="360" xr:uid="{00000000-0005-0000-0000-0000BC040000}"/>
    <cellStyle name="Input 2 10 2" xfId="2163" xr:uid="{00000000-0005-0000-0000-0000BD040000}"/>
    <cellStyle name="Input 2 10 2 2" xfId="3629" xr:uid="{00000000-0005-0000-0000-0000BE040000}"/>
    <cellStyle name="Input 2 10 2 3" xfId="5087" xr:uid="{00000000-0005-0000-0000-0000BF040000}"/>
    <cellStyle name="Input 2 10 3" xfId="1400" xr:uid="{00000000-0005-0000-0000-0000C0040000}"/>
    <cellStyle name="Input 2 10 4" xfId="2815" xr:uid="{00000000-0005-0000-0000-0000C1040000}"/>
    <cellStyle name="Input 2 10 5" xfId="4273" xr:uid="{00000000-0005-0000-0000-0000C2040000}"/>
    <cellStyle name="Input 2 11" xfId="766" xr:uid="{00000000-0005-0000-0000-0000C3040000}"/>
    <cellStyle name="Input 2 11 2" xfId="1684" xr:uid="{00000000-0005-0000-0000-0000C4040000}"/>
    <cellStyle name="Input 2 11 2 2" xfId="3128" xr:uid="{00000000-0005-0000-0000-0000C5040000}"/>
    <cellStyle name="Input 2 11 2 3" xfId="4586" xr:uid="{00000000-0005-0000-0000-0000C6040000}"/>
    <cellStyle name="Input 2 11 3" xfId="1376" xr:uid="{00000000-0005-0000-0000-0000C7040000}"/>
    <cellStyle name="Input 2 11 4" xfId="2785" xr:uid="{00000000-0005-0000-0000-0000C8040000}"/>
    <cellStyle name="Input 2 11 5" xfId="4243" xr:uid="{00000000-0005-0000-0000-0000C9040000}"/>
    <cellStyle name="Input 2 12" xfId="1932" xr:uid="{00000000-0005-0000-0000-0000CA040000}"/>
    <cellStyle name="Input 2 12 2" xfId="2101" xr:uid="{00000000-0005-0000-0000-0000CB040000}"/>
    <cellStyle name="Input 2 12 2 2" xfId="3567" xr:uid="{00000000-0005-0000-0000-0000CC040000}"/>
    <cellStyle name="Input 2 12 2 3" xfId="5025" xr:uid="{00000000-0005-0000-0000-0000CD040000}"/>
    <cellStyle name="Input 2 12 3" xfId="3392" xr:uid="{00000000-0005-0000-0000-0000CE040000}"/>
    <cellStyle name="Input 2 12 4" xfId="4850" xr:uid="{00000000-0005-0000-0000-0000CF040000}"/>
    <cellStyle name="Input 2 13" xfId="1865" xr:uid="{00000000-0005-0000-0000-0000D0040000}"/>
    <cellStyle name="Input 2 13 2" xfId="2221" xr:uid="{00000000-0005-0000-0000-0000D1040000}"/>
    <cellStyle name="Input 2 13 2 2" xfId="3691" xr:uid="{00000000-0005-0000-0000-0000D2040000}"/>
    <cellStyle name="Input 2 13 2 3" xfId="5149" xr:uid="{00000000-0005-0000-0000-0000D3040000}"/>
    <cellStyle name="Input 2 13 3" xfId="3322" xr:uid="{00000000-0005-0000-0000-0000D4040000}"/>
    <cellStyle name="Input 2 13 4" xfId="4780" xr:uid="{00000000-0005-0000-0000-0000D5040000}"/>
    <cellStyle name="Input 2 14" xfId="1368" xr:uid="{00000000-0005-0000-0000-0000D6040000}"/>
    <cellStyle name="Input 2 14 2" xfId="1921" xr:uid="{00000000-0005-0000-0000-0000D7040000}"/>
    <cellStyle name="Input 2 14 2 2" xfId="3380" xr:uid="{00000000-0005-0000-0000-0000D8040000}"/>
    <cellStyle name="Input 2 14 2 3" xfId="4838" xr:uid="{00000000-0005-0000-0000-0000D9040000}"/>
    <cellStyle name="Input 2 14 3" xfId="2777" xr:uid="{00000000-0005-0000-0000-0000DA040000}"/>
    <cellStyle name="Input 2 14 4" xfId="4235" xr:uid="{00000000-0005-0000-0000-0000DB040000}"/>
    <cellStyle name="Input 2 15" xfId="1427" xr:uid="{00000000-0005-0000-0000-0000DC040000}"/>
    <cellStyle name="Input 2 15 2" xfId="2844" xr:uid="{00000000-0005-0000-0000-0000DD040000}"/>
    <cellStyle name="Input 2 15 3" xfId="4302" xr:uid="{00000000-0005-0000-0000-0000DE040000}"/>
    <cellStyle name="Input 2 16" xfId="1522" xr:uid="{00000000-0005-0000-0000-0000DF040000}"/>
    <cellStyle name="Input 2 16 2" xfId="2948" xr:uid="{00000000-0005-0000-0000-0000E0040000}"/>
    <cellStyle name="Input 2 16 3" xfId="4406" xr:uid="{00000000-0005-0000-0000-0000E1040000}"/>
    <cellStyle name="Input 2 17" xfId="2425" xr:uid="{00000000-0005-0000-0000-0000E2040000}"/>
    <cellStyle name="Input 2 17 2" xfId="3899" xr:uid="{00000000-0005-0000-0000-0000E3040000}"/>
    <cellStyle name="Input 2 17 3" xfId="5357" xr:uid="{00000000-0005-0000-0000-0000E4040000}"/>
    <cellStyle name="Input 2 18" xfId="993" xr:uid="{00000000-0005-0000-0000-0000E5040000}"/>
    <cellStyle name="Input 2 19" xfId="1434" xr:uid="{00000000-0005-0000-0000-0000E6040000}"/>
    <cellStyle name="Input 2 2" xfId="68" xr:uid="{00000000-0005-0000-0000-0000E7040000}"/>
    <cellStyle name="Input 2 2 10" xfId="1985" xr:uid="{00000000-0005-0000-0000-0000E8040000}"/>
    <cellStyle name="Input 2 2 10 2" xfId="2310" xr:uid="{00000000-0005-0000-0000-0000E9040000}"/>
    <cellStyle name="Input 2 2 10 2 2" xfId="3784" xr:uid="{00000000-0005-0000-0000-0000EA040000}"/>
    <cellStyle name="Input 2 2 10 2 3" xfId="5242" xr:uid="{00000000-0005-0000-0000-0000EB040000}"/>
    <cellStyle name="Input 2 2 10 3" xfId="3446" xr:uid="{00000000-0005-0000-0000-0000EC040000}"/>
    <cellStyle name="Input 2 2 10 4" xfId="4904" xr:uid="{00000000-0005-0000-0000-0000ED040000}"/>
    <cellStyle name="Input 2 2 11" xfId="1843" xr:uid="{00000000-0005-0000-0000-0000EE040000}"/>
    <cellStyle name="Input 2 2 11 2" xfId="1634" xr:uid="{00000000-0005-0000-0000-0000EF040000}"/>
    <cellStyle name="Input 2 2 11 2 2" xfId="3069" xr:uid="{00000000-0005-0000-0000-0000F0040000}"/>
    <cellStyle name="Input 2 2 11 2 3" xfId="4527" xr:uid="{00000000-0005-0000-0000-0000F1040000}"/>
    <cellStyle name="Input 2 2 11 3" xfId="3298" xr:uid="{00000000-0005-0000-0000-0000F2040000}"/>
    <cellStyle name="Input 2 2 11 4" xfId="4756" xr:uid="{00000000-0005-0000-0000-0000F3040000}"/>
    <cellStyle name="Input 2 2 12" xfId="2240" xr:uid="{00000000-0005-0000-0000-0000F4040000}"/>
    <cellStyle name="Input 2 2 12 2" xfId="3713" xr:uid="{00000000-0005-0000-0000-0000F5040000}"/>
    <cellStyle name="Input 2 2 12 3" xfId="5171" xr:uid="{00000000-0005-0000-0000-0000F6040000}"/>
    <cellStyle name="Input 2 2 13" xfId="2215" xr:uid="{00000000-0005-0000-0000-0000F7040000}"/>
    <cellStyle name="Input 2 2 13 2" xfId="3685" xr:uid="{00000000-0005-0000-0000-0000F8040000}"/>
    <cellStyle name="Input 2 2 13 3" xfId="5143" xr:uid="{00000000-0005-0000-0000-0000F9040000}"/>
    <cellStyle name="Input 2 2 14" xfId="2426" xr:uid="{00000000-0005-0000-0000-0000FA040000}"/>
    <cellStyle name="Input 2 2 14 2" xfId="3900" xr:uid="{00000000-0005-0000-0000-0000FB040000}"/>
    <cellStyle name="Input 2 2 14 3" xfId="5358" xr:uid="{00000000-0005-0000-0000-0000FC040000}"/>
    <cellStyle name="Input 2 2 15" xfId="2293" xr:uid="{00000000-0005-0000-0000-0000FD040000}"/>
    <cellStyle name="Input 2 2 16" xfId="994" xr:uid="{00000000-0005-0000-0000-0000FE040000}"/>
    <cellStyle name="Input 2 2 2" xfId="88" xr:uid="{00000000-0005-0000-0000-0000FF040000}"/>
    <cellStyle name="Input 2 2 2 10" xfId="4031" xr:uid="{00000000-0005-0000-0000-000000050000}"/>
    <cellStyle name="Input 2 2 2 2" xfId="120" xr:uid="{00000000-0005-0000-0000-000001050000}"/>
    <cellStyle name="Input 2 2 2 2 2" xfId="282" xr:uid="{00000000-0005-0000-0000-000002050000}"/>
    <cellStyle name="Input 2 2 2 2 2 2" xfId="583" xr:uid="{00000000-0005-0000-0000-000003050000}"/>
    <cellStyle name="Input 2 2 2 2 3" xfId="421" xr:uid="{00000000-0005-0000-0000-000004050000}"/>
    <cellStyle name="Input 2 2 2 2 4" xfId="2985" xr:uid="{00000000-0005-0000-0000-000005050000}"/>
    <cellStyle name="Input 2 2 2 2 5" xfId="4443" xr:uid="{00000000-0005-0000-0000-000006050000}"/>
    <cellStyle name="Input 2 2 2 3" xfId="129" xr:uid="{00000000-0005-0000-0000-000007050000}"/>
    <cellStyle name="Input 2 2 2 3 2" xfId="291" xr:uid="{00000000-0005-0000-0000-000008050000}"/>
    <cellStyle name="Input 2 2 2 3 2 2" xfId="592" xr:uid="{00000000-0005-0000-0000-000009050000}"/>
    <cellStyle name="Input 2 2 2 3 3" xfId="430" xr:uid="{00000000-0005-0000-0000-00000A050000}"/>
    <cellStyle name="Input 2 2 2 3 4" xfId="3099" xr:uid="{00000000-0005-0000-0000-00000B050000}"/>
    <cellStyle name="Input 2 2 2 3 5" xfId="4557" xr:uid="{00000000-0005-0000-0000-00000C050000}"/>
    <cellStyle name="Input 2 2 2 4" xfId="153" xr:uid="{00000000-0005-0000-0000-00000D050000}"/>
    <cellStyle name="Input 2 2 2 4 2" xfId="315" xr:uid="{00000000-0005-0000-0000-00000E050000}"/>
    <cellStyle name="Input 2 2 2 4 2 2" xfId="616" xr:uid="{00000000-0005-0000-0000-00000F050000}"/>
    <cellStyle name="Input 2 2 2 4 3" xfId="454" xr:uid="{00000000-0005-0000-0000-000010050000}"/>
    <cellStyle name="Input 2 2 2 5" xfId="177" xr:uid="{00000000-0005-0000-0000-000011050000}"/>
    <cellStyle name="Input 2 2 2 5 2" xfId="339" xr:uid="{00000000-0005-0000-0000-000012050000}"/>
    <cellStyle name="Input 2 2 2 5 2 2" xfId="640" xr:uid="{00000000-0005-0000-0000-000013050000}"/>
    <cellStyle name="Input 2 2 2 5 3" xfId="478" xr:uid="{00000000-0005-0000-0000-000014050000}"/>
    <cellStyle name="Input 2 2 2 6" xfId="208" xr:uid="{00000000-0005-0000-0000-000015050000}"/>
    <cellStyle name="Input 2 2 2 6 2" xfId="509" xr:uid="{00000000-0005-0000-0000-000016050000}"/>
    <cellStyle name="Input 2 2 2 7" xfId="250" xr:uid="{00000000-0005-0000-0000-000017050000}"/>
    <cellStyle name="Input 2 2 2 7 2" xfId="551" xr:uid="{00000000-0005-0000-0000-000018050000}"/>
    <cellStyle name="Input 2 2 2 8" xfId="389" xr:uid="{00000000-0005-0000-0000-000019050000}"/>
    <cellStyle name="Input 2 2 2 9" xfId="2573" xr:uid="{00000000-0005-0000-0000-00001A050000}"/>
    <cellStyle name="Input 2 2 3" xfId="93" xr:uid="{00000000-0005-0000-0000-00001B050000}"/>
    <cellStyle name="Input 2 2 3 2" xfId="213" xr:uid="{00000000-0005-0000-0000-00001C050000}"/>
    <cellStyle name="Input 2 2 3 2 2" xfId="351" xr:uid="{00000000-0005-0000-0000-00001D050000}"/>
    <cellStyle name="Input 2 2 3 2 2 2" xfId="652" xr:uid="{00000000-0005-0000-0000-00001E050000}"/>
    <cellStyle name="Input 2 2 3 2 3" xfId="514" xr:uid="{00000000-0005-0000-0000-00001F050000}"/>
    <cellStyle name="Input 2 2 3 2 4" xfId="2980" xr:uid="{00000000-0005-0000-0000-000020050000}"/>
    <cellStyle name="Input 2 2 3 2 5" xfId="4438" xr:uid="{00000000-0005-0000-0000-000021050000}"/>
    <cellStyle name="Input 2 2 3 3" xfId="255" xr:uid="{00000000-0005-0000-0000-000022050000}"/>
    <cellStyle name="Input 2 2 3 3 2" xfId="556" xr:uid="{00000000-0005-0000-0000-000023050000}"/>
    <cellStyle name="Input 2 2 3 3 3" xfId="3534" xr:uid="{00000000-0005-0000-0000-000024050000}"/>
    <cellStyle name="Input 2 2 3 3 4" xfId="4992" xr:uid="{00000000-0005-0000-0000-000025050000}"/>
    <cellStyle name="Input 2 2 3 4" xfId="394" xr:uid="{00000000-0005-0000-0000-000026050000}"/>
    <cellStyle name="Input 2 2 3 5" xfId="2566" xr:uid="{00000000-0005-0000-0000-000027050000}"/>
    <cellStyle name="Input 2 2 3 6" xfId="4024" xr:uid="{00000000-0005-0000-0000-000028050000}"/>
    <cellStyle name="Input 2 2 4" xfId="103" xr:uid="{00000000-0005-0000-0000-000029050000}"/>
    <cellStyle name="Input 2 2 4 2" xfId="265" xr:uid="{00000000-0005-0000-0000-00002A050000}"/>
    <cellStyle name="Input 2 2 4 2 2" xfId="566" xr:uid="{00000000-0005-0000-0000-00002B050000}"/>
    <cellStyle name="Input 2 2 4 2 3" xfId="2872" xr:uid="{00000000-0005-0000-0000-00002C050000}"/>
    <cellStyle name="Input 2 2 4 2 4" xfId="4330" xr:uid="{00000000-0005-0000-0000-00002D050000}"/>
    <cellStyle name="Input 2 2 4 3" xfId="404" xr:uid="{00000000-0005-0000-0000-00002E050000}"/>
    <cellStyle name="Input 2 2 4 3 2" xfId="2820" xr:uid="{00000000-0005-0000-0000-00002F050000}"/>
    <cellStyle name="Input 2 2 4 3 3" xfId="4278" xr:uid="{00000000-0005-0000-0000-000030050000}"/>
    <cellStyle name="Input 2 2 4 4" xfId="2577" xr:uid="{00000000-0005-0000-0000-000031050000}"/>
    <cellStyle name="Input 2 2 4 5" xfId="4035" xr:uid="{00000000-0005-0000-0000-000032050000}"/>
    <cellStyle name="Input 2 2 5" xfId="141" xr:uid="{00000000-0005-0000-0000-000033050000}"/>
    <cellStyle name="Input 2 2 5 2" xfId="303" xr:uid="{00000000-0005-0000-0000-000034050000}"/>
    <cellStyle name="Input 2 2 5 2 2" xfId="604" xr:uid="{00000000-0005-0000-0000-000035050000}"/>
    <cellStyle name="Input 2 2 5 2 3" xfId="3635" xr:uid="{00000000-0005-0000-0000-000036050000}"/>
    <cellStyle name="Input 2 2 5 2 4" xfId="5093" xr:uid="{00000000-0005-0000-0000-000037050000}"/>
    <cellStyle name="Input 2 2 5 3" xfId="442" xr:uid="{00000000-0005-0000-0000-000038050000}"/>
    <cellStyle name="Input 2 2 5 4" xfId="2565" xr:uid="{00000000-0005-0000-0000-000039050000}"/>
    <cellStyle name="Input 2 2 5 5" xfId="4023" xr:uid="{00000000-0005-0000-0000-00003A050000}"/>
    <cellStyle name="Input 2 2 6" xfId="165" xr:uid="{00000000-0005-0000-0000-00003B050000}"/>
    <cellStyle name="Input 2 2 6 2" xfId="327" xr:uid="{00000000-0005-0000-0000-00003C050000}"/>
    <cellStyle name="Input 2 2 6 2 2" xfId="628" xr:uid="{00000000-0005-0000-0000-00003D050000}"/>
    <cellStyle name="Input 2 2 6 2 3" xfId="3316" xr:uid="{00000000-0005-0000-0000-00003E050000}"/>
    <cellStyle name="Input 2 2 6 2 4" xfId="4774" xr:uid="{00000000-0005-0000-0000-00003F050000}"/>
    <cellStyle name="Input 2 2 6 3" xfId="466" xr:uid="{00000000-0005-0000-0000-000040050000}"/>
    <cellStyle name="Input 2 2 6 4" xfId="2790" xr:uid="{00000000-0005-0000-0000-000041050000}"/>
    <cellStyle name="Input 2 2 6 5" xfId="4248" xr:uid="{00000000-0005-0000-0000-000042050000}"/>
    <cellStyle name="Input 2 2 7" xfId="189" xr:uid="{00000000-0005-0000-0000-000043050000}"/>
    <cellStyle name="Input 2 2 7 2" xfId="490" xr:uid="{00000000-0005-0000-0000-000044050000}"/>
    <cellStyle name="Input 2 2 7 2 2" xfId="3127" xr:uid="{00000000-0005-0000-0000-000045050000}"/>
    <cellStyle name="Input 2 2 7 2 3" xfId="4585" xr:uid="{00000000-0005-0000-0000-000046050000}"/>
    <cellStyle name="Input 2 2 7 3" xfId="2875" xr:uid="{00000000-0005-0000-0000-000047050000}"/>
    <cellStyle name="Input 2 2 7 4" xfId="4333" xr:uid="{00000000-0005-0000-0000-000048050000}"/>
    <cellStyle name="Input 2 2 8" xfId="231" xr:uid="{00000000-0005-0000-0000-000049050000}"/>
    <cellStyle name="Input 2 2 8 2" xfId="532" xr:uid="{00000000-0005-0000-0000-00004A050000}"/>
    <cellStyle name="Input 2 2 8 2 2" xfId="3605" xr:uid="{00000000-0005-0000-0000-00004B050000}"/>
    <cellStyle name="Input 2 2 8 2 3" xfId="5063" xr:uid="{00000000-0005-0000-0000-00004C050000}"/>
    <cellStyle name="Input 2 2 8 3" xfId="3330" xr:uid="{00000000-0005-0000-0000-00004D050000}"/>
    <cellStyle name="Input 2 2 8 4" xfId="4788" xr:uid="{00000000-0005-0000-0000-00004E050000}"/>
    <cellStyle name="Input 2 2 9" xfId="370" xr:uid="{00000000-0005-0000-0000-00004F050000}"/>
    <cellStyle name="Input 2 2 9 2" xfId="2225" xr:uid="{00000000-0005-0000-0000-000050050000}"/>
    <cellStyle name="Input 2 2 9 2 2" xfId="3696" xr:uid="{00000000-0005-0000-0000-000051050000}"/>
    <cellStyle name="Input 2 2 9 2 3" xfId="5154" xr:uid="{00000000-0005-0000-0000-000052050000}"/>
    <cellStyle name="Input 2 2 9 3" xfId="2830" xr:uid="{00000000-0005-0000-0000-000053050000}"/>
    <cellStyle name="Input 2 2 9 4" xfId="4288" xr:uid="{00000000-0005-0000-0000-000054050000}"/>
    <cellStyle name="Input 2 20" xfId="1414" xr:uid="{00000000-0005-0000-0000-000055050000}"/>
    <cellStyle name="Input 2 3" xfId="76" xr:uid="{00000000-0005-0000-0000-000056050000}"/>
    <cellStyle name="Input 2 3 2" xfId="100" xr:uid="{00000000-0005-0000-0000-000057050000}"/>
    <cellStyle name="Input 2 3 2 2" xfId="220" xr:uid="{00000000-0005-0000-0000-000058050000}"/>
    <cellStyle name="Input 2 3 2 2 2" xfId="358" xr:uid="{00000000-0005-0000-0000-000059050000}"/>
    <cellStyle name="Input 2 3 2 2 2 2" xfId="659" xr:uid="{00000000-0005-0000-0000-00005A050000}"/>
    <cellStyle name="Input 2 3 2 2 3" xfId="521" xr:uid="{00000000-0005-0000-0000-00005B050000}"/>
    <cellStyle name="Input 2 3 2 3" xfId="262" xr:uid="{00000000-0005-0000-0000-00005C050000}"/>
    <cellStyle name="Input 2 3 2 3 2" xfId="563" xr:uid="{00000000-0005-0000-0000-00005D050000}"/>
    <cellStyle name="Input 2 3 2 4" xfId="401" xr:uid="{00000000-0005-0000-0000-00005E050000}"/>
    <cellStyle name="Input 2 3 3" xfId="106" xr:uid="{00000000-0005-0000-0000-00005F050000}"/>
    <cellStyle name="Input 2 3 3 2" xfId="268" xr:uid="{00000000-0005-0000-0000-000060050000}"/>
    <cellStyle name="Input 2 3 3 2 2" xfId="569" xr:uid="{00000000-0005-0000-0000-000061050000}"/>
    <cellStyle name="Input 2 3 3 3" xfId="407" xr:uid="{00000000-0005-0000-0000-000062050000}"/>
    <cellStyle name="Input 2 3 4" xfId="148" xr:uid="{00000000-0005-0000-0000-000063050000}"/>
    <cellStyle name="Input 2 3 4 2" xfId="310" xr:uid="{00000000-0005-0000-0000-000064050000}"/>
    <cellStyle name="Input 2 3 4 2 2" xfId="611" xr:uid="{00000000-0005-0000-0000-000065050000}"/>
    <cellStyle name="Input 2 3 4 3" xfId="449" xr:uid="{00000000-0005-0000-0000-000066050000}"/>
    <cellStyle name="Input 2 3 5" xfId="172" xr:uid="{00000000-0005-0000-0000-000067050000}"/>
    <cellStyle name="Input 2 3 5 2" xfId="334" xr:uid="{00000000-0005-0000-0000-000068050000}"/>
    <cellStyle name="Input 2 3 5 2 2" xfId="635" xr:uid="{00000000-0005-0000-0000-000069050000}"/>
    <cellStyle name="Input 2 3 5 3" xfId="473" xr:uid="{00000000-0005-0000-0000-00006A050000}"/>
    <cellStyle name="Input 2 3 6" xfId="196" xr:uid="{00000000-0005-0000-0000-00006B050000}"/>
    <cellStyle name="Input 2 3 6 2" xfId="497" xr:uid="{00000000-0005-0000-0000-00006C050000}"/>
    <cellStyle name="Input 2 3 7" xfId="238" xr:uid="{00000000-0005-0000-0000-00006D050000}"/>
    <cellStyle name="Input 2 3 7 2" xfId="539" xr:uid="{00000000-0005-0000-0000-00006E050000}"/>
    <cellStyle name="Input 2 3 8" xfId="377" xr:uid="{00000000-0005-0000-0000-00006F050000}"/>
    <cellStyle name="Input 2 3 9" xfId="767" xr:uid="{00000000-0005-0000-0000-000070050000}"/>
    <cellStyle name="Input 2 4" xfId="92" xr:uid="{00000000-0005-0000-0000-000071050000}"/>
    <cellStyle name="Input 2 4 2" xfId="212" xr:uid="{00000000-0005-0000-0000-000072050000}"/>
    <cellStyle name="Input 2 4 2 2" xfId="350" xr:uid="{00000000-0005-0000-0000-000073050000}"/>
    <cellStyle name="Input 2 4 2 2 2" xfId="651" xr:uid="{00000000-0005-0000-0000-000074050000}"/>
    <cellStyle name="Input 2 4 2 3" xfId="513" xr:uid="{00000000-0005-0000-0000-000075050000}"/>
    <cellStyle name="Input 2 4 3" xfId="254" xr:uid="{00000000-0005-0000-0000-000076050000}"/>
    <cellStyle name="Input 2 4 3 2" xfId="555" xr:uid="{00000000-0005-0000-0000-000077050000}"/>
    <cellStyle name="Input 2 4 4" xfId="393" xr:uid="{00000000-0005-0000-0000-000078050000}"/>
    <cellStyle name="Input 2 4 5" xfId="995" xr:uid="{00000000-0005-0000-0000-000079050000}"/>
    <cellStyle name="Input 2 5" xfId="113" xr:uid="{00000000-0005-0000-0000-00007A050000}"/>
    <cellStyle name="Input 2 5 2" xfId="275" xr:uid="{00000000-0005-0000-0000-00007B050000}"/>
    <cellStyle name="Input 2 5 2 2" xfId="576" xr:uid="{00000000-0005-0000-0000-00007C050000}"/>
    <cellStyle name="Input 2 5 2 3" xfId="1555" xr:uid="{00000000-0005-0000-0000-00007D050000}"/>
    <cellStyle name="Input 2 5 2 4" xfId="2984" xr:uid="{00000000-0005-0000-0000-00007E050000}"/>
    <cellStyle name="Input 2 5 2 5" xfId="4442" xr:uid="{00000000-0005-0000-0000-00007F050000}"/>
    <cellStyle name="Input 2 5 3" xfId="414" xr:uid="{00000000-0005-0000-0000-000080050000}"/>
    <cellStyle name="Input 2 5 3 2" xfId="2296" xr:uid="{00000000-0005-0000-0000-000081050000}"/>
    <cellStyle name="Input 2 5 3 3" xfId="3770" xr:uid="{00000000-0005-0000-0000-000082050000}"/>
    <cellStyle name="Input 2 5 3 4" xfId="5228" xr:uid="{00000000-0005-0000-0000-000083050000}"/>
    <cellStyle name="Input 2 5 4" xfId="1177" xr:uid="{00000000-0005-0000-0000-000084050000}"/>
    <cellStyle name="Input 2 5 5" xfId="2572" xr:uid="{00000000-0005-0000-0000-000085050000}"/>
    <cellStyle name="Input 2 5 6" xfId="4030" xr:uid="{00000000-0005-0000-0000-000086050000}"/>
    <cellStyle name="Input 2 6" xfId="132" xr:uid="{00000000-0005-0000-0000-000087050000}"/>
    <cellStyle name="Input 2 6 2" xfId="294" xr:uid="{00000000-0005-0000-0000-000088050000}"/>
    <cellStyle name="Input 2 6 2 2" xfId="595" xr:uid="{00000000-0005-0000-0000-000089050000}"/>
    <cellStyle name="Input 2 6 2 3" xfId="1552" xr:uid="{00000000-0005-0000-0000-00008A050000}"/>
    <cellStyle name="Input 2 6 2 4" xfId="2981" xr:uid="{00000000-0005-0000-0000-00008B050000}"/>
    <cellStyle name="Input 2 6 2 5" xfId="4439" xr:uid="{00000000-0005-0000-0000-00008C050000}"/>
    <cellStyle name="Input 2 6 3" xfId="433" xr:uid="{00000000-0005-0000-0000-00008D050000}"/>
    <cellStyle name="Input 2 6 3 2" xfId="1716" xr:uid="{00000000-0005-0000-0000-00008E050000}"/>
    <cellStyle name="Input 2 6 3 3" xfId="3161" xr:uid="{00000000-0005-0000-0000-00008F050000}"/>
    <cellStyle name="Input 2 6 3 4" xfId="4619" xr:uid="{00000000-0005-0000-0000-000090050000}"/>
    <cellStyle name="Input 2 6 4" xfId="1172" xr:uid="{00000000-0005-0000-0000-000091050000}"/>
    <cellStyle name="Input 2 6 5" xfId="2567" xr:uid="{00000000-0005-0000-0000-000092050000}"/>
    <cellStyle name="Input 2 6 6" xfId="4025" xr:uid="{00000000-0005-0000-0000-000093050000}"/>
    <cellStyle name="Input 2 7" xfId="156" xr:uid="{00000000-0005-0000-0000-000094050000}"/>
    <cellStyle name="Input 2 7 2" xfId="318" xr:uid="{00000000-0005-0000-0000-000095050000}"/>
    <cellStyle name="Input 2 7 2 2" xfId="619" xr:uid="{00000000-0005-0000-0000-000096050000}"/>
    <cellStyle name="Input 2 7 2 3" xfId="1451" xr:uid="{00000000-0005-0000-0000-000097050000}"/>
    <cellStyle name="Input 2 7 2 4" xfId="2871" xr:uid="{00000000-0005-0000-0000-000098050000}"/>
    <cellStyle name="Input 2 7 2 5" xfId="4329" xr:uid="{00000000-0005-0000-0000-000099050000}"/>
    <cellStyle name="Input 2 7 3" xfId="457" xr:uid="{00000000-0005-0000-0000-00009A050000}"/>
    <cellStyle name="Input 2 7 3 2" xfId="2283" xr:uid="{00000000-0005-0000-0000-00009B050000}"/>
    <cellStyle name="Input 2 7 3 3" xfId="3757" xr:uid="{00000000-0005-0000-0000-00009C050000}"/>
    <cellStyle name="Input 2 7 3 4" xfId="5215" xr:uid="{00000000-0005-0000-0000-00009D050000}"/>
    <cellStyle name="Input 2 7 4" xfId="1179" xr:uid="{00000000-0005-0000-0000-00009E050000}"/>
    <cellStyle name="Input 2 7 5" xfId="2575" xr:uid="{00000000-0005-0000-0000-00009F050000}"/>
    <cellStyle name="Input 2 7 6" xfId="4033" xr:uid="{00000000-0005-0000-0000-0000A0050000}"/>
    <cellStyle name="Input 2 8" xfId="180" xr:uid="{00000000-0005-0000-0000-0000A1050000}"/>
    <cellStyle name="Input 2 8 2" xfId="481" xr:uid="{00000000-0005-0000-0000-0000A2050000}"/>
    <cellStyle name="Input 2 8 2 2" xfId="1853" xr:uid="{00000000-0005-0000-0000-0000A3050000}"/>
    <cellStyle name="Input 2 8 2 3" xfId="3308" xr:uid="{00000000-0005-0000-0000-0000A4050000}"/>
    <cellStyle name="Input 2 8 2 4" xfId="4766" xr:uid="{00000000-0005-0000-0000-0000A5050000}"/>
    <cellStyle name="Input 2 8 3" xfId="1174" xr:uid="{00000000-0005-0000-0000-0000A6050000}"/>
    <cellStyle name="Input 2 8 4" xfId="2569" xr:uid="{00000000-0005-0000-0000-0000A7050000}"/>
    <cellStyle name="Input 2 8 5" xfId="4027" xr:uid="{00000000-0005-0000-0000-0000A8050000}"/>
    <cellStyle name="Input 2 9" xfId="222" xr:uid="{00000000-0005-0000-0000-0000A9050000}"/>
    <cellStyle name="Input 2 9 2" xfId="523" xr:uid="{00000000-0005-0000-0000-0000AA050000}"/>
    <cellStyle name="Input 2 9 2 2" xfId="1481" xr:uid="{00000000-0005-0000-0000-0000AB050000}"/>
    <cellStyle name="Input 2 9 2 3" xfId="2908" xr:uid="{00000000-0005-0000-0000-0000AC050000}"/>
    <cellStyle name="Input 2 9 2 4" xfId="4366" xr:uid="{00000000-0005-0000-0000-0000AD050000}"/>
    <cellStyle name="Input 2 9 3" xfId="1706" xr:uid="{00000000-0005-0000-0000-0000AE050000}"/>
    <cellStyle name="Input 2 9 4" xfId="3151" xr:uid="{00000000-0005-0000-0000-0000AF050000}"/>
    <cellStyle name="Input 2 9 5" xfId="4609" xr:uid="{00000000-0005-0000-0000-0000B0050000}"/>
    <cellStyle name="Input 20" xfId="1420" xr:uid="{00000000-0005-0000-0000-0000B1050000}"/>
    <cellStyle name="Input 20 2" xfId="2836" xr:uid="{00000000-0005-0000-0000-0000B2050000}"/>
    <cellStyle name="Input 20 3" xfId="4294" xr:uid="{00000000-0005-0000-0000-0000B3050000}"/>
    <cellStyle name="Input 21" xfId="2424" xr:uid="{00000000-0005-0000-0000-0000B4050000}"/>
    <cellStyle name="Input 21 2" xfId="3898" xr:uid="{00000000-0005-0000-0000-0000B5050000}"/>
    <cellStyle name="Input 21 3" xfId="5356" xr:uid="{00000000-0005-0000-0000-0000B6050000}"/>
    <cellStyle name="Input 22" xfId="2230" xr:uid="{00000000-0005-0000-0000-0000B7050000}"/>
    <cellStyle name="Input 23" xfId="2139" xr:uid="{00000000-0005-0000-0000-0000B8050000}"/>
    <cellStyle name="Input 3" xfId="996" xr:uid="{00000000-0005-0000-0000-0000B9050000}"/>
    <cellStyle name="Input 3 10" xfId="2020" xr:uid="{00000000-0005-0000-0000-0000BA050000}"/>
    <cellStyle name="Input 3 10 2" xfId="2062" xr:uid="{00000000-0005-0000-0000-0000BB050000}"/>
    <cellStyle name="Input 3 10 2 2" xfId="3525" xr:uid="{00000000-0005-0000-0000-0000BC050000}"/>
    <cellStyle name="Input 3 10 2 3" xfId="4983" xr:uid="{00000000-0005-0000-0000-0000BD050000}"/>
    <cellStyle name="Input 3 10 3" xfId="3483" xr:uid="{00000000-0005-0000-0000-0000BE050000}"/>
    <cellStyle name="Input 3 10 4" xfId="4941" xr:uid="{00000000-0005-0000-0000-0000BF050000}"/>
    <cellStyle name="Input 3 11" xfId="2135" xr:uid="{00000000-0005-0000-0000-0000C0050000}"/>
    <cellStyle name="Input 3 11 2" xfId="1803" xr:uid="{00000000-0005-0000-0000-0000C1050000}"/>
    <cellStyle name="Input 3 11 2 2" xfId="3251" xr:uid="{00000000-0005-0000-0000-0000C2050000}"/>
    <cellStyle name="Input 3 11 2 3" xfId="4709" xr:uid="{00000000-0005-0000-0000-0000C3050000}"/>
    <cellStyle name="Input 3 11 3" xfId="3601" xr:uid="{00000000-0005-0000-0000-0000C4050000}"/>
    <cellStyle name="Input 3 11 4" xfId="5059" xr:uid="{00000000-0005-0000-0000-0000C5050000}"/>
    <cellStyle name="Input 3 12" xfId="2005" xr:uid="{00000000-0005-0000-0000-0000C6050000}"/>
    <cellStyle name="Input 3 12 2" xfId="3467" xr:uid="{00000000-0005-0000-0000-0000C7050000}"/>
    <cellStyle name="Input 3 12 3" xfId="4925" xr:uid="{00000000-0005-0000-0000-0000C8050000}"/>
    <cellStyle name="Input 3 13" xfId="1352" xr:uid="{00000000-0005-0000-0000-0000C9050000}"/>
    <cellStyle name="Input 3 13 2" xfId="2759" xr:uid="{00000000-0005-0000-0000-0000CA050000}"/>
    <cellStyle name="Input 3 13 3" xfId="4217" xr:uid="{00000000-0005-0000-0000-0000CB050000}"/>
    <cellStyle name="Input 3 14" xfId="2427" xr:uid="{00000000-0005-0000-0000-0000CC050000}"/>
    <cellStyle name="Input 3 14 2" xfId="3901" xr:uid="{00000000-0005-0000-0000-0000CD050000}"/>
    <cellStyle name="Input 3 14 3" xfId="5359" xr:uid="{00000000-0005-0000-0000-0000CE050000}"/>
    <cellStyle name="Input 3 15" xfId="1360" xr:uid="{00000000-0005-0000-0000-0000CF050000}"/>
    <cellStyle name="Input 3 16" xfId="1017" xr:uid="{00000000-0005-0000-0000-0000D0050000}"/>
    <cellStyle name="Input 3 2" xfId="1180" xr:uid="{00000000-0005-0000-0000-0000D1050000}"/>
    <cellStyle name="Input 3 2 2" xfId="1556" xr:uid="{00000000-0005-0000-0000-0000D2050000}"/>
    <cellStyle name="Input 3 2 2 2" xfId="2986" xr:uid="{00000000-0005-0000-0000-0000D3050000}"/>
    <cellStyle name="Input 3 2 2 3" xfId="4444" xr:uid="{00000000-0005-0000-0000-0000D4050000}"/>
    <cellStyle name="Input 3 2 3" xfId="2147" xr:uid="{00000000-0005-0000-0000-0000D5050000}"/>
    <cellStyle name="Input 3 2 3 2" xfId="3613" xr:uid="{00000000-0005-0000-0000-0000D6050000}"/>
    <cellStyle name="Input 3 2 3 3" xfId="5071" xr:uid="{00000000-0005-0000-0000-0000D7050000}"/>
    <cellStyle name="Input 3 2 4" xfId="2576" xr:uid="{00000000-0005-0000-0000-0000D8050000}"/>
    <cellStyle name="Input 3 2 5" xfId="4034" xr:uid="{00000000-0005-0000-0000-0000D9050000}"/>
    <cellStyle name="Input 3 3" xfId="1171" xr:uid="{00000000-0005-0000-0000-0000DA050000}"/>
    <cellStyle name="Input 3 3 2" xfId="1551" xr:uid="{00000000-0005-0000-0000-0000DB050000}"/>
    <cellStyle name="Input 3 3 2 2" xfId="2979" xr:uid="{00000000-0005-0000-0000-0000DC050000}"/>
    <cellStyle name="Input 3 3 2 3" xfId="4437" xr:uid="{00000000-0005-0000-0000-0000DD050000}"/>
    <cellStyle name="Input 3 3 3" xfId="1742" xr:uid="{00000000-0005-0000-0000-0000DE050000}"/>
    <cellStyle name="Input 3 3 3 2" xfId="3189" xr:uid="{00000000-0005-0000-0000-0000DF050000}"/>
    <cellStyle name="Input 3 3 3 3" xfId="4647" xr:uid="{00000000-0005-0000-0000-0000E0050000}"/>
    <cellStyle name="Input 3 3 4" xfId="2564" xr:uid="{00000000-0005-0000-0000-0000E1050000}"/>
    <cellStyle name="Input 3 3 5" xfId="4022" xr:uid="{00000000-0005-0000-0000-0000E2050000}"/>
    <cellStyle name="Input 3 4" xfId="1181" xr:uid="{00000000-0005-0000-0000-0000E3050000}"/>
    <cellStyle name="Input 3 4 2" xfId="1452" xr:uid="{00000000-0005-0000-0000-0000E4050000}"/>
    <cellStyle name="Input 3 4 2 2" xfId="2873" xr:uid="{00000000-0005-0000-0000-0000E5050000}"/>
    <cellStyle name="Input 3 4 2 3" xfId="4331" xr:uid="{00000000-0005-0000-0000-0000E6050000}"/>
    <cellStyle name="Input 3 4 3" xfId="1375" xr:uid="{00000000-0005-0000-0000-0000E7050000}"/>
    <cellStyle name="Input 3 4 3 2" xfId="2784" xr:uid="{00000000-0005-0000-0000-0000E8050000}"/>
    <cellStyle name="Input 3 4 3 3" xfId="4242" xr:uid="{00000000-0005-0000-0000-0000E9050000}"/>
    <cellStyle name="Input 3 4 4" xfId="2578" xr:uid="{00000000-0005-0000-0000-0000EA050000}"/>
    <cellStyle name="Input 3 4 5" xfId="4036" xr:uid="{00000000-0005-0000-0000-0000EB050000}"/>
    <cellStyle name="Input 3 5" xfId="1170" xr:uid="{00000000-0005-0000-0000-0000EC050000}"/>
    <cellStyle name="Input 3 5 2" xfId="1700" xr:uid="{00000000-0005-0000-0000-0000ED050000}"/>
    <cellStyle name="Input 3 5 2 2" xfId="3145" xr:uid="{00000000-0005-0000-0000-0000EE050000}"/>
    <cellStyle name="Input 3 5 2 3" xfId="4603" xr:uid="{00000000-0005-0000-0000-0000EF050000}"/>
    <cellStyle name="Input 3 5 3" xfId="2563" xr:uid="{00000000-0005-0000-0000-0000F0050000}"/>
    <cellStyle name="Input 3 5 4" xfId="4021" xr:uid="{00000000-0005-0000-0000-0000F1050000}"/>
    <cellStyle name="Input 3 6" xfId="1517" xr:uid="{00000000-0005-0000-0000-0000F2050000}"/>
    <cellStyle name="Input 3 6 2" xfId="1361" xr:uid="{00000000-0005-0000-0000-0000F3050000}"/>
    <cellStyle name="Input 3 6 2 2" xfId="2769" xr:uid="{00000000-0005-0000-0000-0000F4050000}"/>
    <cellStyle name="Input 3 6 2 3" xfId="4227" xr:uid="{00000000-0005-0000-0000-0000F5050000}"/>
    <cellStyle name="Input 3 6 3" xfId="2943" xr:uid="{00000000-0005-0000-0000-0000F6050000}"/>
    <cellStyle name="Input 3 6 4" xfId="4401" xr:uid="{00000000-0005-0000-0000-0000F7050000}"/>
    <cellStyle name="Input 3 7" xfId="1638" xr:uid="{00000000-0005-0000-0000-0000F8050000}"/>
    <cellStyle name="Input 3 7 2" xfId="1332" xr:uid="{00000000-0005-0000-0000-0000F9050000}"/>
    <cellStyle name="Input 3 7 2 2" xfId="2739" xr:uid="{00000000-0005-0000-0000-0000FA050000}"/>
    <cellStyle name="Input 3 7 2 3" xfId="4197" xr:uid="{00000000-0005-0000-0000-0000FB050000}"/>
    <cellStyle name="Input 3 7 3" xfId="3073" xr:uid="{00000000-0005-0000-0000-0000FC050000}"/>
    <cellStyle name="Input 3 7 4" xfId="4531" xr:uid="{00000000-0005-0000-0000-0000FD050000}"/>
    <cellStyle name="Input 3 8" xfId="1393" xr:uid="{00000000-0005-0000-0000-0000FE050000}"/>
    <cellStyle name="Input 3 8 2" xfId="2299" xr:uid="{00000000-0005-0000-0000-0000FF050000}"/>
    <cellStyle name="Input 3 8 2 2" xfId="3773" xr:uid="{00000000-0005-0000-0000-000000060000}"/>
    <cellStyle name="Input 3 8 2 3" xfId="5231" xr:uid="{00000000-0005-0000-0000-000001060000}"/>
    <cellStyle name="Input 3 8 3" xfId="2807" xr:uid="{00000000-0005-0000-0000-000002060000}"/>
    <cellStyle name="Input 3 8 4" xfId="4265" xr:uid="{00000000-0005-0000-0000-000003060000}"/>
    <cellStyle name="Input 3 9" xfId="1810" xr:uid="{00000000-0005-0000-0000-000004060000}"/>
    <cellStyle name="Input 3 9 2" xfId="1933" xr:uid="{00000000-0005-0000-0000-000005060000}"/>
    <cellStyle name="Input 3 9 2 2" xfId="3393" xr:uid="{00000000-0005-0000-0000-000006060000}"/>
    <cellStyle name="Input 3 9 2 3" xfId="4851" xr:uid="{00000000-0005-0000-0000-000007060000}"/>
    <cellStyle name="Input 3 9 3" xfId="3258" xr:uid="{00000000-0005-0000-0000-000008060000}"/>
    <cellStyle name="Input 3 9 4" xfId="4716" xr:uid="{00000000-0005-0000-0000-000009060000}"/>
    <cellStyle name="Input 4" xfId="1087" xr:uid="{00000000-0005-0000-0000-00000A060000}"/>
    <cellStyle name="Input 4 10" xfId="2172" xr:uid="{00000000-0005-0000-0000-00000B060000}"/>
    <cellStyle name="Input 4 10 2" xfId="1410" xr:uid="{00000000-0005-0000-0000-00000C060000}"/>
    <cellStyle name="Input 4 10 2 2" xfId="2826" xr:uid="{00000000-0005-0000-0000-00000D060000}"/>
    <cellStyle name="Input 4 10 2 3" xfId="4284" xr:uid="{00000000-0005-0000-0000-00000E060000}"/>
    <cellStyle name="Input 4 10 3" xfId="3640" xr:uid="{00000000-0005-0000-0000-00000F060000}"/>
    <cellStyle name="Input 4 10 4" xfId="5098" xr:uid="{00000000-0005-0000-0000-000010060000}"/>
    <cellStyle name="Input 4 11" xfId="2256" xr:uid="{00000000-0005-0000-0000-000011060000}"/>
    <cellStyle name="Input 4 11 2" xfId="2365" xr:uid="{00000000-0005-0000-0000-000012060000}"/>
    <cellStyle name="Input 4 11 2 2" xfId="3839" xr:uid="{00000000-0005-0000-0000-000013060000}"/>
    <cellStyle name="Input 4 11 2 3" xfId="5297" xr:uid="{00000000-0005-0000-0000-000014060000}"/>
    <cellStyle name="Input 4 11 3" xfId="3730" xr:uid="{00000000-0005-0000-0000-000015060000}"/>
    <cellStyle name="Input 4 11 4" xfId="5188" xr:uid="{00000000-0005-0000-0000-000016060000}"/>
    <cellStyle name="Input 4 12" xfId="2314" xr:uid="{00000000-0005-0000-0000-000017060000}"/>
    <cellStyle name="Input 4 12 2" xfId="3788" xr:uid="{00000000-0005-0000-0000-000018060000}"/>
    <cellStyle name="Input 4 12 3" xfId="5246" xr:uid="{00000000-0005-0000-0000-000019060000}"/>
    <cellStyle name="Input 4 13" xfId="2395" xr:uid="{00000000-0005-0000-0000-00001A060000}"/>
    <cellStyle name="Input 4 13 2" xfId="3869" xr:uid="{00000000-0005-0000-0000-00001B060000}"/>
    <cellStyle name="Input 4 13 3" xfId="5327" xr:uid="{00000000-0005-0000-0000-00001C060000}"/>
    <cellStyle name="Input 4 14" xfId="2450" xr:uid="{00000000-0005-0000-0000-00001D060000}"/>
    <cellStyle name="Input 4 14 2" xfId="3924" xr:uid="{00000000-0005-0000-0000-00001E060000}"/>
    <cellStyle name="Input 4 14 3" xfId="5382" xr:uid="{00000000-0005-0000-0000-00001F060000}"/>
    <cellStyle name="Input 4 15" xfId="2494" xr:uid="{00000000-0005-0000-0000-000020060000}"/>
    <cellStyle name="Input 4 16" xfId="3952" xr:uid="{00000000-0005-0000-0000-000021060000}"/>
    <cellStyle name="Input 4 2" xfId="1219" xr:uid="{00000000-0005-0000-0000-000022060000}"/>
    <cellStyle name="Input 4 2 2" xfId="1579" xr:uid="{00000000-0005-0000-0000-000023060000}"/>
    <cellStyle name="Input 4 2 2 2" xfId="3013" xr:uid="{00000000-0005-0000-0000-000024060000}"/>
    <cellStyle name="Input 4 2 2 3" xfId="4471" xr:uid="{00000000-0005-0000-0000-000025060000}"/>
    <cellStyle name="Input 4 2 3" xfId="1908" xr:uid="{00000000-0005-0000-0000-000026060000}"/>
    <cellStyle name="Input 4 2 3 2" xfId="3366" xr:uid="{00000000-0005-0000-0000-000027060000}"/>
    <cellStyle name="Input 4 2 3 3" xfId="4824" xr:uid="{00000000-0005-0000-0000-000028060000}"/>
    <cellStyle name="Input 4 2 4" xfId="2623" xr:uid="{00000000-0005-0000-0000-000029060000}"/>
    <cellStyle name="Input 4 2 5" xfId="4081" xr:uid="{00000000-0005-0000-0000-00002A060000}"/>
    <cellStyle name="Input 4 3" xfId="1249" xr:uid="{00000000-0005-0000-0000-00002B060000}"/>
    <cellStyle name="Input 4 3 2" xfId="1607" xr:uid="{00000000-0005-0000-0000-00002C060000}"/>
    <cellStyle name="Input 4 3 2 2" xfId="3041" xr:uid="{00000000-0005-0000-0000-00002D060000}"/>
    <cellStyle name="Input 4 3 2 3" xfId="4499" xr:uid="{00000000-0005-0000-0000-00002E060000}"/>
    <cellStyle name="Input 4 3 3" xfId="1435" xr:uid="{00000000-0005-0000-0000-00002F060000}"/>
    <cellStyle name="Input 4 3 3 2" xfId="2854" xr:uid="{00000000-0005-0000-0000-000030060000}"/>
    <cellStyle name="Input 4 3 3 3" xfId="4312" xr:uid="{00000000-0005-0000-0000-000031060000}"/>
    <cellStyle name="Input 4 3 4" xfId="2655" xr:uid="{00000000-0005-0000-0000-000032060000}"/>
    <cellStyle name="Input 4 3 5" xfId="4113" xr:uid="{00000000-0005-0000-0000-000033060000}"/>
    <cellStyle name="Input 4 4" xfId="1279" xr:uid="{00000000-0005-0000-0000-000034060000}"/>
    <cellStyle name="Input 4 4 2" xfId="1771" xr:uid="{00000000-0005-0000-0000-000035060000}"/>
    <cellStyle name="Input 4 4 2 2" xfId="3219" xr:uid="{00000000-0005-0000-0000-000036060000}"/>
    <cellStyle name="Input 4 4 2 3" xfId="4677" xr:uid="{00000000-0005-0000-0000-000037060000}"/>
    <cellStyle name="Input 4 4 3" xfId="1680" xr:uid="{00000000-0005-0000-0000-000038060000}"/>
    <cellStyle name="Input 4 4 3 2" xfId="3122" xr:uid="{00000000-0005-0000-0000-000039060000}"/>
    <cellStyle name="Input 4 4 3 3" xfId="4580" xr:uid="{00000000-0005-0000-0000-00003A060000}"/>
    <cellStyle name="Input 4 4 4" xfId="2686" xr:uid="{00000000-0005-0000-0000-00003B060000}"/>
    <cellStyle name="Input 4 4 5" xfId="4144" xr:uid="{00000000-0005-0000-0000-00003C060000}"/>
    <cellStyle name="Input 4 5" xfId="1307" xr:uid="{00000000-0005-0000-0000-00003D060000}"/>
    <cellStyle name="Input 4 5 2" xfId="1839" xr:uid="{00000000-0005-0000-0000-00003E060000}"/>
    <cellStyle name="Input 4 5 2 2" xfId="3293" xr:uid="{00000000-0005-0000-0000-00003F060000}"/>
    <cellStyle name="Input 4 5 2 3" xfId="4751" xr:uid="{00000000-0005-0000-0000-000040060000}"/>
    <cellStyle name="Input 4 5 3" xfId="2714" xr:uid="{00000000-0005-0000-0000-000041060000}"/>
    <cellStyle name="Input 4 5 4" xfId="4172" xr:uid="{00000000-0005-0000-0000-000042060000}"/>
    <cellStyle name="Input 4 6" xfId="1879" xr:uid="{00000000-0005-0000-0000-000043060000}"/>
    <cellStyle name="Input 4 6 2" xfId="1832" xr:uid="{00000000-0005-0000-0000-000044060000}"/>
    <cellStyle name="Input 4 6 2 2" xfId="3283" xr:uid="{00000000-0005-0000-0000-000045060000}"/>
    <cellStyle name="Input 4 6 2 3" xfId="4741" xr:uid="{00000000-0005-0000-0000-000046060000}"/>
    <cellStyle name="Input 4 6 3" xfId="3337" xr:uid="{00000000-0005-0000-0000-000047060000}"/>
    <cellStyle name="Input 4 6 4" xfId="4795" xr:uid="{00000000-0005-0000-0000-000048060000}"/>
    <cellStyle name="Input 4 7" xfId="1960" xr:uid="{00000000-0005-0000-0000-000049060000}"/>
    <cellStyle name="Input 4 7 2" xfId="1736" xr:uid="{00000000-0005-0000-0000-00004A060000}"/>
    <cellStyle name="Input 4 7 2 2" xfId="3183" xr:uid="{00000000-0005-0000-0000-00004B060000}"/>
    <cellStyle name="Input 4 7 2 3" xfId="4641" xr:uid="{00000000-0005-0000-0000-00004C060000}"/>
    <cellStyle name="Input 4 7 3" xfId="3420" xr:uid="{00000000-0005-0000-0000-00004D060000}"/>
    <cellStyle name="Input 4 7 4" xfId="4878" xr:uid="{00000000-0005-0000-0000-00004E060000}"/>
    <cellStyle name="Input 4 8" xfId="2036" xr:uid="{00000000-0005-0000-0000-00004F060000}"/>
    <cellStyle name="Input 4 8 2" xfId="1489" xr:uid="{00000000-0005-0000-0000-000050060000}"/>
    <cellStyle name="Input 4 8 2 2" xfId="2916" xr:uid="{00000000-0005-0000-0000-000051060000}"/>
    <cellStyle name="Input 4 8 2 3" xfId="4374" xr:uid="{00000000-0005-0000-0000-000052060000}"/>
    <cellStyle name="Input 4 8 3" xfId="3499" xr:uid="{00000000-0005-0000-0000-000053060000}"/>
    <cellStyle name="Input 4 8 4" xfId="4957" xr:uid="{00000000-0005-0000-0000-000054060000}"/>
    <cellStyle name="Input 4 9" xfId="2109" xr:uid="{00000000-0005-0000-0000-000055060000}"/>
    <cellStyle name="Input 4 9 2" xfId="2251" xr:uid="{00000000-0005-0000-0000-000056060000}"/>
    <cellStyle name="Input 4 9 2 2" xfId="3725" xr:uid="{00000000-0005-0000-0000-000057060000}"/>
    <cellStyle name="Input 4 9 2 3" xfId="5183" xr:uid="{00000000-0005-0000-0000-000058060000}"/>
    <cellStyle name="Input 4 9 3" xfId="3575" xr:uid="{00000000-0005-0000-0000-000059060000}"/>
    <cellStyle name="Input 4 9 4" xfId="5033" xr:uid="{00000000-0005-0000-0000-00005A060000}"/>
    <cellStyle name="Input 5" xfId="1096" xr:uid="{00000000-0005-0000-0000-00005B060000}"/>
    <cellStyle name="Input 5 10" xfId="2178" xr:uid="{00000000-0005-0000-0000-00005C060000}"/>
    <cellStyle name="Input 5 10 2" xfId="2342" xr:uid="{00000000-0005-0000-0000-00005D060000}"/>
    <cellStyle name="Input 5 10 2 2" xfId="3816" xr:uid="{00000000-0005-0000-0000-00005E060000}"/>
    <cellStyle name="Input 5 10 2 3" xfId="5274" xr:uid="{00000000-0005-0000-0000-00005F060000}"/>
    <cellStyle name="Input 5 10 3" xfId="3646" xr:uid="{00000000-0005-0000-0000-000060060000}"/>
    <cellStyle name="Input 5 10 4" xfId="5104" xr:uid="{00000000-0005-0000-0000-000061060000}"/>
    <cellStyle name="Input 5 11" xfId="2262" xr:uid="{00000000-0005-0000-0000-000062060000}"/>
    <cellStyle name="Input 5 11 2" xfId="2371" xr:uid="{00000000-0005-0000-0000-000063060000}"/>
    <cellStyle name="Input 5 11 2 2" xfId="3845" xr:uid="{00000000-0005-0000-0000-000064060000}"/>
    <cellStyle name="Input 5 11 2 3" xfId="5303" xr:uid="{00000000-0005-0000-0000-000065060000}"/>
    <cellStyle name="Input 5 11 3" xfId="3736" xr:uid="{00000000-0005-0000-0000-000066060000}"/>
    <cellStyle name="Input 5 11 4" xfId="5194" xr:uid="{00000000-0005-0000-0000-000067060000}"/>
    <cellStyle name="Input 5 12" xfId="2320" xr:uid="{00000000-0005-0000-0000-000068060000}"/>
    <cellStyle name="Input 5 12 2" xfId="3794" xr:uid="{00000000-0005-0000-0000-000069060000}"/>
    <cellStyle name="Input 5 12 3" xfId="5252" xr:uid="{00000000-0005-0000-0000-00006A060000}"/>
    <cellStyle name="Input 5 13" xfId="2401" xr:uid="{00000000-0005-0000-0000-00006B060000}"/>
    <cellStyle name="Input 5 13 2" xfId="3875" xr:uid="{00000000-0005-0000-0000-00006C060000}"/>
    <cellStyle name="Input 5 13 3" xfId="5333" xr:uid="{00000000-0005-0000-0000-00006D060000}"/>
    <cellStyle name="Input 5 14" xfId="2456" xr:uid="{00000000-0005-0000-0000-00006E060000}"/>
    <cellStyle name="Input 5 14 2" xfId="3930" xr:uid="{00000000-0005-0000-0000-00006F060000}"/>
    <cellStyle name="Input 5 14 3" xfId="5388" xr:uid="{00000000-0005-0000-0000-000070060000}"/>
    <cellStyle name="Input 5 15" xfId="2500" xr:uid="{00000000-0005-0000-0000-000071060000}"/>
    <cellStyle name="Input 5 16" xfId="3958" xr:uid="{00000000-0005-0000-0000-000072060000}"/>
    <cellStyle name="Input 5 2" xfId="1225" xr:uid="{00000000-0005-0000-0000-000073060000}"/>
    <cellStyle name="Input 5 2 2" xfId="1585" xr:uid="{00000000-0005-0000-0000-000074060000}"/>
    <cellStyle name="Input 5 2 2 2" xfId="3019" xr:uid="{00000000-0005-0000-0000-000075060000}"/>
    <cellStyle name="Input 5 2 2 3" xfId="4477" xr:uid="{00000000-0005-0000-0000-000076060000}"/>
    <cellStyle name="Input 5 2 3" xfId="1438" xr:uid="{00000000-0005-0000-0000-000077060000}"/>
    <cellStyle name="Input 5 2 3 2" xfId="2858" xr:uid="{00000000-0005-0000-0000-000078060000}"/>
    <cellStyle name="Input 5 2 3 3" xfId="4316" xr:uid="{00000000-0005-0000-0000-000079060000}"/>
    <cellStyle name="Input 5 2 4" xfId="2629" xr:uid="{00000000-0005-0000-0000-00007A060000}"/>
    <cellStyle name="Input 5 2 5" xfId="4087" xr:uid="{00000000-0005-0000-0000-00007B060000}"/>
    <cellStyle name="Input 5 3" xfId="1255" xr:uid="{00000000-0005-0000-0000-00007C060000}"/>
    <cellStyle name="Input 5 3 2" xfId="1613" xr:uid="{00000000-0005-0000-0000-00007D060000}"/>
    <cellStyle name="Input 5 3 2 2" xfId="3047" xr:uid="{00000000-0005-0000-0000-00007E060000}"/>
    <cellStyle name="Input 5 3 2 3" xfId="4505" xr:uid="{00000000-0005-0000-0000-00007F060000}"/>
    <cellStyle name="Input 5 3 3" xfId="1712" xr:uid="{00000000-0005-0000-0000-000080060000}"/>
    <cellStyle name="Input 5 3 3 2" xfId="3157" xr:uid="{00000000-0005-0000-0000-000081060000}"/>
    <cellStyle name="Input 5 3 3 3" xfId="4615" xr:uid="{00000000-0005-0000-0000-000082060000}"/>
    <cellStyle name="Input 5 3 4" xfId="2661" xr:uid="{00000000-0005-0000-0000-000083060000}"/>
    <cellStyle name="Input 5 3 5" xfId="4119" xr:uid="{00000000-0005-0000-0000-000084060000}"/>
    <cellStyle name="Input 5 4" xfId="1285" xr:uid="{00000000-0005-0000-0000-000085060000}"/>
    <cellStyle name="Input 5 4 2" xfId="1777" xr:uid="{00000000-0005-0000-0000-000086060000}"/>
    <cellStyle name="Input 5 4 2 2" xfId="3225" xr:uid="{00000000-0005-0000-0000-000087060000}"/>
    <cellStyle name="Input 5 4 2 3" xfId="4683" xr:uid="{00000000-0005-0000-0000-000088060000}"/>
    <cellStyle name="Input 5 4 3" xfId="1345" xr:uid="{00000000-0005-0000-0000-000089060000}"/>
    <cellStyle name="Input 5 4 3 2" xfId="2751" xr:uid="{00000000-0005-0000-0000-00008A060000}"/>
    <cellStyle name="Input 5 4 3 3" xfId="4209" xr:uid="{00000000-0005-0000-0000-00008B060000}"/>
    <cellStyle name="Input 5 4 4" xfId="2692" xr:uid="{00000000-0005-0000-0000-00008C060000}"/>
    <cellStyle name="Input 5 4 5" xfId="4150" xr:uid="{00000000-0005-0000-0000-00008D060000}"/>
    <cellStyle name="Input 5 5" xfId="1313" xr:uid="{00000000-0005-0000-0000-00008E060000}"/>
    <cellStyle name="Input 5 5 2" xfId="1492" xr:uid="{00000000-0005-0000-0000-00008F060000}"/>
    <cellStyle name="Input 5 5 2 2" xfId="2919" xr:uid="{00000000-0005-0000-0000-000090060000}"/>
    <cellStyle name="Input 5 5 2 3" xfId="4377" xr:uid="{00000000-0005-0000-0000-000091060000}"/>
    <cellStyle name="Input 5 5 3" xfId="2720" xr:uid="{00000000-0005-0000-0000-000092060000}"/>
    <cellStyle name="Input 5 5 4" xfId="4178" xr:uid="{00000000-0005-0000-0000-000093060000}"/>
    <cellStyle name="Input 5 6" xfId="1885" xr:uid="{00000000-0005-0000-0000-000094060000}"/>
    <cellStyle name="Input 5 6 2" xfId="1340" xr:uid="{00000000-0005-0000-0000-000095060000}"/>
    <cellStyle name="Input 5 6 2 2" xfId="2747" xr:uid="{00000000-0005-0000-0000-000096060000}"/>
    <cellStyle name="Input 5 6 2 3" xfId="4205" xr:uid="{00000000-0005-0000-0000-000097060000}"/>
    <cellStyle name="Input 5 6 3" xfId="3343" xr:uid="{00000000-0005-0000-0000-000098060000}"/>
    <cellStyle name="Input 5 6 4" xfId="4801" xr:uid="{00000000-0005-0000-0000-000099060000}"/>
    <cellStyle name="Input 5 7" xfId="1966" xr:uid="{00000000-0005-0000-0000-00009A060000}"/>
    <cellStyle name="Input 5 7 2" xfId="1746" xr:uid="{00000000-0005-0000-0000-00009B060000}"/>
    <cellStyle name="Input 5 7 2 2" xfId="3193" xr:uid="{00000000-0005-0000-0000-00009C060000}"/>
    <cellStyle name="Input 5 7 2 3" xfId="4651" xr:uid="{00000000-0005-0000-0000-00009D060000}"/>
    <cellStyle name="Input 5 7 3" xfId="3426" xr:uid="{00000000-0005-0000-0000-00009E060000}"/>
    <cellStyle name="Input 5 7 4" xfId="4884" xr:uid="{00000000-0005-0000-0000-00009F060000}"/>
    <cellStyle name="Input 5 8" xfId="2042" xr:uid="{00000000-0005-0000-0000-0000A0060000}"/>
    <cellStyle name="Input 5 8 2" xfId="2023" xr:uid="{00000000-0005-0000-0000-0000A1060000}"/>
    <cellStyle name="Input 5 8 2 2" xfId="3486" xr:uid="{00000000-0005-0000-0000-0000A2060000}"/>
    <cellStyle name="Input 5 8 2 3" xfId="4944" xr:uid="{00000000-0005-0000-0000-0000A3060000}"/>
    <cellStyle name="Input 5 8 3" xfId="3505" xr:uid="{00000000-0005-0000-0000-0000A4060000}"/>
    <cellStyle name="Input 5 8 4" xfId="4963" xr:uid="{00000000-0005-0000-0000-0000A5060000}"/>
    <cellStyle name="Input 5 9" xfId="2115" xr:uid="{00000000-0005-0000-0000-0000A6060000}"/>
    <cellStyle name="Input 5 9 2" xfId="1804" xr:uid="{00000000-0005-0000-0000-0000A7060000}"/>
    <cellStyle name="Input 5 9 2 2" xfId="3252" xr:uid="{00000000-0005-0000-0000-0000A8060000}"/>
    <cellStyle name="Input 5 9 2 3" xfId="4710" xr:uid="{00000000-0005-0000-0000-0000A9060000}"/>
    <cellStyle name="Input 5 9 3" xfId="3581" xr:uid="{00000000-0005-0000-0000-0000AA060000}"/>
    <cellStyle name="Input 5 9 4" xfId="5039" xr:uid="{00000000-0005-0000-0000-0000AB060000}"/>
    <cellStyle name="Input 6" xfId="1106" xr:uid="{00000000-0005-0000-0000-0000AC060000}"/>
    <cellStyle name="Input 6 10" xfId="2187" xr:uid="{00000000-0005-0000-0000-0000AD060000}"/>
    <cellStyle name="Input 6 10 2" xfId="2351" xr:uid="{00000000-0005-0000-0000-0000AE060000}"/>
    <cellStyle name="Input 6 10 2 2" xfId="3825" xr:uid="{00000000-0005-0000-0000-0000AF060000}"/>
    <cellStyle name="Input 6 10 2 3" xfId="5283" xr:uid="{00000000-0005-0000-0000-0000B0060000}"/>
    <cellStyle name="Input 6 10 3" xfId="3655" xr:uid="{00000000-0005-0000-0000-0000B1060000}"/>
    <cellStyle name="Input 6 10 4" xfId="5113" xr:uid="{00000000-0005-0000-0000-0000B2060000}"/>
    <cellStyle name="Input 6 11" xfId="2271" xr:uid="{00000000-0005-0000-0000-0000B3060000}"/>
    <cellStyle name="Input 6 11 2" xfId="2380" xr:uid="{00000000-0005-0000-0000-0000B4060000}"/>
    <cellStyle name="Input 6 11 2 2" xfId="3854" xr:uid="{00000000-0005-0000-0000-0000B5060000}"/>
    <cellStyle name="Input 6 11 2 3" xfId="5312" xr:uid="{00000000-0005-0000-0000-0000B6060000}"/>
    <cellStyle name="Input 6 11 3" xfId="3745" xr:uid="{00000000-0005-0000-0000-0000B7060000}"/>
    <cellStyle name="Input 6 11 4" xfId="5203" xr:uid="{00000000-0005-0000-0000-0000B8060000}"/>
    <cellStyle name="Input 6 12" xfId="2329" xr:uid="{00000000-0005-0000-0000-0000B9060000}"/>
    <cellStyle name="Input 6 12 2" xfId="3803" xr:uid="{00000000-0005-0000-0000-0000BA060000}"/>
    <cellStyle name="Input 6 12 3" xfId="5261" xr:uid="{00000000-0005-0000-0000-0000BB060000}"/>
    <cellStyle name="Input 6 13" xfId="2410" xr:uid="{00000000-0005-0000-0000-0000BC060000}"/>
    <cellStyle name="Input 6 13 2" xfId="3884" xr:uid="{00000000-0005-0000-0000-0000BD060000}"/>
    <cellStyle name="Input 6 13 3" xfId="5342" xr:uid="{00000000-0005-0000-0000-0000BE060000}"/>
    <cellStyle name="Input 6 14" xfId="2465" xr:uid="{00000000-0005-0000-0000-0000BF060000}"/>
    <cellStyle name="Input 6 14 2" xfId="3939" xr:uid="{00000000-0005-0000-0000-0000C0060000}"/>
    <cellStyle name="Input 6 14 3" xfId="5397" xr:uid="{00000000-0005-0000-0000-0000C1060000}"/>
    <cellStyle name="Input 6 15" xfId="2509" xr:uid="{00000000-0005-0000-0000-0000C2060000}"/>
    <cellStyle name="Input 6 16" xfId="3967" xr:uid="{00000000-0005-0000-0000-0000C3060000}"/>
    <cellStyle name="Input 6 2" xfId="1234" xr:uid="{00000000-0005-0000-0000-0000C4060000}"/>
    <cellStyle name="Input 6 2 2" xfId="1594" xr:uid="{00000000-0005-0000-0000-0000C5060000}"/>
    <cellStyle name="Input 6 2 2 2" xfId="3028" xr:uid="{00000000-0005-0000-0000-0000C6060000}"/>
    <cellStyle name="Input 6 2 2 3" xfId="4486" xr:uid="{00000000-0005-0000-0000-0000C7060000}"/>
    <cellStyle name="Input 6 2 3" xfId="1718" xr:uid="{00000000-0005-0000-0000-0000C8060000}"/>
    <cellStyle name="Input 6 2 3 2" xfId="3163" xr:uid="{00000000-0005-0000-0000-0000C9060000}"/>
    <cellStyle name="Input 6 2 3 3" xfId="4621" xr:uid="{00000000-0005-0000-0000-0000CA060000}"/>
    <cellStyle name="Input 6 2 4" xfId="2638" xr:uid="{00000000-0005-0000-0000-0000CB060000}"/>
    <cellStyle name="Input 6 2 5" xfId="4096" xr:uid="{00000000-0005-0000-0000-0000CC060000}"/>
    <cellStyle name="Input 6 3" xfId="1264" xr:uid="{00000000-0005-0000-0000-0000CD060000}"/>
    <cellStyle name="Input 6 3 2" xfId="1622" xr:uid="{00000000-0005-0000-0000-0000CE060000}"/>
    <cellStyle name="Input 6 3 2 2" xfId="3056" xr:uid="{00000000-0005-0000-0000-0000CF060000}"/>
    <cellStyle name="Input 6 3 2 3" xfId="4514" xr:uid="{00000000-0005-0000-0000-0000D0060000}"/>
    <cellStyle name="Input 6 3 3" xfId="1904" xr:uid="{00000000-0005-0000-0000-0000D1060000}"/>
    <cellStyle name="Input 6 3 3 2" xfId="3362" xr:uid="{00000000-0005-0000-0000-0000D2060000}"/>
    <cellStyle name="Input 6 3 3 3" xfId="4820" xr:uid="{00000000-0005-0000-0000-0000D3060000}"/>
    <cellStyle name="Input 6 3 4" xfId="2670" xr:uid="{00000000-0005-0000-0000-0000D4060000}"/>
    <cellStyle name="Input 6 3 5" xfId="4128" xr:uid="{00000000-0005-0000-0000-0000D5060000}"/>
    <cellStyle name="Input 6 4" xfId="1294" xr:uid="{00000000-0005-0000-0000-0000D6060000}"/>
    <cellStyle name="Input 6 4 2" xfId="1786" xr:uid="{00000000-0005-0000-0000-0000D7060000}"/>
    <cellStyle name="Input 6 4 2 2" xfId="3234" xr:uid="{00000000-0005-0000-0000-0000D8060000}"/>
    <cellStyle name="Input 6 4 2 3" xfId="4692" xr:uid="{00000000-0005-0000-0000-0000D9060000}"/>
    <cellStyle name="Input 6 4 3" xfId="1951" xr:uid="{00000000-0005-0000-0000-0000DA060000}"/>
    <cellStyle name="Input 6 4 3 2" xfId="3411" xr:uid="{00000000-0005-0000-0000-0000DB060000}"/>
    <cellStyle name="Input 6 4 3 3" xfId="4869" xr:uid="{00000000-0005-0000-0000-0000DC060000}"/>
    <cellStyle name="Input 6 4 4" xfId="2701" xr:uid="{00000000-0005-0000-0000-0000DD060000}"/>
    <cellStyle name="Input 6 4 5" xfId="4159" xr:uid="{00000000-0005-0000-0000-0000DE060000}"/>
    <cellStyle name="Input 6 5" xfId="1322" xr:uid="{00000000-0005-0000-0000-0000DF060000}"/>
    <cellStyle name="Input 6 5 2" xfId="1848" xr:uid="{00000000-0005-0000-0000-0000E0060000}"/>
    <cellStyle name="Input 6 5 2 2" xfId="3303" xr:uid="{00000000-0005-0000-0000-0000E1060000}"/>
    <cellStyle name="Input 6 5 2 3" xfId="4761" xr:uid="{00000000-0005-0000-0000-0000E2060000}"/>
    <cellStyle name="Input 6 5 3" xfId="2729" xr:uid="{00000000-0005-0000-0000-0000E3060000}"/>
    <cellStyle name="Input 6 5 4" xfId="4187" xr:uid="{00000000-0005-0000-0000-0000E4060000}"/>
    <cellStyle name="Input 6 6" xfId="1894" xr:uid="{00000000-0005-0000-0000-0000E5060000}"/>
    <cellStyle name="Input 6 6 2" xfId="2098" xr:uid="{00000000-0005-0000-0000-0000E6060000}"/>
    <cellStyle name="Input 6 6 2 2" xfId="3564" xr:uid="{00000000-0005-0000-0000-0000E7060000}"/>
    <cellStyle name="Input 6 6 2 3" xfId="5022" xr:uid="{00000000-0005-0000-0000-0000E8060000}"/>
    <cellStyle name="Input 6 6 3" xfId="3352" xr:uid="{00000000-0005-0000-0000-0000E9060000}"/>
    <cellStyle name="Input 6 6 4" xfId="4810" xr:uid="{00000000-0005-0000-0000-0000EA060000}"/>
    <cellStyle name="Input 6 7" xfId="1975" xr:uid="{00000000-0005-0000-0000-0000EB060000}"/>
    <cellStyle name="Input 6 7 2" xfId="1364" xr:uid="{00000000-0005-0000-0000-0000EC060000}"/>
    <cellStyle name="Input 6 7 2 2" xfId="2772" xr:uid="{00000000-0005-0000-0000-0000ED060000}"/>
    <cellStyle name="Input 6 7 2 3" xfId="4230" xr:uid="{00000000-0005-0000-0000-0000EE060000}"/>
    <cellStyle name="Input 6 7 3" xfId="3435" xr:uid="{00000000-0005-0000-0000-0000EF060000}"/>
    <cellStyle name="Input 6 7 4" xfId="4893" xr:uid="{00000000-0005-0000-0000-0000F0060000}"/>
    <cellStyle name="Input 6 8" xfId="2051" xr:uid="{00000000-0005-0000-0000-0000F1060000}"/>
    <cellStyle name="Input 6 8 2" xfId="2243" xr:uid="{00000000-0005-0000-0000-0000F2060000}"/>
    <cellStyle name="Input 6 8 2 2" xfId="3716" xr:uid="{00000000-0005-0000-0000-0000F3060000}"/>
    <cellStyle name="Input 6 8 2 3" xfId="5174" xr:uid="{00000000-0005-0000-0000-0000F4060000}"/>
    <cellStyle name="Input 6 8 3" xfId="3514" xr:uid="{00000000-0005-0000-0000-0000F5060000}"/>
    <cellStyle name="Input 6 8 4" xfId="4972" xr:uid="{00000000-0005-0000-0000-0000F6060000}"/>
    <cellStyle name="Input 6 9" xfId="2124" xr:uid="{00000000-0005-0000-0000-0000F7060000}"/>
    <cellStyle name="Input 6 9 2" xfId="1518" xr:uid="{00000000-0005-0000-0000-0000F8060000}"/>
    <cellStyle name="Input 6 9 2 2" xfId="2944" xr:uid="{00000000-0005-0000-0000-0000F9060000}"/>
    <cellStyle name="Input 6 9 2 3" xfId="4402" xr:uid="{00000000-0005-0000-0000-0000FA060000}"/>
    <cellStyle name="Input 6 9 3" xfId="3590" xr:uid="{00000000-0005-0000-0000-0000FB060000}"/>
    <cellStyle name="Input 6 9 4" xfId="5048" xr:uid="{00000000-0005-0000-0000-0000FC060000}"/>
    <cellStyle name="Input 7" xfId="1109" xr:uid="{00000000-0005-0000-0000-0000FD060000}"/>
    <cellStyle name="Input 7 10" xfId="2190" xr:uid="{00000000-0005-0000-0000-0000FE060000}"/>
    <cellStyle name="Input 7 10 2" xfId="2354" xr:uid="{00000000-0005-0000-0000-0000FF060000}"/>
    <cellStyle name="Input 7 10 2 2" xfId="3828" xr:uid="{00000000-0005-0000-0000-000000070000}"/>
    <cellStyle name="Input 7 10 2 3" xfId="5286" xr:uid="{00000000-0005-0000-0000-000001070000}"/>
    <cellStyle name="Input 7 10 3" xfId="3658" xr:uid="{00000000-0005-0000-0000-000002070000}"/>
    <cellStyle name="Input 7 10 4" xfId="5116" xr:uid="{00000000-0005-0000-0000-000003070000}"/>
    <cellStyle name="Input 7 11" xfId="2274" xr:uid="{00000000-0005-0000-0000-000004070000}"/>
    <cellStyle name="Input 7 11 2" xfId="2383" xr:uid="{00000000-0005-0000-0000-000005070000}"/>
    <cellStyle name="Input 7 11 2 2" xfId="3857" xr:uid="{00000000-0005-0000-0000-000006070000}"/>
    <cellStyle name="Input 7 11 2 3" xfId="5315" xr:uid="{00000000-0005-0000-0000-000007070000}"/>
    <cellStyle name="Input 7 11 3" xfId="3748" xr:uid="{00000000-0005-0000-0000-000008070000}"/>
    <cellStyle name="Input 7 11 4" xfId="5206" xr:uid="{00000000-0005-0000-0000-000009070000}"/>
    <cellStyle name="Input 7 12" xfId="2332" xr:uid="{00000000-0005-0000-0000-00000A070000}"/>
    <cellStyle name="Input 7 12 2" xfId="3806" xr:uid="{00000000-0005-0000-0000-00000B070000}"/>
    <cellStyle name="Input 7 12 3" xfId="5264" xr:uid="{00000000-0005-0000-0000-00000C070000}"/>
    <cellStyle name="Input 7 13" xfId="2413" xr:uid="{00000000-0005-0000-0000-00000D070000}"/>
    <cellStyle name="Input 7 13 2" xfId="3887" xr:uid="{00000000-0005-0000-0000-00000E070000}"/>
    <cellStyle name="Input 7 13 3" xfId="5345" xr:uid="{00000000-0005-0000-0000-00000F070000}"/>
    <cellStyle name="Input 7 14" xfId="2468" xr:uid="{00000000-0005-0000-0000-000010070000}"/>
    <cellStyle name="Input 7 14 2" xfId="3942" xr:uid="{00000000-0005-0000-0000-000011070000}"/>
    <cellStyle name="Input 7 14 3" xfId="5400" xr:uid="{00000000-0005-0000-0000-000012070000}"/>
    <cellStyle name="Input 7 15" xfId="2512" xr:uid="{00000000-0005-0000-0000-000013070000}"/>
    <cellStyle name="Input 7 16" xfId="3970" xr:uid="{00000000-0005-0000-0000-000014070000}"/>
    <cellStyle name="Input 7 2" xfId="1237" xr:uid="{00000000-0005-0000-0000-000015070000}"/>
    <cellStyle name="Input 7 2 2" xfId="1597" xr:uid="{00000000-0005-0000-0000-000016070000}"/>
    <cellStyle name="Input 7 2 2 2" xfId="3031" xr:uid="{00000000-0005-0000-0000-000017070000}"/>
    <cellStyle name="Input 7 2 2 3" xfId="4489" xr:uid="{00000000-0005-0000-0000-000018070000}"/>
    <cellStyle name="Input 7 2 3" xfId="1411" xr:uid="{00000000-0005-0000-0000-000019070000}"/>
    <cellStyle name="Input 7 2 3 2" xfId="2827" xr:uid="{00000000-0005-0000-0000-00001A070000}"/>
    <cellStyle name="Input 7 2 3 3" xfId="4285" xr:uid="{00000000-0005-0000-0000-00001B070000}"/>
    <cellStyle name="Input 7 2 4" xfId="2641" xr:uid="{00000000-0005-0000-0000-00001C070000}"/>
    <cellStyle name="Input 7 2 5" xfId="4099" xr:uid="{00000000-0005-0000-0000-00001D070000}"/>
    <cellStyle name="Input 7 3" xfId="1267" xr:uid="{00000000-0005-0000-0000-00001E070000}"/>
    <cellStyle name="Input 7 3 2" xfId="1625" xr:uid="{00000000-0005-0000-0000-00001F070000}"/>
    <cellStyle name="Input 7 3 2 2" xfId="3059" xr:uid="{00000000-0005-0000-0000-000020070000}"/>
    <cellStyle name="Input 7 3 2 3" xfId="4517" xr:uid="{00000000-0005-0000-0000-000021070000}"/>
    <cellStyle name="Input 7 3 3" xfId="1493" xr:uid="{00000000-0005-0000-0000-000022070000}"/>
    <cellStyle name="Input 7 3 3 2" xfId="2920" xr:uid="{00000000-0005-0000-0000-000023070000}"/>
    <cellStyle name="Input 7 3 3 3" xfId="4378" xr:uid="{00000000-0005-0000-0000-000024070000}"/>
    <cellStyle name="Input 7 3 4" xfId="2673" xr:uid="{00000000-0005-0000-0000-000025070000}"/>
    <cellStyle name="Input 7 3 5" xfId="4131" xr:uid="{00000000-0005-0000-0000-000026070000}"/>
    <cellStyle name="Input 7 4" xfId="1297" xr:uid="{00000000-0005-0000-0000-000027070000}"/>
    <cellStyle name="Input 7 4 2" xfId="1789" xr:uid="{00000000-0005-0000-0000-000028070000}"/>
    <cellStyle name="Input 7 4 2 2" xfId="3237" xr:uid="{00000000-0005-0000-0000-000029070000}"/>
    <cellStyle name="Input 7 4 2 3" xfId="4695" xr:uid="{00000000-0005-0000-0000-00002A070000}"/>
    <cellStyle name="Input 7 4 3" xfId="2207" xr:uid="{00000000-0005-0000-0000-00002B070000}"/>
    <cellStyle name="Input 7 4 3 2" xfId="3677" xr:uid="{00000000-0005-0000-0000-00002C070000}"/>
    <cellStyle name="Input 7 4 3 3" xfId="5135" xr:uid="{00000000-0005-0000-0000-00002D070000}"/>
    <cellStyle name="Input 7 4 4" xfId="2704" xr:uid="{00000000-0005-0000-0000-00002E070000}"/>
    <cellStyle name="Input 7 4 5" xfId="4162" xr:uid="{00000000-0005-0000-0000-00002F070000}"/>
    <cellStyle name="Input 7 5" xfId="1325" xr:uid="{00000000-0005-0000-0000-000030070000}"/>
    <cellStyle name="Input 7 5 2" xfId="1369" xr:uid="{00000000-0005-0000-0000-000031070000}"/>
    <cellStyle name="Input 7 5 2 2" xfId="2778" xr:uid="{00000000-0005-0000-0000-000032070000}"/>
    <cellStyle name="Input 7 5 2 3" xfId="4236" xr:uid="{00000000-0005-0000-0000-000033070000}"/>
    <cellStyle name="Input 7 5 3" xfId="2732" xr:uid="{00000000-0005-0000-0000-000034070000}"/>
    <cellStyle name="Input 7 5 4" xfId="4190" xr:uid="{00000000-0005-0000-0000-000035070000}"/>
    <cellStyle name="Input 7 6" xfId="1897" xr:uid="{00000000-0005-0000-0000-000036070000}"/>
    <cellStyle name="Input 7 6 2" xfId="1355" xr:uid="{00000000-0005-0000-0000-000037070000}"/>
    <cellStyle name="Input 7 6 2 2" xfId="2763" xr:uid="{00000000-0005-0000-0000-000038070000}"/>
    <cellStyle name="Input 7 6 2 3" xfId="4221" xr:uid="{00000000-0005-0000-0000-000039070000}"/>
    <cellStyle name="Input 7 6 3" xfId="3355" xr:uid="{00000000-0005-0000-0000-00003A070000}"/>
    <cellStyle name="Input 7 6 4" xfId="4813" xr:uid="{00000000-0005-0000-0000-00003B070000}"/>
    <cellStyle name="Input 7 7" xfId="1978" xr:uid="{00000000-0005-0000-0000-00003C070000}"/>
    <cellStyle name="Input 7 7 2" xfId="1711" xr:uid="{00000000-0005-0000-0000-00003D070000}"/>
    <cellStyle name="Input 7 7 2 2" xfId="3156" xr:uid="{00000000-0005-0000-0000-00003E070000}"/>
    <cellStyle name="Input 7 7 2 3" xfId="4614" xr:uid="{00000000-0005-0000-0000-00003F070000}"/>
    <cellStyle name="Input 7 7 3" xfId="3438" xr:uid="{00000000-0005-0000-0000-000040070000}"/>
    <cellStyle name="Input 7 7 4" xfId="4896" xr:uid="{00000000-0005-0000-0000-000041070000}"/>
    <cellStyle name="Input 7 8" xfId="2054" xr:uid="{00000000-0005-0000-0000-000042070000}"/>
    <cellStyle name="Input 7 8 2" xfId="1485" xr:uid="{00000000-0005-0000-0000-000043070000}"/>
    <cellStyle name="Input 7 8 2 2" xfId="2912" xr:uid="{00000000-0005-0000-0000-000044070000}"/>
    <cellStyle name="Input 7 8 2 3" xfId="4370" xr:uid="{00000000-0005-0000-0000-000045070000}"/>
    <cellStyle name="Input 7 8 3" xfId="3517" xr:uid="{00000000-0005-0000-0000-000046070000}"/>
    <cellStyle name="Input 7 8 4" xfId="4975" xr:uid="{00000000-0005-0000-0000-000047070000}"/>
    <cellStyle name="Input 7 9" xfId="2127" xr:uid="{00000000-0005-0000-0000-000048070000}"/>
    <cellStyle name="Input 7 9 2" xfId="1655" xr:uid="{00000000-0005-0000-0000-000049070000}"/>
    <cellStyle name="Input 7 9 2 2" xfId="3091" xr:uid="{00000000-0005-0000-0000-00004A070000}"/>
    <cellStyle name="Input 7 9 2 3" xfId="4549" xr:uid="{00000000-0005-0000-0000-00004B070000}"/>
    <cellStyle name="Input 7 9 3" xfId="3593" xr:uid="{00000000-0005-0000-0000-00004C070000}"/>
    <cellStyle name="Input 7 9 4" xfId="5051" xr:uid="{00000000-0005-0000-0000-00004D070000}"/>
    <cellStyle name="Input 8" xfId="1124" xr:uid="{00000000-0005-0000-0000-00004E070000}"/>
    <cellStyle name="Input 8 10" xfId="2196" xr:uid="{00000000-0005-0000-0000-00004F070000}"/>
    <cellStyle name="Input 8 10 2" xfId="2360" xr:uid="{00000000-0005-0000-0000-000050070000}"/>
    <cellStyle name="Input 8 10 2 2" xfId="3834" xr:uid="{00000000-0005-0000-0000-000051070000}"/>
    <cellStyle name="Input 8 10 2 3" xfId="5292" xr:uid="{00000000-0005-0000-0000-000052070000}"/>
    <cellStyle name="Input 8 10 3" xfId="3664" xr:uid="{00000000-0005-0000-0000-000053070000}"/>
    <cellStyle name="Input 8 10 4" xfId="5122" xr:uid="{00000000-0005-0000-0000-000054070000}"/>
    <cellStyle name="Input 8 11" xfId="2280" xr:uid="{00000000-0005-0000-0000-000055070000}"/>
    <cellStyle name="Input 8 11 2" xfId="2390" xr:uid="{00000000-0005-0000-0000-000056070000}"/>
    <cellStyle name="Input 8 11 2 2" xfId="3864" xr:uid="{00000000-0005-0000-0000-000057070000}"/>
    <cellStyle name="Input 8 11 2 3" xfId="5322" xr:uid="{00000000-0005-0000-0000-000058070000}"/>
    <cellStyle name="Input 8 11 3" xfId="3754" xr:uid="{00000000-0005-0000-0000-000059070000}"/>
    <cellStyle name="Input 8 11 4" xfId="5212" xr:uid="{00000000-0005-0000-0000-00005A070000}"/>
    <cellStyle name="Input 8 12" xfId="2338" xr:uid="{00000000-0005-0000-0000-00005B070000}"/>
    <cellStyle name="Input 8 12 2" xfId="3812" xr:uid="{00000000-0005-0000-0000-00005C070000}"/>
    <cellStyle name="Input 8 12 3" xfId="5270" xr:uid="{00000000-0005-0000-0000-00005D070000}"/>
    <cellStyle name="Input 8 13" xfId="2419" xr:uid="{00000000-0005-0000-0000-00005E070000}"/>
    <cellStyle name="Input 8 13 2" xfId="3893" xr:uid="{00000000-0005-0000-0000-00005F070000}"/>
    <cellStyle name="Input 8 13 3" xfId="5351" xr:uid="{00000000-0005-0000-0000-000060070000}"/>
    <cellStyle name="Input 8 14" xfId="2474" xr:uid="{00000000-0005-0000-0000-000061070000}"/>
    <cellStyle name="Input 8 14 2" xfId="3948" xr:uid="{00000000-0005-0000-0000-000062070000}"/>
    <cellStyle name="Input 8 14 3" xfId="5406" xr:uid="{00000000-0005-0000-0000-000063070000}"/>
    <cellStyle name="Input 8 15" xfId="2518" xr:uid="{00000000-0005-0000-0000-000064070000}"/>
    <cellStyle name="Input 8 16" xfId="3976" xr:uid="{00000000-0005-0000-0000-000065070000}"/>
    <cellStyle name="Input 8 2" xfId="1243" xr:uid="{00000000-0005-0000-0000-000066070000}"/>
    <cellStyle name="Input 8 2 2" xfId="1603" xr:uid="{00000000-0005-0000-0000-000067070000}"/>
    <cellStyle name="Input 8 2 2 2" xfId="3037" xr:uid="{00000000-0005-0000-0000-000068070000}"/>
    <cellStyle name="Input 8 2 2 3" xfId="4495" xr:uid="{00000000-0005-0000-0000-000069070000}"/>
    <cellStyle name="Input 8 2 3" xfId="2286" xr:uid="{00000000-0005-0000-0000-00006A070000}"/>
    <cellStyle name="Input 8 2 3 2" xfId="3760" xr:uid="{00000000-0005-0000-0000-00006B070000}"/>
    <cellStyle name="Input 8 2 3 3" xfId="5218" xr:uid="{00000000-0005-0000-0000-00006C070000}"/>
    <cellStyle name="Input 8 2 4" xfId="2648" xr:uid="{00000000-0005-0000-0000-00006D070000}"/>
    <cellStyle name="Input 8 2 5" xfId="4106" xr:uid="{00000000-0005-0000-0000-00006E070000}"/>
    <cellStyle name="Input 8 3" xfId="1274" xr:uid="{00000000-0005-0000-0000-00006F070000}"/>
    <cellStyle name="Input 8 3 2" xfId="1631" xr:uid="{00000000-0005-0000-0000-000070070000}"/>
    <cellStyle name="Input 8 3 2 2" xfId="3065" xr:uid="{00000000-0005-0000-0000-000071070000}"/>
    <cellStyle name="Input 8 3 2 3" xfId="4523" xr:uid="{00000000-0005-0000-0000-000072070000}"/>
    <cellStyle name="Input 8 3 3" xfId="1925" xr:uid="{00000000-0005-0000-0000-000073070000}"/>
    <cellStyle name="Input 8 3 3 2" xfId="3385" xr:uid="{00000000-0005-0000-0000-000074070000}"/>
    <cellStyle name="Input 8 3 3 3" xfId="4843" xr:uid="{00000000-0005-0000-0000-000075070000}"/>
    <cellStyle name="Input 8 3 4" xfId="2681" xr:uid="{00000000-0005-0000-0000-000076070000}"/>
    <cellStyle name="Input 8 3 5" xfId="4139" xr:uid="{00000000-0005-0000-0000-000077070000}"/>
    <cellStyle name="Input 8 4" xfId="1303" xr:uid="{00000000-0005-0000-0000-000078070000}"/>
    <cellStyle name="Input 8 4 2" xfId="1795" xr:uid="{00000000-0005-0000-0000-000079070000}"/>
    <cellStyle name="Input 8 4 2 2" xfId="3243" xr:uid="{00000000-0005-0000-0000-00007A070000}"/>
    <cellStyle name="Input 8 4 2 3" xfId="4701" xr:uid="{00000000-0005-0000-0000-00007B070000}"/>
    <cellStyle name="Input 8 4 3" xfId="2217" xr:uid="{00000000-0005-0000-0000-00007C070000}"/>
    <cellStyle name="Input 8 4 3 2" xfId="3687" xr:uid="{00000000-0005-0000-0000-00007D070000}"/>
    <cellStyle name="Input 8 4 3 3" xfId="5145" xr:uid="{00000000-0005-0000-0000-00007E070000}"/>
    <cellStyle name="Input 8 4 4" xfId="2710" xr:uid="{00000000-0005-0000-0000-00007F070000}"/>
    <cellStyle name="Input 8 4 5" xfId="4168" xr:uid="{00000000-0005-0000-0000-000080070000}"/>
    <cellStyle name="Input 8 5" xfId="1331" xr:uid="{00000000-0005-0000-0000-000081070000}"/>
    <cellStyle name="Input 8 5 2" xfId="2018" xr:uid="{00000000-0005-0000-0000-000082070000}"/>
    <cellStyle name="Input 8 5 2 2" xfId="3481" xr:uid="{00000000-0005-0000-0000-000083070000}"/>
    <cellStyle name="Input 8 5 2 3" xfId="4939" xr:uid="{00000000-0005-0000-0000-000084070000}"/>
    <cellStyle name="Input 8 5 3" xfId="2738" xr:uid="{00000000-0005-0000-0000-000085070000}"/>
    <cellStyle name="Input 8 5 4" xfId="4196" xr:uid="{00000000-0005-0000-0000-000086070000}"/>
    <cellStyle name="Input 8 6" xfId="1903" xr:uid="{00000000-0005-0000-0000-000087070000}"/>
    <cellStyle name="Input 8 6 2" xfId="1338" xr:uid="{00000000-0005-0000-0000-000088070000}"/>
    <cellStyle name="Input 8 6 2 2" xfId="2745" xr:uid="{00000000-0005-0000-0000-000089070000}"/>
    <cellStyle name="Input 8 6 2 3" xfId="4203" xr:uid="{00000000-0005-0000-0000-00008A070000}"/>
    <cellStyle name="Input 8 6 3" xfId="3361" xr:uid="{00000000-0005-0000-0000-00008B070000}"/>
    <cellStyle name="Input 8 6 4" xfId="4819" xr:uid="{00000000-0005-0000-0000-00008C070000}"/>
    <cellStyle name="Input 8 7" xfId="1984" xr:uid="{00000000-0005-0000-0000-00008D070000}"/>
    <cellStyle name="Input 8 7 2" xfId="1486" xr:uid="{00000000-0005-0000-0000-00008E070000}"/>
    <cellStyle name="Input 8 7 2 2" xfId="2913" xr:uid="{00000000-0005-0000-0000-00008F070000}"/>
    <cellStyle name="Input 8 7 2 3" xfId="4371" xr:uid="{00000000-0005-0000-0000-000090070000}"/>
    <cellStyle name="Input 8 7 3" xfId="3444" xr:uid="{00000000-0005-0000-0000-000091070000}"/>
    <cellStyle name="Input 8 7 4" xfId="4902" xr:uid="{00000000-0005-0000-0000-000092070000}"/>
    <cellStyle name="Input 8 8" xfId="2060" xr:uid="{00000000-0005-0000-0000-000093070000}"/>
    <cellStyle name="Input 8 8 2" xfId="2019" xr:uid="{00000000-0005-0000-0000-000094070000}"/>
    <cellStyle name="Input 8 8 2 2" xfId="3482" xr:uid="{00000000-0005-0000-0000-000095070000}"/>
    <cellStyle name="Input 8 8 2 3" xfId="4940" xr:uid="{00000000-0005-0000-0000-000096070000}"/>
    <cellStyle name="Input 8 8 3" xfId="3523" xr:uid="{00000000-0005-0000-0000-000097070000}"/>
    <cellStyle name="Input 8 8 4" xfId="4981" xr:uid="{00000000-0005-0000-0000-000098070000}"/>
    <cellStyle name="Input 8 9" xfId="2133" xr:uid="{00000000-0005-0000-0000-000099070000}"/>
    <cellStyle name="Input 8 9 2" xfId="1509" xr:uid="{00000000-0005-0000-0000-00009A070000}"/>
    <cellStyle name="Input 8 9 2 2" xfId="2935" xr:uid="{00000000-0005-0000-0000-00009B070000}"/>
    <cellStyle name="Input 8 9 2 3" xfId="4393" xr:uid="{00000000-0005-0000-0000-00009C070000}"/>
    <cellStyle name="Input 8 9 3" xfId="3599" xr:uid="{00000000-0005-0000-0000-00009D070000}"/>
    <cellStyle name="Input 8 9 4" xfId="5057" xr:uid="{00000000-0005-0000-0000-00009E070000}"/>
    <cellStyle name="Input 9" xfId="1176" xr:uid="{00000000-0005-0000-0000-00009F070000}"/>
    <cellStyle name="Input 9 2" xfId="1554" xr:uid="{00000000-0005-0000-0000-0000A0070000}"/>
    <cellStyle name="Input 9 2 2" xfId="2983" xr:uid="{00000000-0005-0000-0000-0000A1070000}"/>
    <cellStyle name="Input 9 2 3" xfId="4441" xr:uid="{00000000-0005-0000-0000-0000A2070000}"/>
    <cellStyle name="Input 9 3" xfId="2308" xr:uid="{00000000-0005-0000-0000-0000A3070000}"/>
    <cellStyle name="Input 9 3 2" xfId="3782" xr:uid="{00000000-0005-0000-0000-0000A4070000}"/>
    <cellStyle name="Input 9 3 3" xfId="5240" xr:uid="{00000000-0005-0000-0000-0000A5070000}"/>
    <cellStyle name="Input 9 4" xfId="2571" xr:uid="{00000000-0005-0000-0000-0000A6070000}"/>
    <cellStyle name="Input 9 5" xfId="4029" xr:uid="{00000000-0005-0000-0000-0000A7070000}"/>
    <cellStyle name="Isticanje1 2" xfId="997" xr:uid="{00000000-0005-0000-0000-0000A8070000}"/>
    <cellStyle name="Isticanje2 2" xfId="998" xr:uid="{00000000-0005-0000-0000-0000A9070000}"/>
    <cellStyle name="Isticanje3 2" xfId="999" xr:uid="{00000000-0005-0000-0000-0000AA070000}"/>
    <cellStyle name="Isticanje4 2" xfId="1000" xr:uid="{00000000-0005-0000-0000-0000AB070000}"/>
    <cellStyle name="Isticanje5 2" xfId="1001" xr:uid="{00000000-0005-0000-0000-0000AC070000}"/>
    <cellStyle name="Isticanje6 2" xfId="1002" xr:uid="{00000000-0005-0000-0000-0000AD070000}"/>
    <cellStyle name="Izlaz 2" xfId="1003" xr:uid="{00000000-0005-0000-0000-0000AE070000}"/>
    <cellStyle name="Izlaz 2 10" xfId="2073" xr:uid="{00000000-0005-0000-0000-0000AF070000}"/>
    <cellStyle name="Izlaz 2 10 2" xfId="1465" xr:uid="{00000000-0005-0000-0000-0000B0070000}"/>
    <cellStyle name="Izlaz 2 10 2 2" xfId="2891" xr:uid="{00000000-0005-0000-0000-0000B1070000}"/>
    <cellStyle name="Izlaz 2 10 2 3" xfId="4349" xr:uid="{00000000-0005-0000-0000-0000B2070000}"/>
    <cellStyle name="Izlaz 2 10 3" xfId="3537" xr:uid="{00000000-0005-0000-0000-0000B3070000}"/>
    <cellStyle name="Izlaz 2 10 4" xfId="4995" xr:uid="{00000000-0005-0000-0000-0000B4070000}"/>
    <cellStyle name="Izlaz 2 11" xfId="2157" xr:uid="{00000000-0005-0000-0000-0000B5070000}"/>
    <cellStyle name="Izlaz 2 11 2" xfId="2205" xr:uid="{00000000-0005-0000-0000-0000B6070000}"/>
    <cellStyle name="Izlaz 2 11 2 2" xfId="3674" xr:uid="{00000000-0005-0000-0000-0000B7070000}"/>
    <cellStyle name="Izlaz 2 11 2 3" xfId="5132" xr:uid="{00000000-0005-0000-0000-0000B8070000}"/>
    <cellStyle name="Izlaz 2 11 3" xfId="3623" xr:uid="{00000000-0005-0000-0000-0000B9070000}"/>
    <cellStyle name="Izlaz 2 11 4" xfId="5081" xr:uid="{00000000-0005-0000-0000-0000BA070000}"/>
    <cellStyle name="Izlaz 2 12" xfId="2159" xr:uid="{00000000-0005-0000-0000-0000BB070000}"/>
    <cellStyle name="Izlaz 2 12 2" xfId="3625" xr:uid="{00000000-0005-0000-0000-0000BC070000}"/>
    <cellStyle name="Izlaz 2 12 3" xfId="5083" xr:uid="{00000000-0005-0000-0000-0000BD070000}"/>
    <cellStyle name="Izlaz 2 13" xfId="1633" xr:uid="{00000000-0005-0000-0000-0000BE070000}"/>
    <cellStyle name="Izlaz 2 13 2" xfId="3068" xr:uid="{00000000-0005-0000-0000-0000BF070000}"/>
    <cellStyle name="Izlaz 2 13 3" xfId="4526" xr:uid="{00000000-0005-0000-0000-0000C0070000}"/>
    <cellStyle name="Izlaz 2 14" xfId="2428" xr:uid="{00000000-0005-0000-0000-0000C1070000}"/>
    <cellStyle name="Izlaz 2 14 2" xfId="3902" xr:uid="{00000000-0005-0000-0000-0000C2070000}"/>
    <cellStyle name="Izlaz 2 14 3" xfId="5360" xr:uid="{00000000-0005-0000-0000-0000C3070000}"/>
    <cellStyle name="Izlaz 2 15" xfId="1560" xr:uid="{00000000-0005-0000-0000-0000C4070000}"/>
    <cellStyle name="Izlaz 2 16" xfId="1024" xr:uid="{00000000-0005-0000-0000-0000C5070000}"/>
    <cellStyle name="Izlaz 2 2" xfId="1182" xr:uid="{00000000-0005-0000-0000-0000C6070000}"/>
    <cellStyle name="Izlaz 2 2 2" xfId="1557" xr:uid="{00000000-0005-0000-0000-0000C7070000}"/>
    <cellStyle name="Izlaz 2 2 2 2" xfId="2987" xr:uid="{00000000-0005-0000-0000-0000C8070000}"/>
    <cellStyle name="Izlaz 2 2 2 3" xfId="4445" xr:uid="{00000000-0005-0000-0000-0000C9070000}"/>
    <cellStyle name="Izlaz 2 2 3" xfId="1437" xr:uid="{00000000-0005-0000-0000-0000CA070000}"/>
    <cellStyle name="Izlaz 2 2 3 2" xfId="2857" xr:uid="{00000000-0005-0000-0000-0000CB070000}"/>
    <cellStyle name="Izlaz 2 2 3 3" xfId="4315" xr:uid="{00000000-0005-0000-0000-0000CC070000}"/>
    <cellStyle name="Izlaz 2 2 4" xfId="2579" xr:uid="{00000000-0005-0000-0000-0000CD070000}"/>
    <cellStyle name="Izlaz 2 2 5" xfId="4037" xr:uid="{00000000-0005-0000-0000-0000CE070000}"/>
    <cellStyle name="Izlaz 2 3" xfId="1165" xr:uid="{00000000-0005-0000-0000-0000CF070000}"/>
    <cellStyle name="Izlaz 2 3 2" xfId="1545" xr:uid="{00000000-0005-0000-0000-0000D0070000}"/>
    <cellStyle name="Izlaz 2 3 2 2" xfId="2973" xr:uid="{00000000-0005-0000-0000-0000D1070000}"/>
    <cellStyle name="Izlaz 2 3 2 3" xfId="4431" xr:uid="{00000000-0005-0000-0000-0000D2070000}"/>
    <cellStyle name="Izlaz 2 3 3" xfId="1678" xr:uid="{00000000-0005-0000-0000-0000D3070000}"/>
    <cellStyle name="Izlaz 2 3 3 2" xfId="3120" xr:uid="{00000000-0005-0000-0000-0000D4070000}"/>
    <cellStyle name="Izlaz 2 3 3 3" xfId="4578" xr:uid="{00000000-0005-0000-0000-0000D5070000}"/>
    <cellStyle name="Izlaz 2 3 4" xfId="2557" xr:uid="{00000000-0005-0000-0000-0000D6070000}"/>
    <cellStyle name="Izlaz 2 3 5" xfId="4015" xr:uid="{00000000-0005-0000-0000-0000D7070000}"/>
    <cellStyle name="Izlaz 2 4" xfId="1189" xr:uid="{00000000-0005-0000-0000-0000D8070000}"/>
    <cellStyle name="Izlaz 2 4 2" xfId="1686" xr:uid="{00000000-0005-0000-0000-0000D9070000}"/>
    <cellStyle name="Izlaz 2 4 2 2" xfId="3130" xr:uid="{00000000-0005-0000-0000-0000DA070000}"/>
    <cellStyle name="Izlaz 2 4 2 3" xfId="4588" xr:uid="{00000000-0005-0000-0000-0000DB070000}"/>
    <cellStyle name="Izlaz 2 4 3" xfId="1429" xr:uid="{00000000-0005-0000-0000-0000DC070000}"/>
    <cellStyle name="Izlaz 2 4 3 2" xfId="2846" xr:uid="{00000000-0005-0000-0000-0000DD070000}"/>
    <cellStyle name="Izlaz 2 4 3 3" xfId="4304" xr:uid="{00000000-0005-0000-0000-0000DE070000}"/>
    <cellStyle name="Izlaz 2 4 4" xfId="2586" xr:uid="{00000000-0005-0000-0000-0000DF070000}"/>
    <cellStyle name="Izlaz 2 4 5" xfId="4044" xr:uid="{00000000-0005-0000-0000-0000E0070000}"/>
    <cellStyle name="Izlaz 2 5" xfId="1158" xr:uid="{00000000-0005-0000-0000-0000E1070000}"/>
    <cellStyle name="Izlaz 2 5 2" xfId="1799" xr:uid="{00000000-0005-0000-0000-0000E2070000}"/>
    <cellStyle name="Izlaz 2 5 2 2" xfId="3247" xr:uid="{00000000-0005-0000-0000-0000E3070000}"/>
    <cellStyle name="Izlaz 2 5 2 3" xfId="4705" xr:uid="{00000000-0005-0000-0000-0000E4070000}"/>
    <cellStyle name="Izlaz 2 5 3" xfId="2550" xr:uid="{00000000-0005-0000-0000-0000E5070000}"/>
    <cellStyle name="Izlaz 2 5 4" xfId="4008" xr:uid="{00000000-0005-0000-0000-0000E6070000}"/>
    <cellStyle name="Izlaz 2 6" xfId="1691" xr:uid="{00000000-0005-0000-0000-0000E7070000}"/>
    <cellStyle name="Izlaz 2 6 2" xfId="1806" xr:uid="{00000000-0005-0000-0000-0000E8070000}"/>
    <cellStyle name="Izlaz 2 6 2 2" xfId="3254" xr:uid="{00000000-0005-0000-0000-0000E9070000}"/>
    <cellStyle name="Izlaz 2 6 2 3" xfId="4712" xr:uid="{00000000-0005-0000-0000-0000EA070000}"/>
    <cellStyle name="Izlaz 2 6 3" xfId="3135" xr:uid="{00000000-0005-0000-0000-0000EB070000}"/>
    <cellStyle name="Izlaz 2 6 4" xfId="4593" xr:uid="{00000000-0005-0000-0000-0000EC070000}"/>
    <cellStyle name="Izlaz 2 7" xfId="1382" xr:uid="{00000000-0005-0000-0000-0000ED070000}"/>
    <cellStyle name="Izlaz 2 7 2" xfId="1942" xr:uid="{00000000-0005-0000-0000-0000EE070000}"/>
    <cellStyle name="Izlaz 2 7 2 2" xfId="3402" xr:uid="{00000000-0005-0000-0000-0000EF070000}"/>
    <cellStyle name="Izlaz 2 7 2 3" xfId="4860" xr:uid="{00000000-0005-0000-0000-0000F0070000}"/>
    <cellStyle name="Izlaz 2 7 3" xfId="2794" xr:uid="{00000000-0005-0000-0000-0000F1070000}"/>
    <cellStyle name="Izlaz 2 7 4" xfId="4252" xr:uid="{00000000-0005-0000-0000-0000F2070000}"/>
    <cellStyle name="Izlaz 2 8" xfId="1430" xr:uid="{00000000-0005-0000-0000-0000F3070000}"/>
    <cellStyle name="Izlaz 2 8 2" xfId="2292" xr:uid="{00000000-0005-0000-0000-0000F4070000}"/>
    <cellStyle name="Izlaz 2 8 2 2" xfId="3766" xr:uid="{00000000-0005-0000-0000-0000F5070000}"/>
    <cellStyle name="Izlaz 2 8 2 3" xfId="5224" xr:uid="{00000000-0005-0000-0000-0000F6070000}"/>
    <cellStyle name="Izlaz 2 8 3" xfId="2847" xr:uid="{00000000-0005-0000-0000-0000F7070000}"/>
    <cellStyle name="Izlaz 2 8 4" xfId="4305" xr:uid="{00000000-0005-0000-0000-0000F8070000}"/>
    <cellStyle name="Izlaz 2 9" xfId="1940" xr:uid="{00000000-0005-0000-0000-0000F9070000}"/>
    <cellStyle name="Izlaz 2 9 2" xfId="1751" xr:uid="{00000000-0005-0000-0000-0000FA070000}"/>
    <cellStyle name="Izlaz 2 9 2 2" xfId="3198" xr:uid="{00000000-0005-0000-0000-0000FB070000}"/>
    <cellStyle name="Izlaz 2 9 2 3" xfId="4656" xr:uid="{00000000-0005-0000-0000-0000FC070000}"/>
    <cellStyle name="Izlaz 2 9 3" xfId="3400" xr:uid="{00000000-0005-0000-0000-0000FD070000}"/>
    <cellStyle name="Izlaz 2 9 4" xfId="4858" xr:uid="{00000000-0005-0000-0000-0000FE070000}"/>
    <cellStyle name="Izračun 2" xfId="1004" xr:uid="{00000000-0005-0000-0000-0000FF070000}"/>
    <cellStyle name="Izračun 2 10" xfId="1874" xr:uid="{00000000-0005-0000-0000-000000080000}"/>
    <cellStyle name="Izračun 2 10 2" xfId="1356" xr:uid="{00000000-0005-0000-0000-000001080000}"/>
    <cellStyle name="Izračun 2 10 2 2" xfId="2764" xr:uid="{00000000-0005-0000-0000-000002080000}"/>
    <cellStyle name="Izračun 2 10 2 3" xfId="4222" xr:uid="{00000000-0005-0000-0000-000003080000}"/>
    <cellStyle name="Izračun 2 10 3" xfId="3332" xr:uid="{00000000-0005-0000-0000-000004080000}"/>
    <cellStyle name="Izračun 2 10 4" xfId="4790" xr:uid="{00000000-0005-0000-0000-000005080000}"/>
    <cellStyle name="Izračun 2 11" xfId="2168" xr:uid="{00000000-0005-0000-0000-000006080000}"/>
    <cellStyle name="Izračun 2 11 2" xfId="1851" xr:uid="{00000000-0005-0000-0000-000007080000}"/>
    <cellStyle name="Izračun 2 11 2 2" xfId="3306" xr:uid="{00000000-0005-0000-0000-000008080000}"/>
    <cellStyle name="Izračun 2 11 2 3" xfId="4764" xr:uid="{00000000-0005-0000-0000-000009080000}"/>
    <cellStyle name="Izračun 2 11 3" xfId="3636" xr:uid="{00000000-0005-0000-0000-00000A080000}"/>
    <cellStyle name="Izračun 2 11 4" xfId="5094" xr:uid="{00000000-0005-0000-0000-00000B080000}"/>
    <cellStyle name="Izračun 2 12" xfId="2001" xr:uid="{00000000-0005-0000-0000-00000C080000}"/>
    <cellStyle name="Izračun 2 12 2" xfId="3462" xr:uid="{00000000-0005-0000-0000-00000D080000}"/>
    <cellStyle name="Izračun 2 12 3" xfId="4920" xr:uid="{00000000-0005-0000-0000-00000E080000}"/>
    <cellStyle name="Izračun 2 13" xfId="2246" xr:uid="{00000000-0005-0000-0000-00000F080000}"/>
    <cellStyle name="Izračun 2 13 2" xfId="3719" xr:uid="{00000000-0005-0000-0000-000010080000}"/>
    <cellStyle name="Izračun 2 13 3" xfId="5177" xr:uid="{00000000-0005-0000-0000-000011080000}"/>
    <cellStyle name="Izračun 2 14" xfId="2429" xr:uid="{00000000-0005-0000-0000-000012080000}"/>
    <cellStyle name="Izračun 2 14 2" xfId="3903" xr:uid="{00000000-0005-0000-0000-000013080000}"/>
    <cellStyle name="Izračun 2 14 3" xfId="5361" xr:uid="{00000000-0005-0000-0000-000014080000}"/>
    <cellStyle name="Izračun 2 15" xfId="1185" xr:uid="{00000000-0005-0000-0000-000015080000}"/>
    <cellStyle name="Izračun 2 16" xfId="1025" xr:uid="{00000000-0005-0000-0000-000016080000}"/>
    <cellStyle name="Izračun 2 2" xfId="1183" xr:uid="{00000000-0005-0000-0000-000017080000}"/>
    <cellStyle name="Izračun 2 2 2" xfId="1558" xr:uid="{00000000-0005-0000-0000-000018080000}"/>
    <cellStyle name="Izračun 2 2 2 2" xfId="2988" xr:uid="{00000000-0005-0000-0000-000019080000}"/>
    <cellStyle name="Izračun 2 2 2 3" xfId="4446" xr:uid="{00000000-0005-0000-0000-00001A080000}"/>
    <cellStyle name="Izračun 2 2 3" xfId="2305" xr:uid="{00000000-0005-0000-0000-00001B080000}"/>
    <cellStyle name="Izračun 2 2 3 2" xfId="3779" xr:uid="{00000000-0005-0000-0000-00001C080000}"/>
    <cellStyle name="Izračun 2 2 3 3" xfId="5237" xr:uid="{00000000-0005-0000-0000-00001D080000}"/>
    <cellStyle name="Izračun 2 2 4" xfId="2580" xr:uid="{00000000-0005-0000-0000-00001E080000}"/>
    <cellStyle name="Izračun 2 2 5" xfId="4038" xr:uid="{00000000-0005-0000-0000-00001F080000}"/>
    <cellStyle name="Izračun 2 3" xfId="1164" xr:uid="{00000000-0005-0000-0000-000020080000}"/>
    <cellStyle name="Izračun 2 3 2" xfId="1544" xr:uid="{00000000-0005-0000-0000-000021080000}"/>
    <cellStyle name="Izračun 2 3 2 2" xfId="2972" xr:uid="{00000000-0005-0000-0000-000022080000}"/>
    <cellStyle name="Izračun 2 3 2 3" xfId="4430" xr:uid="{00000000-0005-0000-0000-000023080000}"/>
    <cellStyle name="Izračun 2 3 3" xfId="1477" xr:uid="{00000000-0005-0000-0000-000024080000}"/>
    <cellStyle name="Izračun 2 3 3 2" xfId="2904" xr:uid="{00000000-0005-0000-0000-000025080000}"/>
    <cellStyle name="Izračun 2 3 3 3" xfId="4362" xr:uid="{00000000-0005-0000-0000-000026080000}"/>
    <cellStyle name="Izračun 2 3 4" xfId="2556" xr:uid="{00000000-0005-0000-0000-000027080000}"/>
    <cellStyle name="Izračun 2 3 5" xfId="4014" xr:uid="{00000000-0005-0000-0000-000028080000}"/>
    <cellStyle name="Izračun 2 4" xfId="1190" xr:uid="{00000000-0005-0000-0000-000029080000}"/>
    <cellStyle name="Izračun 2 4 2" xfId="1456" xr:uid="{00000000-0005-0000-0000-00002A080000}"/>
    <cellStyle name="Izračun 2 4 2 2" xfId="2879" xr:uid="{00000000-0005-0000-0000-00002B080000}"/>
    <cellStyle name="Izračun 2 4 2 3" xfId="4337" xr:uid="{00000000-0005-0000-0000-00002C080000}"/>
    <cellStyle name="Izračun 2 4 3" xfId="1413" xr:uid="{00000000-0005-0000-0000-00002D080000}"/>
    <cellStyle name="Izračun 2 4 3 2" xfId="2829" xr:uid="{00000000-0005-0000-0000-00002E080000}"/>
    <cellStyle name="Izračun 2 4 3 3" xfId="4287" xr:uid="{00000000-0005-0000-0000-00002F080000}"/>
    <cellStyle name="Izračun 2 4 4" xfId="2587" xr:uid="{00000000-0005-0000-0000-000030080000}"/>
    <cellStyle name="Izračun 2 4 5" xfId="4045" xr:uid="{00000000-0005-0000-0000-000031080000}"/>
    <cellStyle name="Izračun 2 5" xfId="1157" xr:uid="{00000000-0005-0000-0000-000032080000}"/>
    <cellStyle name="Izračun 2 5 2" xfId="2080" xr:uid="{00000000-0005-0000-0000-000033080000}"/>
    <cellStyle name="Izračun 2 5 2 2" xfId="3545" xr:uid="{00000000-0005-0000-0000-000034080000}"/>
    <cellStyle name="Izračun 2 5 2 3" xfId="5003" xr:uid="{00000000-0005-0000-0000-000035080000}"/>
    <cellStyle name="Izračun 2 5 3" xfId="2549" xr:uid="{00000000-0005-0000-0000-000036080000}"/>
    <cellStyle name="Izračun 2 5 4" xfId="4007" xr:uid="{00000000-0005-0000-0000-000037080000}"/>
    <cellStyle name="Izračun 2 6" xfId="1652" xr:uid="{00000000-0005-0000-0000-000038080000}"/>
    <cellStyle name="Izračun 2 6 2" xfId="1428" xr:uid="{00000000-0005-0000-0000-000039080000}"/>
    <cellStyle name="Izračun 2 6 2 2" xfId="2845" xr:uid="{00000000-0005-0000-0000-00003A080000}"/>
    <cellStyle name="Izračun 2 6 2 3" xfId="4303" xr:uid="{00000000-0005-0000-0000-00003B080000}"/>
    <cellStyle name="Izračun 2 6 3" xfId="3088" xr:uid="{00000000-0005-0000-0000-00003C080000}"/>
    <cellStyle name="Izračun 2 6 4" xfId="4546" xr:uid="{00000000-0005-0000-0000-00003D080000}"/>
    <cellStyle name="Izračun 2 7" xfId="1858" xr:uid="{00000000-0005-0000-0000-00003E080000}"/>
    <cellStyle name="Izračun 2 7 2" xfId="1765" xr:uid="{00000000-0005-0000-0000-00003F080000}"/>
    <cellStyle name="Izračun 2 7 2 2" xfId="3213" xr:uid="{00000000-0005-0000-0000-000040080000}"/>
    <cellStyle name="Izračun 2 7 2 3" xfId="4671" xr:uid="{00000000-0005-0000-0000-000041080000}"/>
    <cellStyle name="Izračun 2 7 3" xfId="3314" xr:uid="{00000000-0005-0000-0000-000042080000}"/>
    <cellStyle name="Izračun 2 7 4" xfId="4772" xr:uid="{00000000-0005-0000-0000-000043080000}"/>
    <cellStyle name="Izračun 2 8" xfId="1513" xr:uid="{00000000-0005-0000-0000-000044080000}"/>
    <cellStyle name="Izračun 2 8 2" xfId="1872" xr:uid="{00000000-0005-0000-0000-000045080000}"/>
    <cellStyle name="Izračun 2 8 2 2" xfId="3329" xr:uid="{00000000-0005-0000-0000-000046080000}"/>
    <cellStyle name="Izračun 2 8 2 3" xfId="4787" xr:uid="{00000000-0005-0000-0000-000047080000}"/>
    <cellStyle name="Izračun 2 8 3" xfId="2939" xr:uid="{00000000-0005-0000-0000-000048080000}"/>
    <cellStyle name="Izračun 2 8 4" xfId="4397" xr:uid="{00000000-0005-0000-0000-000049080000}"/>
    <cellStyle name="Izračun 2 9" xfId="1922" xr:uid="{00000000-0005-0000-0000-00004A080000}"/>
    <cellStyle name="Izračun 2 9 2" xfId="1519" xr:uid="{00000000-0005-0000-0000-00004B080000}"/>
    <cellStyle name="Izračun 2 9 2 2" xfId="2945" xr:uid="{00000000-0005-0000-0000-00004C080000}"/>
    <cellStyle name="Izračun 2 9 2 3" xfId="4403" xr:uid="{00000000-0005-0000-0000-00004D080000}"/>
    <cellStyle name="Izračun 2 9 3" xfId="3381" xr:uid="{00000000-0005-0000-0000-00004E080000}"/>
    <cellStyle name="Izračun 2 9 4" xfId="4839" xr:uid="{00000000-0005-0000-0000-00004F080000}"/>
    <cellStyle name="Linked Cell" xfId="1005" xr:uid="{00000000-0005-0000-0000-000050080000}"/>
    <cellStyle name="Linked Cell 2" xfId="52" xr:uid="{00000000-0005-0000-0000-000051080000}"/>
    <cellStyle name="Linked Cell 2 2" xfId="769" xr:uid="{00000000-0005-0000-0000-000052080000}"/>
    <cellStyle name="Linked Cell 2 3" xfId="770" xr:uid="{00000000-0005-0000-0000-000053080000}"/>
    <cellStyle name="Linked Cell 2 4" xfId="768" xr:uid="{00000000-0005-0000-0000-000054080000}"/>
    <cellStyle name="Linked Cell 2 5" xfId="1006" xr:uid="{00000000-0005-0000-0000-000055080000}"/>
    <cellStyle name="Linked Cell 3" xfId="1008" xr:uid="{00000000-0005-0000-0000-000056080000}"/>
    <cellStyle name="Loše 2" xfId="1009" xr:uid="{00000000-0005-0000-0000-000057080000}"/>
    <cellStyle name="Naslov 1 2" xfId="1010" xr:uid="{00000000-0005-0000-0000-000058080000}"/>
    <cellStyle name="Naslov 2 2" xfId="1011" xr:uid="{00000000-0005-0000-0000-000059080000}"/>
    <cellStyle name="Naslov 3 2" xfId="1012" xr:uid="{00000000-0005-0000-0000-00005A080000}"/>
    <cellStyle name="Naslov 4 2" xfId="1013" xr:uid="{00000000-0005-0000-0000-00005B080000}"/>
    <cellStyle name="Naslov 5" xfId="1014" xr:uid="{00000000-0005-0000-0000-00005C080000}"/>
    <cellStyle name="Neutral" xfId="1015" xr:uid="{00000000-0005-0000-0000-00005D080000}"/>
    <cellStyle name="Neutral 2" xfId="53" xr:uid="{00000000-0005-0000-0000-00005E080000}"/>
    <cellStyle name="Neutral 2 2" xfId="772" xr:uid="{00000000-0005-0000-0000-00005F080000}"/>
    <cellStyle name="Neutral 2 3" xfId="773" xr:uid="{00000000-0005-0000-0000-000060080000}"/>
    <cellStyle name="Neutral 2 4" xfId="771" xr:uid="{00000000-0005-0000-0000-000061080000}"/>
    <cellStyle name="Neutral 2 5" xfId="1016" xr:uid="{00000000-0005-0000-0000-000062080000}"/>
    <cellStyle name="Neutral 3" xfId="1020" xr:uid="{00000000-0005-0000-0000-000063080000}"/>
    <cellStyle name="Neutralno 2" xfId="1021" xr:uid="{00000000-0005-0000-0000-000064080000}"/>
    <cellStyle name="Normal 10" xfId="774" xr:uid="{00000000-0005-0000-0000-000065080000}"/>
    <cellStyle name="Normal 2" xfId="1" xr:uid="{00000000-0005-0000-0000-000066080000}"/>
    <cellStyle name="Normal 2 2" xfId="2" xr:uid="{00000000-0005-0000-0000-000067080000}"/>
    <cellStyle name="Normal 2 2 10" xfId="777" xr:uid="{00000000-0005-0000-0000-000068080000}"/>
    <cellStyle name="Normal 2 2 11" xfId="778" xr:uid="{00000000-0005-0000-0000-000069080000}"/>
    <cellStyle name="Normal 2 2 12" xfId="779" xr:uid="{00000000-0005-0000-0000-00006A080000}"/>
    <cellStyle name="Normal 2 2 13" xfId="780" xr:uid="{00000000-0005-0000-0000-00006B080000}"/>
    <cellStyle name="Normal 2 2 14" xfId="781" xr:uid="{00000000-0005-0000-0000-00006C080000}"/>
    <cellStyle name="Normal 2 2 15" xfId="782" xr:uid="{00000000-0005-0000-0000-00006D080000}"/>
    <cellStyle name="Normal 2 2 16" xfId="783" xr:uid="{00000000-0005-0000-0000-00006E080000}"/>
    <cellStyle name="Normal 2 2 16 2" xfId="784" xr:uid="{00000000-0005-0000-0000-00006F080000}"/>
    <cellStyle name="Normal 2 2 17" xfId="776" xr:uid="{00000000-0005-0000-0000-000070080000}"/>
    <cellStyle name="Normal 2 2 2" xfId="55" xr:uid="{00000000-0005-0000-0000-000071080000}"/>
    <cellStyle name="Normal 2 2 2 10" xfId="786" xr:uid="{00000000-0005-0000-0000-000072080000}"/>
    <cellStyle name="Normal 2 2 2 11" xfId="787" xr:uid="{00000000-0005-0000-0000-000073080000}"/>
    <cellStyle name="Normal 2 2 2 12" xfId="788" xr:uid="{00000000-0005-0000-0000-000074080000}"/>
    <cellStyle name="Normal 2 2 2 13" xfId="789" xr:uid="{00000000-0005-0000-0000-000075080000}"/>
    <cellStyle name="Normal 2 2 2 14" xfId="785" xr:uid="{00000000-0005-0000-0000-000076080000}"/>
    <cellStyle name="Normal 2 2 2 2" xfId="790" xr:uid="{00000000-0005-0000-0000-000077080000}"/>
    <cellStyle name="Normal 2 2 2 2 2" xfId="1027" xr:uid="{00000000-0005-0000-0000-000078080000}"/>
    <cellStyle name="Normal 2 2 2 2 3" xfId="1026" xr:uid="{00000000-0005-0000-0000-000079080000}"/>
    <cellStyle name="Normal 2 2 2 3" xfId="791" xr:uid="{00000000-0005-0000-0000-00007A080000}"/>
    <cellStyle name="Normal 2 2 2 4" xfId="792" xr:uid="{00000000-0005-0000-0000-00007B080000}"/>
    <cellStyle name="Normal 2 2 2 5" xfId="793" xr:uid="{00000000-0005-0000-0000-00007C080000}"/>
    <cellStyle name="Normal 2 2 2 6" xfId="794" xr:uid="{00000000-0005-0000-0000-00007D080000}"/>
    <cellStyle name="Normal 2 2 2 7" xfId="795" xr:uid="{00000000-0005-0000-0000-00007E080000}"/>
    <cellStyle name="Normal 2 2 2 8" xfId="796" xr:uid="{00000000-0005-0000-0000-00007F080000}"/>
    <cellStyle name="Normal 2 2 2 9" xfId="797" xr:uid="{00000000-0005-0000-0000-000080080000}"/>
    <cellStyle name="Normal 2 2 3" xfId="798" xr:uid="{00000000-0005-0000-0000-000081080000}"/>
    <cellStyle name="Normal 2 2 3 2" xfId="1029" xr:uid="{00000000-0005-0000-0000-000082080000}"/>
    <cellStyle name="Normal 2 2 3 3" xfId="1028" xr:uid="{00000000-0005-0000-0000-000083080000}"/>
    <cellStyle name="Normal 2 2 4" xfId="799" xr:uid="{00000000-0005-0000-0000-000084080000}"/>
    <cellStyle name="Normal 2 2 5" xfId="800" xr:uid="{00000000-0005-0000-0000-000085080000}"/>
    <cellStyle name="Normal 2 2 6" xfId="801" xr:uid="{00000000-0005-0000-0000-000086080000}"/>
    <cellStyle name="Normal 2 2 7" xfId="802" xr:uid="{00000000-0005-0000-0000-000087080000}"/>
    <cellStyle name="Normal 2 2 8" xfId="803" xr:uid="{00000000-0005-0000-0000-000088080000}"/>
    <cellStyle name="Normal 2 2 9" xfId="804" xr:uid="{00000000-0005-0000-0000-000089080000}"/>
    <cellStyle name="Normal 2 3" xfId="54" xr:uid="{00000000-0005-0000-0000-00008A080000}"/>
    <cellStyle name="Normal 2 3 2" xfId="805" xr:uid="{00000000-0005-0000-0000-00008B080000}"/>
    <cellStyle name="Normal 2 3 3" xfId="1030" xr:uid="{00000000-0005-0000-0000-00008C080000}"/>
    <cellStyle name="Normal 2 4" xfId="806" xr:uid="{00000000-0005-0000-0000-00008D080000}"/>
    <cellStyle name="Normal 2 4 2" xfId="1032" xr:uid="{00000000-0005-0000-0000-00008E080000}"/>
    <cellStyle name="Normal 2 4 3" xfId="1031" xr:uid="{00000000-0005-0000-0000-00008F080000}"/>
    <cellStyle name="Normal 2 5" xfId="807" xr:uid="{00000000-0005-0000-0000-000090080000}"/>
    <cellStyle name="Normal 2 6" xfId="808" xr:uid="{00000000-0005-0000-0000-000091080000}"/>
    <cellStyle name="Normal 2 7" xfId="809" xr:uid="{00000000-0005-0000-0000-000092080000}"/>
    <cellStyle name="Normal 2 7 2" xfId="810" xr:uid="{00000000-0005-0000-0000-000093080000}"/>
    <cellStyle name="Normal 2 8" xfId="775" xr:uid="{00000000-0005-0000-0000-000094080000}"/>
    <cellStyle name="Normal 2 8 2" xfId="1023" xr:uid="{00000000-0005-0000-0000-000095080000}"/>
    <cellStyle name="Normal 3" xfId="70" xr:uid="{00000000-0005-0000-0000-000096080000}"/>
    <cellStyle name="Normal 3 2" xfId="3" xr:uid="{00000000-0005-0000-0000-000097080000}"/>
    <cellStyle name="Normal 3 2 2" xfId="812" xr:uid="{00000000-0005-0000-0000-000098080000}"/>
    <cellStyle name="Normal 3 3" xfId="813" xr:uid="{00000000-0005-0000-0000-000099080000}"/>
    <cellStyle name="Normal 3 4" xfId="814" xr:uid="{00000000-0005-0000-0000-00009A080000}"/>
    <cellStyle name="Normal 3 5" xfId="811" xr:uid="{00000000-0005-0000-0000-00009B080000}"/>
    <cellStyle name="Normal 3 6" xfId="1033" xr:uid="{00000000-0005-0000-0000-00009C080000}"/>
    <cellStyle name="Normal 3 7" xfId="1344" xr:uid="{00000000-0005-0000-0000-00009D080000}"/>
    <cellStyle name="Normal 4" xfId="815" xr:uid="{00000000-0005-0000-0000-00009E080000}"/>
    <cellStyle name="Normal 4 2" xfId="816" xr:uid="{00000000-0005-0000-0000-00009F080000}"/>
    <cellStyle name="Normal 4 3" xfId="1127" xr:uid="{00000000-0005-0000-0000-0000A0080000}"/>
    <cellStyle name="Normal 5" xfId="817" xr:uid="{00000000-0005-0000-0000-0000A1080000}"/>
    <cellStyle name="Normal 6" xfId="818" xr:uid="{00000000-0005-0000-0000-0000A2080000}"/>
    <cellStyle name="Normal 6 2" xfId="1034" xr:uid="{00000000-0005-0000-0000-0000A3080000}"/>
    <cellStyle name="Normal 6 3" xfId="882" xr:uid="{00000000-0005-0000-0000-0000A4080000}"/>
    <cellStyle name="Normal 7" xfId="819" xr:uid="{00000000-0005-0000-0000-0000A5080000}"/>
    <cellStyle name="Normal 7 10" xfId="820" xr:uid="{00000000-0005-0000-0000-0000A6080000}"/>
    <cellStyle name="Normal 7 10 2" xfId="821" xr:uid="{00000000-0005-0000-0000-0000A7080000}"/>
    <cellStyle name="Normal 7 11" xfId="822" xr:uid="{00000000-0005-0000-0000-0000A8080000}"/>
    <cellStyle name="Normal 7 11 2" xfId="823" xr:uid="{00000000-0005-0000-0000-0000A9080000}"/>
    <cellStyle name="Normal 7 12" xfId="824" xr:uid="{00000000-0005-0000-0000-0000AA080000}"/>
    <cellStyle name="Normal 7 12 2" xfId="825" xr:uid="{00000000-0005-0000-0000-0000AB080000}"/>
    <cellStyle name="Normal 7 13" xfId="826" xr:uid="{00000000-0005-0000-0000-0000AC080000}"/>
    <cellStyle name="Normal 7 13 2" xfId="827" xr:uid="{00000000-0005-0000-0000-0000AD080000}"/>
    <cellStyle name="Normal 7 14" xfId="828" xr:uid="{00000000-0005-0000-0000-0000AE080000}"/>
    <cellStyle name="Normal 7 14 2" xfId="829" xr:uid="{00000000-0005-0000-0000-0000AF080000}"/>
    <cellStyle name="Normal 7 15" xfId="830" xr:uid="{00000000-0005-0000-0000-0000B0080000}"/>
    <cellStyle name="Normal 7 2" xfId="831" xr:uid="{00000000-0005-0000-0000-0000B1080000}"/>
    <cellStyle name="Normal 7 2 2" xfId="832" xr:uid="{00000000-0005-0000-0000-0000B2080000}"/>
    <cellStyle name="Normal 7 3" xfId="833" xr:uid="{00000000-0005-0000-0000-0000B3080000}"/>
    <cellStyle name="Normal 7 3 2" xfId="834" xr:uid="{00000000-0005-0000-0000-0000B4080000}"/>
    <cellStyle name="Normal 7 4" xfId="835" xr:uid="{00000000-0005-0000-0000-0000B5080000}"/>
    <cellStyle name="Normal 7 4 2" xfId="836" xr:uid="{00000000-0005-0000-0000-0000B6080000}"/>
    <cellStyle name="Normal 7 5" xfId="837" xr:uid="{00000000-0005-0000-0000-0000B7080000}"/>
    <cellStyle name="Normal 7 5 2" xfId="838" xr:uid="{00000000-0005-0000-0000-0000B8080000}"/>
    <cellStyle name="Normal 7 6" xfId="839" xr:uid="{00000000-0005-0000-0000-0000B9080000}"/>
    <cellStyle name="Normal 7 6 2" xfId="840" xr:uid="{00000000-0005-0000-0000-0000BA080000}"/>
    <cellStyle name="Normal 7 7" xfId="841" xr:uid="{00000000-0005-0000-0000-0000BB080000}"/>
    <cellStyle name="Normal 7 7 2" xfId="842" xr:uid="{00000000-0005-0000-0000-0000BC080000}"/>
    <cellStyle name="Normal 7 8" xfId="843" xr:uid="{00000000-0005-0000-0000-0000BD080000}"/>
    <cellStyle name="Normal 7 8 2" xfId="844" xr:uid="{00000000-0005-0000-0000-0000BE080000}"/>
    <cellStyle name="Normal 7 9" xfId="845" xr:uid="{00000000-0005-0000-0000-0000BF080000}"/>
    <cellStyle name="Normal 7 9 2" xfId="846" xr:uid="{00000000-0005-0000-0000-0000C0080000}"/>
    <cellStyle name="Normal 8" xfId="847" xr:uid="{00000000-0005-0000-0000-0000C1080000}"/>
    <cellStyle name="Normal 8 2" xfId="848" xr:uid="{00000000-0005-0000-0000-0000C2080000}"/>
    <cellStyle name="Normal 9" xfId="849" xr:uid="{00000000-0005-0000-0000-0000C3080000}"/>
    <cellStyle name="Normalno" xfId="0" builtinId="0"/>
    <cellStyle name="Normalno 10" xfId="1035" xr:uid="{00000000-0005-0000-0000-0000C5080000}"/>
    <cellStyle name="Normalno 11" xfId="1036" xr:uid="{00000000-0005-0000-0000-0000C6080000}"/>
    <cellStyle name="Normalno 12" xfId="1037" xr:uid="{00000000-0005-0000-0000-0000C7080000}"/>
    <cellStyle name="Normalno 13" xfId="1075" xr:uid="{00000000-0005-0000-0000-0000C8080000}"/>
    <cellStyle name="Normalno 14" xfId="1081" xr:uid="{00000000-0005-0000-0000-0000C9080000}"/>
    <cellStyle name="Normalno 15" xfId="1083" xr:uid="{00000000-0005-0000-0000-0000CA080000}"/>
    <cellStyle name="Normalno 16" xfId="1085" xr:uid="{00000000-0005-0000-0000-0000CB080000}"/>
    <cellStyle name="Normalno 17" xfId="1092" xr:uid="{00000000-0005-0000-0000-0000CC080000}"/>
    <cellStyle name="Normalno 18" xfId="1094" xr:uid="{00000000-0005-0000-0000-0000CD080000}"/>
    <cellStyle name="Normalno 19" xfId="1101" xr:uid="{00000000-0005-0000-0000-0000CE080000}"/>
    <cellStyle name="Normalno 2" xfId="5" xr:uid="{00000000-0005-0000-0000-0000CF080000}"/>
    <cellStyle name="Normalno 2 2" xfId="1039" xr:uid="{00000000-0005-0000-0000-0000D0080000}"/>
    <cellStyle name="Normalno 2 3" xfId="1082" xr:uid="{00000000-0005-0000-0000-0000D1080000}"/>
    <cellStyle name="Normalno 2 4" xfId="1121" xr:uid="{00000000-0005-0000-0000-0000D2080000}"/>
    <cellStyle name="Normalno 2 5" xfId="1038" xr:uid="{00000000-0005-0000-0000-0000D3080000}"/>
    <cellStyle name="Normalno 2 6" xfId="878" xr:uid="{00000000-0005-0000-0000-0000D4080000}"/>
    <cellStyle name="Normalno 20" xfId="1116" xr:uid="{00000000-0005-0000-0000-0000D5080000}"/>
    <cellStyle name="Normalno 21" xfId="1119" xr:uid="{00000000-0005-0000-0000-0000D6080000}"/>
    <cellStyle name="Normalno 22" xfId="1120" xr:uid="{00000000-0005-0000-0000-0000D7080000}"/>
    <cellStyle name="Normalno 23" xfId="1122" xr:uid="{00000000-0005-0000-0000-0000D8080000}"/>
    <cellStyle name="Normalno 24" xfId="883" xr:uid="{00000000-0005-0000-0000-0000D9080000}"/>
    <cellStyle name="Normalno 24 2" xfId="1365" xr:uid="{00000000-0005-0000-0000-0000DA080000}"/>
    <cellStyle name="Normalno 25" xfId="1128" xr:uid="{00000000-0005-0000-0000-0000DB080000}"/>
    <cellStyle name="Normalno 25 2" xfId="1496" xr:uid="{00000000-0005-0000-0000-0000DC080000}"/>
    <cellStyle name="Normalno 26" xfId="5407" xr:uid="{00000000-0005-0000-0000-0000DD080000}"/>
    <cellStyle name="Normalno 27" xfId="5409" xr:uid="{00000000-0005-0000-0000-0000DE080000}"/>
    <cellStyle name="Normalno 28" xfId="5412" xr:uid="{00000000-0005-0000-0000-0000DF080000}"/>
    <cellStyle name="Normalno 29" xfId="5413" xr:uid="{00000000-0005-0000-0000-0000E0080000}"/>
    <cellStyle name="Normalno 3" xfId="660" xr:uid="{00000000-0005-0000-0000-0000E1080000}"/>
    <cellStyle name="Normalno 3 2" xfId="1040" xr:uid="{00000000-0005-0000-0000-0000E2080000}"/>
    <cellStyle name="Normalno 3 3" xfId="880" xr:uid="{00000000-0005-0000-0000-0000E3080000}"/>
    <cellStyle name="Normalno 33" xfId="5411" xr:uid="{00000000-0005-0000-0000-0000E4080000}"/>
    <cellStyle name="Normalno 4" xfId="1041" xr:uid="{00000000-0005-0000-0000-0000E5080000}"/>
    <cellStyle name="Normalno 4 2" xfId="1042" xr:uid="{00000000-0005-0000-0000-0000E6080000}"/>
    <cellStyle name="Normalno 5" xfId="1043" xr:uid="{00000000-0005-0000-0000-0000E7080000}"/>
    <cellStyle name="Normalno 6" xfId="1044" xr:uid="{00000000-0005-0000-0000-0000E8080000}"/>
    <cellStyle name="Normalno 7" xfId="1045" xr:uid="{00000000-0005-0000-0000-0000E9080000}"/>
    <cellStyle name="Normalno 8" xfId="1046" xr:uid="{00000000-0005-0000-0000-0000EA080000}"/>
    <cellStyle name="Normalno 9" xfId="1047" xr:uid="{00000000-0005-0000-0000-0000EB080000}"/>
    <cellStyle name="Note" xfId="1077" xr:uid="{00000000-0005-0000-0000-0000EC080000}"/>
    <cellStyle name="Note 10" xfId="1276" xr:uid="{00000000-0005-0000-0000-0000ED080000}"/>
    <cellStyle name="Note 10 2" xfId="1768" xr:uid="{00000000-0005-0000-0000-0000EE080000}"/>
    <cellStyle name="Note 10 2 2" xfId="3216" xr:uid="{00000000-0005-0000-0000-0000EF080000}"/>
    <cellStyle name="Note 10 2 3" xfId="4674" xr:uid="{00000000-0005-0000-0000-0000F0080000}"/>
    <cellStyle name="Note 10 3" xfId="2303" xr:uid="{00000000-0005-0000-0000-0000F1080000}"/>
    <cellStyle name="Note 10 3 2" xfId="3777" xr:uid="{00000000-0005-0000-0000-0000F2080000}"/>
    <cellStyle name="Note 10 3 3" xfId="5235" xr:uid="{00000000-0005-0000-0000-0000F3080000}"/>
    <cellStyle name="Note 10 4" xfId="2683" xr:uid="{00000000-0005-0000-0000-0000F4080000}"/>
    <cellStyle name="Note 10 5" xfId="4141" xr:uid="{00000000-0005-0000-0000-0000F5080000}"/>
    <cellStyle name="Note 11" xfId="1304" xr:uid="{00000000-0005-0000-0000-0000F6080000}"/>
    <cellStyle name="Note 11 2" xfId="1701" xr:uid="{00000000-0005-0000-0000-0000F7080000}"/>
    <cellStyle name="Note 11 2 2" xfId="3146" xr:uid="{00000000-0005-0000-0000-0000F8080000}"/>
    <cellStyle name="Note 11 2 3" xfId="4604" xr:uid="{00000000-0005-0000-0000-0000F9080000}"/>
    <cellStyle name="Note 11 3" xfId="2711" xr:uid="{00000000-0005-0000-0000-0000FA080000}"/>
    <cellStyle name="Note 11 4" xfId="4169" xr:uid="{00000000-0005-0000-0000-0000FB080000}"/>
    <cellStyle name="Note 12" xfId="1876" xr:uid="{00000000-0005-0000-0000-0000FC080000}"/>
    <cellStyle name="Note 12 2" xfId="1999" xr:uid="{00000000-0005-0000-0000-0000FD080000}"/>
    <cellStyle name="Note 12 2 2" xfId="3460" xr:uid="{00000000-0005-0000-0000-0000FE080000}"/>
    <cellStyle name="Note 12 2 3" xfId="4918" xr:uid="{00000000-0005-0000-0000-0000FF080000}"/>
    <cellStyle name="Note 12 3" xfId="3334" xr:uid="{00000000-0005-0000-0000-000000090000}"/>
    <cellStyle name="Note 12 4" xfId="4792" xr:uid="{00000000-0005-0000-0000-000001090000}"/>
    <cellStyle name="Note 13" xfId="1957" xr:uid="{00000000-0005-0000-0000-000002090000}"/>
    <cellStyle name="Note 13 2" xfId="1725" xr:uid="{00000000-0005-0000-0000-000003090000}"/>
    <cellStyle name="Note 13 2 2" xfId="3170" xr:uid="{00000000-0005-0000-0000-000004090000}"/>
    <cellStyle name="Note 13 2 3" xfId="4628" xr:uid="{00000000-0005-0000-0000-000005090000}"/>
    <cellStyle name="Note 13 3" xfId="3417" xr:uid="{00000000-0005-0000-0000-000006090000}"/>
    <cellStyle name="Note 13 4" xfId="4875" xr:uid="{00000000-0005-0000-0000-000007090000}"/>
    <cellStyle name="Note 14" xfId="2033" xr:uid="{00000000-0005-0000-0000-000008090000}"/>
    <cellStyle name="Note 14 2" xfId="1431" xr:uid="{00000000-0005-0000-0000-000009090000}"/>
    <cellStyle name="Note 14 2 2" xfId="2848" xr:uid="{00000000-0005-0000-0000-00000A090000}"/>
    <cellStyle name="Note 14 2 3" xfId="4306" xr:uid="{00000000-0005-0000-0000-00000B090000}"/>
    <cellStyle name="Note 14 3" xfId="3496" xr:uid="{00000000-0005-0000-0000-00000C090000}"/>
    <cellStyle name="Note 14 4" xfId="4954" xr:uid="{00000000-0005-0000-0000-00000D090000}"/>
    <cellStyle name="Note 15" xfId="2106" xr:uid="{00000000-0005-0000-0000-00000E090000}"/>
    <cellStyle name="Note 15 2" xfId="2104" xr:uid="{00000000-0005-0000-0000-00000F090000}"/>
    <cellStyle name="Note 15 2 2" xfId="3570" xr:uid="{00000000-0005-0000-0000-000010090000}"/>
    <cellStyle name="Note 15 2 3" xfId="5028" xr:uid="{00000000-0005-0000-0000-000011090000}"/>
    <cellStyle name="Note 15 3" xfId="3572" xr:uid="{00000000-0005-0000-0000-000012090000}"/>
    <cellStyle name="Note 15 4" xfId="5030" xr:uid="{00000000-0005-0000-0000-000013090000}"/>
    <cellStyle name="Note 16" xfId="2169" xr:uid="{00000000-0005-0000-0000-000014090000}"/>
    <cellStyle name="Note 16 2" xfId="2082" xr:uid="{00000000-0005-0000-0000-000015090000}"/>
    <cellStyle name="Note 16 2 2" xfId="3547" xr:uid="{00000000-0005-0000-0000-000016090000}"/>
    <cellStyle name="Note 16 2 3" xfId="5005" xr:uid="{00000000-0005-0000-0000-000017090000}"/>
    <cellStyle name="Note 16 3" xfId="3637" xr:uid="{00000000-0005-0000-0000-000018090000}"/>
    <cellStyle name="Note 16 4" xfId="5095" xr:uid="{00000000-0005-0000-0000-000019090000}"/>
    <cellStyle name="Note 17" xfId="2253" xr:uid="{00000000-0005-0000-0000-00001A090000}"/>
    <cellStyle name="Note 17 2" xfId="2362" xr:uid="{00000000-0005-0000-0000-00001B090000}"/>
    <cellStyle name="Note 17 2 2" xfId="3836" xr:uid="{00000000-0005-0000-0000-00001C090000}"/>
    <cellStyle name="Note 17 2 3" xfId="5294" xr:uid="{00000000-0005-0000-0000-00001D090000}"/>
    <cellStyle name="Note 17 3" xfId="3727" xr:uid="{00000000-0005-0000-0000-00001E090000}"/>
    <cellStyle name="Note 17 4" xfId="5185" xr:uid="{00000000-0005-0000-0000-00001F090000}"/>
    <cellStyle name="Note 18" xfId="2311" xr:uid="{00000000-0005-0000-0000-000020090000}"/>
    <cellStyle name="Note 18 2" xfId="3785" xr:uid="{00000000-0005-0000-0000-000021090000}"/>
    <cellStyle name="Note 18 3" xfId="5243" xr:uid="{00000000-0005-0000-0000-000022090000}"/>
    <cellStyle name="Note 19" xfId="2392" xr:uid="{00000000-0005-0000-0000-000023090000}"/>
    <cellStyle name="Note 19 2" xfId="3866" xr:uid="{00000000-0005-0000-0000-000024090000}"/>
    <cellStyle name="Note 19 3" xfId="5324" xr:uid="{00000000-0005-0000-0000-000025090000}"/>
    <cellStyle name="Note 2" xfId="4" xr:uid="{00000000-0005-0000-0000-000026090000}"/>
    <cellStyle name="Note 2 10" xfId="1153" xr:uid="{00000000-0005-0000-0000-000027090000}"/>
    <cellStyle name="Note 2 10 2" xfId="1543" xr:uid="{00000000-0005-0000-0000-000028090000}"/>
    <cellStyle name="Note 2 10 2 2" xfId="2971" xr:uid="{00000000-0005-0000-0000-000029090000}"/>
    <cellStyle name="Note 2 10 2 3" xfId="4429" xr:uid="{00000000-0005-0000-0000-00002A090000}"/>
    <cellStyle name="Note 2 10 3" xfId="1483" xr:uid="{00000000-0005-0000-0000-00002B090000}"/>
    <cellStyle name="Note 2 10 3 2" xfId="2910" xr:uid="{00000000-0005-0000-0000-00002C090000}"/>
    <cellStyle name="Note 2 10 3 3" xfId="4368" xr:uid="{00000000-0005-0000-0000-00002D090000}"/>
    <cellStyle name="Note 2 10 4" xfId="2545" xr:uid="{00000000-0005-0000-0000-00002E090000}"/>
    <cellStyle name="Note 2 10 5" xfId="4003" xr:uid="{00000000-0005-0000-0000-00002F090000}"/>
    <cellStyle name="Note 2 11" xfId="1131" xr:uid="{00000000-0005-0000-0000-000030090000}"/>
    <cellStyle name="Note 2 11 2" xfId="1748" xr:uid="{00000000-0005-0000-0000-000031090000}"/>
    <cellStyle name="Note 2 11 2 2" xfId="3195" xr:uid="{00000000-0005-0000-0000-000032090000}"/>
    <cellStyle name="Note 2 11 2 3" xfId="4653" xr:uid="{00000000-0005-0000-0000-000033090000}"/>
    <cellStyle name="Note 2 11 3" xfId="2079" xr:uid="{00000000-0005-0000-0000-000034090000}"/>
    <cellStyle name="Note 2 11 3 2" xfId="3544" xr:uid="{00000000-0005-0000-0000-000035090000}"/>
    <cellStyle name="Note 2 11 3 3" xfId="5002" xr:uid="{00000000-0005-0000-0000-000036090000}"/>
    <cellStyle name="Note 2 11 4" xfId="2521" xr:uid="{00000000-0005-0000-0000-000037090000}"/>
    <cellStyle name="Note 2 11 5" xfId="3979" xr:uid="{00000000-0005-0000-0000-000038090000}"/>
    <cellStyle name="Note 2 12" xfId="1272" xr:uid="{00000000-0005-0000-0000-000039090000}"/>
    <cellStyle name="Note 2 12 2" xfId="2218" xr:uid="{00000000-0005-0000-0000-00003A090000}"/>
    <cellStyle name="Note 2 12 2 2" xfId="3688" xr:uid="{00000000-0005-0000-0000-00003B090000}"/>
    <cellStyle name="Note 2 12 2 3" xfId="5146" xr:uid="{00000000-0005-0000-0000-00003C090000}"/>
    <cellStyle name="Note 2 12 3" xfId="2678" xr:uid="{00000000-0005-0000-0000-00003D090000}"/>
    <cellStyle name="Note 2 12 4" xfId="4136" xr:uid="{00000000-0005-0000-0000-00003E090000}"/>
    <cellStyle name="Note 2 13" xfId="1745" xr:uid="{00000000-0005-0000-0000-00003F090000}"/>
    <cellStyle name="Note 2 13 2" xfId="2078" xr:uid="{00000000-0005-0000-0000-000040090000}"/>
    <cellStyle name="Note 2 13 2 2" xfId="3543" xr:uid="{00000000-0005-0000-0000-000041090000}"/>
    <cellStyle name="Note 2 13 2 3" xfId="5001" xr:uid="{00000000-0005-0000-0000-000042090000}"/>
    <cellStyle name="Note 2 13 3" xfId="3192" xr:uid="{00000000-0005-0000-0000-000043090000}"/>
    <cellStyle name="Note 2 13 4" xfId="4650" xr:uid="{00000000-0005-0000-0000-000044090000}"/>
    <cellStyle name="Note 2 14" xfId="1934" xr:uid="{00000000-0005-0000-0000-000045090000}"/>
    <cellStyle name="Note 2 14 2" xfId="1440" xr:uid="{00000000-0005-0000-0000-000046090000}"/>
    <cellStyle name="Note 2 14 2 2" xfId="2860" xr:uid="{00000000-0005-0000-0000-000047090000}"/>
    <cellStyle name="Note 2 14 2 3" xfId="4318" xr:uid="{00000000-0005-0000-0000-000048090000}"/>
    <cellStyle name="Note 2 14 3" xfId="3394" xr:uid="{00000000-0005-0000-0000-000049090000}"/>
    <cellStyle name="Note 2 14 4" xfId="4852" xr:uid="{00000000-0005-0000-0000-00004A090000}"/>
    <cellStyle name="Note 2 15" xfId="2011" xr:uid="{00000000-0005-0000-0000-00004B090000}"/>
    <cellStyle name="Note 2 15 2" xfId="1681" xr:uid="{00000000-0005-0000-0000-00004C090000}"/>
    <cellStyle name="Note 2 15 2 2" xfId="3123" xr:uid="{00000000-0005-0000-0000-00004D090000}"/>
    <cellStyle name="Note 2 15 2 3" xfId="4581" xr:uid="{00000000-0005-0000-0000-00004E090000}"/>
    <cellStyle name="Note 2 15 3" xfId="3473" xr:uid="{00000000-0005-0000-0000-00004F090000}"/>
    <cellStyle name="Note 2 15 4" xfId="4931" xr:uid="{00000000-0005-0000-0000-000050090000}"/>
    <cellStyle name="Note 2 16" xfId="2088" xr:uid="{00000000-0005-0000-0000-000051090000}"/>
    <cellStyle name="Note 2 16 2" xfId="1443" xr:uid="{00000000-0005-0000-0000-000052090000}"/>
    <cellStyle name="Note 2 16 2 2" xfId="2863" xr:uid="{00000000-0005-0000-0000-000053090000}"/>
    <cellStyle name="Note 2 16 2 3" xfId="4321" xr:uid="{00000000-0005-0000-0000-000054090000}"/>
    <cellStyle name="Note 2 16 3" xfId="3553" xr:uid="{00000000-0005-0000-0000-000055090000}"/>
    <cellStyle name="Note 2 16 4" xfId="5011" xr:uid="{00000000-0005-0000-0000-000056090000}"/>
    <cellStyle name="Note 2 17" xfId="2155" xr:uid="{00000000-0005-0000-0000-000057090000}"/>
    <cellStyle name="Note 2 17 2" xfId="2244" xr:uid="{00000000-0005-0000-0000-000058090000}"/>
    <cellStyle name="Note 2 17 2 2" xfId="3717" xr:uid="{00000000-0005-0000-0000-000059090000}"/>
    <cellStyle name="Note 2 17 2 3" xfId="5175" xr:uid="{00000000-0005-0000-0000-00005A090000}"/>
    <cellStyle name="Note 2 17 3" xfId="3621" xr:uid="{00000000-0005-0000-0000-00005B090000}"/>
    <cellStyle name="Note 2 17 4" xfId="5079" xr:uid="{00000000-0005-0000-0000-00005C090000}"/>
    <cellStyle name="Note 2 18" xfId="2233" xr:uid="{00000000-0005-0000-0000-00005D090000}"/>
    <cellStyle name="Note 2 18 2" xfId="1992" xr:uid="{00000000-0005-0000-0000-00005E090000}"/>
    <cellStyle name="Note 2 18 2 2" xfId="3453" xr:uid="{00000000-0005-0000-0000-00005F090000}"/>
    <cellStyle name="Note 2 18 2 3" xfId="4911" xr:uid="{00000000-0005-0000-0000-000060090000}"/>
    <cellStyle name="Note 2 18 3" xfId="3705" xr:uid="{00000000-0005-0000-0000-000061090000}"/>
    <cellStyle name="Note 2 18 4" xfId="5163" xr:uid="{00000000-0005-0000-0000-000062090000}"/>
    <cellStyle name="Note 2 19" xfId="2297" xr:uid="{00000000-0005-0000-0000-000063090000}"/>
    <cellStyle name="Note 2 19 2" xfId="3771" xr:uid="{00000000-0005-0000-0000-000064090000}"/>
    <cellStyle name="Note 2 19 3" xfId="5229" xr:uid="{00000000-0005-0000-0000-000065090000}"/>
    <cellStyle name="Note 2 2" xfId="57" xr:uid="{00000000-0005-0000-0000-000066090000}"/>
    <cellStyle name="Note 2 2 10" xfId="362" xr:uid="{00000000-0005-0000-0000-000067090000}"/>
    <cellStyle name="Note 2 2 10 2" xfId="1906" xr:uid="{00000000-0005-0000-0000-000068090000}"/>
    <cellStyle name="Note 2 2 10 2 2" xfId="3364" xr:uid="{00000000-0005-0000-0000-000069090000}"/>
    <cellStyle name="Note 2 2 10 2 3" xfId="4822" xr:uid="{00000000-0005-0000-0000-00006A090000}"/>
    <cellStyle name="Note 2 2 10 3" xfId="3312" xr:uid="{00000000-0005-0000-0000-00006B090000}"/>
    <cellStyle name="Note 2 2 10 4" xfId="4770" xr:uid="{00000000-0005-0000-0000-00006C090000}"/>
    <cellStyle name="Note 2 2 11" xfId="1521" xr:uid="{00000000-0005-0000-0000-00006D090000}"/>
    <cellStyle name="Note 2 2 11 2" xfId="1367" xr:uid="{00000000-0005-0000-0000-00006E090000}"/>
    <cellStyle name="Note 2 2 11 2 2" xfId="2776" xr:uid="{00000000-0005-0000-0000-00006F090000}"/>
    <cellStyle name="Note 2 2 11 2 3" xfId="4234" xr:uid="{00000000-0005-0000-0000-000070090000}"/>
    <cellStyle name="Note 2 2 11 3" xfId="2947" xr:uid="{00000000-0005-0000-0000-000071090000}"/>
    <cellStyle name="Note 2 2 11 4" xfId="4405" xr:uid="{00000000-0005-0000-0000-000072090000}"/>
    <cellStyle name="Note 2 2 12" xfId="1818" xr:uid="{00000000-0005-0000-0000-000073090000}"/>
    <cellStyle name="Note 2 2 12 2" xfId="3267" xr:uid="{00000000-0005-0000-0000-000074090000}"/>
    <cellStyle name="Note 2 2 12 3" xfId="4725" xr:uid="{00000000-0005-0000-0000-000075090000}"/>
    <cellStyle name="Note 2 2 13" xfId="1911" xr:uid="{00000000-0005-0000-0000-000076090000}"/>
    <cellStyle name="Note 2 2 13 2" xfId="3369" xr:uid="{00000000-0005-0000-0000-000077090000}"/>
    <cellStyle name="Note 2 2 13 3" xfId="4827" xr:uid="{00000000-0005-0000-0000-000078090000}"/>
    <cellStyle name="Note 2 2 14" xfId="2436" xr:uid="{00000000-0005-0000-0000-000079090000}"/>
    <cellStyle name="Note 2 2 14 2" xfId="3910" xr:uid="{00000000-0005-0000-0000-00007A090000}"/>
    <cellStyle name="Note 2 2 14 3" xfId="5368" xr:uid="{00000000-0005-0000-0000-00007B090000}"/>
    <cellStyle name="Note 2 2 15" xfId="2476" xr:uid="{00000000-0005-0000-0000-00007C090000}"/>
    <cellStyle name="Note 2 2 16" xfId="1541" xr:uid="{00000000-0005-0000-0000-00007D090000}"/>
    <cellStyle name="Note 2 2 2" xfId="64" xr:uid="{00000000-0005-0000-0000-00007E090000}"/>
    <cellStyle name="Note 2 2 2 10" xfId="2598" xr:uid="{00000000-0005-0000-0000-00007F090000}"/>
    <cellStyle name="Note 2 2 2 11" xfId="4056" xr:uid="{00000000-0005-0000-0000-000080090000}"/>
    <cellStyle name="Note 2 2 2 2" xfId="84" xr:uid="{00000000-0005-0000-0000-000081090000}"/>
    <cellStyle name="Note 2 2 2 2 10" xfId="4453" xr:uid="{00000000-0005-0000-0000-000082090000}"/>
    <cellStyle name="Note 2 2 2 2 2" xfId="116" xr:uid="{00000000-0005-0000-0000-000083090000}"/>
    <cellStyle name="Note 2 2 2 2 2 2" xfId="278" xr:uid="{00000000-0005-0000-0000-000084090000}"/>
    <cellStyle name="Note 2 2 2 2 2 2 2" xfId="579" xr:uid="{00000000-0005-0000-0000-000085090000}"/>
    <cellStyle name="Note 2 2 2 2 2 3" xfId="417" xr:uid="{00000000-0005-0000-0000-000086090000}"/>
    <cellStyle name="Note 2 2 2 2 3" xfId="125" xr:uid="{00000000-0005-0000-0000-000087090000}"/>
    <cellStyle name="Note 2 2 2 2 3 2" xfId="287" xr:uid="{00000000-0005-0000-0000-000088090000}"/>
    <cellStyle name="Note 2 2 2 2 3 2 2" xfId="588" xr:uid="{00000000-0005-0000-0000-000089090000}"/>
    <cellStyle name="Note 2 2 2 2 3 3" xfId="426" xr:uid="{00000000-0005-0000-0000-00008A090000}"/>
    <cellStyle name="Note 2 2 2 2 4" xfId="149" xr:uid="{00000000-0005-0000-0000-00008B090000}"/>
    <cellStyle name="Note 2 2 2 2 4 2" xfId="311" xr:uid="{00000000-0005-0000-0000-00008C090000}"/>
    <cellStyle name="Note 2 2 2 2 4 2 2" xfId="612" xr:uid="{00000000-0005-0000-0000-00008D090000}"/>
    <cellStyle name="Note 2 2 2 2 4 3" xfId="450" xr:uid="{00000000-0005-0000-0000-00008E090000}"/>
    <cellStyle name="Note 2 2 2 2 5" xfId="173" xr:uid="{00000000-0005-0000-0000-00008F090000}"/>
    <cellStyle name="Note 2 2 2 2 5 2" xfId="335" xr:uid="{00000000-0005-0000-0000-000090090000}"/>
    <cellStyle name="Note 2 2 2 2 5 2 2" xfId="636" xr:uid="{00000000-0005-0000-0000-000091090000}"/>
    <cellStyle name="Note 2 2 2 2 5 3" xfId="474" xr:uid="{00000000-0005-0000-0000-000092090000}"/>
    <cellStyle name="Note 2 2 2 2 6" xfId="204" xr:uid="{00000000-0005-0000-0000-000093090000}"/>
    <cellStyle name="Note 2 2 2 2 6 2" xfId="505" xr:uid="{00000000-0005-0000-0000-000094090000}"/>
    <cellStyle name="Note 2 2 2 2 7" xfId="246" xr:uid="{00000000-0005-0000-0000-000095090000}"/>
    <cellStyle name="Note 2 2 2 2 7 2" xfId="547" xr:uid="{00000000-0005-0000-0000-000096090000}"/>
    <cellStyle name="Note 2 2 2 2 8" xfId="385" xr:uid="{00000000-0005-0000-0000-000097090000}"/>
    <cellStyle name="Note 2 2 2 2 9" xfId="2995" xr:uid="{00000000-0005-0000-0000-000098090000}"/>
    <cellStyle name="Note 2 2 2 3" xfId="79" xr:uid="{00000000-0005-0000-0000-000099090000}"/>
    <cellStyle name="Note 2 2 2 3 2" xfId="199" xr:uid="{00000000-0005-0000-0000-00009A090000}"/>
    <cellStyle name="Note 2 2 2 3 2 2" xfId="343" xr:uid="{00000000-0005-0000-0000-00009B090000}"/>
    <cellStyle name="Note 2 2 2 3 2 2 2" xfId="644" xr:uid="{00000000-0005-0000-0000-00009C090000}"/>
    <cellStyle name="Note 2 2 2 3 2 3" xfId="500" xr:uid="{00000000-0005-0000-0000-00009D090000}"/>
    <cellStyle name="Note 2 2 2 3 3" xfId="241" xr:uid="{00000000-0005-0000-0000-00009E090000}"/>
    <cellStyle name="Note 2 2 2 3 3 2" xfId="542" xr:uid="{00000000-0005-0000-0000-00009F090000}"/>
    <cellStyle name="Note 2 2 2 3 4" xfId="380" xr:uid="{00000000-0005-0000-0000-0000A0090000}"/>
    <cellStyle name="Note 2 2 2 3 5" xfId="3676" xr:uid="{00000000-0005-0000-0000-0000A1090000}"/>
    <cellStyle name="Note 2 2 2 3 6" xfId="5134" xr:uid="{00000000-0005-0000-0000-0000A2090000}"/>
    <cellStyle name="Note 2 2 2 4" xfId="105" xr:uid="{00000000-0005-0000-0000-0000A3090000}"/>
    <cellStyle name="Note 2 2 2 4 2" xfId="267" xr:uid="{00000000-0005-0000-0000-0000A4090000}"/>
    <cellStyle name="Note 2 2 2 4 2 2" xfId="568" xr:uid="{00000000-0005-0000-0000-0000A5090000}"/>
    <cellStyle name="Note 2 2 2 4 3" xfId="406" xr:uid="{00000000-0005-0000-0000-0000A6090000}"/>
    <cellStyle name="Note 2 2 2 5" xfId="137" xr:uid="{00000000-0005-0000-0000-0000A7090000}"/>
    <cellStyle name="Note 2 2 2 5 2" xfId="299" xr:uid="{00000000-0005-0000-0000-0000A8090000}"/>
    <cellStyle name="Note 2 2 2 5 2 2" xfId="600" xr:uid="{00000000-0005-0000-0000-0000A9090000}"/>
    <cellStyle name="Note 2 2 2 5 3" xfId="438" xr:uid="{00000000-0005-0000-0000-0000AA090000}"/>
    <cellStyle name="Note 2 2 2 6" xfId="161" xr:uid="{00000000-0005-0000-0000-0000AB090000}"/>
    <cellStyle name="Note 2 2 2 6 2" xfId="323" xr:uid="{00000000-0005-0000-0000-0000AC090000}"/>
    <cellStyle name="Note 2 2 2 6 2 2" xfId="624" xr:uid="{00000000-0005-0000-0000-0000AD090000}"/>
    <cellStyle name="Note 2 2 2 6 3" xfId="462" xr:uid="{00000000-0005-0000-0000-0000AE090000}"/>
    <cellStyle name="Note 2 2 2 7" xfId="185" xr:uid="{00000000-0005-0000-0000-0000AF090000}"/>
    <cellStyle name="Note 2 2 2 7 2" xfId="486" xr:uid="{00000000-0005-0000-0000-0000B0090000}"/>
    <cellStyle name="Note 2 2 2 8" xfId="227" xr:uid="{00000000-0005-0000-0000-0000B1090000}"/>
    <cellStyle name="Note 2 2 2 8 2" xfId="528" xr:uid="{00000000-0005-0000-0000-0000B2090000}"/>
    <cellStyle name="Note 2 2 2 9" xfId="366" xr:uid="{00000000-0005-0000-0000-0000B3090000}"/>
    <cellStyle name="Note 2 2 3" xfId="73" xr:uid="{00000000-0005-0000-0000-0000B4090000}"/>
    <cellStyle name="Note 2 2 3 10" xfId="4002" xr:uid="{00000000-0005-0000-0000-0000B5090000}"/>
    <cellStyle name="Note 2 2 3 2" xfId="97" xr:uid="{00000000-0005-0000-0000-0000B6090000}"/>
    <cellStyle name="Note 2 2 3 2 2" xfId="217" xr:uid="{00000000-0005-0000-0000-0000B7090000}"/>
    <cellStyle name="Note 2 2 3 2 2 2" xfId="355" xr:uid="{00000000-0005-0000-0000-0000B8090000}"/>
    <cellStyle name="Note 2 2 3 2 2 2 2" xfId="656" xr:uid="{00000000-0005-0000-0000-0000B9090000}"/>
    <cellStyle name="Note 2 2 3 2 2 3" xfId="518" xr:uid="{00000000-0005-0000-0000-0000BA090000}"/>
    <cellStyle name="Note 2 2 3 2 3" xfId="259" xr:uid="{00000000-0005-0000-0000-0000BB090000}"/>
    <cellStyle name="Note 2 2 3 2 3 2" xfId="560" xr:uid="{00000000-0005-0000-0000-0000BC090000}"/>
    <cellStyle name="Note 2 2 3 2 4" xfId="398" xr:uid="{00000000-0005-0000-0000-0000BD090000}"/>
    <cellStyle name="Note 2 2 3 2 5" xfId="2970" xr:uid="{00000000-0005-0000-0000-0000BE090000}"/>
    <cellStyle name="Note 2 2 3 2 6" xfId="4428" xr:uid="{00000000-0005-0000-0000-0000BF090000}"/>
    <cellStyle name="Note 2 2 3 3" xfId="122" xr:uid="{00000000-0005-0000-0000-0000C0090000}"/>
    <cellStyle name="Note 2 2 3 3 2" xfId="284" xr:uid="{00000000-0005-0000-0000-0000C1090000}"/>
    <cellStyle name="Note 2 2 3 3 2 2" xfId="585" xr:uid="{00000000-0005-0000-0000-0000C2090000}"/>
    <cellStyle name="Note 2 2 3 3 3" xfId="423" xr:uid="{00000000-0005-0000-0000-0000C3090000}"/>
    <cellStyle name="Note 2 2 3 3 4" xfId="3285" xr:uid="{00000000-0005-0000-0000-0000C4090000}"/>
    <cellStyle name="Note 2 2 3 3 5" xfId="4743" xr:uid="{00000000-0005-0000-0000-0000C5090000}"/>
    <cellStyle name="Note 2 2 3 4" xfId="145" xr:uid="{00000000-0005-0000-0000-0000C6090000}"/>
    <cellStyle name="Note 2 2 3 4 2" xfId="307" xr:uid="{00000000-0005-0000-0000-0000C7090000}"/>
    <cellStyle name="Note 2 2 3 4 2 2" xfId="608" xr:uid="{00000000-0005-0000-0000-0000C8090000}"/>
    <cellStyle name="Note 2 2 3 4 3" xfId="446" xr:uid="{00000000-0005-0000-0000-0000C9090000}"/>
    <cellStyle name="Note 2 2 3 5" xfId="169" xr:uid="{00000000-0005-0000-0000-0000CA090000}"/>
    <cellStyle name="Note 2 2 3 5 2" xfId="331" xr:uid="{00000000-0005-0000-0000-0000CB090000}"/>
    <cellStyle name="Note 2 2 3 5 2 2" xfId="632" xr:uid="{00000000-0005-0000-0000-0000CC090000}"/>
    <cellStyle name="Note 2 2 3 5 3" xfId="470" xr:uid="{00000000-0005-0000-0000-0000CD090000}"/>
    <cellStyle name="Note 2 2 3 6" xfId="193" xr:uid="{00000000-0005-0000-0000-0000CE090000}"/>
    <cellStyle name="Note 2 2 3 6 2" xfId="494" xr:uid="{00000000-0005-0000-0000-0000CF090000}"/>
    <cellStyle name="Note 2 2 3 7" xfId="235" xr:uid="{00000000-0005-0000-0000-0000D0090000}"/>
    <cellStyle name="Note 2 2 3 7 2" xfId="536" xr:uid="{00000000-0005-0000-0000-0000D1090000}"/>
    <cellStyle name="Note 2 2 3 8" xfId="374" xr:uid="{00000000-0005-0000-0000-0000D2090000}"/>
    <cellStyle name="Note 2 2 3 9" xfId="2544" xr:uid="{00000000-0005-0000-0000-0000D3090000}"/>
    <cellStyle name="Note 2 2 4" xfId="80" xr:uid="{00000000-0005-0000-0000-0000D4090000}"/>
    <cellStyle name="Note 2 2 4 2" xfId="200" xr:uid="{00000000-0005-0000-0000-0000D5090000}"/>
    <cellStyle name="Note 2 2 4 2 2" xfId="344" xr:uid="{00000000-0005-0000-0000-0000D6090000}"/>
    <cellStyle name="Note 2 2 4 2 2 2" xfId="645" xr:uid="{00000000-0005-0000-0000-0000D7090000}"/>
    <cellStyle name="Note 2 2 4 2 3" xfId="501" xr:uid="{00000000-0005-0000-0000-0000D8090000}"/>
    <cellStyle name="Note 2 2 4 2 4" xfId="2878" xr:uid="{00000000-0005-0000-0000-0000D9090000}"/>
    <cellStyle name="Note 2 2 4 2 5" xfId="4336" xr:uid="{00000000-0005-0000-0000-0000DA090000}"/>
    <cellStyle name="Note 2 2 4 3" xfId="242" xr:uid="{00000000-0005-0000-0000-0000DB090000}"/>
    <cellStyle name="Note 2 2 4 3 2" xfId="543" xr:uid="{00000000-0005-0000-0000-0000DC090000}"/>
    <cellStyle name="Note 2 2 4 3 3" xfId="3261" xr:uid="{00000000-0005-0000-0000-0000DD090000}"/>
    <cellStyle name="Note 2 2 4 3 4" xfId="4719" xr:uid="{00000000-0005-0000-0000-0000DE090000}"/>
    <cellStyle name="Note 2 2 4 4" xfId="381" xr:uid="{00000000-0005-0000-0000-0000DF090000}"/>
    <cellStyle name="Note 2 2 4 5" xfId="2649" xr:uid="{00000000-0005-0000-0000-0000E0090000}"/>
    <cellStyle name="Note 2 2 4 6" xfId="4107" xr:uid="{00000000-0005-0000-0000-0000E1090000}"/>
    <cellStyle name="Note 2 2 5" xfId="112" xr:uid="{00000000-0005-0000-0000-0000E2090000}"/>
    <cellStyle name="Note 2 2 5 2" xfId="274" xr:uid="{00000000-0005-0000-0000-0000E3090000}"/>
    <cellStyle name="Note 2 2 5 2 2" xfId="575" xr:uid="{00000000-0005-0000-0000-0000E4090000}"/>
    <cellStyle name="Note 2 2 5 2 3" xfId="3376" xr:uid="{00000000-0005-0000-0000-0000E5090000}"/>
    <cellStyle name="Note 2 2 5 2 4" xfId="4834" xr:uid="{00000000-0005-0000-0000-0000E6090000}"/>
    <cellStyle name="Note 2 2 5 3" xfId="413" xr:uid="{00000000-0005-0000-0000-0000E7090000}"/>
    <cellStyle name="Note 2 2 5 4" xfId="2679" xr:uid="{00000000-0005-0000-0000-0000E8090000}"/>
    <cellStyle name="Note 2 2 5 5" xfId="4137" xr:uid="{00000000-0005-0000-0000-0000E9090000}"/>
    <cellStyle name="Note 2 2 6" xfId="134" xr:uid="{00000000-0005-0000-0000-0000EA090000}"/>
    <cellStyle name="Note 2 2 6 2" xfId="296" xr:uid="{00000000-0005-0000-0000-0000EB090000}"/>
    <cellStyle name="Note 2 2 6 2 2" xfId="597" xr:uid="{00000000-0005-0000-0000-0000EC090000}"/>
    <cellStyle name="Note 2 2 6 2 3" xfId="3382" xr:uid="{00000000-0005-0000-0000-0000ED090000}"/>
    <cellStyle name="Note 2 2 6 2 4" xfId="4840" xr:uid="{00000000-0005-0000-0000-0000EE090000}"/>
    <cellStyle name="Note 2 2 6 3" xfId="435" xr:uid="{00000000-0005-0000-0000-0000EF090000}"/>
    <cellStyle name="Note 2 2 6 4" xfId="3067" xr:uid="{00000000-0005-0000-0000-0000F0090000}"/>
    <cellStyle name="Note 2 2 6 5" xfId="4525" xr:uid="{00000000-0005-0000-0000-0000F1090000}"/>
    <cellStyle name="Note 2 2 7" xfId="158" xr:uid="{00000000-0005-0000-0000-0000F2090000}"/>
    <cellStyle name="Note 2 2 7 2" xfId="320" xr:uid="{00000000-0005-0000-0000-0000F3090000}"/>
    <cellStyle name="Note 2 2 7 2 2" xfId="621" xr:uid="{00000000-0005-0000-0000-0000F4090000}"/>
    <cellStyle name="Note 2 2 7 2 3" xfId="3094" xr:uid="{00000000-0005-0000-0000-0000F5090000}"/>
    <cellStyle name="Note 2 2 7 2 4" xfId="4552" xr:uid="{00000000-0005-0000-0000-0000F6090000}"/>
    <cellStyle name="Note 2 2 7 3" xfId="459" xr:uid="{00000000-0005-0000-0000-0000F7090000}"/>
    <cellStyle name="Note 2 2 7 4" xfId="2757" xr:uid="{00000000-0005-0000-0000-0000F8090000}"/>
    <cellStyle name="Note 2 2 7 5" xfId="4215" xr:uid="{00000000-0005-0000-0000-0000F9090000}"/>
    <cellStyle name="Note 2 2 8" xfId="182" xr:uid="{00000000-0005-0000-0000-0000FA090000}"/>
    <cellStyle name="Note 2 2 8 2" xfId="483" xr:uid="{00000000-0005-0000-0000-0000FB090000}"/>
    <cellStyle name="Note 2 2 8 2 2" xfId="2774" xr:uid="{00000000-0005-0000-0000-0000FC090000}"/>
    <cellStyle name="Note 2 2 8 2 3" xfId="4232" xr:uid="{00000000-0005-0000-0000-0000FD090000}"/>
    <cellStyle name="Note 2 2 8 3" xfId="3098" xr:uid="{00000000-0005-0000-0000-0000FE090000}"/>
    <cellStyle name="Note 2 2 8 4" xfId="4556" xr:uid="{00000000-0005-0000-0000-0000FF090000}"/>
    <cellStyle name="Note 2 2 9" xfId="224" xr:uid="{00000000-0005-0000-0000-0000000A0000}"/>
    <cellStyle name="Note 2 2 9 2" xfId="525" xr:uid="{00000000-0005-0000-0000-0000010A0000}"/>
    <cellStyle name="Note 2 2 9 2 2" xfId="3667" xr:uid="{00000000-0005-0000-0000-0000020A0000}"/>
    <cellStyle name="Note 2 2 9 2 3" xfId="5125" xr:uid="{00000000-0005-0000-0000-0000030A0000}"/>
    <cellStyle name="Note 2 2 9 3" xfId="3284" xr:uid="{00000000-0005-0000-0000-0000040A0000}"/>
    <cellStyle name="Note 2 2 9 4" xfId="4742" xr:uid="{00000000-0005-0000-0000-0000050A0000}"/>
    <cellStyle name="Note 2 20" xfId="2388" xr:uid="{00000000-0005-0000-0000-0000060A0000}"/>
    <cellStyle name="Note 2 20 2" xfId="3862" xr:uid="{00000000-0005-0000-0000-0000070A0000}"/>
    <cellStyle name="Note 2 20 3" xfId="5320" xr:uid="{00000000-0005-0000-0000-0000080A0000}"/>
    <cellStyle name="Note 2 21" xfId="2445" xr:uid="{00000000-0005-0000-0000-0000090A0000}"/>
    <cellStyle name="Note 2 21 2" xfId="3919" xr:uid="{00000000-0005-0000-0000-00000A0A0000}"/>
    <cellStyle name="Note 2 21 3" xfId="5377" xr:uid="{00000000-0005-0000-0000-00000B0A0000}"/>
    <cellStyle name="Note 2 22" xfId="1048" xr:uid="{00000000-0005-0000-0000-00000C0A0000}"/>
    <cellStyle name="Note 2 23" xfId="2475" xr:uid="{00000000-0005-0000-0000-00000D0A0000}"/>
    <cellStyle name="Note 2 24" xfId="1151" xr:uid="{00000000-0005-0000-0000-00000E0A0000}"/>
    <cellStyle name="Note 2 3" xfId="851" xr:uid="{00000000-0005-0000-0000-00000F0A0000}"/>
    <cellStyle name="Note 2 4" xfId="850" xr:uid="{00000000-0005-0000-0000-0000100A0000}"/>
    <cellStyle name="Note 2 5" xfId="1089" xr:uid="{00000000-0005-0000-0000-0000110A0000}"/>
    <cellStyle name="Note 2 5 10" xfId="2174" xr:uid="{00000000-0005-0000-0000-0000120A0000}"/>
    <cellStyle name="Note 2 5 10 2" xfId="1436" xr:uid="{00000000-0005-0000-0000-0000130A0000}"/>
    <cellStyle name="Note 2 5 10 2 2" xfId="2855" xr:uid="{00000000-0005-0000-0000-0000140A0000}"/>
    <cellStyle name="Note 2 5 10 2 3" xfId="4313" xr:uid="{00000000-0005-0000-0000-0000150A0000}"/>
    <cellStyle name="Note 2 5 10 3" xfId="3642" xr:uid="{00000000-0005-0000-0000-0000160A0000}"/>
    <cellStyle name="Note 2 5 10 4" xfId="5100" xr:uid="{00000000-0005-0000-0000-0000170A0000}"/>
    <cellStyle name="Note 2 5 11" xfId="2258" xr:uid="{00000000-0005-0000-0000-0000180A0000}"/>
    <cellStyle name="Note 2 5 11 2" xfId="2367" xr:uid="{00000000-0005-0000-0000-0000190A0000}"/>
    <cellStyle name="Note 2 5 11 2 2" xfId="3841" xr:uid="{00000000-0005-0000-0000-00001A0A0000}"/>
    <cellStyle name="Note 2 5 11 2 3" xfId="5299" xr:uid="{00000000-0005-0000-0000-00001B0A0000}"/>
    <cellStyle name="Note 2 5 11 3" xfId="3732" xr:uid="{00000000-0005-0000-0000-00001C0A0000}"/>
    <cellStyle name="Note 2 5 11 4" xfId="5190" xr:uid="{00000000-0005-0000-0000-00001D0A0000}"/>
    <cellStyle name="Note 2 5 12" xfId="2316" xr:uid="{00000000-0005-0000-0000-00001E0A0000}"/>
    <cellStyle name="Note 2 5 12 2" xfId="3790" xr:uid="{00000000-0005-0000-0000-00001F0A0000}"/>
    <cellStyle name="Note 2 5 12 3" xfId="5248" xr:uid="{00000000-0005-0000-0000-0000200A0000}"/>
    <cellStyle name="Note 2 5 13" xfId="2397" xr:uid="{00000000-0005-0000-0000-0000210A0000}"/>
    <cellStyle name="Note 2 5 13 2" xfId="3871" xr:uid="{00000000-0005-0000-0000-0000220A0000}"/>
    <cellStyle name="Note 2 5 13 3" xfId="5329" xr:uid="{00000000-0005-0000-0000-0000230A0000}"/>
    <cellStyle name="Note 2 5 14" xfId="2452" xr:uid="{00000000-0005-0000-0000-0000240A0000}"/>
    <cellStyle name="Note 2 5 14 2" xfId="3926" xr:uid="{00000000-0005-0000-0000-0000250A0000}"/>
    <cellStyle name="Note 2 5 14 3" xfId="5384" xr:uid="{00000000-0005-0000-0000-0000260A0000}"/>
    <cellStyle name="Note 2 5 15" xfId="2496" xr:uid="{00000000-0005-0000-0000-0000270A0000}"/>
    <cellStyle name="Note 2 5 16" xfId="3954" xr:uid="{00000000-0005-0000-0000-0000280A0000}"/>
    <cellStyle name="Note 2 5 2" xfId="1221" xr:uid="{00000000-0005-0000-0000-0000290A0000}"/>
    <cellStyle name="Note 2 5 2 2" xfId="1581" xr:uid="{00000000-0005-0000-0000-00002A0A0000}"/>
    <cellStyle name="Note 2 5 2 2 2" xfId="3015" xr:uid="{00000000-0005-0000-0000-00002B0A0000}"/>
    <cellStyle name="Note 2 5 2 2 3" xfId="4473" xr:uid="{00000000-0005-0000-0000-00002C0A0000}"/>
    <cellStyle name="Note 2 5 2 3" xfId="2099" xr:uid="{00000000-0005-0000-0000-00002D0A0000}"/>
    <cellStyle name="Note 2 5 2 3 2" xfId="3565" xr:uid="{00000000-0005-0000-0000-00002E0A0000}"/>
    <cellStyle name="Note 2 5 2 3 3" xfId="5023" xr:uid="{00000000-0005-0000-0000-00002F0A0000}"/>
    <cellStyle name="Note 2 5 2 4" xfId="2625" xr:uid="{00000000-0005-0000-0000-0000300A0000}"/>
    <cellStyle name="Note 2 5 2 5" xfId="4083" xr:uid="{00000000-0005-0000-0000-0000310A0000}"/>
    <cellStyle name="Note 2 5 3" xfId="1251" xr:uid="{00000000-0005-0000-0000-0000320A0000}"/>
    <cellStyle name="Note 2 5 3 2" xfId="1609" xr:uid="{00000000-0005-0000-0000-0000330A0000}"/>
    <cellStyle name="Note 2 5 3 2 2" xfId="3043" xr:uid="{00000000-0005-0000-0000-0000340A0000}"/>
    <cellStyle name="Note 2 5 3 2 3" xfId="4501" xr:uid="{00000000-0005-0000-0000-0000350A0000}"/>
    <cellStyle name="Note 2 5 3 3" xfId="1639" xr:uid="{00000000-0005-0000-0000-0000360A0000}"/>
    <cellStyle name="Note 2 5 3 3 2" xfId="3074" xr:uid="{00000000-0005-0000-0000-0000370A0000}"/>
    <cellStyle name="Note 2 5 3 3 3" xfId="4532" xr:uid="{00000000-0005-0000-0000-0000380A0000}"/>
    <cellStyle name="Note 2 5 3 4" xfId="2657" xr:uid="{00000000-0005-0000-0000-0000390A0000}"/>
    <cellStyle name="Note 2 5 3 5" xfId="4115" xr:uid="{00000000-0005-0000-0000-00003A0A0000}"/>
    <cellStyle name="Note 2 5 4" xfId="1281" xr:uid="{00000000-0005-0000-0000-00003B0A0000}"/>
    <cellStyle name="Note 2 5 4 2" xfId="1773" xr:uid="{00000000-0005-0000-0000-00003C0A0000}"/>
    <cellStyle name="Note 2 5 4 2 2" xfId="3221" xr:uid="{00000000-0005-0000-0000-00003D0A0000}"/>
    <cellStyle name="Note 2 5 4 2 3" xfId="4679" xr:uid="{00000000-0005-0000-0000-00003E0A0000}"/>
    <cellStyle name="Note 2 5 4 3" xfId="1761" xr:uid="{00000000-0005-0000-0000-00003F0A0000}"/>
    <cellStyle name="Note 2 5 4 3 2" xfId="3209" xr:uid="{00000000-0005-0000-0000-0000400A0000}"/>
    <cellStyle name="Note 2 5 4 3 3" xfId="4667" xr:uid="{00000000-0005-0000-0000-0000410A0000}"/>
    <cellStyle name="Note 2 5 4 4" xfId="2688" xr:uid="{00000000-0005-0000-0000-0000420A0000}"/>
    <cellStyle name="Note 2 5 4 5" xfId="4146" xr:uid="{00000000-0005-0000-0000-0000430A0000}"/>
    <cellStyle name="Note 2 5 5" xfId="1309" xr:uid="{00000000-0005-0000-0000-0000440A0000}"/>
    <cellStyle name="Note 2 5 5 2" xfId="1738" xr:uid="{00000000-0005-0000-0000-0000450A0000}"/>
    <cellStyle name="Note 2 5 5 2 2" xfId="3185" xr:uid="{00000000-0005-0000-0000-0000460A0000}"/>
    <cellStyle name="Note 2 5 5 2 3" xfId="4643" xr:uid="{00000000-0005-0000-0000-0000470A0000}"/>
    <cellStyle name="Note 2 5 5 3" xfId="2716" xr:uid="{00000000-0005-0000-0000-0000480A0000}"/>
    <cellStyle name="Note 2 5 5 4" xfId="4174" xr:uid="{00000000-0005-0000-0000-0000490A0000}"/>
    <cellStyle name="Note 2 5 6" xfId="1881" xr:uid="{00000000-0005-0000-0000-00004A0A0000}"/>
    <cellStyle name="Note 2 5 6 2" xfId="2141" xr:uid="{00000000-0005-0000-0000-00004B0A0000}"/>
    <cellStyle name="Note 2 5 6 2 2" xfId="3607" xr:uid="{00000000-0005-0000-0000-00004C0A0000}"/>
    <cellStyle name="Note 2 5 6 2 3" xfId="5065" xr:uid="{00000000-0005-0000-0000-00004D0A0000}"/>
    <cellStyle name="Note 2 5 6 3" xfId="3339" xr:uid="{00000000-0005-0000-0000-00004E0A0000}"/>
    <cellStyle name="Note 2 5 6 4" xfId="4797" xr:uid="{00000000-0005-0000-0000-00004F0A0000}"/>
    <cellStyle name="Note 2 5 7" xfId="1962" xr:uid="{00000000-0005-0000-0000-0000500A0000}"/>
    <cellStyle name="Note 2 5 7 2" xfId="2017" xr:uid="{00000000-0005-0000-0000-0000510A0000}"/>
    <cellStyle name="Note 2 5 7 2 2" xfId="3479" xr:uid="{00000000-0005-0000-0000-0000520A0000}"/>
    <cellStyle name="Note 2 5 7 2 3" xfId="4937" xr:uid="{00000000-0005-0000-0000-0000530A0000}"/>
    <cellStyle name="Note 2 5 7 3" xfId="3422" xr:uid="{00000000-0005-0000-0000-0000540A0000}"/>
    <cellStyle name="Note 2 5 7 4" xfId="4880" xr:uid="{00000000-0005-0000-0000-0000550A0000}"/>
    <cellStyle name="Note 2 5 8" xfId="2038" xr:uid="{00000000-0005-0000-0000-0000560A0000}"/>
    <cellStyle name="Note 2 5 8 2" xfId="1632" xr:uid="{00000000-0005-0000-0000-0000570A0000}"/>
    <cellStyle name="Note 2 5 8 2 2" xfId="3066" xr:uid="{00000000-0005-0000-0000-0000580A0000}"/>
    <cellStyle name="Note 2 5 8 2 3" xfId="4524" xr:uid="{00000000-0005-0000-0000-0000590A0000}"/>
    <cellStyle name="Note 2 5 8 3" xfId="3501" xr:uid="{00000000-0005-0000-0000-00005A0A0000}"/>
    <cellStyle name="Note 2 5 8 4" xfId="4959" xr:uid="{00000000-0005-0000-0000-00005B0A0000}"/>
    <cellStyle name="Note 2 5 9" xfId="2111" xr:uid="{00000000-0005-0000-0000-00005C0A0000}"/>
    <cellStyle name="Note 2 5 9 2" xfId="2064" xr:uid="{00000000-0005-0000-0000-00005D0A0000}"/>
    <cellStyle name="Note 2 5 9 2 2" xfId="3527" xr:uid="{00000000-0005-0000-0000-00005E0A0000}"/>
    <cellStyle name="Note 2 5 9 2 3" xfId="4985" xr:uid="{00000000-0005-0000-0000-00005F0A0000}"/>
    <cellStyle name="Note 2 5 9 3" xfId="3577" xr:uid="{00000000-0005-0000-0000-0000600A0000}"/>
    <cellStyle name="Note 2 5 9 4" xfId="5035" xr:uid="{00000000-0005-0000-0000-0000610A0000}"/>
    <cellStyle name="Note 2 6" xfId="1098" xr:uid="{00000000-0005-0000-0000-0000620A0000}"/>
    <cellStyle name="Note 2 6 10" xfId="2180" xr:uid="{00000000-0005-0000-0000-0000630A0000}"/>
    <cellStyle name="Note 2 6 10 2" xfId="2344" xr:uid="{00000000-0005-0000-0000-0000640A0000}"/>
    <cellStyle name="Note 2 6 10 2 2" xfId="3818" xr:uid="{00000000-0005-0000-0000-0000650A0000}"/>
    <cellStyle name="Note 2 6 10 2 3" xfId="5276" xr:uid="{00000000-0005-0000-0000-0000660A0000}"/>
    <cellStyle name="Note 2 6 10 3" xfId="3648" xr:uid="{00000000-0005-0000-0000-0000670A0000}"/>
    <cellStyle name="Note 2 6 10 4" xfId="5106" xr:uid="{00000000-0005-0000-0000-0000680A0000}"/>
    <cellStyle name="Note 2 6 11" xfId="2264" xr:uid="{00000000-0005-0000-0000-0000690A0000}"/>
    <cellStyle name="Note 2 6 11 2" xfId="2373" xr:uid="{00000000-0005-0000-0000-00006A0A0000}"/>
    <cellStyle name="Note 2 6 11 2 2" xfId="3847" xr:uid="{00000000-0005-0000-0000-00006B0A0000}"/>
    <cellStyle name="Note 2 6 11 2 3" xfId="5305" xr:uid="{00000000-0005-0000-0000-00006C0A0000}"/>
    <cellStyle name="Note 2 6 11 3" xfId="3738" xr:uid="{00000000-0005-0000-0000-00006D0A0000}"/>
    <cellStyle name="Note 2 6 11 4" xfId="5196" xr:uid="{00000000-0005-0000-0000-00006E0A0000}"/>
    <cellStyle name="Note 2 6 12" xfId="2322" xr:uid="{00000000-0005-0000-0000-00006F0A0000}"/>
    <cellStyle name="Note 2 6 12 2" xfId="3796" xr:uid="{00000000-0005-0000-0000-0000700A0000}"/>
    <cellStyle name="Note 2 6 12 3" xfId="5254" xr:uid="{00000000-0005-0000-0000-0000710A0000}"/>
    <cellStyle name="Note 2 6 13" xfId="2403" xr:uid="{00000000-0005-0000-0000-0000720A0000}"/>
    <cellStyle name="Note 2 6 13 2" xfId="3877" xr:uid="{00000000-0005-0000-0000-0000730A0000}"/>
    <cellStyle name="Note 2 6 13 3" xfId="5335" xr:uid="{00000000-0005-0000-0000-0000740A0000}"/>
    <cellStyle name="Note 2 6 14" xfId="2458" xr:uid="{00000000-0005-0000-0000-0000750A0000}"/>
    <cellStyle name="Note 2 6 14 2" xfId="3932" xr:uid="{00000000-0005-0000-0000-0000760A0000}"/>
    <cellStyle name="Note 2 6 14 3" xfId="5390" xr:uid="{00000000-0005-0000-0000-0000770A0000}"/>
    <cellStyle name="Note 2 6 15" xfId="2502" xr:uid="{00000000-0005-0000-0000-0000780A0000}"/>
    <cellStyle name="Note 2 6 16" xfId="3960" xr:uid="{00000000-0005-0000-0000-0000790A0000}"/>
    <cellStyle name="Note 2 6 2" xfId="1227" xr:uid="{00000000-0005-0000-0000-00007A0A0000}"/>
    <cellStyle name="Note 2 6 2 2" xfId="1587" xr:uid="{00000000-0005-0000-0000-00007B0A0000}"/>
    <cellStyle name="Note 2 6 2 2 2" xfId="3021" xr:uid="{00000000-0005-0000-0000-00007C0A0000}"/>
    <cellStyle name="Note 2 6 2 2 3" xfId="4479" xr:uid="{00000000-0005-0000-0000-00007D0A0000}"/>
    <cellStyle name="Note 2 6 2 3" xfId="1727" xr:uid="{00000000-0005-0000-0000-00007E0A0000}"/>
    <cellStyle name="Note 2 6 2 3 2" xfId="3173" xr:uid="{00000000-0005-0000-0000-00007F0A0000}"/>
    <cellStyle name="Note 2 6 2 3 3" xfId="4631" xr:uid="{00000000-0005-0000-0000-0000800A0000}"/>
    <cellStyle name="Note 2 6 2 4" xfId="2631" xr:uid="{00000000-0005-0000-0000-0000810A0000}"/>
    <cellStyle name="Note 2 6 2 5" xfId="4089" xr:uid="{00000000-0005-0000-0000-0000820A0000}"/>
    <cellStyle name="Note 2 6 3" xfId="1257" xr:uid="{00000000-0005-0000-0000-0000830A0000}"/>
    <cellStyle name="Note 2 6 3 2" xfId="1615" xr:uid="{00000000-0005-0000-0000-0000840A0000}"/>
    <cellStyle name="Note 2 6 3 2 2" xfId="3049" xr:uid="{00000000-0005-0000-0000-0000850A0000}"/>
    <cellStyle name="Note 2 6 3 2 3" xfId="4507" xr:uid="{00000000-0005-0000-0000-0000860A0000}"/>
    <cellStyle name="Note 2 6 3 3" xfId="2307" xr:uid="{00000000-0005-0000-0000-0000870A0000}"/>
    <cellStyle name="Note 2 6 3 3 2" xfId="3781" xr:uid="{00000000-0005-0000-0000-0000880A0000}"/>
    <cellStyle name="Note 2 6 3 3 3" xfId="5239" xr:uid="{00000000-0005-0000-0000-0000890A0000}"/>
    <cellStyle name="Note 2 6 3 4" xfId="2663" xr:uid="{00000000-0005-0000-0000-00008A0A0000}"/>
    <cellStyle name="Note 2 6 3 5" xfId="4121" xr:uid="{00000000-0005-0000-0000-00008B0A0000}"/>
    <cellStyle name="Note 2 6 4" xfId="1287" xr:uid="{00000000-0005-0000-0000-00008C0A0000}"/>
    <cellStyle name="Note 2 6 4 2" xfId="1779" xr:uid="{00000000-0005-0000-0000-00008D0A0000}"/>
    <cellStyle name="Note 2 6 4 2 2" xfId="3227" xr:uid="{00000000-0005-0000-0000-00008E0A0000}"/>
    <cellStyle name="Note 2 6 4 2 3" xfId="4685" xr:uid="{00000000-0005-0000-0000-00008F0A0000}"/>
    <cellStyle name="Note 2 6 4 3" xfId="2154" xr:uid="{00000000-0005-0000-0000-0000900A0000}"/>
    <cellStyle name="Note 2 6 4 3 2" xfId="3620" xr:uid="{00000000-0005-0000-0000-0000910A0000}"/>
    <cellStyle name="Note 2 6 4 3 3" xfId="5078" xr:uid="{00000000-0005-0000-0000-0000920A0000}"/>
    <cellStyle name="Note 2 6 4 4" xfId="2694" xr:uid="{00000000-0005-0000-0000-0000930A0000}"/>
    <cellStyle name="Note 2 6 4 5" xfId="4152" xr:uid="{00000000-0005-0000-0000-0000940A0000}"/>
    <cellStyle name="Note 2 6 5" xfId="1315" xr:uid="{00000000-0005-0000-0000-0000950A0000}"/>
    <cellStyle name="Note 2 6 5 2" xfId="2083" xr:uid="{00000000-0005-0000-0000-0000960A0000}"/>
    <cellStyle name="Note 2 6 5 2 2" xfId="3548" xr:uid="{00000000-0005-0000-0000-0000970A0000}"/>
    <cellStyle name="Note 2 6 5 2 3" xfId="5006" xr:uid="{00000000-0005-0000-0000-0000980A0000}"/>
    <cellStyle name="Note 2 6 5 3" xfId="2722" xr:uid="{00000000-0005-0000-0000-0000990A0000}"/>
    <cellStyle name="Note 2 6 5 4" xfId="4180" xr:uid="{00000000-0005-0000-0000-00009A0A0000}"/>
    <cellStyle name="Note 2 6 6" xfId="1887" xr:uid="{00000000-0005-0000-0000-00009B0A0000}"/>
    <cellStyle name="Note 2 6 6 2" xfId="2214" xr:uid="{00000000-0005-0000-0000-00009C0A0000}"/>
    <cellStyle name="Note 2 6 6 2 2" xfId="3684" xr:uid="{00000000-0005-0000-0000-00009D0A0000}"/>
    <cellStyle name="Note 2 6 6 2 3" xfId="5142" xr:uid="{00000000-0005-0000-0000-00009E0A0000}"/>
    <cellStyle name="Note 2 6 6 3" xfId="3345" xr:uid="{00000000-0005-0000-0000-00009F0A0000}"/>
    <cellStyle name="Note 2 6 6 4" xfId="4803" xr:uid="{00000000-0005-0000-0000-0000A00A0000}"/>
    <cellStyle name="Note 2 6 7" xfId="1968" xr:uid="{00000000-0005-0000-0000-0000A10A0000}"/>
    <cellStyle name="Note 2 6 7 2" xfId="1676" xr:uid="{00000000-0005-0000-0000-0000A20A0000}"/>
    <cellStyle name="Note 2 6 7 2 2" xfId="3118" xr:uid="{00000000-0005-0000-0000-0000A30A0000}"/>
    <cellStyle name="Note 2 6 7 2 3" xfId="4576" xr:uid="{00000000-0005-0000-0000-0000A40A0000}"/>
    <cellStyle name="Note 2 6 7 3" xfId="3428" xr:uid="{00000000-0005-0000-0000-0000A50A0000}"/>
    <cellStyle name="Note 2 6 7 4" xfId="4886" xr:uid="{00000000-0005-0000-0000-0000A60A0000}"/>
    <cellStyle name="Note 2 6 8" xfId="2044" xr:uid="{00000000-0005-0000-0000-0000A70A0000}"/>
    <cellStyle name="Note 2 6 8 2" xfId="1757" xr:uid="{00000000-0005-0000-0000-0000A80A0000}"/>
    <cellStyle name="Note 2 6 8 2 2" xfId="3205" xr:uid="{00000000-0005-0000-0000-0000A90A0000}"/>
    <cellStyle name="Note 2 6 8 2 3" xfId="4663" xr:uid="{00000000-0005-0000-0000-0000AA0A0000}"/>
    <cellStyle name="Note 2 6 8 3" xfId="3507" xr:uid="{00000000-0005-0000-0000-0000AB0A0000}"/>
    <cellStyle name="Note 2 6 8 4" xfId="4965" xr:uid="{00000000-0005-0000-0000-0000AC0A0000}"/>
    <cellStyle name="Note 2 6 9" xfId="2117" xr:uid="{00000000-0005-0000-0000-0000AD0A0000}"/>
    <cellStyle name="Note 2 6 9 2" xfId="2232" xr:uid="{00000000-0005-0000-0000-0000AE0A0000}"/>
    <cellStyle name="Note 2 6 9 2 2" xfId="3704" xr:uid="{00000000-0005-0000-0000-0000AF0A0000}"/>
    <cellStyle name="Note 2 6 9 2 3" xfId="5162" xr:uid="{00000000-0005-0000-0000-0000B00A0000}"/>
    <cellStyle name="Note 2 6 9 3" xfId="3583" xr:uid="{00000000-0005-0000-0000-0000B10A0000}"/>
    <cellStyle name="Note 2 6 9 4" xfId="5041" xr:uid="{00000000-0005-0000-0000-0000B20A0000}"/>
    <cellStyle name="Note 2 7" xfId="1104" xr:uid="{00000000-0005-0000-0000-0000B30A0000}"/>
    <cellStyle name="Note 2 7 10" xfId="2185" xr:uid="{00000000-0005-0000-0000-0000B40A0000}"/>
    <cellStyle name="Note 2 7 10 2" xfId="2349" xr:uid="{00000000-0005-0000-0000-0000B50A0000}"/>
    <cellStyle name="Note 2 7 10 2 2" xfId="3823" xr:uid="{00000000-0005-0000-0000-0000B60A0000}"/>
    <cellStyle name="Note 2 7 10 2 3" xfId="5281" xr:uid="{00000000-0005-0000-0000-0000B70A0000}"/>
    <cellStyle name="Note 2 7 10 3" xfId="3653" xr:uid="{00000000-0005-0000-0000-0000B80A0000}"/>
    <cellStyle name="Note 2 7 10 4" xfId="5111" xr:uid="{00000000-0005-0000-0000-0000B90A0000}"/>
    <cellStyle name="Note 2 7 11" xfId="2269" xr:uid="{00000000-0005-0000-0000-0000BA0A0000}"/>
    <cellStyle name="Note 2 7 11 2" xfId="2378" xr:uid="{00000000-0005-0000-0000-0000BB0A0000}"/>
    <cellStyle name="Note 2 7 11 2 2" xfId="3852" xr:uid="{00000000-0005-0000-0000-0000BC0A0000}"/>
    <cellStyle name="Note 2 7 11 2 3" xfId="5310" xr:uid="{00000000-0005-0000-0000-0000BD0A0000}"/>
    <cellStyle name="Note 2 7 11 3" xfId="3743" xr:uid="{00000000-0005-0000-0000-0000BE0A0000}"/>
    <cellStyle name="Note 2 7 11 4" xfId="5201" xr:uid="{00000000-0005-0000-0000-0000BF0A0000}"/>
    <cellStyle name="Note 2 7 12" xfId="2327" xr:uid="{00000000-0005-0000-0000-0000C00A0000}"/>
    <cellStyle name="Note 2 7 12 2" xfId="3801" xr:uid="{00000000-0005-0000-0000-0000C10A0000}"/>
    <cellStyle name="Note 2 7 12 3" xfId="5259" xr:uid="{00000000-0005-0000-0000-0000C20A0000}"/>
    <cellStyle name="Note 2 7 13" xfId="2408" xr:uid="{00000000-0005-0000-0000-0000C30A0000}"/>
    <cellStyle name="Note 2 7 13 2" xfId="3882" xr:uid="{00000000-0005-0000-0000-0000C40A0000}"/>
    <cellStyle name="Note 2 7 13 3" xfId="5340" xr:uid="{00000000-0005-0000-0000-0000C50A0000}"/>
    <cellStyle name="Note 2 7 14" xfId="2463" xr:uid="{00000000-0005-0000-0000-0000C60A0000}"/>
    <cellStyle name="Note 2 7 14 2" xfId="3937" xr:uid="{00000000-0005-0000-0000-0000C70A0000}"/>
    <cellStyle name="Note 2 7 14 3" xfId="5395" xr:uid="{00000000-0005-0000-0000-0000C80A0000}"/>
    <cellStyle name="Note 2 7 15" xfId="2507" xr:uid="{00000000-0005-0000-0000-0000C90A0000}"/>
    <cellStyle name="Note 2 7 16" xfId="3965" xr:uid="{00000000-0005-0000-0000-0000CA0A0000}"/>
    <cellStyle name="Note 2 7 2" xfId="1232" xr:uid="{00000000-0005-0000-0000-0000CB0A0000}"/>
    <cellStyle name="Note 2 7 2 2" xfId="1592" xr:uid="{00000000-0005-0000-0000-0000CC0A0000}"/>
    <cellStyle name="Note 2 7 2 2 2" xfId="3026" xr:uid="{00000000-0005-0000-0000-0000CD0A0000}"/>
    <cellStyle name="Note 2 7 2 2 3" xfId="4484" xr:uid="{00000000-0005-0000-0000-0000CE0A0000}"/>
    <cellStyle name="Note 2 7 2 3" xfId="1801" xr:uid="{00000000-0005-0000-0000-0000CF0A0000}"/>
    <cellStyle name="Note 2 7 2 3 2" xfId="3249" xr:uid="{00000000-0005-0000-0000-0000D00A0000}"/>
    <cellStyle name="Note 2 7 2 3 3" xfId="4707" xr:uid="{00000000-0005-0000-0000-0000D10A0000}"/>
    <cellStyle name="Note 2 7 2 4" xfId="2636" xr:uid="{00000000-0005-0000-0000-0000D20A0000}"/>
    <cellStyle name="Note 2 7 2 5" xfId="4094" xr:uid="{00000000-0005-0000-0000-0000D30A0000}"/>
    <cellStyle name="Note 2 7 3" xfId="1262" xr:uid="{00000000-0005-0000-0000-0000D40A0000}"/>
    <cellStyle name="Note 2 7 3 2" xfId="1620" xr:uid="{00000000-0005-0000-0000-0000D50A0000}"/>
    <cellStyle name="Note 2 7 3 2 2" xfId="3054" xr:uid="{00000000-0005-0000-0000-0000D60A0000}"/>
    <cellStyle name="Note 2 7 3 2 3" xfId="4512" xr:uid="{00000000-0005-0000-0000-0000D70A0000}"/>
    <cellStyle name="Note 2 7 3 3" xfId="2161" xr:uid="{00000000-0005-0000-0000-0000D80A0000}"/>
    <cellStyle name="Note 2 7 3 3 2" xfId="3627" xr:uid="{00000000-0005-0000-0000-0000D90A0000}"/>
    <cellStyle name="Note 2 7 3 3 3" xfId="5085" xr:uid="{00000000-0005-0000-0000-0000DA0A0000}"/>
    <cellStyle name="Note 2 7 3 4" xfId="2668" xr:uid="{00000000-0005-0000-0000-0000DB0A0000}"/>
    <cellStyle name="Note 2 7 3 5" xfId="4126" xr:uid="{00000000-0005-0000-0000-0000DC0A0000}"/>
    <cellStyle name="Note 2 7 4" xfId="1292" xr:uid="{00000000-0005-0000-0000-0000DD0A0000}"/>
    <cellStyle name="Note 2 7 4 2" xfId="1784" xr:uid="{00000000-0005-0000-0000-0000DE0A0000}"/>
    <cellStyle name="Note 2 7 4 2 2" xfId="3232" xr:uid="{00000000-0005-0000-0000-0000DF0A0000}"/>
    <cellStyle name="Note 2 7 4 2 3" xfId="4690" xr:uid="{00000000-0005-0000-0000-0000E00A0000}"/>
    <cellStyle name="Note 2 7 4 3" xfId="1347" xr:uid="{00000000-0005-0000-0000-0000E10A0000}"/>
    <cellStyle name="Note 2 7 4 3 2" xfId="2753" xr:uid="{00000000-0005-0000-0000-0000E20A0000}"/>
    <cellStyle name="Note 2 7 4 3 3" xfId="4211" xr:uid="{00000000-0005-0000-0000-0000E30A0000}"/>
    <cellStyle name="Note 2 7 4 4" xfId="2699" xr:uid="{00000000-0005-0000-0000-0000E40A0000}"/>
    <cellStyle name="Note 2 7 4 5" xfId="4157" xr:uid="{00000000-0005-0000-0000-0000E50A0000}"/>
    <cellStyle name="Note 2 7 5" xfId="1320" xr:uid="{00000000-0005-0000-0000-0000E60A0000}"/>
    <cellStyle name="Note 2 7 5 2" xfId="1868" xr:uid="{00000000-0005-0000-0000-0000E70A0000}"/>
    <cellStyle name="Note 2 7 5 2 2" xfId="3325" xr:uid="{00000000-0005-0000-0000-0000E80A0000}"/>
    <cellStyle name="Note 2 7 5 2 3" xfId="4783" xr:uid="{00000000-0005-0000-0000-0000E90A0000}"/>
    <cellStyle name="Note 2 7 5 3" xfId="2727" xr:uid="{00000000-0005-0000-0000-0000EA0A0000}"/>
    <cellStyle name="Note 2 7 5 4" xfId="4185" xr:uid="{00000000-0005-0000-0000-0000EB0A0000}"/>
    <cellStyle name="Note 2 7 6" xfId="1892" xr:uid="{00000000-0005-0000-0000-0000EC0A0000}"/>
    <cellStyle name="Note 2 7 6 2" xfId="1669" xr:uid="{00000000-0005-0000-0000-0000ED0A0000}"/>
    <cellStyle name="Note 2 7 6 2 2" xfId="3111" xr:uid="{00000000-0005-0000-0000-0000EE0A0000}"/>
    <cellStyle name="Note 2 7 6 2 3" xfId="4569" xr:uid="{00000000-0005-0000-0000-0000EF0A0000}"/>
    <cellStyle name="Note 2 7 6 3" xfId="3350" xr:uid="{00000000-0005-0000-0000-0000F00A0000}"/>
    <cellStyle name="Note 2 7 6 4" xfId="4808" xr:uid="{00000000-0005-0000-0000-0000F10A0000}"/>
    <cellStyle name="Note 2 7 7" xfId="1973" xr:uid="{00000000-0005-0000-0000-0000F20A0000}"/>
    <cellStyle name="Note 2 7 7 2" xfId="1912" xr:uid="{00000000-0005-0000-0000-0000F30A0000}"/>
    <cellStyle name="Note 2 7 7 2 2" xfId="3370" xr:uid="{00000000-0005-0000-0000-0000F40A0000}"/>
    <cellStyle name="Note 2 7 7 2 3" xfId="4828" xr:uid="{00000000-0005-0000-0000-0000F50A0000}"/>
    <cellStyle name="Note 2 7 7 3" xfId="3433" xr:uid="{00000000-0005-0000-0000-0000F60A0000}"/>
    <cellStyle name="Note 2 7 7 4" xfId="4891" xr:uid="{00000000-0005-0000-0000-0000F70A0000}"/>
    <cellStyle name="Note 2 7 8" xfId="2049" xr:uid="{00000000-0005-0000-0000-0000F80A0000}"/>
    <cellStyle name="Note 2 7 8 2" xfId="2220" xr:uid="{00000000-0005-0000-0000-0000F90A0000}"/>
    <cellStyle name="Note 2 7 8 2 2" xfId="3690" xr:uid="{00000000-0005-0000-0000-0000FA0A0000}"/>
    <cellStyle name="Note 2 7 8 2 3" xfId="5148" xr:uid="{00000000-0005-0000-0000-0000FB0A0000}"/>
    <cellStyle name="Note 2 7 8 3" xfId="3512" xr:uid="{00000000-0005-0000-0000-0000FC0A0000}"/>
    <cellStyle name="Note 2 7 8 4" xfId="4970" xr:uid="{00000000-0005-0000-0000-0000FD0A0000}"/>
    <cellStyle name="Note 2 7 9" xfId="2122" xr:uid="{00000000-0005-0000-0000-0000FE0A0000}"/>
    <cellStyle name="Note 2 7 9 2" xfId="2166" xr:uid="{00000000-0005-0000-0000-0000FF0A0000}"/>
    <cellStyle name="Note 2 7 9 2 2" xfId="3633" xr:uid="{00000000-0005-0000-0000-0000000B0000}"/>
    <cellStyle name="Note 2 7 9 2 3" xfId="5091" xr:uid="{00000000-0005-0000-0000-0000010B0000}"/>
    <cellStyle name="Note 2 7 9 3" xfId="3588" xr:uid="{00000000-0005-0000-0000-0000020B0000}"/>
    <cellStyle name="Note 2 7 9 4" xfId="5046" xr:uid="{00000000-0005-0000-0000-0000030B0000}"/>
    <cellStyle name="Note 2 8" xfId="1111" xr:uid="{00000000-0005-0000-0000-0000040B0000}"/>
    <cellStyle name="Note 2 8 10" xfId="2192" xr:uid="{00000000-0005-0000-0000-0000050B0000}"/>
    <cellStyle name="Note 2 8 10 2" xfId="2356" xr:uid="{00000000-0005-0000-0000-0000060B0000}"/>
    <cellStyle name="Note 2 8 10 2 2" xfId="3830" xr:uid="{00000000-0005-0000-0000-0000070B0000}"/>
    <cellStyle name="Note 2 8 10 2 3" xfId="5288" xr:uid="{00000000-0005-0000-0000-0000080B0000}"/>
    <cellStyle name="Note 2 8 10 3" xfId="3660" xr:uid="{00000000-0005-0000-0000-0000090B0000}"/>
    <cellStyle name="Note 2 8 10 4" xfId="5118" xr:uid="{00000000-0005-0000-0000-00000A0B0000}"/>
    <cellStyle name="Note 2 8 11" xfId="2276" xr:uid="{00000000-0005-0000-0000-00000B0B0000}"/>
    <cellStyle name="Note 2 8 11 2" xfId="2385" xr:uid="{00000000-0005-0000-0000-00000C0B0000}"/>
    <cellStyle name="Note 2 8 11 2 2" xfId="3859" xr:uid="{00000000-0005-0000-0000-00000D0B0000}"/>
    <cellStyle name="Note 2 8 11 2 3" xfId="5317" xr:uid="{00000000-0005-0000-0000-00000E0B0000}"/>
    <cellStyle name="Note 2 8 11 3" xfId="3750" xr:uid="{00000000-0005-0000-0000-00000F0B0000}"/>
    <cellStyle name="Note 2 8 11 4" xfId="5208" xr:uid="{00000000-0005-0000-0000-0000100B0000}"/>
    <cellStyle name="Note 2 8 12" xfId="2334" xr:uid="{00000000-0005-0000-0000-0000110B0000}"/>
    <cellStyle name="Note 2 8 12 2" xfId="3808" xr:uid="{00000000-0005-0000-0000-0000120B0000}"/>
    <cellStyle name="Note 2 8 12 3" xfId="5266" xr:uid="{00000000-0005-0000-0000-0000130B0000}"/>
    <cellStyle name="Note 2 8 13" xfId="2415" xr:uid="{00000000-0005-0000-0000-0000140B0000}"/>
    <cellStyle name="Note 2 8 13 2" xfId="3889" xr:uid="{00000000-0005-0000-0000-0000150B0000}"/>
    <cellStyle name="Note 2 8 13 3" xfId="5347" xr:uid="{00000000-0005-0000-0000-0000160B0000}"/>
    <cellStyle name="Note 2 8 14" xfId="2470" xr:uid="{00000000-0005-0000-0000-0000170B0000}"/>
    <cellStyle name="Note 2 8 14 2" xfId="3944" xr:uid="{00000000-0005-0000-0000-0000180B0000}"/>
    <cellStyle name="Note 2 8 14 3" xfId="5402" xr:uid="{00000000-0005-0000-0000-0000190B0000}"/>
    <cellStyle name="Note 2 8 15" xfId="2514" xr:uid="{00000000-0005-0000-0000-00001A0B0000}"/>
    <cellStyle name="Note 2 8 16" xfId="3972" xr:uid="{00000000-0005-0000-0000-00001B0B0000}"/>
    <cellStyle name="Note 2 8 2" xfId="1239" xr:uid="{00000000-0005-0000-0000-00001C0B0000}"/>
    <cellStyle name="Note 2 8 2 2" xfId="1599" xr:uid="{00000000-0005-0000-0000-00001D0B0000}"/>
    <cellStyle name="Note 2 8 2 2 2" xfId="3033" xr:uid="{00000000-0005-0000-0000-00001E0B0000}"/>
    <cellStyle name="Note 2 8 2 2 3" xfId="4491" xr:uid="{00000000-0005-0000-0000-00001F0B0000}"/>
    <cellStyle name="Note 2 8 2 3" xfId="1503" xr:uid="{00000000-0005-0000-0000-0000200B0000}"/>
    <cellStyle name="Note 2 8 2 3 2" xfId="2929" xr:uid="{00000000-0005-0000-0000-0000210B0000}"/>
    <cellStyle name="Note 2 8 2 3 3" xfId="4387" xr:uid="{00000000-0005-0000-0000-0000220B0000}"/>
    <cellStyle name="Note 2 8 2 4" xfId="2643" xr:uid="{00000000-0005-0000-0000-0000230B0000}"/>
    <cellStyle name="Note 2 8 2 5" xfId="4101" xr:uid="{00000000-0005-0000-0000-0000240B0000}"/>
    <cellStyle name="Note 2 8 3" xfId="1269" xr:uid="{00000000-0005-0000-0000-0000250B0000}"/>
    <cellStyle name="Note 2 8 3 2" xfId="1627" xr:uid="{00000000-0005-0000-0000-0000260B0000}"/>
    <cellStyle name="Note 2 8 3 2 2" xfId="3061" xr:uid="{00000000-0005-0000-0000-0000270B0000}"/>
    <cellStyle name="Note 2 8 3 2 3" xfId="4519" xr:uid="{00000000-0005-0000-0000-0000280B0000}"/>
    <cellStyle name="Note 2 8 3 3" xfId="2294" xr:uid="{00000000-0005-0000-0000-0000290B0000}"/>
    <cellStyle name="Note 2 8 3 3 2" xfId="3768" xr:uid="{00000000-0005-0000-0000-00002A0B0000}"/>
    <cellStyle name="Note 2 8 3 3 3" xfId="5226" xr:uid="{00000000-0005-0000-0000-00002B0B0000}"/>
    <cellStyle name="Note 2 8 3 4" xfId="2675" xr:uid="{00000000-0005-0000-0000-00002C0B0000}"/>
    <cellStyle name="Note 2 8 3 5" xfId="4133" xr:uid="{00000000-0005-0000-0000-00002D0B0000}"/>
    <cellStyle name="Note 2 8 4" xfId="1299" xr:uid="{00000000-0005-0000-0000-00002E0B0000}"/>
    <cellStyle name="Note 2 8 4 2" xfId="1791" xr:uid="{00000000-0005-0000-0000-00002F0B0000}"/>
    <cellStyle name="Note 2 8 4 2 2" xfId="3239" xr:uid="{00000000-0005-0000-0000-0000300B0000}"/>
    <cellStyle name="Note 2 8 4 2 3" xfId="4697" xr:uid="{00000000-0005-0000-0000-0000310B0000}"/>
    <cellStyle name="Note 2 8 4 3" xfId="2248" xr:uid="{00000000-0005-0000-0000-0000320B0000}"/>
    <cellStyle name="Note 2 8 4 3 2" xfId="3721" xr:uid="{00000000-0005-0000-0000-0000330B0000}"/>
    <cellStyle name="Note 2 8 4 3 3" xfId="5179" xr:uid="{00000000-0005-0000-0000-0000340B0000}"/>
    <cellStyle name="Note 2 8 4 4" xfId="2706" xr:uid="{00000000-0005-0000-0000-0000350B0000}"/>
    <cellStyle name="Note 2 8 4 5" xfId="4164" xr:uid="{00000000-0005-0000-0000-0000360B0000}"/>
    <cellStyle name="Note 2 8 5" xfId="1327" xr:uid="{00000000-0005-0000-0000-0000370B0000}"/>
    <cellStyle name="Note 2 8 5 2" xfId="1661" xr:uid="{00000000-0005-0000-0000-0000380B0000}"/>
    <cellStyle name="Note 2 8 5 2 2" xfId="3100" xr:uid="{00000000-0005-0000-0000-0000390B0000}"/>
    <cellStyle name="Note 2 8 5 2 3" xfId="4558" xr:uid="{00000000-0005-0000-0000-00003A0B0000}"/>
    <cellStyle name="Note 2 8 5 3" xfId="2734" xr:uid="{00000000-0005-0000-0000-00003B0B0000}"/>
    <cellStyle name="Note 2 8 5 4" xfId="4192" xr:uid="{00000000-0005-0000-0000-00003C0B0000}"/>
    <cellStyle name="Note 2 8 6" xfId="1899" xr:uid="{00000000-0005-0000-0000-00003D0B0000}"/>
    <cellStyle name="Note 2 8 6 2" xfId="1453" xr:uid="{00000000-0005-0000-0000-00003E0B0000}"/>
    <cellStyle name="Note 2 8 6 2 2" xfId="2874" xr:uid="{00000000-0005-0000-0000-00003F0B0000}"/>
    <cellStyle name="Note 2 8 6 2 3" xfId="4332" xr:uid="{00000000-0005-0000-0000-0000400B0000}"/>
    <cellStyle name="Note 2 8 6 3" xfId="3357" xr:uid="{00000000-0005-0000-0000-0000410B0000}"/>
    <cellStyle name="Note 2 8 6 4" xfId="4815" xr:uid="{00000000-0005-0000-0000-0000420B0000}"/>
    <cellStyle name="Note 2 8 7" xfId="1980" xr:uid="{00000000-0005-0000-0000-0000430B0000}"/>
    <cellStyle name="Note 2 8 7 2" xfId="1491" xr:uid="{00000000-0005-0000-0000-0000440B0000}"/>
    <cellStyle name="Note 2 8 7 2 2" xfId="2918" xr:uid="{00000000-0005-0000-0000-0000450B0000}"/>
    <cellStyle name="Note 2 8 7 2 3" xfId="4376" xr:uid="{00000000-0005-0000-0000-0000460B0000}"/>
    <cellStyle name="Note 2 8 7 3" xfId="3440" xr:uid="{00000000-0005-0000-0000-0000470B0000}"/>
    <cellStyle name="Note 2 8 7 4" xfId="4898" xr:uid="{00000000-0005-0000-0000-0000480B0000}"/>
    <cellStyle name="Note 2 8 8" xfId="2056" xr:uid="{00000000-0005-0000-0000-0000490B0000}"/>
    <cellStyle name="Note 2 8 8 2" xfId="1937" xr:uid="{00000000-0005-0000-0000-00004A0B0000}"/>
    <cellStyle name="Note 2 8 8 2 2" xfId="3397" xr:uid="{00000000-0005-0000-0000-00004B0B0000}"/>
    <cellStyle name="Note 2 8 8 2 3" xfId="4855" xr:uid="{00000000-0005-0000-0000-00004C0B0000}"/>
    <cellStyle name="Note 2 8 8 3" xfId="3519" xr:uid="{00000000-0005-0000-0000-00004D0B0000}"/>
    <cellStyle name="Note 2 8 8 4" xfId="4977" xr:uid="{00000000-0005-0000-0000-00004E0B0000}"/>
    <cellStyle name="Note 2 8 9" xfId="2129" xr:uid="{00000000-0005-0000-0000-00004F0B0000}"/>
    <cellStyle name="Note 2 8 9 2" xfId="1348" xr:uid="{00000000-0005-0000-0000-0000500B0000}"/>
    <cellStyle name="Note 2 8 9 2 2" xfId="2754" xr:uid="{00000000-0005-0000-0000-0000510B0000}"/>
    <cellStyle name="Note 2 8 9 2 3" xfId="4212" xr:uid="{00000000-0005-0000-0000-0000520B0000}"/>
    <cellStyle name="Note 2 8 9 3" xfId="3595" xr:uid="{00000000-0005-0000-0000-0000530B0000}"/>
    <cellStyle name="Note 2 8 9 4" xfId="5053" xr:uid="{00000000-0005-0000-0000-0000540B0000}"/>
    <cellStyle name="Note 2 9" xfId="1198" xr:uid="{00000000-0005-0000-0000-0000550B0000}"/>
    <cellStyle name="Note 2 9 2" xfId="1564" xr:uid="{00000000-0005-0000-0000-0000560B0000}"/>
    <cellStyle name="Note 2 9 2 2" xfId="2994" xr:uid="{00000000-0005-0000-0000-0000570B0000}"/>
    <cellStyle name="Note 2 9 2 3" xfId="4452" xr:uid="{00000000-0005-0000-0000-0000580B0000}"/>
    <cellStyle name="Note 2 9 3" xfId="1834" xr:uid="{00000000-0005-0000-0000-0000590B0000}"/>
    <cellStyle name="Note 2 9 3 2" xfId="3287" xr:uid="{00000000-0005-0000-0000-00005A0B0000}"/>
    <cellStyle name="Note 2 9 3 3" xfId="4745" xr:uid="{00000000-0005-0000-0000-00005B0B0000}"/>
    <cellStyle name="Note 2 9 4" xfId="2597" xr:uid="{00000000-0005-0000-0000-00005C0B0000}"/>
    <cellStyle name="Note 2 9 5" xfId="4055" xr:uid="{00000000-0005-0000-0000-00005D0B0000}"/>
    <cellStyle name="Note 20" xfId="2447" xr:uid="{00000000-0005-0000-0000-00005E0B0000}"/>
    <cellStyle name="Note 20 2" xfId="3921" xr:uid="{00000000-0005-0000-0000-00005F0B0000}"/>
    <cellStyle name="Note 20 3" xfId="5379" xr:uid="{00000000-0005-0000-0000-0000600B0000}"/>
    <cellStyle name="Note 21" xfId="2491" xr:uid="{00000000-0005-0000-0000-0000610B0000}"/>
    <cellStyle name="Note 22" xfId="3949" xr:uid="{00000000-0005-0000-0000-0000620B0000}"/>
    <cellStyle name="Note 3" xfId="56" xr:uid="{00000000-0005-0000-0000-0000630B0000}"/>
    <cellStyle name="Note 3 10" xfId="361" xr:uid="{00000000-0005-0000-0000-0000640B0000}"/>
    <cellStyle name="Note 3 10 2" xfId="2009" xr:uid="{00000000-0005-0000-0000-0000650B0000}"/>
    <cellStyle name="Note 3 10 2 2" xfId="3471" xr:uid="{00000000-0005-0000-0000-0000660B0000}"/>
    <cellStyle name="Note 3 10 2 3" xfId="4929" xr:uid="{00000000-0005-0000-0000-0000670B0000}"/>
    <cellStyle name="Note 3 10 3" xfId="3124" xr:uid="{00000000-0005-0000-0000-0000680B0000}"/>
    <cellStyle name="Note 3 10 4" xfId="4582" xr:uid="{00000000-0005-0000-0000-0000690B0000}"/>
    <cellStyle name="Note 3 11" xfId="2065" xr:uid="{00000000-0005-0000-0000-00006A0B0000}"/>
    <cellStyle name="Note 3 11 2" xfId="1823" xr:uid="{00000000-0005-0000-0000-00006B0B0000}"/>
    <cellStyle name="Note 3 11 2 2" xfId="3272" xr:uid="{00000000-0005-0000-0000-00006C0B0000}"/>
    <cellStyle name="Note 3 11 2 3" xfId="4730" xr:uid="{00000000-0005-0000-0000-00006D0B0000}"/>
    <cellStyle name="Note 3 11 3" xfId="3528" xr:uid="{00000000-0005-0000-0000-00006E0B0000}"/>
    <cellStyle name="Note 3 11 4" xfId="4986" xr:uid="{00000000-0005-0000-0000-00006F0B0000}"/>
    <cellStyle name="Note 3 12" xfId="1826" xr:uid="{00000000-0005-0000-0000-0000700B0000}"/>
    <cellStyle name="Note 3 12 2" xfId="3275" xr:uid="{00000000-0005-0000-0000-0000710B0000}"/>
    <cellStyle name="Note 3 12 3" xfId="4733" xr:uid="{00000000-0005-0000-0000-0000720B0000}"/>
    <cellStyle name="Note 3 13" xfId="1690" xr:uid="{00000000-0005-0000-0000-0000730B0000}"/>
    <cellStyle name="Note 3 13 2" xfId="3134" xr:uid="{00000000-0005-0000-0000-0000740B0000}"/>
    <cellStyle name="Note 3 13 3" xfId="4592" xr:uid="{00000000-0005-0000-0000-0000750B0000}"/>
    <cellStyle name="Note 3 14" xfId="2440" xr:uid="{00000000-0005-0000-0000-0000760B0000}"/>
    <cellStyle name="Note 3 14 2" xfId="3914" xr:uid="{00000000-0005-0000-0000-0000770B0000}"/>
    <cellStyle name="Note 3 14 3" xfId="5372" xr:uid="{00000000-0005-0000-0000-0000780B0000}"/>
    <cellStyle name="Note 3 15" xfId="2477" xr:uid="{00000000-0005-0000-0000-0000790B0000}"/>
    <cellStyle name="Note 3 16" xfId="1695" xr:uid="{00000000-0005-0000-0000-00007A0B0000}"/>
    <cellStyle name="Note 3 2" xfId="66" xr:uid="{00000000-0005-0000-0000-00007B0B0000}"/>
    <cellStyle name="Note 3 2 10" xfId="2599" xr:uid="{00000000-0005-0000-0000-00007C0B0000}"/>
    <cellStyle name="Note 3 2 11" xfId="4057" xr:uid="{00000000-0005-0000-0000-00007D0B0000}"/>
    <cellStyle name="Note 3 2 2" xfId="86" xr:uid="{00000000-0005-0000-0000-00007E0B0000}"/>
    <cellStyle name="Note 3 2 2 10" xfId="4454" xr:uid="{00000000-0005-0000-0000-00007F0B0000}"/>
    <cellStyle name="Note 3 2 2 2" xfId="118" xr:uid="{00000000-0005-0000-0000-0000800B0000}"/>
    <cellStyle name="Note 3 2 2 2 2" xfId="280" xr:uid="{00000000-0005-0000-0000-0000810B0000}"/>
    <cellStyle name="Note 3 2 2 2 2 2" xfId="581" xr:uid="{00000000-0005-0000-0000-0000820B0000}"/>
    <cellStyle name="Note 3 2 2 2 3" xfId="419" xr:uid="{00000000-0005-0000-0000-0000830B0000}"/>
    <cellStyle name="Note 3 2 2 3" xfId="127" xr:uid="{00000000-0005-0000-0000-0000840B0000}"/>
    <cellStyle name="Note 3 2 2 3 2" xfId="289" xr:uid="{00000000-0005-0000-0000-0000850B0000}"/>
    <cellStyle name="Note 3 2 2 3 2 2" xfId="590" xr:uid="{00000000-0005-0000-0000-0000860B0000}"/>
    <cellStyle name="Note 3 2 2 3 3" xfId="428" xr:uid="{00000000-0005-0000-0000-0000870B0000}"/>
    <cellStyle name="Note 3 2 2 4" xfId="151" xr:uid="{00000000-0005-0000-0000-0000880B0000}"/>
    <cellStyle name="Note 3 2 2 4 2" xfId="313" xr:uid="{00000000-0005-0000-0000-0000890B0000}"/>
    <cellStyle name="Note 3 2 2 4 2 2" xfId="614" xr:uid="{00000000-0005-0000-0000-00008A0B0000}"/>
    <cellStyle name="Note 3 2 2 4 3" xfId="452" xr:uid="{00000000-0005-0000-0000-00008B0B0000}"/>
    <cellStyle name="Note 3 2 2 5" xfId="175" xr:uid="{00000000-0005-0000-0000-00008C0B0000}"/>
    <cellStyle name="Note 3 2 2 5 2" xfId="337" xr:uid="{00000000-0005-0000-0000-00008D0B0000}"/>
    <cellStyle name="Note 3 2 2 5 2 2" xfId="638" xr:uid="{00000000-0005-0000-0000-00008E0B0000}"/>
    <cellStyle name="Note 3 2 2 5 3" xfId="476" xr:uid="{00000000-0005-0000-0000-00008F0B0000}"/>
    <cellStyle name="Note 3 2 2 6" xfId="206" xr:uid="{00000000-0005-0000-0000-0000900B0000}"/>
    <cellStyle name="Note 3 2 2 6 2" xfId="507" xr:uid="{00000000-0005-0000-0000-0000910B0000}"/>
    <cellStyle name="Note 3 2 2 7" xfId="248" xr:uid="{00000000-0005-0000-0000-0000920B0000}"/>
    <cellStyle name="Note 3 2 2 7 2" xfId="549" xr:uid="{00000000-0005-0000-0000-0000930B0000}"/>
    <cellStyle name="Note 3 2 2 8" xfId="387" xr:uid="{00000000-0005-0000-0000-0000940B0000}"/>
    <cellStyle name="Note 3 2 2 9" xfId="2996" xr:uid="{00000000-0005-0000-0000-0000950B0000}"/>
    <cellStyle name="Note 3 2 3" xfId="83" xr:uid="{00000000-0005-0000-0000-0000960B0000}"/>
    <cellStyle name="Note 3 2 3 2" xfId="203" xr:uid="{00000000-0005-0000-0000-0000970B0000}"/>
    <cellStyle name="Note 3 2 3 2 2" xfId="347" xr:uid="{00000000-0005-0000-0000-0000980B0000}"/>
    <cellStyle name="Note 3 2 3 2 2 2" xfId="648" xr:uid="{00000000-0005-0000-0000-0000990B0000}"/>
    <cellStyle name="Note 3 2 3 2 3" xfId="504" xr:uid="{00000000-0005-0000-0000-00009A0B0000}"/>
    <cellStyle name="Note 3 2 3 3" xfId="245" xr:uid="{00000000-0005-0000-0000-00009B0B0000}"/>
    <cellStyle name="Note 3 2 3 3 2" xfId="546" xr:uid="{00000000-0005-0000-0000-00009C0B0000}"/>
    <cellStyle name="Note 3 2 3 4" xfId="384" xr:uid="{00000000-0005-0000-0000-00009D0B0000}"/>
    <cellStyle name="Note 3 2 3 5" xfId="3692" xr:uid="{00000000-0005-0000-0000-00009E0B0000}"/>
    <cellStyle name="Note 3 2 3 6" xfId="5150" xr:uid="{00000000-0005-0000-0000-00009F0B0000}"/>
    <cellStyle name="Note 3 2 4" xfId="108" xr:uid="{00000000-0005-0000-0000-0000A00B0000}"/>
    <cellStyle name="Note 3 2 4 2" xfId="270" xr:uid="{00000000-0005-0000-0000-0000A10B0000}"/>
    <cellStyle name="Note 3 2 4 2 2" xfId="571" xr:uid="{00000000-0005-0000-0000-0000A20B0000}"/>
    <cellStyle name="Note 3 2 4 3" xfId="409" xr:uid="{00000000-0005-0000-0000-0000A30B0000}"/>
    <cellStyle name="Note 3 2 5" xfId="139" xr:uid="{00000000-0005-0000-0000-0000A40B0000}"/>
    <cellStyle name="Note 3 2 5 2" xfId="301" xr:uid="{00000000-0005-0000-0000-0000A50B0000}"/>
    <cellStyle name="Note 3 2 5 2 2" xfId="602" xr:uid="{00000000-0005-0000-0000-0000A60B0000}"/>
    <cellStyle name="Note 3 2 5 3" xfId="440" xr:uid="{00000000-0005-0000-0000-0000A70B0000}"/>
    <cellStyle name="Note 3 2 6" xfId="163" xr:uid="{00000000-0005-0000-0000-0000A80B0000}"/>
    <cellStyle name="Note 3 2 6 2" xfId="325" xr:uid="{00000000-0005-0000-0000-0000A90B0000}"/>
    <cellStyle name="Note 3 2 6 2 2" xfId="626" xr:uid="{00000000-0005-0000-0000-0000AA0B0000}"/>
    <cellStyle name="Note 3 2 6 3" xfId="464" xr:uid="{00000000-0005-0000-0000-0000AB0B0000}"/>
    <cellStyle name="Note 3 2 7" xfId="187" xr:uid="{00000000-0005-0000-0000-0000AC0B0000}"/>
    <cellStyle name="Note 3 2 7 2" xfId="488" xr:uid="{00000000-0005-0000-0000-0000AD0B0000}"/>
    <cellStyle name="Note 3 2 8" xfId="229" xr:uid="{00000000-0005-0000-0000-0000AE0B0000}"/>
    <cellStyle name="Note 3 2 8 2" xfId="530" xr:uid="{00000000-0005-0000-0000-0000AF0B0000}"/>
    <cellStyle name="Note 3 2 9" xfId="368" xr:uid="{00000000-0005-0000-0000-0000B00B0000}"/>
    <cellStyle name="Note 3 3" xfId="71" xr:uid="{00000000-0005-0000-0000-0000B10B0000}"/>
    <cellStyle name="Note 3 3 10" xfId="4001" xr:uid="{00000000-0005-0000-0000-0000B20B0000}"/>
    <cellStyle name="Note 3 3 2" xfId="95" xr:uid="{00000000-0005-0000-0000-0000B30B0000}"/>
    <cellStyle name="Note 3 3 2 2" xfId="215" xr:uid="{00000000-0005-0000-0000-0000B40B0000}"/>
    <cellStyle name="Note 3 3 2 2 2" xfId="353" xr:uid="{00000000-0005-0000-0000-0000B50B0000}"/>
    <cellStyle name="Note 3 3 2 2 2 2" xfId="654" xr:uid="{00000000-0005-0000-0000-0000B60B0000}"/>
    <cellStyle name="Note 3 3 2 2 3" xfId="516" xr:uid="{00000000-0005-0000-0000-0000B70B0000}"/>
    <cellStyle name="Note 3 3 2 3" xfId="257" xr:uid="{00000000-0005-0000-0000-0000B80B0000}"/>
    <cellStyle name="Note 3 3 2 3 2" xfId="558" xr:uid="{00000000-0005-0000-0000-0000B90B0000}"/>
    <cellStyle name="Note 3 3 2 4" xfId="396" xr:uid="{00000000-0005-0000-0000-0000BA0B0000}"/>
    <cellStyle name="Note 3 3 2 5" xfId="2969" xr:uid="{00000000-0005-0000-0000-0000BB0B0000}"/>
    <cellStyle name="Note 3 3 2 6" xfId="4427" xr:uid="{00000000-0005-0000-0000-0000BC0B0000}"/>
    <cellStyle name="Note 3 3 3" xfId="109" xr:uid="{00000000-0005-0000-0000-0000BD0B0000}"/>
    <cellStyle name="Note 3 3 3 2" xfId="271" xr:uid="{00000000-0005-0000-0000-0000BE0B0000}"/>
    <cellStyle name="Note 3 3 3 2 2" xfId="572" xr:uid="{00000000-0005-0000-0000-0000BF0B0000}"/>
    <cellStyle name="Note 3 3 3 3" xfId="410" xr:uid="{00000000-0005-0000-0000-0000C00B0000}"/>
    <cellStyle name="Note 3 3 3 4" xfId="2880" xr:uid="{00000000-0005-0000-0000-0000C10B0000}"/>
    <cellStyle name="Note 3 3 3 5" xfId="4338" xr:uid="{00000000-0005-0000-0000-0000C20B0000}"/>
    <cellStyle name="Note 3 3 4" xfId="143" xr:uid="{00000000-0005-0000-0000-0000C30B0000}"/>
    <cellStyle name="Note 3 3 4 2" xfId="305" xr:uid="{00000000-0005-0000-0000-0000C40B0000}"/>
    <cellStyle name="Note 3 3 4 2 2" xfId="606" xr:uid="{00000000-0005-0000-0000-0000C50B0000}"/>
    <cellStyle name="Note 3 3 4 3" xfId="444" xr:uid="{00000000-0005-0000-0000-0000C60B0000}"/>
    <cellStyle name="Note 3 3 5" xfId="167" xr:uid="{00000000-0005-0000-0000-0000C70B0000}"/>
    <cellStyle name="Note 3 3 5 2" xfId="329" xr:uid="{00000000-0005-0000-0000-0000C80B0000}"/>
    <cellStyle name="Note 3 3 5 2 2" xfId="630" xr:uid="{00000000-0005-0000-0000-0000C90B0000}"/>
    <cellStyle name="Note 3 3 5 3" xfId="468" xr:uid="{00000000-0005-0000-0000-0000CA0B0000}"/>
    <cellStyle name="Note 3 3 6" xfId="191" xr:uid="{00000000-0005-0000-0000-0000CB0B0000}"/>
    <cellStyle name="Note 3 3 6 2" xfId="492" xr:uid="{00000000-0005-0000-0000-0000CC0B0000}"/>
    <cellStyle name="Note 3 3 7" xfId="233" xr:uid="{00000000-0005-0000-0000-0000CD0B0000}"/>
    <cellStyle name="Note 3 3 7 2" xfId="534" xr:uid="{00000000-0005-0000-0000-0000CE0B0000}"/>
    <cellStyle name="Note 3 3 8" xfId="372" xr:uid="{00000000-0005-0000-0000-0000CF0B0000}"/>
    <cellStyle name="Note 3 3 9" xfId="2543" xr:uid="{00000000-0005-0000-0000-0000D00B0000}"/>
    <cellStyle name="Note 3 4" xfId="82" xr:uid="{00000000-0005-0000-0000-0000D10B0000}"/>
    <cellStyle name="Note 3 4 2" xfId="202" xr:uid="{00000000-0005-0000-0000-0000D20B0000}"/>
    <cellStyle name="Note 3 4 2 2" xfId="346" xr:uid="{00000000-0005-0000-0000-0000D30B0000}"/>
    <cellStyle name="Note 3 4 2 2 2" xfId="647" xr:uid="{00000000-0005-0000-0000-0000D40B0000}"/>
    <cellStyle name="Note 3 4 2 3" xfId="503" xr:uid="{00000000-0005-0000-0000-0000D50B0000}"/>
    <cellStyle name="Note 3 4 2 4" xfId="3136" xr:uid="{00000000-0005-0000-0000-0000D60B0000}"/>
    <cellStyle name="Note 3 4 2 5" xfId="4594" xr:uid="{00000000-0005-0000-0000-0000D70B0000}"/>
    <cellStyle name="Note 3 4 3" xfId="244" xr:uid="{00000000-0005-0000-0000-0000D80B0000}"/>
    <cellStyle name="Note 3 4 3 2" xfId="545" xr:uid="{00000000-0005-0000-0000-0000D90B0000}"/>
    <cellStyle name="Note 3 4 3 3" xfId="3172" xr:uid="{00000000-0005-0000-0000-0000DA0B0000}"/>
    <cellStyle name="Note 3 4 3 4" xfId="4630" xr:uid="{00000000-0005-0000-0000-0000DB0B0000}"/>
    <cellStyle name="Note 3 4 4" xfId="383" xr:uid="{00000000-0005-0000-0000-0000DC0B0000}"/>
    <cellStyle name="Note 3 4 5" xfId="2593" xr:uid="{00000000-0005-0000-0000-0000DD0B0000}"/>
    <cellStyle name="Note 3 4 6" xfId="4051" xr:uid="{00000000-0005-0000-0000-0000DE0B0000}"/>
    <cellStyle name="Note 3 5" xfId="114" xr:uid="{00000000-0005-0000-0000-0000DF0B0000}"/>
    <cellStyle name="Note 3 5 2" xfId="276" xr:uid="{00000000-0005-0000-0000-0000E00B0000}"/>
    <cellStyle name="Note 3 5 2 2" xfId="577" xr:uid="{00000000-0005-0000-0000-0000E10B0000}"/>
    <cellStyle name="Note 3 5 2 3" xfId="3539" xr:uid="{00000000-0005-0000-0000-0000E20B0000}"/>
    <cellStyle name="Note 3 5 2 4" xfId="4997" xr:uid="{00000000-0005-0000-0000-0000E30B0000}"/>
    <cellStyle name="Note 3 5 3" xfId="415" xr:uid="{00000000-0005-0000-0000-0000E40B0000}"/>
    <cellStyle name="Note 3 5 4" xfId="2645" xr:uid="{00000000-0005-0000-0000-0000E50B0000}"/>
    <cellStyle name="Note 3 5 5" xfId="4103" xr:uid="{00000000-0005-0000-0000-0000E60B0000}"/>
    <cellStyle name="Note 3 6" xfId="133" xr:uid="{00000000-0005-0000-0000-0000E70B0000}"/>
    <cellStyle name="Note 3 6 2" xfId="295" xr:uid="{00000000-0005-0000-0000-0000E80B0000}"/>
    <cellStyle name="Note 3 6 2 2" xfId="596" xr:uid="{00000000-0005-0000-0000-0000E90B0000}"/>
    <cellStyle name="Note 3 6 2 3" xfId="3631" xr:uid="{00000000-0005-0000-0000-0000EA0B0000}"/>
    <cellStyle name="Note 3 6 2 4" xfId="5089" xr:uid="{00000000-0005-0000-0000-0000EB0B0000}"/>
    <cellStyle name="Note 3 6 3" xfId="434" xr:uid="{00000000-0005-0000-0000-0000EC0B0000}"/>
    <cellStyle name="Note 3 6 4" xfId="2761" xr:uid="{00000000-0005-0000-0000-0000ED0B0000}"/>
    <cellStyle name="Note 3 6 5" xfId="4219" xr:uid="{00000000-0005-0000-0000-0000EE0B0000}"/>
    <cellStyle name="Note 3 7" xfId="157" xr:uid="{00000000-0005-0000-0000-0000EF0B0000}"/>
    <cellStyle name="Note 3 7 2" xfId="319" xr:uid="{00000000-0005-0000-0000-0000F00B0000}"/>
    <cellStyle name="Note 3 7 2 2" xfId="620" xr:uid="{00000000-0005-0000-0000-0000F10B0000}"/>
    <cellStyle name="Note 3 7 2 3" xfId="2796" xr:uid="{00000000-0005-0000-0000-0000F20B0000}"/>
    <cellStyle name="Note 3 7 2 4" xfId="4254" xr:uid="{00000000-0005-0000-0000-0000F30B0000}"/>
    <cellStyle name="Note 3 7 3" xfId="458" xr:uid="{00000000-0005-0000-0000-0000F40B0000}"/>
    <cellStyle name="Note 3 7 4" xfId="3292" xr:uid="{00000000-0005-0000-0000-0000F50B0000}"/>
    <cellStyle name="Note 3 7 5" xfId="4750" xr:uid="{00000000-0005-0000-0000-0000F60B0000}"/>
    <cellStyle name="Note 3 8" xfId="181" xr:uid="{00000000-0005-0000-0000-0000F70B0000}"/>
    <cellStyle name="Note 3 8 2" xfId="482" xr:uid="{00000000-0005-0000-0000-0000F80B0000}"/>
    <cellStyle name="Note 3 8 2 2" xfId="3103" xr:uid="{00000000-0005-0000-0000-0000F90B0000}"/>
    <cellStyle name="Note 3 8 2 3" xfId="4561" xr:uid="{00000000-0005-0000-0000-0000FA0B0000}"/>
    <cellStyle name="Note 3 8 3" xfId="3280" xr:uid="{00000000-0005-0000-0000-0000FB0B0000}"/>
    <cellStyle name="Note 3 8 4" xfId="4738" xr:uid="{00000000-0005-0000-0000-0000FC0B0000}"/>
    <cellStyle name="Note 3 9" xfId="223" xr:uid="{00000000-0005-0000-0000-0000FD0B0000}"/>
    <cellStyle name="Note 3 9 2" xfId="524" xr:uid="{00000000-0005-0000-0000-0000FE0B0000}"/>
    <cellStyle name="Note 3 9 2 2" xfId="3558" xr:uid="{00000000-0005-0000-0000-0000FF0B0000}"/>
    <cellStyle name="Note 3 9 2 3" xfId="5016" xr:uid="{00000000-0005-0000-0000-0000000C0000}"/>
    <cellStyle name="Note 3 9 3" xfId="2889" xr:uid="{00000000-0005-0000-0000-0000010C0000}"/>
    <cellStyle name="Note 3 9 4" xfId="4347" xr:uid="{00000000-0005-0000-0000-0000020C0000}"/>
    <cellStyle name="Note 4" xfId="1088" xr:uid="{00000000-0005-0000-0000-0000030C0000}"/>
    <cellStyle name="Note 4 10" xfId="2173" xr:uid="{00000000-0005-0000-0000-0000040C0000}"/>
    <cellStyle name="Note 4 10 2" xfId="2032" xr:uid="{00000000-0005-0000-0000-0000050C0000}"/>
    <cellStyle name="Note 4 10 2 2" xfId="3495" xr:uid="{00000000-0005-0000-0000-0000060C0000}"/>
    <cellStyle name="Note 4 10 2 3" xfId="4953" xr:uid="{00000000-0005-0000-0000-0000070C0000}"/>
    <cellStyle name="Note 4 10 3" xfId="3641" xr:uid="{00000000-0005-0000-0000-0000080C0000}"/>
    <cellStyle name="Note 4 10 4" xfId="5099" xr:uid="{00000000-0005-0000-0000-0000090C0000}"/>
    <cellStyle name="Note 4 11" xfId="2257" xr:uid="{00000000-0005-0000-0000-00000A0C0000}"/>
    <cellStyle name="Note 4 11 2" xfId="2366" xr:uid="{00000000-0005-0000-0000-00000B0C0000}"/>
    <cellStyle name="Note 4 11 2 2" xfId="3840" xr:uid="{00000000-0005-0000-0000-00000C0C0000}"/>
    <cellStyle name="Note 4 11 2 3" xfId="5298" xr:uid="{00000000-0005-0000-0000-00000D0C0000}"/>
    <cellStyle name="Note 4 11 3" xfId="3731" xr:uid="{00000000-0005-0000-0000-00000E0C0000}"/>
    <cellStyle name="Note 4 11 4" xfId="5189" xr:uid="{00000000-0005-0000-0000-00000F0C0000}"/>
    <cellStyle name="Note 4 12" xfId="2315" xr:uid="{00000000-0005-0000-0000-0000100C0000}"/>
    <cellStyle name="Note 4 12 2" xfId="3789" xr:uid="{00000000-0005-0000-0000-0000110C0000}"/>
    <cellStyle name="Note 4 12 3" xfId="5247" xr:uid="{00000000-0005-0000-0000-0000120C0000}"/>
    <cellStyle name="Note 4 13" xfId="2396" xr:uid="{00000000-0005-0000-0000-0000130C0000}"/>
    <cellStyle name="Note 4 13 2" xfId="3870" xr:uid="{00000000-0005-0000-0000-0000140C0000}"/>
    <cellStyle name="Note 4 13 3" xfId="5328" xr:uid="{00000000-0005-0000-0000-0000150C0000}"/>
    <cellStyle name="Note 4 14" xfId="2451" xr:uid="{00000000-0005-0000-0000-0000160C0000}"/>
    <cellStyle name="Note 4 14 2" xfId="3925" xr:uid="{00000000-0005-0000-0000-0000170C0000}"/>
    <cellStyle name="Note 4 14 3" xfId="5383" xr:uid="{00000000-0005-0000-0000-0000180C0000}"/>
    <cellStyle name="Note 4 15" xfId="2495" xr:uid="{00000000-0005-0000-0000-0000190C0000}"/>
    <cellStyle name="Note 4 16" xfId="3953" xr:uid="{00000000-0005-0000-0000-00001A0C0000}"/>
    <cellStyle name="Note 4 2" xfId="1220" xr:uid="{00000000-0005-0000-0000-00001B0C0000}"/>
    <cellStyle name="Note 4 2 2" xfId="1580" xr:uid="{00000000-0005-0000-0000-00001C0C0000}"/>
    <cellStyle name="Note 4 2 2 2" xfId="3014" xr:uid="{00000000-0005-0000-0000-00001D0C0000}"/>
    <cellStyle name="Note 4 2 2 3" xfId="4472" xr:uid="{00000000-0005-0000-0000-00001E0C0000}"/>
    <cellStyle name="Note 4 2 3" xfId="1842" xr:uid="{00000000-0005-0000-0000-00001F0C0000}"/>
    <cellStyle name="Note 4 2 3 2" xfId="3297" xr:uid="{00000000-0005-0000-0000-0000200C0000}"/>
    <cellStyle name="Note 4 2 3 3" xfId="4755" xr:uid="{00000000-0005-0000-0000-0000210C0000}"/>
    <cellStyle name="Note 4 2 4" xfId="2624" xr:uid="{00000000-0005-0000-0000-0000220C0000}"/>
    <cellStyle name="Note 4 2 5" xfId="4082" xr:uid="{00000000-0005-0000-0000-0000230C0000}"/>
    <cellStyle name="Note 4 3" xfId="1250" xr:uid="{00000000-0005-0000-0000-0000240C0000}"/>
    <cellStyle name="Note 4 3 2" xfId="1608" xr:uid="{00000000-0005-0000-0000-0000250C0000}"/>
    <cellStyle name="Note 4 3 2 2" xfId="3042" xr:uid="{00000000-0005-0000-0000-0000260C0000}"/>
    <cellStyle name="Note 4 3 2 3" xfId="4500" xr:uid="{00000000-0005-0000-0000-0000270C0000}"/>
    <cellStyle name="Note 4 3 3" xfId="2285" xr:uid="{00000000-0005-0000-0000-0000280C0000}"/>
    <cellStyle name="Note 4 3 3 2" xfId="3759" xr:uid="{00000000-0005-0000-0000-0000290C0000}"/>
    <cellStyle name="Note 4 3 3 3" xfId="5217" xr:uid="{00000000-0005-0000-0000-00002A0C0000}"/>
    <cellStyle name="Note 4 3 4" xfId="2656" xr:uid="{00000000-0005-0000-0000-00002B0C0000}"/>
    <cellStyle name="Note 4 3 5" xfId="4114" xr:uid="{00000000-0005-0000-0000-00002C0C0000}"/>
    <cellStyle name="Note 4 4" xfId="1280" xr:uid="{00000000-0005-0000-0000-00002D0C0000}"/>
    <cellStyle name="Note 4 4 2" xfId="1772" xr:uid="{00000000-0005-0000-0000-00002E0C0000}"/>
    <cellStyle name="Note 4 4 2 2" xfId="3220" xr:uid="{00000000-0005-0000-0000-00002F0C0000}"/>
    <cellStyle name="Note 4 4 2 3" xfId="4678" xr:uid="{00000000-0005-0000-0000-0000300C0000}"/>
    <cellStyle name="Note 4 4 3" xfId="1515" xr:uid="{00000000-0005-0000-0000-0000310C0000}"/>
    <cellStyle name="Note 4 4 3 2" xfId="2941" xr:uid="{00000000-0005-0000-0000-0000320C0000}"/>
    <cellStyle name="Note 4 4 3 3" xfId="4399" xr:uid="{00000000-0005-0000-0000-0000330C0000}"/>
    <cellStyle name="Note 4 4 4" xfId="2687" xr:uid="{00000000-0005-0000-0000-0000340C0000}"/>
    <cellStyle name="Note 4 4 5" xfId="4145" xr:uid="{00000000-0005-0000-0000-0000350C0000}"/>
    <cellStyle name="Note 4 5" xfId="1308" xr:uid="{00000000-0005-0000-0000-0000360C0000}"/>
    <cellStyle name="Note 4 5 2" xfId="2229" xr:uid="{00000000-0005-0000-0000-0000370C0000}"/>
    <cellStyle name="Note 4 5 2 2" xfId="3700" xr:uid="{00000000-0005-0000-0000-0000380C0000}"/>
    <cellStyle name="Note 4 5 2 3" xfId="5158" xr:uid="{00000000-0005-0000-0000-0000390C0000}"/>
    <cellStyle name="Note 4 5 3" xfId="2715" xr:uid="{00000000-0005-0000-0000-00003A0C0000}"/>
    <cellStyle name="Note 4 5 4" xfId="4173" xr:uid="{00000000-0005-0000-0000-00003B0C0000}"/>
    <cellStyle name="Note 4 6" xfId="1880" xr:uid="{00000000-0005-0000-0000-00003C0C0000}"/>
    <cellStyle name="Note 4 6 2" xfId="1952" xr:uid="{00000000-0005-0000-0000-00003D0C0000}"/>
    <cellStyle name="Note 4 6 2 2" xfId="3412" xr:uid="{00000000-0005-0000-0000-00003E0C0000}"/>
    <cellStyle name="Note 4 6 2 3" xfId="4870" xr:uid="{00000000-0005-0000-0000-00003F0C0000}"/>
    <cellStyle name="Note 4 6 3" xfId="3338" xr:uid="{00000000-0005-0000-0000-0000400C0000}"/>
    <cellStyle name="Note 4 6 4" xfId="4796" xr:uid="{00000000-0005-0000-0000-0000410C0000}"/>
    <cellStyle name="Note 4 7" xfId="1961" xr:uid="{00000000-0005-0000-0000-0000420C0000}"/>
    <cellStyle name="Note 4 7 2" xfId="1988" xr:uid="{00000000-0005-0000-0000-0000430C0000}"/>
    <cellStyle name="Note 4 7 2 2" xfId="3449" xr:uid="{00000000-0005-0000-0000-0000440C0000}"/>
    <cellStyle name="Note 4 7 2 3" xfId="4907" xr:uid="{00000000-0005-0000-0000-0000450C0000}"/>
    <cellStyle name="Note 4 7 3" xfId="3421" xr:uid="{00000000-0005-0000-0000-0000460C0000}"/>
    <cellStyle name="Note 4 7 4" xfId="4879" xr:uid="{00000000-0005-0000-0000-0000470C0000}"/>
    <cellStyle name="Note 4 8" xfId="2037" xr:uid="{00000000-0005-0000-0000-0000480C0000}"/>
    <cellStyle name="Note 4 8 2" xfId="1816" xr:uid="{00000000-0005-0000-0000-0000490C0000}"/>
    <cellStyle name="Note 4 8 2 2" xfId="3265" xr:uid="{00000000-0005-0000-0000-00004A0C0000}"/>
    <cellStyle name="Note 4 8 2 3" xfId="4723" xr:uid="{00000000-0005-0000-0000-00004B0C0000}"/>
    <cellStyle name="Note 4 8 3" xfId="3500" xr:uid="{00000000-0005-0000-0000-00004C0C0000}"/>
    <cellStyle name="Note 4 8 4" xfId="4958" xr:uid="{00000000-0005-0000-0000-00004D0C0000}"/>
    <cellStyle name="Note 4 9" xfId="2110" xr:uid="{00000000-0005-0000-0000-00004E0C0000}"/>
    <cellStyle name="Note 4 9 2" xfId="1391" xr:uid="{00000000-0005-0000-0000-00004F0C0000}"/>
    <cellStyle name="Note 4 9 2 2" xfId="2804" xr:uid="{00000000-0005-0000-0000-0000500C0000}"/>
    <cellStyle name="Note 4 9 2 3" xfId="4262" xr:uid="{00000000-0005-0000-0000-0000510C0000}"/>
    <cellStyle name="Note 4 9 3" xfId="3576" xr:uid="{00000000-0005-0000-0000-0000520C0000}"/>
    <cellStyle name="Note 4 9 4" xfId="5034" xr:uid="{00000000-0005-0000-0000-0000530C0000}"/>
    <cellStyle name="Note 5" xfId="1097" xr:uid="{00000000-0005-0000-0000-0000540C0000}"/>
    <cellStyle name="Note 5 10" xfId="2179" xr:uid="{00000000-0005-0000-0000-0000550C0000}"/>
    <cellStyle name="Note 5 10 2" xfId="2343" xr:uid="{00000000-0005-0000-0000-0000560C0000}"/>
    <cellStyle name="Note 5 10 2 2" xfId="3817" xr:uid="{00000000-0005-0000-0000-0000570C0000}"/>
    <cellStyle name="Note 5 10 2 3" xfId="5275" xr:uid="{00000000-0005-0000-0000-0000580C0000}"/>
    <cellStyle name="Note 5 10 3" xfId="3647" xr:uid="{00000000-0005-0000-0000-0000590C0000}"/>
    <cellStyle name="Note 5 10 4" xfId="5105" xr:uid="{00000000-0005-0000-0000-00005A0C0000}"/>
    <cellStyle name="Note 5 11" xfId="2263" xr:uid="{00000000-0005-0000-0000-00005B0C0000}"/>
    <cellStyle name="Note 5 11 2" xfId="2372" xr:uid="{00000000-0005-0000-0000-00005C0C0000}"/>
    <cellStyle name="Note 5 11 2 2" xfId="3846" xr:uid="{00000000-0005-0000-0000-00005D0C0000}"/>
    <cellStyle name="Note 5 11 2 3" xfId="5304" xr:uid="{00000000-0005-0000-0000-00005E0C0000}"/>
    <cellStyle name="Note 5 11 3" xfId="3737" xr:uid="{00000000-0005-0000-0000-00005F0C0000}"/>
    <cellStyle name="Note 5 11 4" xfId="5195" xr:uid="{00000000-0005-0000-0000-0000600C0000}"/>
    <cellStyle name="Note 5 12" xfId="2321" xr:uid="{00000000-0005-0000-0000-0000610C0000}"/>
    <cellStyle name="Note 5 12 2" xfId="3795" xr:uid="{00000000-0005-0000-0000-0000620C0000}"/>
    <cellStyle name="Note 5 12 3" xfId="5253" xr:uid="{00000000-0005-0000-0000-0000630C0000}"/>
    <cellStyle name="Note 5 13" xfId="2402" xr:uid="{00000000-0005-0000-0000-0000640C0000}"/>
    <cellStyle name="Note 5 13 2" xfId="3876" xr:uid="{00000000-0005-0000-0000-0000650C0000}"/>
    <cellStyle name="Note 5 13 3" xfId="5334" xr:uid="{00000000-0005-0000-0000-0000660C0000}"/>
    <cellStyle name="Note 5 14" xfId="2457" xr:uid="{00000000-0005-0000-0000-0000670C0000}"/>
    <cellStyle name="Note 5 14 2" xfId="3931" xr:uid="{00000000-0005-0000-0000-0000680C0000}"/>
    <cellStyle name="Note 5 14 3" xfId="5389" xr:uid="{00000000-0005-0000-0000-0000690C0000}"/>
    <cellStyle name="Note 5 15" xfId="2501" xr:uid="{00000000-0005-0000-0000-00006A0C0000}"/>
    <cellStyle name="Note 5 16" xfId="3959" xr:uid="{00000000-0005-0000-0000-00006B0C0000}"/>
    <cellStyle name="Note 5 2" xfId="1226" xr:uid="{00000000-0005-0000-0000-00006C0C0000}"/>
    <cellStyle name="Note 5 2 2" xfId="1586" xr:uid="{00000000-0005-0000-0000-00006D0C0000}"/>
    <cellStyle name="Note 5 2 2 2" xfId="3020" xr:uid="{00000000-0005-0000-0000-00006E0C0000}"/>
    <cellStyle name="Note 5 2 2 3" xfId="4478" xr:uid="{00000000-0005-0000-0000-00006F0C0000}"/>
    <cellStyle name="Note 5 2 3" xfId="1693" xr:uid="{00000000-0005-0000-0000-0000700C0000}"/>
    <cellStyle name="Note 5 2 3 2" xfId="3138" xr:uid="{00000000-0005-0000-0000-0000710C0000}"/>
    <cellStyle name="Note 5 2 3 3" xfId="4596" xr:uid="{00000000-0005-0000-0000-0000720C0000}"/>
    <cellStyle name="Note 5 2 4" xfId="2630" xr:uid="{00000000-0005-0000-0000-0000730C0000}"/>
    <cellStyle name="Note 5 2 5" xfId="4088" xr:uid="{00000000-0005-0000-0000-0000740C0000}"/>
    <cellStyle name="Note 5 3" xfId="1256" xr:uid="{00000000-0005-0000-0000-0000750C0000}"/>
    <cellStyle name="Note 5 3 2" xfId="1614" xr:uid="{00000000-0005-0000-0000-0000760C0000}"/>
    <cellStyle name="Note 5 3 2 2" xfId="3048" xr:uid="{00000000-0005-0000-0000-0000770C0000}"/>
    <cellStyle name="Note 5 3 2 3" xfId="4506" xr:uid="{00000000-0005-0000-0000-0000780C0000}"/>
    <cellStyle name="Note 5 3 3" xfId="1529" xr:uid="{00000000-0005-0000-0000-0000790C0000}"/>
    <cellStyle name="Note 5 3 3 2" xfId="2955" xr:uid="{00000000-0005-0000-0000-00007A0C0000}"/>
    <cellStyle name="Note 5 3 3 3" xfId="4413" xr:uid="{00000000-0005-0000-0000-00007B0C0000}"/>
    <cellStyle name="Note 5 3 4" xfId="2662" xr:uid="{00000000-0005-0000-0000-00007C0C0000}"/>
    <cellStyle name="Note 5 3 5" xfId="4120" xr:uid="{00000000-0005-0000-0000-00007D0C0000}"/>
    <cellStyle name="Note 5 4" xfId="1286" xr:uid="{00000000-0005-0000-0000-00007E0C0000}"/>
    <cellStyle name="Note 5 4 2" xfId="1778" xr:uid="{00000000-0005-0000-0000-00007F0C0000}"/>
    <cellStyle name="Note 5 4 2 2" xfId="3226" xr:uid="{00000000-0005-0000-0000-0000800C0000}"/>
    <cellStyle name="Note 5 4 2 3" xfId="4684" xr:uid="{00000000-0005-0000-0000-0000810C0000}"/>
    <cellStyle name="Note 5 4 3" xfId="2134" xr:uid="{00000000-0005-0000-0000-0000820C0000}"/>
    <cellStyle name="Note 5 4 3 2" xfId="3600" xr:uid="{00000000-0005-0000-0000-0000830C0000}"/>
    <cellStyle name="Note 5 4 3 3" xfId="5058" xr:uid="{00000000-0005-0000-0000-0000840C0000}"/>
    <cellStyle name="Note 5 4 4" xfId="2693" xr:uid="{00000000-0005-0000-0000-0000850C0000}"/>
    <cellStyle name="Note 5 4 5" xfId="4151" xr:uid="{00000000-0005-0000-0000-0000860C0000}"/>
    <cellStyle name="Note 5 5" xfId="1314" xr:uid="{00000000-0005-0000-0000-0000870C0000}"/>
    <cellStyle name="Note 5 5 2" xfId="1855" xr:uid="{00000000-0005-0000-0000-0000880C0000}"/>
    <cellStyle name="Note 5 5 2 2" xfId="3310" xr:uid="{00000000-0005-0000-0000-0000890C0000}"/>
    <cellStyle name="Note 5 5 2 3" xfId="4768" xr:uid="{00000000-0005-0000-0000-00008A0C0000}"/>
    <cellStyle name="Note 5 5 3" xfId="2721" xr:uid="{00000000-0005-0000-0000-00008B0C0000}"/>
    <cellStyle name="Note 5 5 4" xfId="4179" xr:uid="{00000000-0005-0000-0000-00008C0C0000}"/>
    <cellStyle name="Note 5 6" xfId="1886" xr:uid="{00000000-0005-0000-0000-00008D0C0000}"/>
    <cellStyle name="Note 5 6 2" xfId="1936" xr:uid="{00000000-0005-0000-0000-00008E0C0000}"/>
    <cellStyle name="Note 5 6 2 2" xfId="3396" xr:uid="{00000000-0005-0000-0000-00008F0C0000}"/>
    <cellStyle name="Note 5 6 2 3" xfId="4854" xr:uid="{00000000-0005-0000-0000-0000900C0000}"/>
    <cellStyle name="Note 5 6 3" xfId="3344" xr:uid="{00000000-0005-0000-0000-0000910C0000}"/>
    <cellStyle name="Note 5 6 4" xfId="4802" xr:uid="{00000000-0005-0000-0000-0000920C0000}"/>
    <cellStyle name="Note 5 7" xfId="1967" xr:uid="{00000000-0005-0000-0000-0000930C0000}"/>
    <cellStyle name="Note 5 7 2" xfId="1856" xr:uid="{00000000-0005-0000-0000-0000940C0000}"/>
    <cellStyle name="Note 5 7 2 2" xfId="3311" xr:uid="{00000000-0005-0000-0000-0000950C0000}"/>
    <cellStyle name="Note 5 7 2 3" xfId="4769" xr:uid="{00000000-0005-0000-0000-0000960C0000}"/>
    <cellStyle name="Note 5 7 3" xfId="3427" xr:uid="{00000000-0005-0000-0000-0000970C0000}"/>
    <cellStyle name="Note 5 7 4" xfId="4885" xr:uid="{00000000-0005-0000-0000-0000980C0000}"/>
    <cellStyle name="Note 5 8" xfId="2043" xr:uid="{00000000-0005-0000-0000-0000990C0000}"/>
    <cellStyle name="Note 5 8 2" xfId="2089" xr:uid="{00000000-0005-0000-0000-00009A0C0000}"/>
    <cellStyle name="Note 5 8 2 2" xfId="3554" xr:uid="{00000000-0005-0000-0000-00009B0C0000}"/>
    <cellStyle name="Note 5 8 2 3" xfId="5012" xr:uid="{00000000-0005-0000-0000-00009C0C0000}"/>
    <cellStyle name="Note 5 8 3" xfId="3506" xr:uid="{00000000-0005-0000-0000-00009D0C0000}"/>
    <cellStyle name="Note 5 8 4" xfId="4964" xr:uid="{00000000-0005-0000-0000-00009E0C0000}"/>
    <cellStyle name="Note 5 9" xfId="2116" xr:uid="{00000000-0005-0000-0000-00009F0C0000}"/>
    <cellStyle name="Note 5 9 2" xfId="2211" xr:uid="{00000000-0005-0000-0000-0000A00C0000}"/>
    <cellStyle name="Note 5 9 2 2" xfId="3681" xr:uid="{00000000-0005-0000-0000-0000A10C0000}"/>
    <cellStyle name="Note 5 9 2 3" xfId="5139" xr:uid="{00000000-0005-0000-0000-0000A20C0000}"/>
    <cellStyle name="Note 5 9 3" xfId="3582" xr:uid="{00000000-0005-0000-0000-0000A30C0000}"/>
    <cellStyle name="Note 5 9 4" xfId="5040" xr:uid="{00000000-0005-0000-0000-0000A40C0000}"/>
    <cellStyle name="Note 6" xfId="1105" xr:uid="{00000000-0005-0000-0000-0000A50C0000}"/>
    <cellStyle name="Note 6 10" xfId="2186" xr:uid="{00000000-0005-0000-0000-0000A60C0000}"/>
    <cellStyle name="Note 6 10 2" xfId="2350" xr:uid="{00000000-0005-0000-0000-0000A70C0000}"/>
    <cellStyle name="Note 6 10 2 2" xfId="3824" xr:uid="{00000000-0005-0000-0000-0000A80C0000}"/>
    <cellStyle name="Note 6 10 2 3" xfId="5282" xr:uid="{00000000-0005-0000-0000-0000A90C0000}"/>
    <cellStyle name="Note 6 10 3" xfId="3654" xr:uid="{00000000-0005-0000-0000-0000AA0C0000}"/>
    <cellStyle name="Note 6 10 4" xfId="5112" xr:uid="{00000000-0005-0000-0000-0000AB0C0000}"/>
    <cellStyle name="Note 6 11" xfId="2270" xr:uid="{00000000-0005-0000-0000-0000AC0C0000}"/>
    <cellStyle name="Note 6 11 2" xfId="2379" xr:uid="{00000000-0005-0000-0000-0000AD0C0000}"/>
    <cellStyle name="Note 6 11 2 2" xfId="3853" xr:uid="{00000000-0005-0000-0000-0000AE0C0000}"/>
    <cellStyle name="Note 6 11 2 3" xfId="5311" xr:uid="{00000000-0005-0000-0000-0000AF0C0000}"/>
    <cellStyle name="Note 6 11 3" xfId="3744" xr:uid="{00000000-0005-0000-0000-0000B00C0000}"/>
    <cellStyle name="Note 6 11 4" xfId="5202" xr:uid="{00000000-0005-0000-0000-0000B10C0000}"/>
    <cellStyle name="Note 6 12" xfId="2328" xr:uid="{00000000-0005-0000-0000-0000B20C0000}"/>
    <cellStyle name="Note 6 12 2" xfId="3802" xr:uid="{00000000-0005-0000-0000-0000B30C0000}"/>
    <cellStyle name="Note 6 12 3" xfId="5260" xr:uid="{00000000-0005-0000-0000-0000B40C0000}"/>
    <cellStyle name="Note 6 13" xfId="2409" xr:uid="{00000000-0005-0000-0000-0000B50C0000}"/>
    <cellStyle name="Note 6 13 2" xfId="3883" xr:uid="{00000000-0005-0000-0000-0000B60C0000}"/>
    <cellStyle name="Note 6 13 3" xfId="5341" xr:uid="{00000000-0005-0000-0000-0000B70C0000}"/>
    <cellStyle name="Note 6 14" xfId="2464" xr:uid="{00000000-0005-0000-0000-0000B80C0000}"/>
    <cellStyle name="Note 6 14 2" xfId="3938" xr:uid="{00000000-0005-0000-0000-0000B90C0000}"/>
    <cellStyle name="Note 6 14 3" xfId="5396" xr:uid="{00000000-0005-0000-0000-0000BA0C0000}"/>
    <cellStyle name="Note 6 15" xfId="2508" xr:uid="{00000000-0005-0000-0000-0000BB0C0000}"/>
    <cellStyle name="Note 6 16" xfId="3966" xr:uid="{00000000-0005-0000-0000-0000BC0C0000}"/>
    <cellStyle name="Note 6 2" xfId="1233" xr:uid="{00000000-0005-0000-0000-0000BD0C0000}"/>
    <cellStyle name="Note 6 2 2" xfId="1593" xr:uid="{00000000-0005-0000-0000-0000BE0C0000}"/>
    <cellStyle name="Note 6 2 2 2" xfId="3027" xr:uid="{00000000-0005-0000-0000-0000BF0C0000}"/>
    <cellStyle name="Note 6 2 2 3" xfId="4485" xr:uid="{00000000-0005-0000-0000-0000C00C0000}"/>
    <cellStyle name="Note 6 2 3" xfId="2245" xr:uid="{00000000-0005-0000-0000-0000C10C0000}"/>
    <cellStyle name="Note 6 2 3 2" xfId="3718" xr:uid="{00000000-0005-0000-0000-0000C20C0000}"/>
    <cellStyle name="Note 6 2 3 3" xfId="5176" xr:uid="{00000000-0005-0000-0000-0000C30C0000}"/>
    <cellStyle name="Note 6 2 4" xfId="2637" xr:uid="{00000000-0005-0000-0000-0000C40C0000}"/>
    <cellStyle name="Note 6 2 5" xfId="4095" xr:uid="{00000000-0005-0000-0000-0000C50C0000}"/>
    <cellStyle name="Note 6 3" xfId="1263" xr:uid="{00000000-0005-0000-0000-0000C60C0000}"/>
    <cellStyle name="Note 6 3 2" xfId="1621" xr:uid="{00000000-0005-0000-0000-0000C70C0000}"/>
    <cellStyle name="Note 6 3 2 2" xfId="3055" xr:uid="{00000000-0005-0000-0000-0000C80C0000}"/>
    <cellStyle name="Note 6 3 2 3" xfId="4513" xr:uid="{00000000-0005-0000-0000-0000C90C0000}"/>
    <cellStyle name="Note 6 3 3" xfId="1528" xr:uid="{00000000-0005-0000-0000-0000CA0C0000}"/>
    <cellStyle name="Note 6 3 3 2" xfId="2954" xr:uid="{00000000-0005-0000-0000-0000CB0C0000}"/>
    <cellStyle name="Note 6 3 3 3" xfId="4412" xr:uid="{00000000-0005-0000-0000-0000CC0C0000}"/>
    <cellStyle name="Note 6 3 4" xfId="2669" xr:uid="{00000000-0005-0000-0000-0000CD0C0000}"/>
    <cellStyle name="Note 6 3 5" xfId="4127" xr:uid="{00000000-0005-0000-0000-0000CE0C0000}"/>
    <cellStyle name="Note 6 4" xfId="1293" xr:uid="{00000000-0005-0000-0000-0000CF0C0000}"/>
    <cellStyle name="Note 6 4 2" xfId="1785" xr:uid="{00000000-0005-0000-0000-0000D00C0000}"/>
    <cellStyle name="Note 6 4 2 2" xfId="3233" xr:uid="{00000000-0005-0000-0000-0000D10C0000}"/>
    <cellStyle name="Note 6 4 2 3" xfId="4691" xr:uid="{00000000-0005-0000-0000-0000D20C0000}"/>
    <cellStyle name="Note 6 4 3" xfId="1721" xr:uid="{00000000-0005-0000-0000-0000D30C0000}"/>
    <cellStyle name="Note 6 4 3 2" xfId="3166" xr:uid="{00000000-0005-0000-0000-0000D40C0000}"/>
    <cellStyle name="Note 6 4 3 3" xfId="4624" xr:uid="{00000000-0005-0000-0000-0000D50C0000}"/>
    <cellStyle name="Note 6 4 4" xfId="2700" xr:uid="{00000000-0005-0000-0000-0000D60C0000}"/>
    <cellStyle name="Note 6 4 5" xfId="4158" xr:uid="{00000000-0005-0000-0000-0000D70C0000}"/>
    <cellStyle name="Note 6 5" xfId="1321" xr:uid="{00000000-0005-0000-0000-0000D80C0000}"/>
    <cellStyle name="Note 6 5 2" xfId="1510" xr:uid="{00000000-0005-0000-0000-0000D90C0000}"/>
    <cellStyle name="Note 6 5 2 2" xfId="2936" xr:uid="{00000000-0005-0000-0000-0000DA0C0000}"/>
    <cellStyle name="Note 6 5 2 3" xfId="4394" xr:uid="{00000000-0005-0000-0000-0000DB0C0000}"/>
    <cellStyle name="Note 6 5 3" xfId="2728" xr:uid="{00000000-0005-0000-0000-0000DC0C0000}"/>
    <cellStyle name="Note 6 5 4" xfId="4186" xr:uid="{00000000-0005-0000-0000-0000DD0C0000}"/>
    <cellStyle name="Note 6 6" xfId="1893" xr:uid="{00000000-0005-0000-0000-0000DE0C0000}"/>
    <cellStyle name="Note 6 6 2" xfId="1403" xr:uid="{00000000-0005-0000-0000-0000DF0C0000}"/>
    <cellStyle name="Note 6 6 2 2" xfId="2818" xr:uid="{00000000-0005-0000-0000-0000E00C0000}"/>
    <cellStyle name="Note 6 6 2 3" xfId="4276" xr:uid="{00000000-0005-0000-0000-0000E10C0000}"/>
    <cellStyle name="Note 6 6 3" xfId="3351" xr:uid="{00000000-0005-0000-0000-0000E20C0000}"/>
    <cellStyle name="Note 6 6 4" xfId="4809" xr:uid="{00000000-0005-0000-0000-0000E30C0000}"/>
    <cellStyle name="Note 6 7" xfId="1974" xr:uid="{00000000-0005-0000-0000-0000E40C0000}"/>
    <cellStyle name="Note 6 7 2" xfId="1819" xr:uid="{00000000-0005-0000-0000-0000E50C0000}"/>
    <cellStyle name="Note 6 7 2 2" xfId="3268" xr:uid="{00000000-0005-0000-0000-0000E60C0000}"/>
    <cellStyle name="Note 6 7 2 3" xfId="4726" xr:uid="{00000000-0005-0000-0000-0000E70C0000}"/>
    <cellStyle name="Note 6 7 3" xfId="3434" xr:uid="{00000000-0005-0000-0000-0000E80C0000}"/>
    <cellStyle name="Note 6 7 4" xfId="4892" xr:uid="{00000000-0005-0000-0000-0000E90C0000}"/>
    <cellStyle name="Note 6 8" xfId="2050" xr:uid="{00000000-0005-0000-0000-0000EA0C0000}"/>
    <cellStyle name="Note 6 8 2" xfId="1449" xr:uid="{00000000-0005-0000-0000-0000EB0C0000}"/>
    <cellStyle name="Note 6 8 2 2" xfId="2869" xr:uid="{00000000-0005-0000-0000-0000EC0C0000}"/>
    <cellStyle name="Note 6 8 2 3" xfId="4327" xr:uid="{00000000-0005-0000-0000-0000ED0C0000}"/>
    <cellStyle name="Note 6 8 3" xfId="3513" xr:uid="{00000000-0005-0000-0000-0000EE0C0000}"/>
    <cellStyle name="Note 6 8 4" xfId="4971" xr:uid="{00000000-0005-0000-0000-0000EF0C0000}"/>
    <cellStyle name="Note 6 9" xfId="2123" xr:uid="{00000000-0005-0000-0000-0000F00C0000}"/>
    <cellStyle name="Note 6 9 2" xfId="1919" xr:uid="{00000000-0005-0000-0000-0000F10C0000}"/>
    <cellStyle name="Note 6 9 2 2" xfId="3378" xr:uid="{00000000-0005-0000-0000-0000F20C0000}"/>
    <cellStyle name="Note 6 9 2 3" xfId="4836" xr:uid="{00000000-0005-0000-0000-0000F30C0000}"/>
    <cellStyle name="Note 6 9 3" xfId="3589" xr:uid="{00000000-0005-0000-0000-0000F40C0000}"/>
    <cellStyle name="Note 6 9 4" xfId="5047" xr:uid="{00000000-0005-0000-0000-0000F50C0000}"/>
    <cellStyle name="Note 7" xfId="1110" xr:uid="{00000000-0005-0000-0000-0000F60C0000}"/>
    <cellStyle name="Note 7 10" xfId="2191" xr:uid="{00000000-0005-0000-0000-0000F70C0000}"/>
    <cellStyle name="Note 7 10 2" xfId="2355" xr:uid="{00000000-0005-0000-0000-0000F80C0000}"/>
    <cellStyle name="Note 7 10 2 2" xfId="3829" xr:uid="{00000000-0005-0000-0000-0000F90C0000}"/>
    <cellStyle name="Note 7 10 2 3" xfId="5287" xr:uid="{00000000-0005-0000-0000-0000FA0C0000}"/>
    <cellStyle name="Note 7 10 3" xfId="3659" xr:uid="{00000000-0005-0000-0000-0000FB0C0000}"/>
    <cellStyle name="Note 7 10 4" xfId="5117" xr:uid="{00000000-0005-0000-0000-0000FC0C0000}"/>
    <cellStyle name="Note 7 11" xfId="2275" xr:uid="{00000000-0005-0000-0000-0000FD0C0000}"/>
    <cellStyle name="Note 7 11 2" xfId="2384" xr:uid="{00000000-0005-0000-0000-0000FE0C0000}"/>
    <cellStyle name="Note 7 11 2 2" xfId="3858" xr:uid="{00000000-0005-0000-0000-0000FF0C0000}"/>
    <cellStyle name="Note 7 11 2 3" xfId="5316" xr:uid="{00000000-0005-0000-0000-0000000D0000}"/>
    <cellStyle name="Note 7 11 3" xfId="3749" xr:uid="{00000000-0005-0000-0000-0000010D0000}"/>
    <cellStyle name="Note 7 11 4" xfId="5207" xr:uid="{00000000-0005-0000-0000-0000020D0000}"/>
    <cellStyle name="Note 7 12" xfId="2333" xr:uid="{00000000-0005-0000-0000-0000030D0000}"/>
    <cellStyle name="Note 7 12 2" xfId="3807" xr:uid="{00000000-0005-0000-0000-0000040D0000}"/>
    <cellStyle name="Note 7 12 3" xfId="5265" xr:uid="{00000000-0005-0000-0000-0000050D0000}"/>
    <cellStyle name="Note 7 13" xfId="2414" xr:uid="{00000000-0005-0000-0000-0000060D0000}"/>
    <cellStyle name="Note 7 13 2" xfId="3888" xr:uid="{00000000-0005-0000-0000-0000070D0000}"/>
    <cellStyle name="Note 7 13 3" xfId="5346" xr:uid="{00000000-0005-0000-0000-0000080D0000}"/>
    <cellStyle name="Note 7 14" xfId="2469" xr:uid="{00000000-0005-0000-0000-0000090D0000}"/>
    <cellStyle name="Note 7 14 2" xfId="3943" xr:uid="{00000000-0005-0000-0000-00000A0D0000}"/>
    <cellStyle name="Note 7 14 3" xfId="5401" xr:uid="{00000000-0005-0000-0000-00000B0D0000}"/>
    <cellStyle name="Note 7 15" xfId="2513" xr:uid="{00000000-0005-0000-0000-00000C0D0000}"/>
    <cellStyle name="Note 7 16" xfId="3971" xr:uid="{00000000-0005-0000-0000-00000D0D0000}"/>
    <cellStyle name="Note 7 2" xfId="1238" xr:uid="{00000000-0005-0000-0000-00000E0D0000}"/>
    <cellStyle name="Note 7 2 2" xfId="1598" xr:uid="{00000000-0005-0000-0000-00000F0D0000}"/>
    <cellStyle name="Note 7 2 2 2" xfId="3032" xr:uid="{00000000-0005-0000-0000-0000100D0000}"/>
    <cellStyle name="Note 7 2 2 3" xfId="4490" xr:uid="{00000000-0005-0000-0000-0000110D0000}"/>
    <cellStyle name="Note 7 2 3" xfId="1692" xr:uid="{00000000-0005-0000-0000-0000120D0000}"/>
    <cellStyle name="Note 7 2 3 2" xfId="3137" xr:uid="{00000000-0005-0000-0000-0000130D0000}"/>
    <cellStyle name="Note 7 2 3 3" xfId="4595" xr:uid="{00000000-0005-0000-0000-0000140D0000}"/>
    <cellStyle name="Note 7 2 4" xfId="2642" xr:uid="{00000000-0005-0000-0000-0000150D0000}"/>
    <cellStyle name="Note 7 2 5" xfId="4100" xr:uid="{00000000-0005-0000-0000-0000160D0000}"/>
    <cellStyle name="Note 7 3" xfId="1268" xr:uid="{00000000-0005-0000-0000-0000170D0000}"/>
    <cellStyle name="Note 7 3 2" xfId="1626" xr:uid="{00000000-0005-0000-0000-0000180D0000}"/>
    <cellStyle name="Note 7 3 2 2" xfId="3060" xr:uid="{00000000-0005-0000-0000-0000190D0000}"/>
    <cellStyle name="Note 7 3 2 3" xfId="4518" xr:uid="{00000000-0005-0000-0000-00001A0D0000}"/>
    <cellStyle name="Note 7 3 3" xfId="2306" xr:uid="{00000000-0005-0000-0000-00001B0D0000}"/>
    <cellStyle name="Note 7 3 3 2" xfId="3780" xr:uid="{00000000-0005-0000-0000-00001C0D0000}"/>
    <cellStyle name="Note 7 3 3 3" xfId="5238" xr:uid="{00000000-0005-0000-0000-00001D0D0000}"/>
    <cellStyle name="Note 7 3 4" xfId="2674" xr:uid="{00000000-0005-0000-0000-00001E0D0000}"/>
    <cellStyle name="Note 7 3 5" xfId="4132" xr:uid="{00000000-0005-0000-0000-00001F0D0000}"/>
    <cellStyle name="Note 7 4" xfId="1298" xr:uid="{00000000-0005-0000-0000-0000200D0000}"/>
    <cellStyle name="Note 7 4 2" xfId="1790" xr:uid="{00000000-0005-0000-0000-0000210D0000}"/>
    <cellStyle name="Note 7 4 2 2" xfId="3238" xr:uid="{00000000-0005-0000-0000-0000220D0000}"/>
    <cellStyle name="Note 7 4 2 3" xfId="4696" xr:uid="{00000000-0005-0000-0000-0000230D0000}"/>
    <cellStyle name="Note 7 4 3" xfId="1993" xr:uid="{00000000-0005-0000-0000-0000240D0000}"/>
    <cellStyle name="Note 7 4 3 2" xfId="3454" xr:uid="{00000000-0005-0000-0000-0000250D0000}"/>
    <cellStyle name="Note 7 4 3 3" xfId="4912" xr:uid="{00000000-0005-0000-0000-0000260D0000}"/>
    <cellStyle name="Note 7 4 4" xfId="2705" xr:uid="{00000000-0005-0000-0000-0000270D0000}"/>
    <cellStyle name="Note 7 4 5" xfId="4163" xr:uid="{00000000-0005-0000-0000-0000280D0000}"/>
    <cellStyle name="Note 7 5" xfId="1326" xr:uid="{00000000-0005-0000-0000-0000290D0000}"/>
    <cellStyle name="Note 7 5 2" xfId="1809" xr:uid="{00000000-0005-0000-0000-00002A0D0000}"/>
    <cellStyle name="Note 7 5 2 2" xfId="3257" xr:uid="{00000000-0005-0000-0000-00002B0D0000}"/>
    <cellStyle name="Note 7 5 2 3" xfId="4715" xr:uid="{00000000-0005-0000-0000-00002C0D0000}"/>
    <cellStyle name="Note 7 5 3" xfId="2733" xr:uid="{00000000-0005-0000-0000-00002D0D0000}"/>
    <cellStyle name="Note 7 5 4" xfId="4191" xr:uid="{00000000-0005-0000-0000-00002E0D0000}"/>
    <cellStyle name="Note 7 6" xfId="1898" xr:uid="{00000000-0005-0000-0000-00002F0D0000}"/>
    <cellStyle name="Note 7 6 2" xfId="1525" xr:uid="{00000000-0005-0000-0000-0000300D0000}"/>
    <cellStyle name="Note 7 6 2 2" xfId="2951" xr:uid="{00000000-0005-0000-0000-0000310D0000}"/>
    <cellStyle name="Note 7 6 2 3" xfId="4409" xr:uid="{00000000-0005-0000-0000-0000320D0000}"/>
    <cellStyle name="Note 7 6 3" xfId="3356" xr:uid="{00000000-0005-0000-0000-0000330D0000}"/>
    <cellStyle name="Note 7 6 4" xfId="4814" xr:uid="{00000000-0005-0000-0000-0000340D0000}"/>
    <cellStyle name="Note 7 7" xfId="1979" xr:uid="{00000000-0005-0000-0000-0000350D0000}"/>
    <cellStyle name="Note 7 7 2" xfId="1339" xr:uid="{00000000-0005-0000-0000-0000360D0000}"/>
    <cellStyle name="Note 7 7 2 2" xfId="2746" xr:uid="{00000000-0005-0000-0000-0000370D0000}"/>
    <cellStyle name="Note 7 7 2 3" xfId="4204" xr:uid="{00000000-0005-0000-0000-0000380D0000}"/>
    <cellStyle name="Note 7 7 3" xfId="3439" xr:uid="{00000000-0005-0000-0000-0000390D0000}"/>
    <cellStyle name="Note 7 7 4" xfId="4897" xr:uid="{00000000-0005-0000-0000-00003A0D0000}"/>
    <cellStyle name="Note 7 8" xfId="2055" xr:uid="{00000000-0005-0000-0000-00003B0D0000}"/>
    <cellStyle name="Note 7 8 2" xfId="1342" xr:uid="{00000000-0005-0000-0000-00003C0D0000}"/>
    <cellStyle name="Note 7 8 2 2" xfId="2749" xr:uid="{00000000-0005-0000-0000-00003D0D0000}"/>
    <cellStyle name="Note 7 8 2 3" xfId="4207" xr:uid="{00000000-0005-0000-0000-00003E0D0000}"/>
    <cellStyle name="Note 7 8 3" xfId="3518" xr:uid="{00000000-0005-0000-0000-00003F0D0000}"/>
    <cellStyle name="Note 7 8 4" xfId="4976" xr:uid="{00000000-0005-0000-0000-0000400D0000}"/>
    <cellStyle name="Note 7 9" xfId="2128" xr:uid="{00000000-0005-0000-0000-0000410D0000}"/>
    <cellStyle name="Note 7 9 2" xfId="1377" xr:uid="{00000000-0005-0000-0000-0000420D0000}"/>
    <cellStyle name="Note 7 9 2 2" xfId="2787" xr:uid="{00000000-0005-0000-0000-0000430D0000}"/>
    <cellStyle name="Note 7 9 2 3" xfId="4245" xr:uid="{00000000-0005-0000-0000-0000440D0000}"/>
    <cellStyle name="Note 7 9 3" xfId="3594" xr:uid="{00000000-0005-0000-0000-0000450D0000}"/>
    <cellStyle name="Note 7 9 4" xfId="5052" xr:uid="{00000000-0005-0000-0000-0000460D0000}"/>
    <cellStyle name="Note 8" xfId="1216" xr:uid="{00000000-0005-0000-0000-0000470D0000}"/>
    <cellStyle name="Note 8 2" xfId="1576" xr:uid="{00000000-0005-0000-0000-0000480D0000}"/>
    <cellStyle name="Note 8 2 2" xfId="3010" xr:uid="{00000000-0005-0000-0000-0000490D0000}"/>
    <cellStyle name="Note 8 2 3" xfId="4468" xr:uid="{00000000-0005-0000-0000-00004A0D0000}"/>
    <cellStyle name="Note 8 3" xfId="2070" xr:uid="{00000000-0005-0000-0000-00004B0D0000}"/>
    <cellStyle name="Note 8 3 2" xfId="3533" xr:uid="{00000000-0005-0000-0000-00004C0D0000}"/>
    <cellStyle name="Note 8 3 3" xfId="4991" xr:uid="{00000000-0005-0000-0000-00004D0D0000}"/>
    <cellStyle name="Note 8 4" xfId="2620" xr:uid="{00000000-0005-0000-0000-00004E0D0000}"/>
    <cellStyle name="Note 8 5" xfId="4078" xr:uid="{00000000-0005-0000-0000-00004F0D0000}"/>
    <cellStyle name="Note 9" xfId="1245" xr:uid="{00000000-0005-0000-0000-0000500D0000}"/>
    <cellStyle name="Note 9 2" xfId="1604" xr:uid="{00000000-0005-0000-0000-0000510D0000}"/>
    <cellStyle name="Note 9 2 2" xfId="3038" xr:uid="{00000000-0005-0000-0000-0000520D0000}"/>
    <cellStyle name="Note 9 2 3" xfId="4496" xr:uid="{00000000-0005-0000-0000-0000530D0000}"/>
    <cellStyle name="Note 9 3" xfId="1743" xr:uid="{00000000-0005-0000-0000-0000540D0000}"/>
    <cellStyle name="Note 9 3 2" xfId="3190" xr:uid="{00000000-0005-0000-0000-0000550D0000}"/>
    <cellStyle name="Note 9 3 3" xfId="4648" xr:uid="{00000000-0005-0000-0000-0000560D0000}"/>
    <cellStyle name="Note 9 4" xfId="2651" xr:uid="{00000000-0005-0000-0000-0000570D0000}"/>
    <cellStyle name="Note 9 5" xfId="4109" xr:uid="{00000000-0005-0000-0000-0000580D0000}"/>
    <cellStyle name="Obično_4.2.1 Direct grant IPV" xfId="852" xr:uid="{00000000-0005-0000-0000-0000590D0000}"/>
    <cellStyle name="Output" xfId="1078" xr:uid="{00000000-0005-0000-0000-00005A0D0000}"/>
    <cellStyle name="Output 10" xfId="1277" xr:uid="{00000000-0005-0000-0000-00005B0D0000}"/>
    <cellStyle name="Output 10 2" xfId="1769" xr:uid="{00000000-0005-0000-0000-00005C0D0000}"/>
    <cellStyle name="Output 10 2 2" xfId="3217" xr:uid="{00000000-0005-0000-0000-00005D0D0000}"/>
    <cellStyle name="Output 10 2 3" xfId="4675" xr:uid="{00000000-0005-0000-0000-00005E0D0000}"/>
    <cellStyle name="Output 10 3" xfId="2291" xr:uid="{00000000-0005-0000-0000-00005F0D0000}"/>
    <cellStyle name="Output 10 3 2" xfId="3765" xr:uid="{00000000-0005-0000-0000-0000600D0000}"/>
    <cellStyle name="Output 10 3 3" xfId="5223" xr:uid="{00000000-0005-0000-0000-0000610D0000}"/>
    <cellStyle name="Output 10 4" xfId="2684" xr:uid="{00000000-0005-0000-0000-0000620D0000}"/>
    <cellStyle name="Output 10 5" xfId="4142" xr:uid="{00000000-0005-0000-0000-0000630D0000}"/>
    <cellStyle name="Output 11" xfId="1305" xr:uid="{00000000-0005-0000-0000-0000640D0000}"/>
    <cellStyle name="Output 11 2" xfId="1425" xr:uid="{00000000-0005-0000-0000-0000650D0000}"/>
    <cellStyle name="Output 11 2 2" xfId="2841" xr:uid="{00000000-0005-0000-0000-0000660D0000}"/>
    <cellStyle name="Output 11 2 3" xfId="4299" xr:uid="{00000000-0005-0000-0000-0000670D0000}"/>
    <cellStyle name="Output 11 3" xfId="2712" xr:uid="{00000000-0005-0000-0000-0000680D0000}"/>
    <cellStyle name="Output 11 4" xfId="4170" xr:uid="{00000000-0005-0000-0000-0000690D0000}"/>
    <cellStyle name="Output 12" xfId="1877" xr:uid="{00000000-0005-0000-0000-00006A0D0000}"/>
    <cellStyle name="Output 12 2" xfId="2086" xr:uid="{00000000-0005-0000-0000-00006B0D0000}"/>
    <cellStyle name="Output 12 2 2" xfId="3551" xr:uid="{00000000-0005-0000-0000-00006C0D0000}"/>
    <cellStyle name="Output 12 2 3" xfId="5009" xr:uid="{00000000-0005-0000-0000-00006D0D0000}"/>
    <cellStyle name="Output 12 3" xfId="3335" xr:uid="{00000000-0005-0000-0000-00006E0D0000}"/>
    <cellStyle name="Output 12 4" xfId="4793" xr:uid="{00000000-0005-0000-0000-00006F0D0000}"/>
    <cellStyle name="Output 13" xfId="1958" xr:uid="{00000000-0005-0000-0000-0000700D0000}"/>
    <cellStyle name="Output 13 2" xfId="1337" xr:uid="{00000000-0005-0000-0000-0000710D0000}"/>
    <cellStyle name="Output 13 2 2" xfId="2744" xr:uid="{00000000-0005-0000-0000-0000720D0000}"/>
    <cellStyle name="Output 13 2 3" xfId="4202" xr:uid="{00000000-0005-0000-0000-0000730D0000}"/>
    <cellStyle name="Output 13 3" xfId="3418" xr:uid="{00000000-0005-0000-0000-0000740D0000}"/>
    <cellStyle name="Output 13 4" xfId="4876" xr:uid="{00000000-0005-0000-0000-0000750D0000}"/>
    <cellStyle name="Output 14" xfId="2034" xr:uid="{00000000-0005-0000-0000-0000760D0000}"/>
    <cellStyle name="Output 14 2" xfId="1350" xr:uid="{00000000-0005-0000-0000-0000770D0000}"/>
    <cellStyle name="Output 14 2 2" xfId="2756" xr:uid="{00000000-0005-0000-0000-0000780D0000}"/>
    <cellStyle name="Output 14 2 3" xfId="4214" xr:uid="{00000000-0005-0000-0000-0000790D0000}"/>
    <cellStyle name="Output 14 3" xfId="3497" xr:uid="{00000000-0005-0000-0000-00007A0D0000}"/>
    <cellStyle name="Output 14 4" xfId="4955" xr:uid="{00000000-0005-0000-0000-00007B0D0000}"/>
    <cellStyle name="Output 15" xfId="2107" xr:uid="{00000000-0005-0000-0000-00007C0D0000}"/>
    <cellStyle name="Output 15 2" xfId="2202" xr:uid="{00000000-0005-0000-0000-00007D0D0000}"/>
    <cellStyle name="Output 15 2 2" xfId="3671" xr:uid="{00000000-0005-0000-0000-00007E0D0000}"/>
    <cellStyle name="Output 15 2 3" xfId="5129" xr:uid="{00000000-0005-0000-0000-00007F0D0000}"/>
    <cellStyle name="Output 15 3" xfId="3573" xr:uid="{00000000-0005-0000-0000-0000800D0000}"/>
    <cellStyle name="Output 15 4" xfId="5031" xr:uid="{00000000-0005-0000-0000-0000810D0000}"/>
    <cellStyle name="Output 16" xfId="2170" xr:uid="{00000000-0005-0000-0000-0000820D0000}"/>
    <cellStyle name="Output 16 2" xfId="1460" xr:uid="{00000000-0005-0000-0000-0000830D0000}"/>
    <cellStyle name="Output 16 2 2" xfId="2885" xr:uid="{00000000-0005-0000-0000-0000840D0000}"/>
    <cellStyle name="Output 16 2 3" xfId="4343" xr:uid="{00000000-0005-0000-0000-0000850D0000}"/>
    <cellStyle name="Output 16 3" xfId="3638" xr:uid="{00000000-0005-0000-0000-0000860D0000}"/>
    <cellStyle name="Output 16 4" xfId="5096" xr:uid="{00000000-0005-0000-0000-0000870D0000}"/>
    <cellStyle name="Output 17" xfId="2254" xr:uid="{00000000-0005-0000-0000-0000880D0000}"/>
    <cellStyle name="Output 17 2" xfId="2363" xr:uid="{00000000-0005-0000-0000-0000890D0000}"/>
    <cellStyle name="Output 17 2 2" xfId="3837" xr:uid="{00000000-0005-0000-0000-00008A0D0000}"/>
    <cellStyle name="Output 17 2 3" xfId="5295" xr:uid="{00000000-0005-0000-0000-00008B0D0000}"/>
    <cellStyle name="Output 17 3" xfId="3728" xr:uid="{00000000-0005-0000-0000-00008C0D0000}"/>
    <cellStyle name="Output 17 4" xfId="5186" xr:uid="{00000000-0005-0000-0000-00008D0D0000}"/>
    <cellStyle name="Output 18" xfId="2312" xr:uid="{00000000-0005-0000-0000-00008E0D0000}"/>
    <cellStyle name="Output 18 2" xfId="3786" xr:uid="{00000000-0005-0000-0000-00008F0D0000}"/>
    <cellStyle name="Output 18 3" xfId="5244" xr:uid="{00000000-0005-0000-0000-0000900D0000}"/>
    <cellStyle name="Output 19" xfId="2393" xr:uid="{00000000-0005-0000-0000-0000910D0000}"/>
    <cellStyle name="Output 19 2" xfId="3867" xr:uid="{00000000-0005-0000-0000-0000920D0000}"/>
    <cellStyle name="Output 19 3" xfId="5325" xr:uid="{00000000-0005-0000-0000-0000930D0000}"/>
    <cellStyle name="Output 2" xfId="58" xr:uid="{00000000-0005-0000-0000-0000940D0000}"/>
    <cellStyle name="Output 2 10" xfId="363" xr:uid="{00000000-0005-0000-0000-0000950D0000}"/>
    <cellStyle name="Output 2 10 2" xfId="2199" xr:uid="{00000000-0005-0000-0000-0000960D0000}"/>
    <cellStyle name="Output 2 10 2 2" xfId="3668" xr:uid="{00000000-0005-0000-0000-0000970D0000}"/>
    <cellStyle name="Output 2 10 2 3" xfId="5126" xr:uid="{00000000-0005-0000-0000-0000980D0000}"/>
    <cellStyle name="Output 2 10 3" xfId="1397" xr:uid="{00000000-0005-0000-0000-0000990D0000}"/>
    <cellStyle name="Output 2 10 4" xfId="2812" xr:uid="{00000000-0005-0000-0000-00009A0D0000}"/>
    <cellStyle name="Output 2 10 5" xfId="4270" xr:uid="{00000000-0005-0000-0000-00009B0D0000}"/>
    <cellStyle name="Output 2 11" xfId="853" xr:uid="{00000000-0005-0000-0000-00009C0D0000}"/>
    <cellStyle name="Output 2 11 2" xfId="2206" xr:uid="{00000000-0005-0000-0000-00009D0D0000}"/>
    <cellStyle name="Output 2 11 2 2" xfId="3675" xr:uid="{00000000-0005-0000-0000-00009E0D0000}"/>
    <cellStyle name="Output 2 11 2 3" xfId="5133" xr:uid="{00000000-0005-0000-0000-00009F0D0000}"/>
    <cellStyle name="Output 2 11 3" xfId="1520" xr:uid="{00000000-0005-0000-0000-0000A00D0000}"/>
    <cellStyle name="Output 2 11 4" xfId="2946" xr:uid="{00000000-0005-0000-0000-0000A10D0000}"/>
    <cellStyle name="Output 2 11 5" xfId="4404" xr:uid="{00000000-0005-0000-0000-0000A20D0000}"/>
    <cellStyle name="Output 2 12" xfId="1704" xr:uid="{00000000-0005-0000-0000-0000A30D0000}"/>
    <cellStyle name="Output 2 12 2" xfId="1392" xr:uid="{00000000-0005-0000-0000-0000A40D0000}"/>
    <cellStyle name="Output 2 12 2 2" xfId="2806" xr:uid="{00000000-0005-0000-0000-0000A50D0000}"/>
    <cellStyle name="Output 2 12 2 3" xfId="4264" xr:uid="{00000000-0005-0000-0000-0000A60D0000}"/>
    <cellStyle name="Output 2 12 3" xfId="3149" xr:uid="{00000000-0005-0000-0000-0000A70D0000}"/>
    <cellStyle name="Output 2 12 4" xfId="4607" xr:uid="{00000000-0005-0000-0000-0000A80D0000}"/>
    <cellStyle name="Output 2 13" xfId="2022" xr:uid="{00000000-0005-0000-0000-0000A90D0000}"/>
    <cellStyle name="Output 2 13 2" xfId="1458" xr:uid="{00000000-0005-0000-0000-0000AA0D0000}"/>
    <cellStyle name="Output 2 13 2 2" xfId="2883" xr:uid="{00000000-0005-0000-0000-0000AB0D0000}"/>
    <cellStyle name="Output 2 13 2 3" xfId="4341" xr:uid="{00000000-0005-0000-0000-0000AC0D0000}"/>
    <cellStyle name="Output 2 13 3" xfId="3485" xr:uid="{00000000-0005-0000-0000-0000AD0D0000}"/>
    <cellStyle name="Output 2 13 4" xfId="4943" xr:uid="{00000000-0005-0000-0000-0000AE0D0000}"/>
    <cellStyle name="Output 2 14" xfId="1749" xr:uid="{00000000-0005-0000-0000-0000AF0D0000}"/>
    <cellStyle name="Output 2 14 2" xfId="1714" xr:uid="{00000000-0005-0000-0000-0000B00D0000}"/>
    <cellStyle name="Output 2 14 2 2" xfId="3159" xr:uid="{00000000-0005-0000-0000-0000B10D0000}"/>
    <cellStyle name="Output 2 14 2 3" xfId="4617" xr:uid="{00000000-0005-0000-0000-0000B20D0000}"/>
    <cellStyle name="Output 2 14 3" xfId="3196" xr:uid="{00000000-0005-0000-0000-0000B30D0000}"/>
    <cellStyle name="Output 2 14 4" xfId="4654" xr:uid="{00000000-0005-0000-0000-0000B40D0000}"/>
    <cellStyle name="Output 2 15" xfId="2150" xr:uid="{00000000-0005-0000-0000-0000B50D0000}"/>
    <cellStyle name="Output 2 15 2" xfId="3616" xr:uid="{00000000-0005-0000-0000-0000B60D0000}"/>
    <cellStyle name="Output 2 15 3" xfId="5074" xr:uid="{00000000-0005-0000-0000-0000B70D0000}"/>
    <cellStyle name="Output 2 16" xfId="2224" xr:uid="{00000000-0005-0000-0000-0000B80D0000}"/>
    <cellStyle name="Output 2 16 2" xfId="3695" xr:uid="{00000000-0005-0000-0000-0000B90D0000}"/>
    <cellStyle name="Output 2 16 3" xfId="5153" xr:uid="{00000000-0005-0000-0000-0000BA0D0000}"/>
    <cellStyle name="Output 2 17" xfId="2441" xr:uid="{00000000-0005-0000-0000-0000BB0D0000}"/>
    <cellStyle name="Output 2 17 2" xfId="3915" xr:uid="{00000000-0005-0000-0000-0000BC0D0000}"/>
    <cellStyle name="Output 2 17 3" xfId="5373" xr:uid="{00000000-0005-0000-0000-0000BD0D0000}"/>
    <cellStyle name="Output 2 18" xfId="1049" xr:uid="{00000000-0005-0000-0000-0000BE0D0000}"/>
    <cellStyle name="Output 2 19" xfId="2478" xr:uid="{00000000-0005-0000-0000-0000BF0D0000}"/>
    <cellStyle name="Output 2 2" xfId="65" xr:uid="{00000000-0005-0000-0000-0000C00D0000}"/>
    <cellStyle name="Output 2 2 10" xfId="1396" xr:uid="{00000000-0005-0000-0000-0000C10D0000}"/>
    <cellStyle name="Output 2 2 10 2" xfId="1926" xr:uid="{00000000-0005-0000-0000-0000C20D0000}"/>
    <cellStyle name="Output 2 2 10 2 2" xfId="3386" xr:uid="{00000000-0005-0000-0000-0000C30D0000}"/>
    <cellStyle name="Output 2 2 10 2 3" xfId="4844" xr:uid="{00000000-0005-0000-0000-0000C40D0000}"/>
    <cellStyle name="Output 2 2 10 3" xfId="2811" xr:uid="{00000000-0005-0000-0000-0000C50D0000}"/>
    <cellStyle name="Output 2 2 10 4" xfId="4269" xr:uid="{00000000-0005-0000-0000-0000C60D0000}"/>
    <cellStyle name="Output 2 2 11" xfId="1866" xr:uid="{00000000-0005-0000-0000-0000C70D0000}"/>
    <cellStyle name="Output 2 2 11 2" xfId="1404" xr:uid="{00000000-0005-0000-0000-0000C80D0000}"/>
    <cellStyle name="Output 2 2 11 2 2" xfId="2819" xr:uid="{00000000-0005-0000-0000-0000C90D0000}"/>
    <cellStyle name="Output 2 2 11 2 3" xfId="4277" xr:uid="{00000000-0005-0000-0000-0000CA0D0000}"/>
    <cellStyle name="Output 2 2 11 3" xfId="3323" xr:uid="{00000000-0005-0000-0000-0000CB0D0000}"/>
    <cellStyle name="Output 2 2 11 4" xfId="4781" xr:uid="{00000000-0005-0000-0000-0000CC0D0000}"/>
    <cellStyle name="Output 2 2 12" xfId="1797" xr:uid="{00000000-0005-0000-0000-0000CD0D0000}"/>
    <cellStyle name="Output 2 2 12 2" xfId="3245" xr:uid="{00000000-0005-0000-0000-0000CE0D0000}"/>
    <cellStyle name="Output 2 2 12 3" xfId="4703" xr:uid="{00000000-0005-0000-0000-0000CF0D0000}"/>
    <cellStyle name="Output 2 2 13" xfId="1948" xr:uid="{00000000-0005-0000-0000-0000D00D0000}"/>
    <cellStyle name="Output 2 2 13 2" xfId="3408" xr:uid="{00000000-0005-0000-0000-0000D10D0000}"/>
    <cellStyle name="Output 2 2 13 3" xfId="4866" xr:uid="{00000000-0005-0000-0000-0000D20D0000}"/>
    <cellStyle name="Output 2 2 14" xfId="2443" xr:uid="{00000000-0005-0000-0000-0000D30D0000}"/>
    <cellStyle name="Output 2 2 14 2" xfId="3917" xr:uid="{00000000-0005-0000-0000-0000D40D0000}"/>
    <cellStyle name="Output 2 2 14 3" xfId="5375" xr:uid="{00000000-0005-0000-0000-0000D50D0000}"/>
    <cellStyle name="Output 2 2 15" xfId="2479" xr:uid="{00000000-0005-0000-0000-0000D60D0000}"/>
    <cellStyle name="Output 2 2 16" xfId="2162" xr:uid="{00000000-0005-0000-0000-0000D70D0000}"/>
    <cellStyle name="Output 2 2 2" xfId="85" xr:uid="{00000000-0005-0000-0000-0000D80D0000}"/>
    <cellStyle name="Output 2 2 2 10" xfId="4059" xr:uid="{00000000-0005-0000-0000-0000D90D0000}"/>
    <cellStyle name="Output 2 2 2 2" xfId="117" xr:uid="{00000000-0005-0000-0000-0000DA0D0000}"/>
    <cellStyle name="Output 2 2 2 2 2" xfId="279" xr:uid="{00000000-0005-0000-0000-0000DB0D0000}"/>
    <cellStyle name="Output 2 2 2 2 2 2" xfId="580" xr:uid="{00000000-0005-0000-0000-0000DC0D0000}"/>
    <cellStyle name="Output 2 2 2 2 3" xfId="418" xr:uid="{00000000-0005-0000-0000-0000DD0D0000}"/>
    <cellStyle name="Output 2 2 2 2 4" xfId="2998" xr:uid="{00000000-0005-0000-0000-0000DE0D0000}"/>
    <cellStyle name="Output 2 2 2 2 5" xfId="4456" xr:uid="{00000000-0005-0000-0000-0000DF0D0000}"/>
    <cellStyle name="Output 2 2 2 3" xfId="126" xr:uid="{00000000-0005-0000-0000-0000E00D0000}"/>
    <cellStyle name="Output 2 2 2 3 2" xfId="288" xr:uid="{00000000-0005-0000-0000-0000E10D0000}"/>
    <cellStyle name="Output 2 2 2 3 2 2" xfId="589" xr:uid="{00000000-0005-0000-0000-0000E20D0000}"/>
    <cellStyle name="Output 2 2 2 3 3" xfId="427" xr:uid="{00000000-0005-0000-0000-0000E30D0000}"/>
    <cellStyle name="Output 2 2 2 3 4" xfId="2899" xr:uid="{00000000-0005-0000-0000-0000E40D0000}"/>
    <cellStyle name="Output 2 2 2 3 5" xfId="4357" xr:uid="{00000000-0005-0000-0000-0000E50D0000}"/>
    <cellStyle name="Output 2 2 2 4" xfId="150" xr:uid="{00000000-0005-0000-0000-0000E60D0000}"/>
    <cellStyle name="Output 2 2 2 4 2" xfId="312" xr:uid="{00000000-0005-0000-0000-0000E70D0000}"/>
    <cellStyle name="Output 2 2 2 4 2 2" xfId="613" xr:uid="{00000000-0005-0000-0000-0000E80D0000}"/>
    <cellStyle name="Output 2 2 2 4 3" xfId="451" xr:uid="{00000000-0005-0000-0000-0000E90D0000}"/>
    <cellStyle name="Output 2 2 2 5" xfId="174" xr:uid="{00000000-0005-0000-0000-0000EA0D0000}"/>
    <cellStyle name="Output 2 2 2 5 2" xfId="336" xr:uid="{00000000-0005-0000-0000-0000EB0D0000}"/>
    <cellStyle name="Output 2 2 2 5 2 2" xfId="637" xr:uid="{00000000-0005-0000-0000-0000EC0D0000}"/>
    <cellStyle name="Output 2 2 2 5 3" xfId="475" xr:uid="{00000000-0005-0000-0000-0000ED0D0000}"/>
    <cellStyle name="Output 2 2 2 6" xfId="205" xr:uid="{00000000-0005-0000-0000-0000EE0D0000}"/>
    <cellStyle name="Output 2 2 2 6 2" xfId="506" xr:uid="{00000000-0005-0000-0000-0000EF0D0000}"/>
    <cellStyle name="Output 2 2 2 7" xfId="247" xr:uid="{00000000-0005-0000-0000-0000F00D0000}"/>
    <cellStyle name="Output 2 2 2 7 2" xfId="548" xr:uid="{00000000-0005-0000-0000-0000F10D0000}"/>
    <cellStyle name="Output 2 2 2 8" xfId="386" xr:uid="{00000000-0005-0000-0000-0000F20D0000}"/>
    <cellStyle name="Output 2 2 2 9" xfId="2601" xr:uid="{00000000-0005-0000-0000-0000F30D0000}"/>
    <cellStyle name="Output 2 2 3" xfId="91" xr:uid="{00000000-0005-0000-0000-0000F40D0000}"/>
    <cellStyle name="Output 2 2 3 2" xfId="211" xr:uid="{00000000-0005-0000-0000-0000F50D0000}"/>
    <cellStyle name="Output 2 2 3 2 2" xfId="349" xr:uid="{00000000-0005-0000-0000-0000F60D0000}"/>
    <cellStyle name="Output 2 2 3 2 2 2" xfId="650" xr:uid="{00000000-0005-0000-0000-0000F70D0000}"/>
    <cellStyle name="Output 2 2 3 2 3" xfId="512" xr:uid="{00000000-0005-0000-0000-0000F80D0000}"/>
    <cellStyle name="Output 2 2 3 2 4" xfId="2967" xr:uid="{00000000-0005-0000-0000-0000F90D0000}"/>
    <cellStyle name="Output 2 2 3 2 5" xfId="4425" xr:uid="{00000000-0005-0000-0000-0000FA0D0000}"/>
    <cellStyle name="Output 2 2 3 3" xfId="253" xr:uid="{00000000-0005-0000-0000-0000FB0D0000}"/>
    <cellStyle name="Output 2 2 3 3 2" xfId="554" xr:uid="{00000000-0005-0000-0000-0000FC0D0000}"/>
    <cellStyle name="Output 2 2 3 3 3" xfId="2793" xr:uid="{00000000-0005-0000-0000-0000FD0D0000}"/>
    <cellStyle name="Output 2 2 3 3 4" xfId="4251" xr:uid="{00000000-0005-0000-0000-0000FE0D0000}"/>
    <cellStyle name="Output 2 2 3 4" xfId="392" xr:uid="{00000000-0005-0000-0000-0000FF0D0000}"/>
    <cellStyle name="Output 2 2 3 5" xfId="2541" xr:uid="{00000000-0005-0000-0000-0000000E0000}"/>
    <cellStyle name="Output 2 2 3 6" xfId="3999" xr:uid="{00000000-0005-0000-0000-0000010E0000}"/>
    <cellStyle name="Output 2 2 4" xfId="102" xr:uid="{00000000-0005-0000-0000-0000020E0000}"/>
    <cellStyle name="Output 2 2 4 2" xfId="264" xr:uid="{00000000-0005-0000-0000-0000030E0000}"/>
    <cellStyle name="Output 2 2 4 2 2" xfId="565" xr:uid="{00000000-0005-0000-0000-0000040E0000}"/>
    <cellStyle name="Output 2 2 4 2 3" xfId="3140" xr:uid="{00000000-0005-0000-0000-0000050E0000}"/>
    <cellStyle name="Output 2 2 4 2 4" xfId="4598" xr:uid="{00000000-0005-0000-0000-0000060E0000}"/>
    <cellStyle name="Output 2 2 4 3" xfId="403" xr:uid="{00000000-0005-0000-0000-0000070E0000}"/>
    <cellStyle name="Output 2 2 4 3 2" xfId="2786" xr:uid="{00000000-0005-0000-0000-0000080E0000}"/>
    <cellStyle name="Output 2 2 4 3 3" xfId="4244" xr:uid="{00000000-0005-0000-0000-0000090E0000}"/>
    <cellStyle name="Output 2 2 4 4" xfId="2595" xr:uid="{00000000-0005-0000-0000-00000A0E0000}"/>
    <cellStyle name="Output 2 2 4 5" xfId="4053" xr:uid="{00000000-0005-0000-0000-00000B0E0000}"/>
    <cellStyle name="Output 2 2 5" xfId="138" xr:uid="{00000000-0005-0000-0000-00000C0E0000}"/>
    <cellStyle name="Output 2 2 5 2" xfId="300" xr:uid="{00000000-0005-0000-0000-00000D0E0000}"/>
    <cellStyle name="Output 2 2 5 2 2" xfId="601" xr:uid="{00000000-0005-0000-0000-00000E0E0000}"/>
    <cellStyle name="Output 2 2 5 2 3" xfId="3628" xr:uid="{00000000-0005-0000-0000-00000F0E0000}"/>
    <cellStyle name="Output 2 2 5 2 4" xfId="5086" xr:uid="{00000000-0005-0000-0000-0000100E0000}"/>
    <cellStyle name="Output 2 2 5 3" xfId="439" xr:uid="{00000000-0005-0000-0000-0000110E0000}"/>
    <cellStyle name="Output 2 2 5 4" xfId="2547" xr:uid="{00000000-0005-0000-0000-0000120E0000}"/>
    <cellStyle name="Output 2 2 5 5" xfId="4005" xr:uid="{00000000-0005-0000-0000-0000130E0000}"/>
    <cellStyle name="Output 2 2 6" xfId="162" xr:uid="{00000000-0005-0000-0000-0000140E0000}"/>
    <cellStyle name="Output 2 2 6 2" xfId="324" xr:uid="{00000000-0005-0000-0000-0000150E0000}"/>
    <cellStyle name="Output 2 2 6 2 2" xfId="625" xr:uid="{00000000-0005-0000-0000-0000160E0000}"/>
    <cellStyle name="Output 2 2 6 2 3" xfId="3463" xr:uid="{00000000-0005-0000-0000-0000170E0000}"/>
    <cellStyle name="Output 2 2 6 2 4" xfId="4921" xr:uid="{00000000-0005-0000-0000-0000180E0000}"/>
    <cellStyle name="Output 2 2 6 3" xfId="463" xr:uid="{00000000-0005-0000-0000-0000190E0000}"/>
    <cellStyle name="Output 2 2 6 4" xfId="3087" xr:uid="{00000000-0005-0000-0000-00001A0E0000}"/>
    <cellStyle name="Output 2 2 6 5" xfId="4545" xr:uid="{00000000-0005-0000-0000-00001B0E0000}"/>
    <cellStyle name="Output 2 2 7" xfId="186" xr:uid="{00000000-0005-0000-0000-00001C0E0000}"/>
    <cellStyle name="Output 2 2 7 2" xfId="487" xr:uid="{00000000-0005-0000-0000-00001D0E0000}"/>
    <cellStyle name="Output 2 2 7 2 2" xfId="3279" xr:uid="{00000000-0005-0000-0000-00001E0E0000}"/>
    <cellStyle name="Output 2 2 7 2 3" xfId="4737" xr:uid="{00000000-0005-0000-0000-00001F0E0000}"/>
    <cellStyle name="Output 2 2 7 3" xfId="2797" xr:uid="{00000000-0005-0000-0000-0000200E0000}"/>
    <cellStyle name="Output 2 2 7 4" xfId="4255" xr:uid="{00000000-0005-0000-0000-0000210E0000}"/>
    <cellStyle name="Output 2 2 8" xfId="228" xr:uid="{00000000-0005-0000-0000-0000220E0000}"/>
    <cellStyle name="Output 2 2 8 2" xfId="529" xr:uid="{00000000-0005-0000-0000-0000230E0000}"/>
    <cellStyle name="Output 2 2 8 2 2" xfId="3480" xr:uid="{00000000-0005-0000-0000-0000240E0000}"/>
    <cellStyle name="Output 2 2 8 2 3" xfId="4938" xr:uid="{00000000-0005-0000-0000-0000250E0000}"/>
    <cellStyle name="Output 2 2 8 3" xfId="3105" xr:uid="{00000000-0005-0000-0000-0000260E0000}"/>
    <cellStyle name="Output 2 2 8 4" xfId="4563" xr:uid="{00000000-0005-0000-0000-0000270E0000}"/>
    <cellStyle name="Output 2 2 9" xfId="367" xr:uid="{00000000-0005-0000-0000-0000280E0000}"/>
    <cellStyle name="Output 2 2 9 2" xfId="1507" xr:uid="{00000000-0005-0000-0000-0000290E0000}"/>
    <cellStyle name="Output 2 2 9 2 2" xfId="2933" xr:uid="{00000000-0005-0000-0000-00002A0E0000}"/>
    <cellStyle name="Output 2 2 9 2 3" xfId="4391" xr:uid="{00000000-0005-0000-0000-00002B0E0000}"/>
    <cellStyle name="Output 2 2 9 3" xfId="3110" xr:uid="{00000000-0005-0000-0000-00002C0E0000}"/>
    <cellStyle name="Output 2 2 9 4" xfId="4568" xr:uid="{00000000-0005-0000-0000-00002D0E0000}"/>
    <cellStyle name="Output 2 20" xfId="1155" xr:uid="{00000000-0005-0000-0000-00002E0E0000}"/>
    <cellStyle name="Output 2 3" xfId="74" xr:uid="{00000000-0005-0000-0000-00002F0E0000}"/>
    <cellStyle name="Output 2 3 2" xfId="98" xr:uid="{00000000-0005-0000-0000-0000300E0000}"/>
    <cellStyle name="Output 2 3 2 2" xfId="218" xr:uid="{00000000-0005-0000-0000-0000310E0000}"/>
    <cellStyle name="Output 2 3 2 2 2" xfId="356" xr:uid="{00000000-0005-0000-0000-0000320E0000}"/>
    <cellStyle name="Output 2 3 2 2 2 2" xfId="657" xr:uid="{00000000-0005-0000-0000-0000330E0000}"/>
    <cellStyle name="Output 2 3 2 2 3" xfId="519" xr:uid="{00000000-0005-0000-0000-0000340E0000}"/>
    <cellStyle name="Output 2 3 2 3" xfId="260" xr:uid="{00000000-0005-0000-0000-0000350E0000}"/>
    <cellStyle name="Output 2 3 2 3 2" xfId="561" xr:uid="{00000000-0005-0000-0000-0000360E0000}"/>
    <cellStyle name="Output 2 3 2 4" xfId="399" xr:uid="{00000000-0005-0000-0000-0000370E0000}"/>
    <cellStyle name="Output 2 3 3" xfId="101" xr:uid="{00000000-0005-0000-0000-0000380E0000}"/>
    <cellStyle name="Output 2 3 3 2" xfId="263" xr:uid="{00000000-0005-0000-0000-0000390E0000}"/>
    <cellStyle name="Output 2 3 3 2 2" xfId="564" xr:uid="{00000000-0005-0000-0000-00003A0E0000}"/>
    <cellStyle name="Output 2 3 3 3" xfId="402" xr:uid="{00000000-0005-0000-0000-00003B0E0000}"/>
    <cellStyle name="Output 2 3 4" xfId="146" xr:uid="{00000000-0005-0000-0000-00003C0E0000}"/>
    <cellStyle name="Output 2 3 4 2" xfId="308" xr:uid="{00000000-0005-0000-0000-00003D0E0000}"/>
    <cellStyle name="Output 2 3 4 2 2" xfId="609" xr:uid="{00000000-0005-0000-0000-00003E0E0000}"/>
    <cellStyle name="Output 2 3 4 3" xfId="447" xr:uid="{00000000-0005-0000-0000-00003F0E0000}"/>
    <cellStyle name="Output 2 3 5" xfId="170" xr:uid="{00000000-0005-0000-0000-0000400E0000}"/>
    <cellStyle name="Output 2 3 5 2" xfId="332" xr:uid="{00000000-0005-0000-0000-0000410E0000}"/>
    <cellStyle name="Output 2 3 5 2 2" xfId="633" xr:uid="{00000000-0005-0000-0000-0000420E0000}"/>
    <cellStyle name="Output 2 3 5 3" xfId="471" xr:uid="{00000000-0005-0000-0000-0000430E0000}"/>
    <cellStyle name="Output 2 3 6" xfId="194" xr:uid="{00000000-0005-0000-0000-0000440E0000}"/>
    <cellStyle name="Output 2 3 6 2" xfId="495" xr:uid="{00000000-0005-0000-0000-0000450E0000}"/>
    <cellStyle name="Output 2 3 7" xfId="236" xr:uid="{00000000-0005-0000-0000-0000460E0000}"/>
    <cellStyle name="Output 2 3 7 2" xfId="537" xr:uid="{00000000-0005-0000-0000-0000470E0000}"/>
    <cellStyle name="Output 2 3 8" xfId="375" xr:uid="{00000000-0005-0000-0000-0000480E0000}"/>
    <cellStyle name="Output 2 3 9" xfId="854" xr:uid="{00000000-0005-0000-0000-0000490E0000}"/>
    <cellStyle name="Output 2 4" xfId="78" xr:uid="{00000000-0005-0000-0000-00004A0E0000}"/>
    <cellStyle name="Output 2 4 2" xfId="198" xr:uid="{00000000-0005-0000-0000-00004B0E0000}"/>
    <cellStyle name="Output 2 4 2 2" xfId="342" xr:uid="{00000000-0005-0000-0000-00004C0E0000}"/>
    <cellStyle name="Output 2 4 2 2 2" xfId="643" xr:uid="{00000000-0005-0000-0000-00004D0E0000}"/>
    <cellStyle name="Output 2 4 2 3" xfId="499" xr:uid="{00000000-0005-0000-0000-00004E0E0000}"/>
    <cellStyle name="Output 2 4 3" xfId="240" xr:uid="{00000000-0005-0000-0000-00004F0E0000}"/>
    <cellStyle name="Output 2 4 3 2" xfId="541" xr:uid="{00000000-0005-0000-0000-0000500E0000}"/>
    <cellStyle name="Output 2 4 4" xfId="379" xr:uid="{00000000-0005-0000-0000-0000510E0000}"/>
    <cellStyle name="Output 2 4 5" xfId="1050" xr:uid="{00000000-0005-0000-0000-0000520E0000}"/>
    <cellStyle name="Output 2 5" xfId="110" xr:uid="{00000000-0005-0000-0000-0000530E0000}"/>
    <cellStyle name="Output 2 5 2" xfId="272" xr:uid="{00000000-0005-0000-0000-0000540E0000}"/>
    <cellStyle name="Output 2 5 2 2" xfId="573" xr:uid="{00000000-0005-0000-0000-0000550E0000}"/>
    <cellStyle name="Output 2 5 2 3" xfId="1565" xr:uid="{00000000-0005-0000-0000-0000560E0000}"/>
    <cellStyle name="Output 2 5 2 4" xfId="2997" xr:uid="{00000000-0005-0000-0000-0000570E0000}"/>
    <cellStyle name="Output 2 5 2 5" xfId="4455" xr:uid="{00000000-0005-0000-0000-0000580E0000}"/>
    <cellStyle name="Output 2 5 3" xfId="411" xr:uid="{00000000-0005-0000-0000-0000590E0000}"/>
    <cellStyle name="Output 2 5 3 2" xfId="1994" xr:uid="{00000000-0005-0000-0000-00005A0E0000}"/>
    <cellStyle name="Output 2 5 3 3" xfId="3455" xr:uid="{00000000-0005-0000-0000-00005B0E0000}"/>
    <cellStyle name="Output 2 5 3 4" xfId="4913" xr:uid="{00000000-0005-0000-0000-00005C0E0000}"/>
    <cellStyle name="Output 2 5 4" xfId="1199" xr:uid="{00000000-0005-0000-0000-00005D0E0000}"/>
    <cellStyle name="Output 2 5 5" xfId="2600" xr:uid="{00000000-0005-0000-0000-00005E0E0000}"/>
    <cellStyle name="Output 2 5 6" xfId="4058" xr:uid="{00000000-0005-0000-0000-00005F0E0000}"/>
    <cellStyle name="Output 2 6" xfId="135" xr:uid="{00000000-0005-0000-0000-0000600E0000}"/>
    <cellStyle name="Output 2 6 2" xfId="297" xr:uid="{00000000-0005-0000-0000-0000610E0000}"/>
    <cellStyle name="Output 2 6 2 2" xfId="598" xr:uid="{00000000-0005-0000-0000-0000620E0000}"/>
    <cellStyle name="Output 2 6 2 3" xfId="1542" xr:uid="{00000000-0005-0000-0000-0000630E0000}"/>
    <cellStyle name="Output 2 6 2 4" xfId="2968" xr:uid="{00000000-0005-0000-0000-0000640E0000}"/>
    <cellStyle name="Output 2 6 2 5" xfId="4426" xr:uid="{00000000-0005-0000-0000-0000650E0000}"/>
    <cellStyle name="Output 2 6 3" xfId="436" xr:uid="{00000000-0005-0000-0000-0000660E0000}"/>
    <cellStyle name="Output 2 6 3 2" xfId="1463" xr:uid="{00000000-0005-0000-0000-0000670E0000}"/>
    <cellStyle name="Output 2 6 3 3" xfId="2888" xr:uid="{00000000-0005-0000-0000-0000680E0000}"/>
    <cellStyle name="Output 2 6 3 4" xfId="4346" xr:uid="{00000000-0005-0000-0000-0000690E0000}"/>
    <cellStyle name="Output 2 6 4" xfId="1152" xr:uid="{00000000-0005-0000-0000-00006A0E0000}"/>
    <cellStyle name="Output 2 6 5" xfId="2542" xr:uid="{00000000-0005-0000-0000-00006B0E0000}"/>
    <cellStyle name="Output 2 6 6" xfId="4000" xr:uid="{00000000-0005-0000-0000-00006C0E0000}"/>
    <cellStyle name="Output 2 7" xfId="159" xr:uid="{00000000-0005-0000-0000-00006D0E0000}"/>
    <cellStyle name="Output 2 7 2" xfId="321" xr:uid="{00000000-0005-0000-0000-00006E0E0000}"/>
    <cellStyle name="Output 2 7 2 2" xfId="622" xr:uid="{00000000-0005-0000-0000-00006F0E0000}"/>
    <cellStyle name="Output 2 7 2 3" xfId="1476" xr:uid="{00000000-0005-0000-0000-0000700E0000}"/>
    <cellStyle name="Output 2 7 2 4" xfId="2903" xr:uid="{00000000-0005-0000-0000-0000710E0000}"/>
    <cellStyle name="Output 2 7 2 5" xfId="4361" xr:uid="{00000000-0005-0000-0000-0000720E0000}"/>
    <cellStyle name="Output 2 7 3" xfId="460" xr:uid="{00000000-0005-0000-0000-0000730E0000}"/>
    <cellStyle name="Output 2 7 3 2" xfId="1945" xr:uid="{00000000-0005-0000-0000-0000740E0000}"/>
    <cellStyle name="Output 2 7 3 3" xfId="3405" xr:uid="{00000000-0005-0000-0000-0000750E0000}"/>
    <cellStyle name="Output 2 7 3 4" xfId="4863" xr:uid="{00000000-0005-0000-0000-0000760E0000}"/>
    <cellStyle name="Output 2 7 4" xfId="1196" xr:uid="{00000000-0005-0000-0000-0000770E0000}"/>
    <cellStyle name="Output 2 7 5" xfId="2594" xr:uid="{00000000-0005-0000-0000-0000780E0000}"/>
    <cellStyle name="Output 2 7 6" xfId="4052" xr:uid="{00000000-0005-0000-0000-0000790E0000}"/>
    <cellStyle name="Output 2 8" xfId="183" xr:uid="{00000000-0005-0000-0000-00007A0E0000}"/>
    <cellStyle name="Output 2 8 2" xfId="484" xr:uid="{00000000-0005-0000-0000-00007B0E0000}"/>
    <cellStyle name="Output 2 8 2 2" xfId="1995" xr:uid="{00000000-0005-0000-0000-00007C0E0000}"/>
    <cellStyle name="Output 2 8 2 3" xfId="3456" xr:uid="{00000000-0005-0000-0000-00007D0E0000}"/>
    <cellStyle name="Output 2 8 2 4" xfId="4914" xr:uid="{00000000-0005-0000-0000-00007E0E0000}"/>
    <cellStyle name="Output 2 8 3" xfId="1156" xr:uid="{00000000-0005-0000-0000-00007F0E0000}"/>
    <cellStyle name="Output 2 8 4" xfId="2548" xr:uid="{00000000-0005-0000-0000-0000800E0000}"/>
    <cellStyle name="Output 2 8 5" xfId="4006" xr:uid="{00000000-0005-0000-0000-0000810E0000}"/>
    <cellStyle name="Output 2 9" xfId="225" xr:uid="{00000000-0005-0000-0000-0000820E0000}"/>
    <cellStyle name="Output 2 9 2" xfId="526" xr:uid="{00000000-0005-0000-0000-0000830E0000}"/>
    <cellStyle name="Output 2 9 2 2" xfId="2289" xr:uid="{00000000-0005-0000-0000-0000840E0000}"/>
    <cellStyle name="Output 2 9 2 3" xfId="3763" xr:uid="{00000000-0005-0000-0000-0000850E0000}"/>
    <cellStyle name="Output 2 9 2 4" xfId="5221" xr:uid="{00000000-0005-0000-0000-0000860E0000}"/>
    <cellStyle name="Output 2 9 3" xfId="1696" xr:uid="{00000000-0005-0000-0000-0000870E0000}"/>
    <cellStyle name="Output 2 9 4" xfId="3141" xr:uid="{00000000-0005-0000-0000-0000880E0000}"/>
    <cellStyle name="Output 2 9 5" xfId="4599" xr:uid="{00000000-0005-0000-0000-0000890E0000}"/>
    <cellStyle name="Output 20" xfId="2448" xr:uid="{00000000-0005-0000-0000-00008A0E0000}"/>
    <cellStyle name="Output 20 2" xfId="3922" xr:uid="{00000000-0005-0000-0000-00008B0E0000}"/>
    <cellStyle name="Output 20 3" xfId="5380" xr:uid="{00000000-0005-0000-0000-00008C0E0000}"/>
    <cellStyle name="Output 21" xfId="2492" xr:uid="{00000000-0005-0000-0000-00008D0E0000}"/>
    <cellStyle name="Output 22" xfId="3950" xr:uid="{00000000-0005-0000-0000-00008E0E0000}"/>
    <cellStyle name="Output 3" xfId="1051" xr:uid="{00000000-0005-0000-0000-00008F0E0000}"/>
    <cellStyle name="Output 3 10" xfId="1864" xr:uid="{00000000-0005-0000-0000-0000900E0000}"/>
    <cellStyle name="Output 3 10 2" xfId="1837" xr:uid="{00000000-0005-0000-0000-0000910E0000}"/>
    <cellStyle name="Output 3 10 2 2" xfId="3290" xr:uid="{00000000-0005-0000-0000-0000920E0000}"/>
    <cellStyle name="Output 3 10 2 3" xfId="4748" xr:uid="{00000000-0005-0000-0000-0000930E0000}"/>
    <cellStyle name="Output 3 10 3" xfId="3321" xr:uid="{00000000-0005-0000-0000-0000940E0000}"/>
    <cellStyle name="Output 3 10 4" xfId="4779" xr:uid="{00000000-0005-0000-0000-0000950E0000}"/>
    <cellStyle name="Output 3 11" xfId="1494" xr:uid="{00000000-0005-0000-0000-0000960E0000}"/>
    <cellStyle name="Output 3 11 2" xfId="1710" xr:uid="{00000000-0005-0000-0000-0000970E0000}"/>
    <cellStyle name="Output 3 11 2 2" xfId="3155" xr:uid="{00000000-0005-0000-0000-0000980E0000}"/>
    <cellStyle name="Output 3 11 2 3" xfId="4613" xr:uid="{00000000-0005-0000-0000-0000990E0000}"/>
    <cellStyle name="Output 3 11 3" xfId="2921" xr:uid="{00000000-0005-0000-0000-00009A0E0000}"/>
    <cellStyle name="Output 3 11 4" xfId="4379" xr:uid="{00000000-0005-0000-0000-00009B0E0000}"/>
    <cellStyle name="Output 3 12" xfId="1939" xr:uid="{00000000-0005-0000-0000-00009C0E0000}"/>
    <cellStyle name="Output 3 12 2" xfId="3399" xr:uid="{00000000-0005-0000-0000-00009D0E0000}"/>
    <cellStyle name="Output 3 12 3" xfId="4857" xr:uid="{00000000-0005-0000-0000-00009E0E0000}"/>
    <cellStyle name="Output 3 13" xfId="2152" xr:uid="{00000000-0005-0000-0000-00009F0E0000}"/>
    <cellStyle name="Output 3 13 2" xfId="3618" xr:uid="{00000000-0005-0000-0000-0000A00E0000}"/>
    <cellStyle name="Output 3 13 3" xfId="5076" xr:uid="{00000000-0005-0000-0000-0000A10E0000}"/>
    <cellStyle name="Output 3 14" xfId="2442" xr:uid="{00000000-0005-0000-0000-0000A20E0000}"/>
    <cellStyle name="Output 3 14 2" xfId="3916" xr:uid="{00000000-0005-0000-0000-0000A30E0000}"/>
    <cellStyle name="Output 3 14 3" xfId="5374" xr:uid="{00000000-0005-0000-0000-0000A40E0000}"/>
    <cellStyle name="Output 3 15" xfId="2480" xr:uid="{00000000-0005-0000-0000-0000A50E0000}"/>
    <cellStyle name="Output 3 16" xfId="1384" xr:uid="{00000000-0005-0000-0000-0000A60E0000}"/>
    <cellStyle name="Output 3 2" xfId="1200" xr:uid="{00000000-0005-0000-0000-0000A70E0000}"/>
    <cellStyle name="Output 3 2 2" xfId="1566" xr:uid="{00000000-0005-0000-0000-0000A80E0000}"/>
    <cellStyle name="Output 3 2 2 2" xfId="2999" xr:uid="{00000000-0005-0000-0000-0000A90E0000}"/>
    <cellStyle name="Output 3 2 2 3" xfId="4457" xr:uid="{00000000-0005-0000-0000-0000AA0E0000}"/>
    <cellStyle name="Output 3 2 3" xfId="2103" xr:uid="{00000000-0005-0000-0000-0000AB0E0000}"/>
    <cellStyle name="Output 3 2 3 2" xfId="3569" xr:uid="{00000000-0005-0000-0000-0000AC0E0000}"/>
    <cellStyle name="Output 3 2 3 3" xfId="5027" xr:uid="{00000000-0005-0000-0000-0000AD0E0000}"/>
    <cellStyle name="Output 3 2 4" xfId="2602" xr:uid="{00000000-0005-0000-0000-0000AE0E0000}"/>
    <cellStyle name="Output 3 2 5" xfId="4060" xr:uid="{00000000-0005-0000-0000-0000AF0E0000}"/>
    <cellStyle name="Output 3 3" xfId="1150" xr:uid="{00000000-0005-0000-0000-0000B00E0000}"/>
    <cellStyle name="Output 3 3 2" xfId="1540" xr:uid="{00000000-0005-0000-0000-0000B10E0000}"/>
    <cellStyle name="Output 3 3 2 2" xfId="2966" xr:uid="{00000000-0005-0000-0000-0000B20E0000}"/>
    <cellStyle name="Output 3 3 2 3" xfId="4424" xr:uid="{00000000-0005-0000-0000-0000B30E0000}"/>
    <cellStyle name="Output 3 3 3" xfId="1875" xr:uid="{00000000-0005-0000-0000-0000B40E0000}"/>
    <cellStyle name="Output 3 3 3 2" xfId="3333" xr:uid="{00000000-0005-0000-0000-0000B50E0000}"/>
    <cellStyle name="Output 3 3 3 3" xfId="4791" xr:uid="{00000000-0005-0000-0000-0000B60E0000}"/>
    <cellStyle name="Output 3 3 4" xfId="2540" xr:uid="{00000000-0005-0000-0000-0000B70E0000}"/>
    <cellStyle name="Output 3 3 5" xfId="3998" xr:uid="{00000000-0005-0000-0000-0000B80E0000}"/>
    <cellStyle name="Output 3 4" xfId="1197" xr:uid="{00000000-0005-0000-0000-0000B90E0000}"/>
    <cellStyle name="Output 3 4 2" xfId="1478" xr:uid="{00000000-0005-0000-0000-0000BA0E0000}"/>
    <cellStyle name="Output 3 4 2 2" xfId="2905" xr:uid="{00000000-0005-0000-0000-0000BB0E0000}"/>
    <cellStyle name="Output 3 4 2 3" xfId="4363" xr:uid="{00000000-0005-0000-0000-0000BC0E0000}"/>
    <cellStyle name="Output 3 4 3" xfId="1845" xr:uid="{00000000-0005-0000-0000-0000BD0E0000}"/>
    <cellStyle name="Output 3 4 3 2" xfId="3300" xr:uid="{00000000-0005-0000-0000-0000BE0E0000}"/>
    <cellStyle name="Output 3 4 3 3" xfId="4758" xr:uid="{00000000-0005-0000-0000-0000BF0E0000}"/>
    <cellStyle name="Output 3 4 4" xfId="2596" xr:uid="{00000000-0005-0000-0000-0000C00E0000}"/>
    <cellStyle name="Output 3 4 5" xfId="4054" xr:uid="{00000000-0005-0000-0000-0000C10E0000}"/>
    <cellStyle name="Output 3 5" xfId="1154" xr:uid="{00000000-0005-0000-0000-0000C20E0000}"/>
    <cellStyle name="Output 3 5 2" xfId="2237" xr:uid="{00000000-0005-0000-0000-0000C30E0000}"/>
    <cellStyle name="Output 3 5 2 2" xfId="3710" xr:uid="{00000000-0005-0000-0000-0000C40E0000}"/>
    <cellStyle name="Output 3 5 2 3" xfId="5168" xr:uid="{00000000-0005-0000-0000-0000C50E0000}"/>
    <cellStyle name="Output 3 5 3" xfId="2546" xr:uid="{00000000-0005-0000-0000-0000C60E0000}"/>
    <cellStyle name="Output 3 5 4" xfId="4004" xr:uid="{00000000-0005-0000-0000-0000C70E0000}"/>
    <cellStyle name="Output 3 6" xfId="1445" xr:uid="{00000000-0005-0000-0000-0000C80E0000}"/>
    <cellStyle name="Output 3 6 2" xfId="2200" xr:uid="{00000000-0005-0000-0000-0000C90E0000}"/>
    <cellStyle name="Output 3 6 2 2" xfId="3669" xr:uid="{00000000-0005-0000-0000-0000CA0E0000}"/>
    <cellStyle name="Output 3 6 2 3" xfId="5127" xr:uid="{00000000-0005-0000-0000-0000CB0E0000}"/>
    <cellStyle name="Output 3 6 3" xfId="2865" xr:uid="{00000000-0005-0000-0000-0000CC0E0000}"/>
    <cellStyle name="Output 3 6 4" xfId="4323" xr:uid="{00000000-0005-0000-0000-0000CD0E0000}"/>
    <cellStyle name="Output 3 7" xfId="1722" xr:uid="{00000000-0005-0000-0000-0000CE0E0000}"/>
    <cellStyle name="Output 3 7 2" xfId="2241" xr:uid="{00000000-0005-0000-0000-0000CF0E0000}"/>
    <cellStyle name="Output 3 7 2 2" xfId="3714" xr:uid="{00000000-0005-0000-0000-0000D00E0000}"/>
    <cellStyle name="Output 3 7 2 3" xfId="5172" xr:uid="{00000000-0005-0000-0000-0000D10E0000}"/>
    <cellStyle name="Output 3 7 3" xfId="3167" xr:uid="{00000000-0005-0000-0000-0000D20E0000}"/>
    <cellStyle name="Output 3 7 4" xfId="4625" xr:uid="{00000000-0005-0000-0000-0000D30E0000}"/>
    <cellStyle name="Output 3 8" xfId="1395" xr:uid="{00000000-0005-0000-0000-0000D40E0000}"/>
    <cellStyle name="Output 3 8 2" xfId="2204" xr:uid="{00000000-0005-0000-0000-0000D50E0000}"/>
    <cellStyle name="Output 3 8 2 2" xfId="3673" xr:uid="{00000000-0005-0000-0000-0000D60E0000}"/>
    <cellStyle name="Output 3 8 2 3" xfId="5131" xr:uid="{00000000-0005-0000-0000-0000D70E0000}"/>
    <cellStyle name="Output 3 8 3" xfId="2810" xr:uid="{00000000-0005-0000-0000-0000D80E0000}"/>
    <cellStyle name="Output 3 8 4" xfId="4268" xr:uid="{00000000-0005-0000-0000-0000D90E0000}"/>
    <cellStyle name="Output 3 9" xfId="1461" xr:uid="{00000000-0005-0000-0000-0000DA0E0000}"/>
    <cellStyle name="Output 3 9 2" xfId="1713" xr:uid="{00000000-0005-0000-0000-0000DB0E0000}"/>
    <cellStyle name="Output 3 9 2 2" xfId="3158" xr:uid="{00000000-0005-0000-0000-0000DC0E0000}"/>
    <cellStyle name="Output 3 9 2 3" xfId="4616" xr:uid="{00000000-0005-0000-0000-0000DD0E0000}"/>
    <cellStyle name="Output 3 9 3" xfId="2886" xr:uid="{00000000-0005-0000-0000-0000DE0E0000}"/>
    <cellStyle name="Output 3 9 4" xfId="4344" xr:uid="{00000000-0005-0000-0000-0000DF0E0000}"/>
    <cellStyle name="Output 4" xfId="1090" xr:uid="{00000000-0005-0000-0000-0000E00E0000}"/>
    <cellStyle name="Output 4 10" xfId="2175" xr:uid="{00000000-0005-0000-0000-0000E10E0000}"/>
    <cellStyle name="Output 4 10 2" xfId="2339" xr:uid="{00000000-0005-0000-0000-0000E20E0000}"/>
    <cellStyle name="Output 4 10 2 2" xfId="3813" xr:uid="{00000000-0005-0000-0000-0000E30E0000}"/>
    <cellStyle name="Output 4 10 2 3" xfId="5271" xr:uid="{00000000-0005-0000-0000-0000E40E0000}"/>
    <cellStyle name="Output 4 10 3" xfId="3643" xr:uid="{00000000-0005-0000-0000-0000E50E0000}"/>
    <cellStyle name="Output 4 10 4" xfId="5101" xr:uid="{00000000-0005-0000-0000-0000E60E0000}"/>
    <cellStyle name="Output 4 11" xfId="2259" xr:uid="{00000000-0005-0000-0000-0000E70E0000}"/>
    <cellStyle name="Output 4 11 2" xfId="2368" xr:uid="{00000000-0005-0000-0000-0000E80E0000}"/>
    <cellStyle name="Output 4 11 2 2" xfId="3842" xr:uid="{00000000-0005-0000-0000-0000E90E0000}"/>
    <cellStyle name="Output 4 11 2 3" xfId="5300" xr:uid="{00000000-0005-0000-0000-0000EA0E0000}"/>
    <cellStyle name="Output 4 11 3" xfId="3733" xr:uid="{00000000-0005-0000-0000-0000EB0E0000}"/>
    <cellStyle name="Output 4 11 4" xfId="5191" xr:uid="{00000000-0005-0000-0000-0000EC0E0000}"/>
    <cellStyle name="Output 4 12" xfId="2317" xr:uid="{00000000-0005-0000-0000-0000ED0E0000}"/>
    <cellStyle name="Output 4 12 2" xfId="3791" xr:uid="{00000000-0005-0000-0000-0000EE0E0000}"/>
    <cellStyle name="Output 4 12 3" xfId="5249" xr:uid="{00000000-0005-0000-0000-0000EF0E0000}"/>
    <cellStyle name="Output 4 13" xfId="2398" xr:uid="{00000000-0005-0000-0000-0000F00E0000}"/>
    <cellStyle name="Output 4 13 2" xfId="3872" xr:uid="{00000000-0005-0000-0000-0000F10E0000}"/>
    <cellStyle name="Output 4 13 3" xfId="5330" xr:uid="{00000000-0005-0000-0000-0000F20E0000}"/>
    <cellStyle name="Output 4 14" xfId="2453" xr:uid="{00000000-0005-0000-0000-0000F30E0000}"/>
    <cellStyle name="Output 4 14 2" xfId="3927" xr:uid="{00000000-0005-0000-0000-0000F40E0000}"/>
    <cellStyle name="Output 4 14 3" xfId="5385" xr:uid="{00000000-0005-0000-0000-0000F50E0000}"/>
    <cellStyle name="Output 4 15" xfId="2497" xr:uid="{00000000-0005-0000-0000-0000F60E0000}"/>
    <cellStyle name="Output 4 16" xfId="3955" xr:uid="{00000000-0005-0000-0000-0000F70E0000}"/>
    <cellStyle name="Output 4 2" xfId="1222" xr:uid="{00000000-0005-0000-0000-0000F80E0000}"/>
    <cellStyle name="Output 4 2 2" xfId="1582" xr:uid="{00000000-0005-0000-0000-0000F90E0000}"/>
    <cellStyle name="Output 4 2 2 2" xfId="3016" xr:uid="{00000000-0005-0000-0000-0000FA0E0000}"/>
    <cellStyle name="Output 4 2 2 3" xfId="4474" xr:uid="{00000000-0005-0000-0000-0000FB0E0000}"/>
    <cellStyle name="Output 4 2 3" xfId="2197" xr:uid="{00000000-0005-0000-0000-0000FC0E0000}"/>
    <cellStyle name="Output 4 2 3 2" xfId="3665" xr:uid="{00000000-0005-0000-0000-0000FD0E0000}"/>
    <cellStyle name="Output 4 2 3 3" xfId="5123" xr:uid="{00000000-0005-0000-0000-0000FE0E0000}"/>
    <cellStyle name="Output 4 2 4" xfId="2626" xr:uid="{00000000-0005-0000-0000-0000FF0E0000}"/>
    <cellStyle name="Output 4 2 5" xfId="4084" xr:uid="{00000000-0005-0000-0000-0000000F0000}"/>
    <cellStyle name="Output 4 3" xfId="1252" xr:uid="{00000000-0005-0000-0000-0000010F0000}"/>
    <cellStyle name="Output 4 3 2" xfId="1610" xr:uid="{00000000-0005-0000-0000-0000020F0000}"/>
    <cellStyle name="Output 4 3 2 2" xfId="3044" xr:uid="{00000000-0005-0000-0000-0000030F0000}"/>
    <cellStyle name="Output 4 3 2 3" xfId="4502" xr:uid="{00000000-0005-0000-0000-0000040F0000}"/>
    <cellStyle name="Output 4 3 3" xfId="1660" xr:uid="{00000000-0005-0000-0000-0000050F0000}"/>
    <cellStyle name="Output 4 3 3 2" xfId="3097" xr:uid="{00000000-0005-0000-0000-0000060F0000}"/>
    <cellStyle name="Output 4 3 3 3" xfId="4555" xr:uid="{00000000-0005-0000-0000-0000070F0000}"/>
    <cellStyle name="Output 4 3 4" xfId="2658" xr:uid="{00000000-0005-0000-0000-0000080F0000}"/>
    <cellStyle name="Output 4 3 5" xfId="4116" xr:uid="{00000000-0005-0000-0000-0000090F0000}"/>
    <cellStyle name="Output 4 4" xfId="1282" xr:uid="{00000000-0005-0000-0000-00000A0F0000}"/>
    <cellStyle name="Output 4 4 2" xfId="1774" xr:uid="{00000000-0005-0000-0000-00000B0F0000}"/>
    <cellStyle name="Output 4 4 2 2" xfId="3222" xr:uid="{00000000-0005-0000-0000-00000C0F0000}"/>
    <cellStyle name="Output 4 4 2 3" xfId="4680" xr:uid="{00000000-0005-0000-0000-00000D0F0000}"/>
    <cellStyle name="Output 4 4 3" xfId="2149" xr:uid="{00000000-0005-0000-0000-00000E0F0000}"/>
    <cellStyle name="Output 4 4 3 2" xfId="3615" xr:uid="{00000000-0005-0000-0000-00000F0F0000}"/>
    <cellStyle name="Output 4 4 3 3" xfId="5073" xr:uid="{00000000-0005-0000-0000-0000100F0000}"/>
    <cellStyle name="Output 4 4 4" xfId="2689" xr:uid="{00000000-0005-0000-0000-0000110F0000}"/>
    <cellStyle name="Output 4 4 5" xfId="4147" xr:uid="{00000000-0005-0000-0000-0000120F0000}"/>
    <cellStyle name="Output 4 5" xfId="1310" xr:uid="{00000000-0005-0000-0000-0000130F0000}"/>
    <cellStyle name="Output 4 5 2" xfId="1836" xr:uid="{00000000-0005-0000-0000-0000140F0000}"/>
    <cellStyle name="Output 4 5 2 2" xfId="3289" xr:uid="{00000000-0005-0000-0000-0000150F0000}"/>
    <cellStyle name="Output 4 5 2 3" xfId="4747" xr:uid="{00000000-0005-0000-0000-0000160F0000}"/>
    <cellStyle name="Output 4 5 3" xfId="2717" xr:uid="{00000000-0005-0000-0000-0000170F0000}"/>
    <cellStyle name="Output 4 5 4" xfId="4175" xr:uid="{00000000-0005-0000-0000-0000180F0000}"/>
    <cellStyle name="Output 4 6" xfId="1882" xr:uid="{00000000-0005-0000-0000-0000190F0000}"/>
    <cellStyle name="Output 4 6 2" xfId="1767" xr:uid="{00000000-0005-0000-0000-00001A0F0000}"/>
    <cellStyle name="Output 4 6 2 2" xfId="3215" xr:uid="{00000000-0005-0000-0000-00001B0F0000}"/>
    <cellStyle name="Output 4 6 2 3" xfId="4673" xr:uid="{00000000-0005-0000-0000-00001C0F0000}"/>
    <cellStyle name="Output 4 6 3" xfId="3340" xr:uid="{00000000-0005-0000-0000-00001D0F0000}"/>
    <cellStyle name="Output 4 6 4" xfId="4798" xr:uid="{00000000-0005-0000-0000-00001E0F0000}"/>
    <cellStyle name="Output 4 7" xfId="1963" xr:uid="{00000000-0005-0000-0000-00001F0F0000}"/>
    <cellStyle name="Output 4 7 2" xfId="1730" xr:uid="{00000000-0005-0000-0000-0000200F0000}"/>
    <cellStyle name="Output 4 7 2 2" xfId="3176" xr:uid="{00000000-0005-0000-0000-0000210F0000}"/>
    <cellStyle name="Output 4 7 2 3" xfId="4634" xr:uid="{00000000-0005-0000-0000-0000220F0000}"/>
    <cellStyle name="Output 4 7 3" xfId="3423" xr:uid="{00000000-0005-0000-0000-0000230F0000}"/>
    <cellStyle name="Output 4 7 4" xfId="4881" xr:uid="{00000000-0005-0000-0000-0000240F0000}"/>
    <cellStyle name="Output 4 8" xfId="2039" xr:uid="{00000000-0005-0000-0000-0000250F0000}"/>
    <cellStyle name="Output 4 8 2" xfId="2102" xr:uid="{00000000-0005-0000-0000-0000260F0000}"/>
    <cellStyle name="Output 4 8 2 2" xfId="3568" xr:uid="{00000000-0005-0000-0000-0000270F0000}"/>
    <cellStyle name="Output 4 8 2 3" xfId="5026" xr:uid="{00000000-0005-0000-0000-0000280F0000}"/>
    <cellStyle name="Output 4 8 3" xfId="3502" xr:uid="{00000000-0005-0000-0000-0000290F0000}"/>
    <cellStyle name="Output 4 8 4" xfId="4960" xr:uid="{00000000-0005-0000-0000-00002A0F0000}"/>
    <cellStyle name="Output 4 9" xfId="2112" xr:uid="{00000000-0005-0000-0000-00002B0F0000}"/>
    <cellStyle name="Output 4 9 2" xfId="1524" xr:uid="{00000000-0005-0000-0000-00002C0F0000}"/>
    <cellStyle name="Output 4 9 2 2" xfId="2950" xr:uid="{00000000-0005-0000-0000-00002D0F0000}"/>
    <cellStyle name="Output 4 9 2 3" xfId="4408" xr:uid="{00000000-0005-0000-0000-00002E0F0000}"/>
    <cellStyle name="Output 4 9 3" xfId="3578" xr:uid="{00000000-0005-0000-0000-00002F0F0000}"/>
    <cellStyle name="Output 4 9 4" xfId="5036" xr:uid="{00000000-0005-0000-0000-0000300F0000}"/>
    <cellStyle name="Output 5" xfId="1099" xr:uid="{00000000-0005-0000-0000-0000310F0000}"/>
    <cellStyle name="Output 5 10" xfId="2181" xr:uid="{00000000-0005-0000-0000-0000320F0000}"/>
    <cellStyle name="Output 5 10 2" xfId="2345" xr:uid="{00000000-0005-0000-0000-0000330F0000}"/>
    <cellStyle name="Output 5 10 2 2" xfId="3819" xr:uid="{00000000-0005-0000-0000-0000340F0000}"/>
    <cellStyle name="Output 5 10 2 3" xfId="5277" xr:uid="{00000000-0005-0000-0000-0000350F0000}"/>
    <cellStyle name="Output 5 10 3" xfId="3649" xr:uid="{00000000-0005-0000-0000-0000360F0000}"/>
    <cellStyle name="Output 5 10 4" xfId="5107" xr:uid="{00000000-0005-0000-0000-0000370F0000}"/>
    <cellStyle name="Output 5 11" xfId="2265" xr:uid="{00000000-0005-0000-0000-0000380F0000}"/>
    <cellStyle name="Output 5 11 2" xfId="2374" xr:uid="{00000000-0005-0000-0000-0000390F0000}"/>
    <cellStyle name="Output 5 11 2 2" xfId="3848" xr:uid="{00000000-0005-0000-0000-00003A0F0000}"/>
    <cellStyle name="Output 5 11 2 3" xfId="5306" xr:uid="{00000000-0005-0000-0000-00003B0F0000}"/>
    <cellStyle name="Output 5 11 3" xfId="3739" xr:uid="{00000000-0005-0000-0000-00003C0F0000}"/>
    <cellStyle name="Output 5 11 4" xfId="5197" xr:uid="{00000000-0005-0000-0000-00003D0F0000}"/>
    <cellStyle name="Output 5 12" xfId="2323" xr:uid="{00000000-0005-0000-0000-00003E0F0000}"/>
    <cellStyle name="Output 5 12 2" xfId="3797" xr:uid="{00000000-0005-0000-0000-00003F0F0000}"/>
    <cellStyle name="Output 5 12 3" xfId="5255" xr:uid="{00000000-0005-0000-0000-0000400F0000}"/>
    <cellStyle name="Output 5 13" xfId="2404" xr:uid="{00000000-0005-0000-0000-0000410F0000}"/>
    <cellStyle name="Output 5 13 2" xfId="3878" xr:uid="{00000000-0005-0000-0000-0000420F0000}"/>
    <cellStyle name="Output 5 13 3" xfId="5336" xr:uid="{00000000-0005-0000-0000-0000430F0000}"/>
    <cellStyle name="Output 5 14" xfId="2459" xr:uid="{00000000-0005-0000-0000-0000440F0000}"/>
    <cellStyle name="Output 5 14 2" xfId="3933" xr:uid="{00000000-0005-0000-0000-0000450F0000}"/>
    <cellStyle name="Output 5 14 3" xfId="5391" xr:uid="{00000000-0005-0000-0000-0000460F0000}"/>
    <cellStyle name="Output 5 15" xfId="2503" xr:uid="{00000000-0005-0000-0000-0000470F0000}"/>
    <cellStyle name="Output 5 16" xfId="3961" xr:uid="{00000000-0005-0000-0000-0000480F0000}"/>
    <cellStyle name="Output 5 2" xfId="1228" xr:uid="{00000000-0005-0000-0000-0000490F0000}"/>
    <cellStyle name="Output 5 2 2" xfId="1588" xr:uid="{00000000-0005-0000-0000-00004A0F0000}"/>
    <cellStyle name="Output 5 2 2 2" xfId="3022" xr:uid="{00000000-0005-0000-0000-00004B0F0000}"/>
    <cellStyle name="Output 5 2 2 3" xfId="4480" xr:uid="{00000000-0005-0000-0000-00004C0F0000}"/>
    <cellStyle name="Output 5 2 3" xfId="1949" xr:uid="{00000000-0005-0000-0000-00004D0F0000}"/>
    <cellStyle name="Output 5 2 3 2" xfId="3409" xr:uid="{00000000-0005-0000-0000-00004E0F0000}"/>
    <cellStyle name="Output 5 2 3 3" xfId="4867" xr:uid="{00000000-0005-0000-0000-00004F0F0000}"/>
    <cellStyle name="Output 5 2 4" xfId="2632" xr:uid="{00000000-0005-0000-0000-0000500F0000}"/>
    <cellStyle name="Output 5 2 5" xfId="4090" xr:uid="{00000000-0005-0000-0000-0000510F0000}"/>
    <cellStyle name="Output 5 3" xfId="1258" xr:uid="{00000000-0005-0000-0000-0000520F0000}"/>
    <cellStyle name="Output 5 3 2" xfId="1616" xr:uid="{00000000-0005-0000-0000-0000530F0000}"/>
    <cellStyle name="Output 5 3 2 2" xfId="3050" xr:uid="{00000000-0005-0000-0000-0000540F0000}"/>
    <cellStyle name="Output 5 3 2 3" xfId="4508" xr:uid="{00000000-0005-0000-0000-0000550F0000}"/>
    <cellStyle name="Output 5 3 3" xfId="2295" xr:uid="{00000000-0005-0000-0000-0000560F0000}"/>
    <cellStyle name="Output 5 3 3 2" xfId="3769" xr:uid="{00000000-0005-0000-0000-0000570F0000}"/>
    <cellStyle name="Output 5 3 3 3" xfId="5227" xr:uid="{00000000-0005-0000-0000-0000580F0000}"/>
    <cellStyle name="Output 5 3 4" xfId="2664" xr:uid="{00000000-0005-0000-0000-0000590F0000}"/>
    <cellStyle name="Output 5 3 5" xfId="4122" xr:uid="{00000000-0005-0000-0000-00005A0F0000}"/>
    <cellStyle name="Output 5 4" xfId="1288" xr:uid="{00000000-0005-0000-0000-00005B0F0000}"/>
    <cellStyle name="Output 5 4 2" xfId="1780" xr:uid="{00000000-0005-0000-0000-00005C0F0000}"/>
    <cellStyle name="Output 5 4 2 2" xfId="3228" xr:uid="{00000000-0005-0000-0000-00005D0F0000}"/>
    <cellStyle name="Output 5 4 2 3" xfId="4686" xr:uid="{00000000-0005-0000-0000-00005E0F0000}"/>
    <cellStyle name="Output 5 4 3" xfId="1927" xr:uid="{00000000-0005-0000-0000-00005F0F0000}"/>
    <cellStyle name="Output 5 4 3 2" xfId="3387" xr:uid="{00000000-0005-0000-0000-0000600F0000}"/>
    <cellStyle name="Output 5 4 3 3" xfId="4845" xr:uid="{00000000-0005-0000-0000-0000610F0000}"/>
    <cellStyle name="Output 5 4 4" xfId="2695" xr:uid="{00000000-0005-0000-0000-0000620F0000}"/>
    <cellStyle name="Output 5 4 5" xfId="4153" xr:uid="{00000000-0005-0000-0000-0000630F0000}"/>
    <cellStyle name="Output 5 5" xfId="1316" xr:uid="{00000000-0005-0000-0000-0000640F0000}"/>
    <cellStyle name="Output 5 5 2" xfId="2004" xr:uid="{00000000-0005-0000-0000-0000650F0000}"/>
    <cellStyle name="Output 5 5 2 2" xfId="3466" xr:uid="{00000000-0005-0000-0000-0000660F0000}"/>
    <cellStyle name="Output 5 5 2 3" xfId="4924" xr:uid="{00000000-0005-0000-0000-0000670F0000}"/>
    <cellStyle name="Output 5 5 3" xfId="2723" xr:uid="{00000000-0005-0000-0000-0000680F0000}"/>
    <cellStyle name="Output 5 5 4" xfId="4181" xr:uid="{00000000-0005-0000-0000-0000690F0000}"/>
    <cellStyle name="Output 5 6" xfId="1888" xr:uid="{00000000-0005-0000-0000-00006A0F0000}"/>
    <cellStyle name="Output 5 6 2" xfId="1723" xr:uid="{00000000-0005-0000-0000-00006B0F0000}"/>
    <cellStyle name="Output 5 6 2 2" xfId="3168" xr:uid="{00000000-0005-0000-0000-00006C0F0000}"/>
    <cellStyle name="Output 5 6 2 3" xfId="4626" xr:uid="{00000000-0005-0000-0000-00006D0F0000}"/>
    <cellStyle name="Output 5 6 3" xfId="3346" xr:uid="{00000000-0005-0000-0000-00006E0F0000}"/>
    <cellStyle name="Output 5 6 4" xfId="4804" xr:uid="{00000000-0005-0000-0000-00006F0F0000}"/>
    <cellStyle name="Output 5 7" xfId="1969" xr:uid="{00000000-0005-0000-0000-0000700F0000}"/>
    <cellStyle name="Output 5 7 2" xfId="1371" xr:uid="{00000000-0005-0000-0000-0000710F0000}"/>
    <cellStyle name="Output 5 7 2 2" xfId="2780" xr:uid="{00000000-0005-0000-0000-0000720F0000}"/>
    <cellStyle name="Output 5 7 2 3" xfId="4238" xr:uid="{00000000-0005-0000-0000-0000730F0000}"/>
    <cellStyle name="Output 5 7 3" xfId="3429" xr:uid="{00000000-0005-0000-0000-0000740F0000}"/>
    <cellStyle name="Output 5 7 4" xfId="4887" xr:uid="{00000000-0005-0000-0000-0000750F0000}"/>
    <cellStyle name="Output 5 8" xfId="2045" xr:uid="{00000000-0005-0000-0000-0000760F0000}"/>
    <cellStyle name="Output 5 8 2" xfId="1850" xr:uid="{00000000-0005-0000-0000-0000770F0000}"/>
    <cellStyle name="Output 5 8 2 2" xfId="3305" xr:uid="{00000000-0005-0000-0000-0000780F0000}"/>
    <cellStyle name="Output 5 8 2 3" xfId="4763" xr:uid="{00000000-0005-0000-0000-0000790F0000}"/>
    <cellStyle name="Output 5 8 3" xfId="3508" xr:uid="{00000000-0005-0000-0000-00007A0F0000}"/>
    <cellStyle name="Output 5 8 4" xfId="4966" xr:uid="{00000000-0005-0000-0000-00007B0F0000}"/>
    <cellStyle name="Output 5 9" xfId="2118" xr:uid="{00000000-0005-0000-0000-00007C0F0000}"/>
    <cellStyle name="Output 5 9 2" xfId="1717" xr:uid="{00000000-0005-0000-0000-00007D0F0000}"/>
    <cellStyle name="Output 5 9 2 2" xfId="3162" xr:uid="{00000000-0005-0000-0000-00007E0F0000}"/>
    <cellStyle name="Output 5 9 2 3" xfId="4620" xr:uid="{00000000-0005-0000-0000-00007F0F0000}"/>
    <cellStyle name="Output 5 9 3" xfId="3584" xr:uid="{00000000-0005-0000-0000-0000800F0000}"/>
    <cellStyle name="Output 5 9 4" xfId="5042" xr:uid="{00000000-0005-0000-0000-0000810F0000}"/>
    <cellStyle name="Output 6" xfId="1103" xr:uid="{00000000-0005-0000-0000-0000820F0000}"/>
    <cellStyle name="Output 6 10" xfId="2184" xr:uid="{00000000-0005-0000-0000-0000830F0000}"/>
    <cellStyle name="Output 6 10 2" xfId="2348" xr:uid="{00000000-0005-0000-0000-0000840F0000}"/>
    <cellStyle name="Output 6 10 2 2" xfId="3822" xr:uid="{00000000-0005-0000-0000-0000850F0000}"/>
    <cellStyle name="Output 6 10 2 3" xfId="5280" xr:uid="{00000000-0005-0000-0000-0000860F0000}"/>
    <cellStyle name="Output 6 10 3" xfId="3652" xr:uid="{00000000-0005-0000-0000-0000870F0000}"/>
    <cellStyle name="Output 6 10 4" xfId="5110" xr:uid="{00000000-0005-0000-0000-0000880F0000}"/>
    <cellStyle name="Output 6 11" xfId="2268" xr:uid="{00000000-0005-0000-0000-0000890F0000}"/>
    <cellStyle name="Output 6 11 2" xfId="2377" xr:uid="{00000000-0005-0000-0000-00008A0F0000}"/>
    <cellStyle name="Output 6 11 2 2" xfId="3851" xr:uid="{00000000-0005-0000-0000-00008B0F0000}"/>
    <cellStyle name="Output 6 11 2 3" xfId="5309" xr:uid="{00000000-0005-0000-0000-00008C0F0000}"/>
    <cellStyle name="Output 6 11 3" xfId="3742" xr:uid="{00000000-0005-0000-0000-00008D0F0000}"/>
    <cellStyle name="Output 6 11 4" xfId="5200" xr:uid="{00000000-0005-0000-0000-00008E0F0000}"/>
    <cellStyle name="Output 6 12" xfId="2326" xr:uid="{00000000-0005-0000-0000-00008F0F0000}"/>
    <cellStyle name="Output 6 12 2" xfId="3800" xr:uid="{00000000-0005-0000-0000-0000900F0000}"/>
    <cellStyle name="Output 6 12 3" xfId="5258" xr:uid="{00000000-0005-0000-0000-0000910F0000}"/>
    <cellStyle name="Output 6 13" xfId="2407" xr:uid="{00000000-0005-0000-0000-0000920F0000}"/>
    <cellStyle name="Output 6 13 2" xfId="3881" xr:uid="{00000000-0005-0000-0000-0000930F0000}"/>
    <cellStyle name="Output 6 13 3" xfId="5339" xr:uid="{00000000-0005-0000-0000-0000940F0000}"/>
    <cellStyle name="Output 6 14" xfId="2462" xr:uid="{00000000-0005-0000-0000-0000950F0000}"/>
    <cellStyle name="Output 6 14 2" xfId="3936" xr:uid="{00000000-0005-0000-0000-0000960F0000}"/>
    <cellStyle name="Output 6 14 3" xfId="5394" xr:uid="{00000000-0005-0000-0000-0000970F0000}"/>
    <cellStyle name="Output 6 15" xfId="2506" xr:uid="{00000000-0005-0000-0000-0000980F0000}"/>
    <cellStyle name="Output 6 16" xfId="3964" xr:uid="{00000000-0005-0000-0000-0000990F0000}"/>
    <cellStyle name="Output 6 2" xfId="1231" xr:uid="{00000000-0005-0000-0000-00009A0F0000}"/>
    <cellStyle name="Output 6 2 2" xfId="1591" xr:uid="{00000000-0005-0000-0000-00009B0F0000}"/>
    <cellStyle name="Output 6 2 2 2" xfId="3025" xr:uid="{00000000-0005-0000-0000-00009C0F0000}"/>
    <cellStyle name="Output 6 2 2 3" xfId="4483" xr:uid="{00000000-0005-0000-0000-00009D0F0000}"/>
    <cellStyle name="Output 6 2 3" xfId="1987" xr:uid="{00000000-0005-0000-0000-00009E0F0000}"/>
    <cellStyle name="Output 6 2 3 2" xfId="3448" xr:uid="{00000000-0005-0000-0000-00009F0F0000}"/>
    <cellStyle name="Output 6 2 3 3" xfId="4906" xr:uid="{00000000-0005-0000-0000-0000A00F0000}"/>
    <cellStyle name="Output 6 2 4" xfId="2635" xr:uid="{00000000-0005-0000-0000-0000A10F0000}"/>
    <cellStyle name="Output 6 2 5" xfId="4093" xr:uid="{00000000-0005-0000-0000-0000A20F0000}"/>
    <cellStyle name="Output 6 3" xfId="1261" xr:uid="{00000000-0005-0000-0000-0000A30F0000}"/>
    <cellStyle name="Output 6 3 2" xfId="1619" xr:uid="{00000000-0005-0000-0000-0000A40F0000}"/>
    <cellStyle name="Output 6 3 2 2" xfId="3053" xr:uid="{00000000-0005-0000-0000-0000A50F0000}"/>
    <cellStyle name="Output 6 3 2 3" xfId="4511" xr:uid="{00000000-0005-0000-0000-0000A60F0000}"/>
    <cellStyle name="Output 6 3 3" xfId="1734" xr:uid="{00000000-0005-0000-0000-0000A70F0000}"/>
    <cellStyle name="Output 6 3 3 2" xfId="3181" xr:uid="{00000000-0005-0000-0000-0000A80F0000}"/>
    <cellStyle name="Output 6 3 3 3" xfId="4639" xr:uid="{00000000-0005-0000-0000-0000A90F0000}"/>
    <cellStyle name="Output 6 3 4" xfId="2667" xr:uid="{00000000-0005-0000-0000-0000AA0F0000}"/>
    <cellStyle name="Output 6 3 5" xfId="4125" xr:uid="{00000000-0005-0000-0000-0000AB0F0000}"/>
    <cellStyle name="Output 6 4" xfId="1291" xr:uid="{00000000-0005-0000-0000-0000AC0F0000}"/>
    <cellStyle name="Output 6 4 2" xfId="1783" xr:uid="{00000000-0005-0000-0000-0000AD0F0000}"/>
    <cellStyle name="Output 6 4 2 2" xfId="3231" xr:uid="{00000000-0005-0000-0000-0000AE0F0000}"/>
    <cellStyle name="Output 6 4 2 3" xfId="4689" xr:uid="{00000000-0005-0000-0000-0000AF0F0000}"/>
    <cellStyle name="Output 6 4 3" xfId="2228" xr:uid="{00000000-0005-0000-0000-0000B00F0000}"/>
    <cellStyle name="Output 6 4 3 2" xfId="3699" xr:uid="{00000000-0005-0000-0000-0000B10F0000}"/>
    <cellStyle name="Output 6 4 3 3" xfId="5157" xr:uid="{00000000-0005-0000-0000-0000B20F0000}"/>
    <cellStyle name="Output 6 4 4" xfId="2698" xr:uid="{00000000-0005-0000-0000-0000B30F0000}"/>
    <cellStyle name="Output 6 4 5" xfId="4156" xr:uid="{00000000-0005-0000-0000-0000B40F0000}"/>
    <cellStyle name="Output 6 5" xfId="1319" xr:uid="{00000000-0005-0000-0000-0000B50F0000}"/>
    <cellStyle name="Output 6 5 2" xfId="1817" xr:uid="{00000000-0005-0000-0000-0000B60F0000}"/>
    <cellStyle name="Output 6 5 2 2" xfId="3266" xr:uid="{00000000-0005-0000-0000-0000B70F0000}"/>
    <cellStyle name="Output 6 5 2 3" xfId="4724" xr:uid="{00000000-0005-0000-0000-0000B80F0000}"/>
    <cellStyle name="Output 6 5 3" xfId="2726" xr:uid="{00000000-0005-0000-0000-0000B90F0000}"/>
    <cellStyle name="Output 6 5 4" xfId="4184" xr:uid="{00000000-0005-0000-0000-0000BA0F0000}"/>
    <cellStyle name="Output 6 6" xfId="1891" xr:uid="{00000000-0005-0000-0000-0000BB0F0000}"/>
    <cellStyle name="Output 6 6 2" xfId="1812" xr:uid="{00000000-0005-0000-0000-0000BC0F0000}"/>
    <cellStyle name="Output 6 6 2 2" xfId="3260" xr:uid="{00000000-0005-0000-0000-0000BD0F0000}"/>
    <cellStyle name="Output 6 6 2 3" xfId="4718" xr:uid="{00000000-0005-0000-0000-0000BE0F0000}"/>
    <cellStyle name="Output 6 6 3" xfId="3349" xr:uid="{00000000-0005-0000-0000-0000BF0F0000}"/>
    <cellStyle name="Output 6 6 4" xfId="4807" xr:uid="{00000000-0005-0000-0000-0000C00F0000}"/>
    <cellStyle name="Output 6 7" xfId="1972" xr:uid="{00000000-0005-0000-0000-0000C10F0000}"/>
    <cellStyle name="Output 6 7 2" xfId="2006" xr:uid="{00000000-0005-0000-0000-0000C20F0000}"/>
    <cellStyle name="Output 6 7 2 2" xfId="3468" xr:uid="{00000000-0005-0000-0000-0000C30F0000}"/>
    <cellStyle name="Output 6 7 2 3" xfId="4926" xr:uid="{00000000-0005-0000-0000-0000C40F0000}"/>
    <cellStyle name="Output 6 7 3" xfId="3432" xr:uid="{00000000-0005-0000-0000-0000C50F0000}"/>
    <cellStyle name="Output 6 7 4" xfId="4890" xr:uid="{00000000-0005-0000-0000-0000C60F0000}"/>
    <cellStyle name="Output 6 8" xfId="2048" xr:uid="{00000000-0005-0000-0000-0000C70F0000}"/>
    <cellStyle name="Output 6 8 2" xfId="2198" xr:uid="{00000000-0005-0000-0000-0000C80F0000}"/>
    <cellStyle name="Output 6 8 2 2" xfId="3666" xr:uid="{00000000-0005-0000-0000-0000C90F0000}"/>
    <cellStyle name="Output 6 8 2 3" xfId="5124" xr:uid="{00000000-0005-0000-0000-0000CA0F0000}"/>
    <cellStyle name="Output 6 8 3" xfId="3511" xr:uid="{00000000-0005-0000-0000-0000CB0F0000}"/>
    <cellStyle name="Output 6 8 4" xfId="4969" xr:uid="{00000000-0005-0000-0000-0000CC0F0000}"/>
    <cellStyle name="Output 6 9" xfId="2121" xr:uid="{00000000-0005-0000-0000-0000CD0F0000}"/>
    <cellStyle name="Output 6 9 2" xfId="1659" xr:uid="{00000000-0005-0000-0000-0000CE0F0000}"/>
    <cellStyle name="Output 6 9 2 2" xfId="3096" xr:uid="{00000000-0005-0000-0000-0000CF0F0000}"/>
    <cellStyle name="Output 6 9 2 3" xfId="4554" xr:uid="{00000000-0005-0000-0000-0000D00F0000}"/>
    <cellStyle name="Output 6 9 3" xfId="3587" xr:uid="{00000000-0005-0000-0000-0000D10F0000}"/>
    <cellStyle name="Output 6 9 4" xfId="5045" xr:uid="{00000000-0005-0000-0000-0000D20F0000}"/>
    <cellStyle name="Output 7" xfId="1112" xr:uid="{00000000-0005-0000-0000-0000D30F0000}"/>
    <cellStyle name="Output 7 10" xfId="2193" xr:uid="{00000000-0005-0000-0000-0000D40F0000}"/>
    <cellStyle name="Output 7 10 2" xfId="2357" xr:uid="{00000000-0005-0000-0000-0000D50F0000}"/>
    <cellStyle name="Output 7 10 2 2" xfId="3831" xr:uid="{00000000-0005-0000-0000-0000D60F0000}"/>
    <cellStyle name="Output 7 10 2 3" xfId="5289" xr:uid="{00000000-0005-0000-0000-0000D70F0000}"/>
    <cellStyle name="Output 7 10 3" xfId="3661" xr:uid="{00000000-0005-0000-0000-0000D80F0000}"/>
    <cellStyle name="Output 7 10 4" xfId="5119" xr:uid="{00000000-0005-0000-0000-0000D90F0000}"/>
    <cellStyle name="Output 7 11" xfId="2277" xr:uid="{00000000-0005-0000-0000-0000DA0F0000}"/>
    <cellStyle name="Output 7 11 2" xfId="2386" xr:uid="{00000000-0005-0000-0000-0000DB0F0000}"/>
    <cellStyle name="Output 7 11 2 2" xfId="3860" xr:uid="{00000000-0005-0000-0000-0000DC0F0000}"/>
    <cellStyle name="Output 7 11 2 3" xfId="5318" xr:uid="{00000000-0005-0000-0000-0000DD0F0000}"/>
    <cellStyle name="Output 7 11 3" xfId="3751" xr:uid="{00000000-0005-0000-0000-0000DE0F0000}"/>
    <cellStyle name="Output 7 11 4" xfId="5209" xr:uid="{00000000-0005-0000-0000-0000DF0F0000}"/>
    <cellStyle name="Output 7 12" xfId="2335" xr:uid="{00000000-0005-0000-0000-0000E00F0000}"/>
    <cellStyle name="Output 7 12 2" xfId="3809" xr:uid="{00000000-0005-0000-0000-0000E10F0000}"/>
    <cellStyle name="Output 7 12 3" xfId="5267" xr:uid="{00000000-0005-0000-0000-0000E20F0000}"/>
    <cellStyle name="Output 7 13" xfId="2416" xr:uid="{00000000-0005-0000-0000-0000E30F0000}"/>
    <cellStyle name="Output 7 13 2" xfId="3890" xr:uid="{00000000-0005-0000-0000-0000E40F0000}"/>
    <cellStyle name="Output 7 13 3" xfId="5348" xr:uid="{00000000-0005-0000-0000-0000E50F0000}"/>
    <cellStyle name="Output 7 14" xfId="2471" xr:uid="{00000000-0005-0000-0000-0000E60F0000}"/>
    <cellStyle name="Output 7 14 2" xfId="3945" xr:uid="{00000000-0005-0000-0000-0000E70F0000}"/>
    <cellStyle name="Output 7 14 3" xfId="5403" xr:uid="{00000000-0005-0000-0000-0000E80F0000}"/>
    <cellStyle name="Output 7 15" xfId="2515" xr:uid="{00000000-0005-0000-0000-0000E90F0000}"/>
    <cellStyle name="Output 7 16" xfId="3973" xr:uid="{00000000-0005-0000-0000-0000EA0F0000}"/>
    <cellStyle name="Output 7 2" xfId="1240" xr:uid="{00000000-0005-0000-0000-0000EB0F0000}"/>
    <cellStyle name="Output 7 2 2" xfId="1600" xr:uid="{00000000-0005-0000-0000-0000EC0F0000}"/>
    <cellStyle name="Output 7 2 2 2" xfId="3034" xr:uid="{00000000-0005-0000-0000-0000ED0F0000}"/>
    <cellStyle name="Output 7 2 2 3" xfId="4492" xr:uid="{00000000-0005-0000-0000-0000EE0F0000}"/>
    <cellStyle name="Output 7 2 3" xfId="2203" xr:uid="{00000000-0005-0000-0000-0000EF0F0000}"/>
    <cellStyle name="Output 7 2 3 2" xfId="3672" xr:uid="{00000000-0005-0000-0000-0000F00F0000}"/>
    <cellStyle name="Output 7 2 3 3" xfId="5130" xr:uid="{00000000-0005-0000-0000-0000F10F0000}"/>
    <cellStyle name="Output 7 2 4" xfId="2644" xr:uid="{00000000-0005-0000-0000-0000F20F0000}"/>
    <cellStyle name="Output 7 2 5" xfId="4102" xr:uid="{00000000-0005-0000-0000-0000F30F0000}"/>
    <cellStyle name="Output 7 3" xfId="1270" xr:uid="{00000000-0005-0000-0000-0000F40F0000}"/>
    <cellStyle name="Output 7 3 2" xfId="1628" xr:uid="{00000000-0005-0000-0000-0000F50F0000}"/>
    <cellStyle name="Output 7 3 2 2" xfId="3062" xr:uid="{00000000-0005-0000-0000-0000F60F0000}"/>
    <cellStyle name="Output 7 3 2 3" xfId="4520" xr:uid="{00000000-0005-0000-0000-0000F70F0000}"/>
    <cellStyle name="Output 7 3 3" xfId="2146" xr:uid="{00000000-0005-0000-0000-0000F80F0000}"/>
    <cellStyle name="Output 7 3 3 2" xfId="3612" xr:uid="{00000000-0005-0000-0000-0000F90F0000}"/>
    <cellStyle name="Output 7 3 3 3" xfId="5070" xr:uid="{00000000-0005-0000-0000-0000FA0F0000}"/>
    <cellStyle name="Output 7 3 4" xfId="2676" xr:uid="{00000000-0005-0000-0000-0000FB0F0000}"/>
    <cellStyle name="Output 7 3 5" xfId="4134" xr:uid="{00000000-0005-0000-0000-0000FC0F0000}"/>
    <cellStyle name="Output 7 4" xfId="1300" xr:uid="{00000000-0005-0000-0000-0000FD0F0000}"/>
    <cellStyle name="Output 7 4 2" xfId="1792" xr:uid="{00000000-0005-0000-0000-0000FE0F0000}"/>
    <cellStyle name="Output 7 4 2 2" xfId="3240" xr:uid="{00000000-0005-0000-0000-0000FF0F0000}"/>
    <cellStyle name="Output 7 4 2 3" xfId="4698" xr:uid="{00000000-0005-0000-0000-000000100000}"/>
    <cellStyle name="Output 7 4 3" xfId="2210" xr:uid="{00000000-0005-0000-0000-000001100000}"/>
    <cellStyle name="Output 7 4 3 2" xfId="3680" xr:uid="{00000000-0005-0000-0000-000002100000}"/>
    <cellStyle name="Output 7 4 3 3" xfId="5138" xr:uid="{00000000-0005-0000-0000-000003100000}"/>
    <cellStyle name="Output 7 4 4" xfId="2707" xr:uid="{00000000-0005-0000-0000-000004100000}"/>
    <cellStyle name="Output 7 4 5" xfId="4165" xr:uid="{00000000-0005-0000-0000-000005100000}"/>
    <cellStyle name="Output 7 5" xfId="1328" xr:uid="{00000000-0005-0000-0000-000006100000}"/>
    <cellStyle name="Output 7 5 2" xfId="1500" xr:uid="{00000000-0005-0000-0000-000007100000}"/>
    <cellStyle name="Output 7 5 2 2" xfId="2926" xr:uid="{00000000-0005-0000-0000-000008100000}"/>
    <cellStyle name="Output 7 5 2 3" xfId="4384" xr:uid="{00000000-0005-0000-0000-000009100000}"/>
    <cellStyle name="Output 7 5 3" xfId="2735" xr:uid="{00000000-0005-0000-0000-00000A100000}"/>
    <cellStyle name="Output 7 5 4" xfId="4193" xr:uid="{00000000-0005-0000-0000-00000B100000}"/>
    <cellStyle name="Output 7 6" xfId="1900" xr:uid="{00000000-0005-0000-0000-00000C100000}"/>
    <cellStyle name="Output 7 6 2" xfId="1861" xr:uid="{00000000-0005-0000-0000-00000D100000}"/>
    <cellStyle name="Output 7 6 2 2" xfId="3318" xr:uid="{00000000-0005-0000-0000-00000E100000}"/>
    <cellStyle name="Output 7 6 2 3" xfId="4776" xr:uid="{00000000-0005-0000-0000-00000F100000}"/>
    <cellStyle name="Output 7 6 3" xfId="3358" xr:uid="{00000000-0005-0000-0000-000010100000}"/>
    <cellStyle name="Output 7 6 4" xfId="4816" xr:uid="{00000000-0005-0000-0000-000011100000}"/>
    <cellStyle name="Output 7 7" xfId="1981" xr:uid="{00000000-0005-0000-0000-000012100000}"/>
    <cellStyle name="Output 7 7 2" xfId="2081" xr:uid="{00000000-0005-0000-0000-000013100000}"/>
    <cellStyle name="Output 7 7 2 2" xfId="3546" xr:uid="{00000000-0005-0000-0000-000014100000}"/>
    <cellStyle name="Output 7 7 2 3" xfId="5004" xr:uid="{00000000-0005-0000-0000-000015100000}"/>
    <cellStyle name="Output 7 7 3" xfId="3441" xr:uid="{00000000-0005-0000-0000-000016100000}"/>
    <cellStyle name="Output 7 7 4" xfId="4899" xr:uid="{00000000-0005-0000-0000-000017100000}"/>
    <cellStyle name="Output 7 8" xfId="2057" xr:uid="{00000000-0005-0000-0000-000018100000}"/>
    <cellStyle name="Output 7 8 2" xfId="2087" xr:uid="{00000000-0005-0000-0000-000019100000}"/>
    <cellStyle name="Output 7 8 2 2" xfId="3552" xr:uid="{00000000-0005-0000-0000-00001A100000}"/>
    <cellStyle name="Output 7 8 2 3" xfId="5010" xr:uid="{00000000-0005-0000-0000-00001B100000}"/>
    <cellStyle name="Output 7 8 3" xfId="3520" xr:uid="{00000000-0005-0000-0000-00001C100000}"/>
    <cellStyle name="Output 7 8 4" xfId="4978" xr:uid="{00000000-0005-0000-0000-00001D100000}"/>
    <cellStyle name="Output 7 9" xfId="2130" xr:uid="{00000000-0005-0000-0000-00001E100000}"/>
    <cellStyle name="Output 7 9 2" xfId="1835" xr:uid="{00000000-0005-0000-0000-00001F100000}"/>
    <cellStyle name="Output 7 9 2 2" xfId="3288" xr:uid="{00000000-0005-0000-0000-000020100000}"/>
    <cellStyle name="Output 7 9 2 3" xfId="4746" xr:uid="{00000000-0005-0000-0000-000021100000}"/>
    <cellStyle name="Output 7 9 3" xfId="3596" xr:uid="{00000000-0005-0000-0000-000022100000}"/>
    <cellStyle name="Output 7 9 4" xfId="5054" xr:uid="{00000000-0005-0000-0000-000023100000}"/>
    <cellStyle name="Output 8" xfId="1217" xr:uid="{00000000-0005-0000-0000-000024100000}"/>
    <cellStyle name="Output 8 2" xfId="1577" xr:uid="{00000000-0005-0000-0000-000025100000}"/>
    <cellStyle name="Output 8 2 2" xfId="3011" xr:uid="{00000000-0005-0000-0000-000026100000}"/>
    <cellStyle name="Output 8 2 3" xfId="4469" xr:uid="{00000000-0005-0000-0000-000027100000}"/>
    <cellStyle name="Output 8 3" xfId="1353" xr:uid="{00000000-0005-0000-0000-000028100000}"/>
    <cellStyle name="Output 8 3 2" xfId="2760" xr:uid="{00000000-0005-0000-0000-000029100000}"/>
    <cellStyle name="Output 8 3 3" xfId="4218" xr:uid="{00000000-0005-0000-0000-00002A100000}"/>
    <cellStyle name="Output 8 4" xfId="2621" xr:uid="{00000000-0005-0000-0000-00002B100000}"/>
    <cellStyle name="Output 8 5" xfId="4079" xr:uid="{00000000-0005-0000-0000-00002C100000}"/>
    <cellStyle name="Output 9" xfId="1246" xr:uid="{00000000-0005-0000-0000-00002D100000}"/>
    <cellStyle name="Output 9 2" xfId="1605" xr:uid="{00000000-0005-0000-0000-00002E100000}"/>
    <cellStyle name="Output 9 2 2" xfId="3039" xr:uid="{00000000-0005-0000-0000-00002F100000}"/>
    <cellStyle name="Output 9 2 3" xfId="4497" xr:uid="{00000000-0005-0000-0000-000030100000}"/>
    <cellStyle name="Output 9 3" xfId="1744" xr:uid="{00000000-0005-0000-0000-000031100000}"/>
    <cellStyle name="Output 9 3 2" xfId="3191" xr:uid="{00000000-0005-0000-0000-000032100000}"/>
    <cellStyle name="Output 9 3 3" xfId="4649" xr:uid="{00000000-0005-0000-0000-000033100000}"/>
    <cellStyle name="Output 9 4" xfId="2652" xr:uid="{00000000-0005-0000-0000-000034100000}"/>
    <cellStyle name="Output 9 5" xfId="4110" xr:uid="{00000000-0005-0000-0000-000035100000}"/>
    <cellStyle name="Paprastas 2" xfId="1052" xr:uid="{00000000-0005-0000-0000-000036100000}"/>
    <cellStyle name="Percent 2" xfId="855" xr:uid="{00000000-0005-0000-0000-000037100000}"/>
    <cellStyle name="Percent 2 2" xfId="856" xr:uid="{00000000-0005-0000-0000-000038100000}"/>
    <cellStyle name="Percent 2 3" xfId="1053" xr:uid="{00000000-0005-0000-0000-000039100000}"/>
    <cellStyle name="Percent 3" xfId="857" xr:uid="{00000000-0005-0000-0000-00003A100000}"/>
    <cellStyle name="Percent 4" xfId="858" xr:uid="{00000000-0005-0000-0000-00003B100000}"/>
    <cellStyle name="Percent 5" xfId="859" xr:uid="{00000000-0005-0000-0000-00003C100000}"/>
    <cellStyle name="Percent 6" xfId="860" xr:uid="{00000000-0005-0000-0000-00003D100000}"/>
    <cellStyle name="Percent 7" xfId="861" xr:uid="{00000000-0005-0000-0000-00003E100000}"/>
    <cellStyle name="Postotak" xfId="5408" builtinId="5"/>
    <cellStyle name="Postotak 2" xfId="874" xr:uid="{00000000-0005-0000-0000-000040100000}"/>
    <cellStyle name="Postotak 2 2" xfId="1055" xr:uid="{00000000-0005-0000-0000-000041100000}"/>
    <cellStyle name="Postotak 3" xfId="1093" xr:uid="{00000000-0005-0000-0000-000042100000}"/>
    <cellStyle name="Povezana ćelija 2" xfId="1056" xr:uid="{00000000-0005-0000-0000-000043100000}"/>
    <cellStyle name="Provjera ćelije 2" xfId="1057" xr:uid="{00000000-0005-0000-0000-000044100000}"/>
    <cellStyle name="SAPBEXaggData" xfId="862" xr:uid="{00000000-0005-0000-0000-000045100000}"/>
    <cellStyle name="SAPBEXaggData 10" xfId="1849" xr:uid="{00000000-0005-0000-0000-000046100000}"/>
    <cellStyle name="SAPBEXaggData 10 2" xfId="1378" xr:uid="{00000000-0005-0000-0000-000047100000}"/>
    <cellStyle name="SAPBEXaggData 10 2 2" xfId="2788" xr:uid="{00000000-0005-0000-0000-000048100000}"/>
    <cellStyle name="SAPBEXaggData 10 2 3" xfId="4246" xr:uid="{00000000-0005-0000-0000-000049100000}"/>
    <cellStyle name="SAPBEXaggData 10 3" xfId="3304" xr:uid="{00000000-0005-0000-0000-00004A100000}"/>
    <cellStyle name="SAPBEXaggData 10 4" xfId="4762" xr:uid="{00000000-0005-0000-0000-00004B100000}"/>
    <cellStyle name="SAPBEXaggData 11" xfId="1989" xr:uid="{00000000-0005-0000-0000-00004C100000}"/>
    <cellStyle name="SAPBEXaggData 11 2" xfId="2066" xr:uid="{00000000-0005-0000-0000-00004D100000}"/>
    <cellStyle name="SAPBEXaggData 11 2 2" xfId="3529" xr:uid="{00000000-0005-0000-0000-00004E100000}"/>
    <cellStyle name="SAPBEXaggData 11 2 3" xfId="4987" xr:uid="{00000000-0005-0000-0000-00004F100000}"/>
    <cellStyle name="SAPBEXaggData 11 3" xfId="3450" xr:uid="{00000000-0005-0000-0000-000050100000}"/>
    <cellStyle name="SAPBEXaggData 11 4" xfId="4908" xr:uid="{00000000-0005-0000-0000-000051100000}"/>
    <cellStyle name="SAPBEXaggData 12" xfId="2151" xr:uid="{00000000-0005-0000-0000-000052100000}"/>
    <cellStyle name="SAPBEXaggData 12 2" xfId="3617" xr:uid="{00000000-0005-0000-0000-000053100000}"/>
    <cellStyle name="SAPBEXaggData 12 3" xfId="5075" xr:uid="{00000000-0005-0000-0000-000054100000}"/>
    <cellStyle name="SAPBEXaggData 13" xfId="1636" xr:uid="{00000000-0005-0000-0000-000055100000}"/>
    <cellStyle name="SAPBEXaggData 13 2" xfId="3071" xr:uid="{00000000-0005-0000-0000-000056100000}"/>
    <cellStyle name="SAPBEXaggData 13 3" xfId="4529" xr:uid="{00000000-0005-0000-0000-000057100000}"/>
    <cellStyle name="SAPBEXaggData 14" xfId="2437" xr:uid="{00000000-0005-0000-0000-000058100000}"/>
    <cellStyle name="SAPBEXaggData 14 2" xfId="3911" xr:uid="{00000000-0005-0000-0000-000059100000}"/>
    <cellStyle name="SAPBEXaggData 14 3" xfId="5369" xr:uid="{00000000-0005-0000-0000-00005A100000}"/>
    <cellStyle name="SAPBEXaggData 15" xfId="2481" xr:uid="{00000000-0005-0000-0000-00005B100000}"/>
    <cellStyle name="SAPBEXaggData 16" xfId="1054" xr:uid="{00000000-0005-0000-0000-00005C100000}"/>
    <cellStyle name="SAPBEXaggData 2" xfId="1204" xr:uid="{00000000-0005-0000-0000-00005D100000}"/>
    <cellStyle name="SAPBEXaggData 2 2" xfId="1567" xr:uid="{00000000-0005-0000-0000-00005E100000}"/>
    <cellStyle name="SAPBEXaggData 2 2 2" xfId="3000" xr:uid="{00000000-0005-0000-0000-00005F100000}"/>
    <cellStyle name="SAPBEXaggData 2 2 3" xfId="4458" xr:uid="{00000000-0005-0000-0000-000060100000}"/>
    <cellStyle name="SAPBEXaggData 2 3" xfId="1687" xr:uid="{00000000-0005-0000-0000-000061100000}"/>
    <cellStyle name="SAPBEXaggData 2 3 2" xfId="3131" xr:uid="{00000000-0005-0000-0000-000062100000}"/>
    <cellStyle name="SAPBEXaggData 2 3 3" xfId="4589" xr:uid="{00000000-0005-0000-0000-000063100000}"/>
    <cellStyle name="SAPBEXaggData 2 4" xfId="2606" xr:uid="{00000000-0005-0000-0000-000064100000}"/>
    <cellStyle name="SAPBEXaggData 2 5" xfId="4064" xr:uid="{00000000-0005-0000-0000-000065100000}"/>
    <cellStyle name="SAPBEXaggData 3" xfId="1146" xr:uid="{00000000-0005-0000-0000-000066100000}"/>
    <cellStyle name="SAPBEXaggData 3 2" xfId="1539" xr:uid="{00000000-0005-0000-0000-000067100000}"/>
    <cellStyle name="SAPBEXaggData 3 2 2" xfId="2965" xr:uid="{00000000-0005-0000-0000-000068100000}"/>
    <cellStyle name="SAPBEXaggData 3 2 3" xfId="4423" xr:uid="{00000000-0005-0000-0000-000069100000}"/>
    <cellStyle name="SAPBEXaggData 3 3" xfId="1955" xr:uid="{00000000-0005-0000-0000-00006A100000}"/>
    <cellStyle name="SAPBEXaggData 3 3 2" xfId="3415" xr:uid="{00000000-0005-0000-0000-00006B100000}"/>
    <cellStyle name="SAPBEXaggData 3 3 3" xfId="4873" xr:uid="{00000000-0005-0000-0000-00006C100000}"/>
    <cellStyle name="SAPBEXaggData 3 4" xfId="2536" xr:uid="{00000000-0005-0000-0000-00006D100000}"/>
    <cellStyle name="SAPBEXaggData 3 5" xfId="3994" xr:uid="{00000000-0005-0000-0000-00006E100000}"/>
    <cellStyle name="SAPBEXaggData 4" xfId="1201" xr:uid="{00000000-0005-0000-0000-00006F100000}"/>
    <cellStyle name="SAPBEXaggData 4 2" xfId="1467" xr:uid="{00000000-0005-0000-0000-000070100000}"/>
    <cellStyle name="SAPBEXaggData 4 2 2" xfId="2893" xr:uid="{00000000-0005-0000-0000-000071100000}"/>
    <cellStyle name="SAPBEXaggData 4 2 3" xfId="4351" xr:uid="{00000000-0005-0000-0000-000072100000}"/>
    <cellStyle name="SAPBEXaggData 4 3" xfId="1649" xr:uid="{00000000-0005-0000-0000-000073100000}"/>
    <cellStyle name="SAPBEXaggData 4 3 2" xfId="3084" xr:uid="{00000000-0005-0000-0000-000074100000}"/>
    <cellStyle name="SAPBEXaggData 4 3 3" xfId="4542" xr:uid="{00000000-0005-0000-0000-000075100000}"/>
    <cellStyle name="SAPBEXaggData 4 4" xfId="2603" xr:uid="{00000000-0005-0000-0000-000076100000}"/>
    <cellStyle name="SAPBEXaggData 4 5" xfId="4061" xr:uid="{00000000-0005-0000-0000-000077100000}"/>
    <cellStyle name="SAPBEXaggData 5" xfId="1149" xr:uid="{00000000-0005-0000-0000-000078100000}"/>
    <cellStyle name="SAPBEXaggData 5 2" xfId="2209" xr:uid="{00000000-0005-0000-0000-000079100000}"/>
    <cellStyle name="SAPBEXaggData 5 2 2" xfId="3679" xr:uid="{00000000-0005-0000-0000-00007A100000}"/>
    <cellStyle name="SAPBEXaggData 5 2 3" xfId="5137" xr:uid="{00000000-0005-0000-0000-00007B100000}"/>
    <cellStyle name="SAPBEXaggData 5 3" xfId="2539" xr:uid="{00000000-0005-0000-0000-00007C100000}"/>
    <cellStyle name="SAPBEXaggData 5 4" xfId="3997" xr:uid="{00000000-0005-0000-0000-00007D100000}"/>
    <cellStyle name="SAPBEXaggData 6" xfId="1752" xr:uid="{00000000-0005-0000-0000-00007E100000}"/>
    <cellStyle name="SAPBEXaggData 6 2" xfId="1389" xr:uid="{00000000-0005-0000-0000-00007F100000}"/>
    <cellStyle name="SAPBEXaggData 6 2 2" xfId="2802" xr:uid="{00000000-0005-0000-0000-000080100000}"/>
    <cellStyle name="SAPBEXaggData 6 2 3" xfId="4260" xr:uid="{00000000-0005-0000-0000-000081100000}"/>
    <cellStyle name="SAPBEXaggData 6 3" xfId="3199" xr:uid="{00000000-0005-0000-0000-000082100000}"/>
    <cellStyle name="SAPBEXaggData 6 4" xfId="4657" xr:uid="{00000000-0005-0000-0000-000083100000}"/>
    <cellStyle name="SAPBEXaggData 7" xfId="1841" xr:uid="{00000000-0005-0000-0000-000084100000}"/>
    <cellStyle name="SAPBEXaggData 7 2" xfId="1464" xr:uid="{00000000-0005-0000-0000-000085100000}"/>
    <cellStyle name="SAPBEXaggData 7 2 2" xfId="2890" xr:uid="{00000000-0005-0000-0000-000086100000}"/>
    <cellStyle name="SAPBEXaggData 7 2 3" xfId="4348" xr:uid="{00000000-0005-0000-0000-000087100000}"/>
    <cellStyle name="SAPBEXaggData 7 3" xfId="3295" xr:uid="{00000000-0005-0000-0000-000088100000}"/>
    <cellStyle name="SAPBEXaggData 7 4" xfId="4753" xr:uid="{00000000-0005-0000-0000-000089100000}"/>
    <cellStyle name="SAPBEXaggData 8" xfId="1346" xr:uid="{00000000-0005-0000-0000-00008A100000}"/>
    <cellStyle name="SAPBEXaggData 8 2" xfId="2226" xr:uid="{00000000-0005-0000-0000-00008B100000}"/>
    <cellStyle name="SAPBEXaggData 8 2 2" xfId="3697" xr:uid="{00000000-0005-0000-0000-00008C100000}"/>
    <cellStyle name="SAPBEXaggData 8 2 3" xfId="5155" xr:uid="{00000000-0005-0000-0000-00008D100000}"/>
    <cellStyle name="SAPBEXaggData 8 3" xfId="2752" xr:uid="{00000000-0005-0000-0000-00008E100000}"/>
    <cellStyle name="SAPBEXaggData 8 4" xfId="4210" xr:uid="{00000000-0005-0000-0000-00008F100000}"/>
    <cellStyle name="SAPBEXaggData 9" xfId="1433" xr:uid="{00000000-0005-0000-0000-000090100000}"/>
    <cellStyle name="SAPBEXaggData 9 2" xfId="1471" xr:uid="{00000000-0005-0000-0000-000091100000}"/>
    <cellStyle name="SAPBEXaggData 9 2 2" xfId="2897" xr:uid="{00000000-0005-0000-0000-000092100000}"/>
    <cellStyle name="SAPBEXaggData 9 2 3" xfId="4355" xr:uid="{00000000-0005-0000-0000-000093100000}"/>
    <cellStyle name="SAPBEXaggData 9 3" xfId="2851" xr:uid="{00000000-0005-0000-0000-000094100000}"/>
    <cellStyle name="SAPBEXaggData 9 4" xfId="4309" xr:uid="{00000000-0005-0000-0000-000095100000}"/>
    <cellStyle name="SAPBEXHLevel3" xfId="863" xr:uid="{00000000-0005-0000-0000-000096100000}"/>
    <cellStyle name="SAPBEXHLevel3 10" xfId="1405" xr:uid="{00000000-0005-0000-0000-000097100000}"/>
    <cellStyle name="SAPBEXHLevel3 10 2" xfId="2242" xr:uid="{00000000-0005-0000-0000-000098100000}"/>
    <cellStyle name="SAPBEXHLevel3 10 2 2" xfId="3715" xr:uid="{00000000-0005-0000-0000-000099100000}"/>
    <cellStyle name="SAPBEXHLevel3 10 2 3" xfId="5173" xr:uid="{00000000-0005-0000-0000-00009A100000}"/>
    <cellStyle name="SAPBEXHLevel3 10 3" xfId="2821" xr:uid="{00000000-0005-0000-0000-00009B100000}"/>
    <cellStyle name="SAPBEXHLevel3 10 4" xfId="4279" xr:uid="{00000000-0005-0000-0000-00009C100000}"/>
    <cellStyle name="SAPBEXHLevel3 11" xfId="1991" xr:uid="{00000000-0005-0000-0000-00009D100000}"/>
    <cellStyle name="SAPBEXHLevel3 11 2" xfId="1672" xr:uid="{00000000-0005-0000-0000-00009E100000}"/>
    <cellStyle name="SAPBEXHLevel3 11 2 2" xfId="3114" xr:uid="{00000000-0005-0000-0000-00009F100000}"/>
    <cellStyle name="SAPBEXHLevel3 11 2 3" xfId="4572" xr:uid="{00000000-0005-0000-0000-0000A0100000}"/>
    <cellStyle name="SAPBEXHLevel3 11 3" xfId="3452" xr:uid="{00000000-0005-0000-0000-0000A1100000}"/>
    <cellStyle name="SAPBEXHLevel3 11 4" xfId="4910" xr:uid="{00000000-0005-0000-0000-0000A2100000}"/>
    <cellStyle name="SAPBEXHLevel3 12" xfId="1766" xr:uid="{00000000-0005-0000-0000-0000A3100000}"/>
    <cellStyle name="SAPBEXHLevel3 12 2" xfId="3214" xr:uid="{00000000-0005-0000-0000-0000A4100000}"/>
    <cellStyle name="SAPBEXHLevel3 12 3" xfId="4672" xr:uid="{00000000-0005-0000-0000-0000A5100000}"/>
    <cellStyle name="SAPBEXHLevel3 13" xfId="2247" xr:uid="{00000000-0005-0000-0000-0000A6100000}"/>
    <cellStyle name="SAPBEXHLevel3 13 2" xfId="3720" xr:uid="{00000000-0005-0000-0000-0000A7100000}"/>
    <cellStyle name="SAPBEXHLevel3 13 3" xfId="5178" xr:uid="{00000000-0005-0000-0000-0000A8100000}"/>
    <cellStyle name="SAPBEXHLevel3 14" xfId="2435" xr:uid="{00000000-0005-0000-0000-0000A9100000}"/>
    <cellStyle name="SAPBEXHLevel3 14 2" xfId="3909" xr:uid="{00000000-0005-0000-0000-0000AA100000}"/>
    <cellStyle name="SAPBEXHLevel3 14 3" xfId="5367" xr:uid="{00000000-0005-0000-0000-0000AB100000}"/>
    <cellStyle name="SAPBEXHLevel3 15" xfId="2482" xr:uid="{00000000-0005-0000-0000-0000AC100000}"/>
    <cellStyle name="SAPBEXHLevel3 16" xfId="1058" xr:uid="{00000000-0005-0000-0000-0000AD100000}"/>
    <cellStyle name="SAPBEXHLevel3 2" xfId="1205" xr:uid="{00000000-0005-0000-0000-0000AE100000}"/>
    <cellStyle name="SAPBEXHLevel3 2 2" xfId="1568" xr:uid="{00000000-0005-0000-0000-0000AF100000}"/>
    <cellStyle name="SAPBEXHLevel3 2 2 2" xfId="3001" xr:uid="{00000000-0005-0000-0000-0000B0100000}"/>
    <cellStyle name="SAPBEXHLevel3 2 2 3" xfId="4459" xr:uid="{00000000-0005-0000-0000-0000B1100000}"/>
    <cellStyle name="SAPBEXHLevel3 2 3" xfId="1715" xr:uid="{00000000-0005-0000-0000-0000B2100000}"/>
    <cellStyle name="SAPBEXHLevel3 2 3 2" xfId="3160" xr:uid="{00000000-0005-0000-0000-0000B3100000}"/>
    <cellStyle name="SAPBEXHLevel3 2 3 3" xfId="4618" xr:uid="{00000000-0005-0000-0000-0000B4100000}"/>
    <cellStyle name="SAPBEXHLevel3 2 4" xfId="2607" xr:uid="{00000000-0005-0000-0000-0000B5100000}"/>
    <cellStyle name="SAPBEXHLevel3 2 5" xfId="4065" xr:uid="{00000000-0005-0000-0000-0000B6100000}"/>
    <cellStyle name="SAPBEXHLevel3 3" xfId="1145" xr:uid="{00000000-0005-0000-0000-0000B7100000}"/>
    <cellStyle name="SAPBEXHLevel3 3 2" xfId="1538" xr:uid="{00000000-0005-0000-0000-0000B8100000}"/>
    <cellStyle name="SAPBEXHLevel3 3 2 2" xfId="2964" xr:uid="{00000000-0005-0000-0000-0000B9100000}"/>
    <cellStyle name="SAPBEXHLevel3 3 2 3" xfId="4422" xr:uid="{00000000-0005-0000-0000-0000BA100000}"/>
    <cellStyle name="SAPBEXHLevel3 3 3" xfId="1514" xr:uid="{00000000-0005-0000-0000-0000BB100000}"/>
    <cellStyle name="SAPBEXHLevel3 3 3 2" xfId="2940" xr:uid="{00000000-0005-0000-0000-0000BC100000}"/>
    <cellStyle name="SAPBEXHLevel3 3 3 3" xfId="4398" xr:uid="{00000000-0005-0000-0000-0000BD100000}"/>
    <cellStyle name="SAPBEXHLevel3 3 4" xfId="2535" xr:uid="{00000000-0005-0000-0000-0000BE100000}"/>
    <cellStyle name="SAPBEXHLevel3 3 5" xfId="3993" xr:uid="{00000000-0005-0000-0000-0000BF100000}"/>
    <cellStyle name="SAPBEXHLevel3 4" xfId="1244" xr:uid="{00000000-0005-0000-0000-0000C0100000}"/>
    <cellStyle name="SAPBEXHLevel3 4 2" xfId="1688" xr:uid="{00000000-0005-0000-0000-0000C1100000}"/>
    <cellStyle name="SAPBEXHLevel3 4 2 2" xfId="3132" xr:uid="{00000000-0005-0000-0000-0000C2100000}"/>
    <cellStyle name="SAPBEXHLevel3 4 2 3" xfId="4590" xr:uid="{00000000-0005-0000-0000-0000C3100000}"/>
    <cellStyle name="SAPBEXHLevel3 4 3" xfId="1408" xr:uid="{00000000-0005-0000-0000-0000C4100000}"/>
    <cellStyle name="SAPBEXHLevel3 4 3 2" xfId="2824" xr:uid="{00000000-0005-0000-0000-0000C5100000}"/>
    <cellStyle name="SAPBEXHLevel3 4 3 3" xfId="4282" xr:uid="{00000000-0005-0000-0000-0000C6100000}"/>
    <cellStyle name="SAPBEXHLevel3 4 4" xfId="2650" xr:uid="{00000000-0005-0000-0000-0000C7100000}"/>
    <cellStyle name="SAPBEXHLevel3 4 5" xfId="4108" xr:uid="{00000000-0005-0000-0000-0000C8100000}"/>
    <cellStyle name="SAPBEXHLevel3 5" xfId="1148" xr:uid="{00000000-0005-0000-0000-0000C9100000}"/>
    <cellStyle name="SAPBEXHLevel3 5 2" xfId="1422" xr:uid="{00000000-0005-0000-0000-0000CA100000}"/>
    <cellStyle name="SAPBEXHLevel3 5 2 2" xfId="2838" xr:uid="{00000000-0005-0000-0000-0000CB100000}"/>
    <cellStyle name="SAPBEXHLevel3 5 2 3" xfId="4296" xr:uid="{00000000-0005-0000-0000-0000CC100000}"/>
    <cellStyle name="SAPBEXHLevel3 5 3" xfId="2538" xr:uid="{00000000-0005-0000-0000-0000CD100000}"/>
    <cellStyle name="SAPBEXHLevel3 5 4" xfId="3996" xr:uid="{00000000-0005-0000-0000-0000CE100000}"/>
    <cellStyle name="SAPBEXHLevel3 6" xfId="1366" xr:uid="{00000000-0005-0000-0000-0000CF100000}"/>
    <cellStyle name="SAPBEXHLevel3 6 2" xfId="2075" xr:uid="{00000000-0005-0000-0000-0000D0100000}"/>
    <cellStyle name="SAPBEXHLevel3 6 2 2" xfId="3540" xr:uid="{00000000-0005-0000-0000-0000D1100000}"/>
    <cellStyle name="SAPBEXHLevel3 6 2 3" xfId="4998" xr:uid="{00000000-0005-0000-0000-0000D2100000}"/>
    <cellStyle name="SAPBEXHLevel3 6 3" xfId="2775" xr:uid="{00000000-0005-0000-0000-0000D3100000}"/>
    <cellStyle name="SAPBEXHLevel3 6 4" xfId="4233" xr:uid="{00000000-0005-0000-0000-0000D4100000}"/>
    <cellStyle name="SAPBEXHLevel3 7" xfId="1637" xr:uid="{00000000-0005-0000-0000-0000D5100000}"/>
    <cellStyle name="SAPBEXHLevel3 7 2" xfId="1502" xr:uid="{00000000-0005-0000-0000-0000D6100000}"/>
    <cellStyle name="SAPBEXHLevel3 7 2 2" xfId="2928" xr:uid="{00000000-0005-0000-0000-0000D7100000}"/>
    <cellStyle name="SAPBEXHLevel3 7 2 3" xfId="4386" xr:uid="{00000000-0005-0000-0000-0000D8100000}"/>
    <cellStyle name="SAPBEXHLevel3 7 3" xfId="3072" xr:uid="{00000000-0005-0000-0000-0000D9100000}"/>
    <cellStyle name="SAPBEXHLevel3 7 4" xfId="4530" xr:uid="{00000000-0005-0000-0000-0000DA100000}"/>
    <cellStyle name="SAPBEXHLevel3 8" xfId="1665" xr:uid="{00000000-0005-0000-0000-0000DB100000}"/>
    <cellStyle name="SAPBEXHLevel3 8 2" xfId="1457" xr:uid="{00000000-0005-0000-0000-0000DC100000}"/>
    <cellStyle name="SAPBEXHLevel3 8 2 2" xfId="2882" xr:uid="{00000000-0005-0000-0000-0000DD100000}"/>
    <cellStyle name="SAPBEXHLevel3 8 2 3" xfId="4340" xr:uid="{00000000-0005-0000-0000-0000DE100000}"/>
    <cellStyle name="SAPBEXHLevel3 8 3" xfId="3106" xr:uid="{00000000-0005-0000-0000-0000DF100000}"/>
    <cellStyle name="SAPBEXHLevel3 8 4" xfId="4564" xr:uid="{00000000-0005-0000-0000-0000E0100000}"/>
    <cellStyle name="SAPBEXHLevel3 9" xfId="1909" xr:uid="{00000000-0005-0000-0000-0000E1100000}"/>
    <cellStyle name="SAPBEXHLevel3 9 2" xfId="2137" xr:uid="{00000000-0005-0000-0000-0000E2100000}"/>
    <cellStyle name="SAPBEXHLevel3 9 2 2" xfId="3603" xr:uid="{00000000-0005-0000-0000-0000E3100000}"/>
    <cellStyle name="SAPBEXHLevel3 9 2 3" xfId="5061" xr:uid="{00000000-0005-0000-0000-0000E4100000}"/>
    <cellStyle name="SAPBEXHLevel3 9 3" xfId="3367" xr:uid="{00000000-0005-0000-0000-0000E5100000}"/>
    <cellStyle name="SAPBEXHLevel3 9 4" xfId="4825" xr:uid="{00000000-0005-0000-0000-0000E6100000}"/>
    <cellStyle name="SAPBEXstdData" xfId="864" xr:uid="{00000000-0005-0000-0000-0000E7100000}"/>
    <cellStyle name="SAPBEXstdData 10" xfId="2158" xr:uid="{00000000-0005-0000-0000-0000E8100000}"/>
    <cellStyle name="SAPBEXstdData 10 2" xfId="1685" xr:uid="{00000000-0005-0000-0000-0000E9100000}"/>
    <cellStyle name="SAPBEXstdData 10 2 2" xfId="3129" xr:uid="{00000000-0005-0000-0000-0000EA100000}"/>
    <cellStyle name="SAPBEXstdData 10 2 3" xfId="4587" xr:uid="{00000000-0005-0000-0000-0000EB100000}"/>
    <cellStyle name="SAPBEXstdData 10 3" xfId="3624" xr:uid="{00000000-0005-0000-0000-0000EC100000}"/>
    <cellStyle name="SAPBEXstdData 10 4" xfId="5082" xr:uid="{00000000-0005-0000-0000-0000ED100000}"/>
    <cellStyle name="SAPBEXstdData 11" xfId="2235" xr:uid="{00000000-0005-0000-0000-0000EE100000}"/>
    <cellStyle name="SAPBEXstdData 11 2" xfId="1813" xr:uid="{00000000-0005-0000-0000-0000EF100000}"/>
    <cellStyle name="SAPBEXstdData 11 2 2" xfId="3262" xr:uid="{00000000-0005-0000-0000-0000F0100000}"/>
    <cellStyle name="SAPBEXstdData 11 2 3" xfId="4720" xr:uid="{00000000-0005-0000-0000-0000F1100000}"/>
    <cellStyle name="SAPBEXstdData 11 3" xfId="3707" xr:uid="{00000000-0005-0000-0000-0000F2100000}"/>
    <cellStyle name="SAPBEXstdData 11 4" xfId="5165" xr:uid="{00000000-0005-0000-0000-0000F3100000}"/>
    <cellStyle name="SAPBEXstdData 12" xfId="2300" xr:uid="{00000000-0005-0000-0000-0000F4100000}"/>
    <cellStyle name="SAPBEXstdData 12 2" xfId="3774" xr:uid="{00000000-0005-0000-0000-0000F5100000}"/>
    <cellStyle name="SAPBEXstdData 12 3" xfId="5232" xr:uid="{00000000-0005-0000-0000-0000F6100000}"/>
    <cellStyle name="SAPBEXstdData 13" xfId="2391" xr:uid="{00000000-0005-0000-0000-0000F7100000}"/>
    <cellStyle name="SAPBEXstdData 13 2" xfId="3865" xr:uid="{00000000-0005-0000-0000-0000F8100000}"/>
    <cellStyle name="SAPBEXstdData 13 3" xfId="5323" xr:uid="{00000000-0005-0000-0000-0000F9100000}"/>
    <cellStyle name="SAPBEXstdData 14" xfId="2446" xr:uid="{00000000-0005-0000-0000-0000FA100000}"/>
    <cellStyle name="SAPBEXstdData 14 2" xfId="3920" xr:uid="{00000000-0005-0000-0000-0000FB100000}"/>
    <cellStyle name="SAPBEXstdData 14 3" xfId="5378" xr:uid="{00000000-0005-0000-0000-0000FC100000}"/>
    <cellStyle name="SAPBEXstdData 15" xfId="2483" xr:uid="{00000000-0005-0000-0000-0000FD100000}"/>
    <cellStyle name="SAPBEXstdData 16" xfId="1059" xr:uid="{00000000-0005-0000-0000-0000FE100000}"/>
    <cellStyle name="SAPBEXstdData 2" xfId="1206" xr:uid="{00000000-0005-0000-0000-0000FF100000}"/>
    <cellStyle name="SAPBEXstdData 2 2" xfId="1569" xr:uid="{00000000-0005-0000-0000-000000110000}"/>
    <cellStyle name="SAPBEXstdData 2 2 2" xfId="3002" xr:uid="{00000000-0005-0000-0000-000001110000}"/>
    <cellStyle name="SAPBEXstdData 2 2 3" xfId="4460" xr:uid="{00000000-0005-0000-0000-000002110000}"/>
    <cellStyle name="SAPBEXstdData 2 3" xfId="1497" xr:uid="{00000000-0005-0000-0000-000003110000}"/>
    <cellStyle name="SAPBEXstdData 2 3 2" xfId="2923" xr:uid="{00000000-0005-0000-0000-000004110000}"/>
    <cellStyle name="SAPBEXstdData 2 3 3" xfId="4381" xr:uid="{00000000-0005-0000-0000-000005110000}"/>
    <cellStyle name="SAPBEXstdData 2 4" xfId="2608" xr:uid="{00000000-0005-0000-0000-000006110000}"/>
    <cellStyle name="SAPBEXstdData 2 5" xfId="4066" xr:uid="{00000000-0005-0000-0000-000007110000}"/>
    <cellStyle name="SAPBEXstdData 3" xfId="1144" xr:uid="{00000000-0005-0000-0000-000008110000}"/>
    <cellStyle name="SAPBEXstdData 3 2" xfId="1537" xr:uid="{00000000-0005-0000-0000-000009110000}"/>
    <cellStyle name="SAPBEXstdData 3 2 2" xfId="2963" xr:uid="{00000000-0005-0000-0000-00000A110000}"/>
    <cellStyle name="SAPBEXstdData 3 2 3" xfId="4421" xr:uid="{00000000-0005-0000-0000-00000B110000}"/>
    <cellStyle name="SAPBEXstdData 3 3" xfId="2067" xr:uid="{00000000-0005-0000-0000-00000C110000}"/>
    <cellStyle name="SAPBEXstdData 3 3 2" xfId="3530" xr:uid="{00000000-0005-0000-0000-00000D110000}"/>
    <cellStyle name="SAPBEXstdData 3 3 3" xfId="4988" xr:uid="{00000000-0005-0000-0000-00000E110000}"/>
    <cellStyle name="SAPBEXstdData 3 4" xfId="2534" xr:uid="{00000000-0005-0000-0000-00000F110000}"/>
    <cellStyle name="SAPBEXstdData 3 5" xfId="3992" xr:uid="{00000000-0005-0000-0000-000010110000}"/>
    <cellStyle name="SAPBEXstdData 4" xfId="1202" xr:uid="{00000000-0005-0000-0000-000011110000}"/>
    <cellStyle name="SAPBEXstdData 4 2" xfId="1750" xr:uid="{00000000-0005-0000-0000-000012110000}"/>
    <cellStyle name="SAPBEXstdData 4 2 2" xfId="3197" xr:uid="{00000000-0005-0000-0000-000013110000}"/>
    <cellStyle name="SAPBEXstdData 4 2 3" xfId="4655" xr:uid="{00000000-0005-0000-0000-000014110000}"/>
    <cellStyle name="SAPBEXstdData 4 3" xfId="1386" xr:uid="{00000000-0005-0000-0000-000015110000}"/>
    <cellStyle name="SAPBEXstdData 4 3 2" xfId="2799" xr:uid="{00000000-0005-0000-0000-000016110000}"/>
    <cellStyle name="SAPBEXstdData 4 3 3" xfId="4257" xr:uid="{00000000-0005-0000-0000-000017110000}"/>
    <cellStyle name="SAPBEXstdData 4 4" xfId="2604" xr:uid="{00000000-0005-0000-0000-000018110000}"/>
    <cellStyle name="SAPBEXstdData 4 5" xfId="4062" xr:uid="{00000000-0005-0000-0000-000019110000}"/>
    <cellStyle name="SAPBEXstdData 5" xfId="1147" xr:uid="{00000000-0005-0000-0000-00001A110000}"/>
    <cellStyle name="SAPBEXstdData 5 2" xfId="1462" xr:uid="{00000000-0005-0000-0000-00001B110000}"/>
    <cellStyle name="SAPBEXstdData 5 2 2" xfId="2887" xr:uid="{00000000-0005-0000-0000-00001C110000}"/>
    <cellStyle name="SAPBEXstdData 5 2 3" xfId="4345" xr:uid="{00000000-0005-0000-0000-00001D110000}"/>
    <cellStyle name="SAPBEXstdData 5 3" xfId="2537" xr:uid="{00000000-0005-0000-0000-00001E110000}"/>
    <cellStyle name="SAPBEXstdData 5 4" xfId="3995" xr:uid="{00000000-0005-0000-0000-00001F110000}"/>
    <cellStyle name="SAPBEXstdData 6" xfId="1747" xr:uid="{00000000-0005-0000-0000-000020110000}"/>
    <cellStyle name="SAPBEXstdData 6 2" xfId="2250" xr:uid="{00000000-0005-0000-0000-000021110000}"/>
    <cellStyle name="SAPBEXstdData 6 2 2" xfId="3724" xr:uid="{00000000-0005-0000-0000-000022110000}"/>
    <cellStyle name="SAPBEXstdData 6 2 3" xfId="5182" xr:uid="{00000000-0005-0000-0000-000023110000}"/>
    <cellStyle name="SAPBEXstdData 6 3" xfId="3194" xr:uid="{00000000-0005-0000-0000-000024110000}"/>
    <cellStyle name="SAPBEXstdData 6 4" xfId="4652" xr:uid="{00000000-0005-0000-0000-000025110000}"/>
    <cellStyle name="SAPBEXstdData 7" xfId="1935" xr:uid="{00000000-0005-0000-0000-000026110000}"/>
    <cellStyle name="SAPBEXstdData 7 2" xfId="2016" xr:uid="{00000000-0005-0000-0000-000027110000}"/>
    <cellStyle name="SAPBEXstdData 7 2 2" xfId="3478" xr:uid="{00000000-0005-0000-0000-000028110000}"/>
    <cellStyle name="SAPBEXstdData 7 2 3" xfId="4936" xr:uid="{00000000-0005-0000-0000-000029110000}"/>
    <cellStyle name="SAPBEXstdData 7 3" xfId="3395" xr:uid="{00000000-0005-0000-0000-00002A110000}"/>
    <cellStyle name="SAPBEXstdData 7 4" xfId="4853" xr:uid="{00000000-0005-0000-0000-00002B110000}"/>
    <cellStyle name="SAPBEXstdData 8" xfId="2014" xr:uid="{00000000-0005-0000-0000-00002C110000}"/>
    <cellStyle name="SAPBEXstdData 8 2" xfId="1415" xr:uid="{00000000-0005-0000-0000-00002D110000}"/>
    <cellStyle name="SAPBEXstdData 8 2 2" xfId="2831" xr:uid="{00000000-0005-0000-0000-00002E110000}"/>
    <cellStyle name="SAPBEXstdData 8 2 3" xfId="4289" xr:uid="{00000000-0005-0000-0000-00002F110000}"/>
    <cellStyle name="SAPBEXstdData 8 3" xfId="3476" xr:uid="{00000000-0005-0000-0000-000030110000}"/>
    <cellStyle name="SAPBEXstdData 8 4" xfId="4934" xr:uid="{00000000-0005-0000-0000-000031110000}"/>
    <cellStyle name="SAPBEXstdData 9" xfId="2090" xr:uid="{00000000-0005-0000-0000-000032110000}"/>
    <cellStyle name="SAPBEXstdData 9 2" xfId="1664" xr:uid="{00000000-0005-0000-0000-000033110000}"/>
    <cellStyle name="SAPBEXstdData 9 2 2" xfId="3104" xr:uid="{00000000-0005-0000-0000-000034110000}"/>
    <cellStyle name="SAPBEXstdData 9 2 3" xfId="4562" xr:uid="{00000000-0005-0000-0000-000035110000}"/>
    <cellStyle name="SAPBEXstdData 9 3" xfId="3555" xr:uid="{00000000-0005-0000-0000-000036110000}"/>
    <cellStyle name="SAPBEXstdData 9 4" xfId="5013" xr:uid="{00000000-0005-0000-0000-000037110000}"/>
    <cellStyle name="SAPBEXundefined" xfId="865" xr:uid="{00000000-0005-0000-0000-000038110000}"/>
    <cellStyle name="SAPBEXundefined 10" xfId="1860" xr:uid="{00000000-0005-0000-0000-000039110000}"/>
    <cellStyle name="SAPBEXundefined 10 2" xfId="1358" xr:uid="{00000000-0005-0000-0000-00003A110000}"/>
    <cellStyle name="SAPBEXundefined 10 2 2" xfId="2766" xr:uid="{00000000-0005-0000-0000-00003B110000}"/>
    <cellStyle name="SAPBEXundefined 10 2 3" xfId="4224" xr:uid="{00000000-0005-0000-0000-00003C110000}"/>
    <cellStyle name="SAPBEXundefined 10 3" xfId="3317" xr:uid="{00000000-0005-0000-0000-00003D110000}"/>
    <cellStyle name="SAPBEXundefined 10 4" xfId="4775" xr:uid="{00000000-0005-0000-0000-00003E110000}"/>
    <cellStyle name="SAPBEXundefined 11" xfId="1442" xr:uid="{00000000-0005-0000-0000-00003F110000}"/>
    <cellStyle name="SAPBEXundefined 11 2" xfId="2008" xr:uid="{00000000-0005-0000-0000-000040110000}"/>
    <cellStyle name="SAPBEXundefined 11 2 2" xfId="3470" xr:uid="{00000000-0005-0000-0000-000041110000}"/>
    <cellStyle name="SAPBEXundefined 11 2 3" xfId="4928" xr:uid="{00000000-0005-0000-0000-000042110000}"/>
    <cellStyle name="SAPBEXundefined 11 3" xfId="2862" xr:uid="{00000000-0005-0000-0000-000043110000}"/>
    <cellStyle name="SAPBEXundefined 11 4" xfId="4320" xr:uid="{00000000-0005-0000-0000-000044110000}"/>
    <cellStyle name="SAPBEXundefined 12" xfId="2030" xr:uid="{00000000-0005-0000-0000-000045110000}"/>
    <cellStyle name="SAPBEXundefined 12 2" xfId="3493" xr:uid="{00000000-0005-0000-0000-000046110000}"/>
    <cellStyle name="SAPBEXundefined 12 3" xfId="4951" xr:uid="{00000000-0005-0000-0000-000047110000}"/>
    <cellStyle name="SAPBEXundefined 13" xfId="2222" xr:uid="{00000000-0005-0000-0000-000048110000}"/>
    <cellStyle name="SAPBEXundefined 13 2" xfId="3693" xr:uid="{00000000-0005-0000-0000-000049110000}"/>
    <cellStyle name="SAPBEXundefined 13 3" xfId="5151" xr:uid="{00000000-0005-0000-0000-00004A110000}"/>
    <cellStyle name="SAPBEXundefined 14" xfId="2430" xr:uid="{00000000-0005-0000-0000-00004B110000}"/>
    <cellStyle name="SAPBEXundefined 14 2" xfId="3904" xr:uid="{00000000-0005-0000-0000-00004C110000}"/>
    <cellStyle name="SAPBEXundefined 14 3" xfId="5362" xr:uid="{00000000-0005-0000-0000-00004D110000}"/>
    <cellStyle name="SAPBEXundefined 15" xfId="2484" xr:uid="{00000000-0005-0000-0000-00004E110000}"/>
    <cellStyle name="SAPBEXundefined 16" xfId="1060" xr:uid="{00000000-0005-0000-0000-00004F110000}"/>
    <cellStyle name="SAPBEXundefined 2" xfId="1207" xr:uid="{00000000-0005-0000-0000-000050110000}"/>
    <cellStyle name="SAPBEXundefined 2 2" xfId="1570" xr:uid="{00000000-0005-0000-0000-000051110000}"/>
    <cellStyle name="SAPBEXundefined 2 2 2" xfId="3003" xr:uid="{00000000-0005-0000-0000-000052110000}"/>
    <cellStyle name="SAPBEXundefined 2 2 3" xfId="4461" xr:uid="{00000000-0005-0000-0000-000053110000}"/>
    <cellStyle name="SAPBEXundefined 2 3" xfId="1857" xr:uid="{00000000-0005-0000-0000-000054110000}"/>
    <cellStyle name="SAPBEXundefined 2 3 2" xfId="3313" xr:uid="{00000000-0005-0000-0000-000055110000}"/>
    <cellStyle name="SAPBEXundefined 2 3 3" xfId="4771" xr:uid="{00000000-0005-0000-0000-000056110000}"/>
    <cellStyle name="SAPBEXundefined 2 4" xfId="2609" xr:uid="{00000000-0005-0000-0000-000057110000}"/>
    <cellStyle name="SAPBEXundefined 2 5" xfId="4067" xr:uid="{00000000-0005-0000-0000-000058110000}"/>
    <cellStyle name="SAPBEXundefined 3" xfId="1143" xr:uid="{00000000-0005-0000-0000-000059110000}"/>
    <cellStyle name="SAPBEXundefined 3 2" xfId="1536" xr:uid="{00000000-0005-0000-0000-00005A110000}"/>
    <cellStyle name="SAPBEXundefined 3 2 2" xfId="2962" xr:uid="{00000000-0005-0000-0000-00005B110000}"/>
    <cellStyle name="SAPBEXundefined 3 2 3" xfId="4420" xr:uid="{00000000-0005-0000-0000-00005C110000}"/>
    <cellStyle name="SAPBEXundefined 3 3" xfId="1740" xr:uid="{00000000-0005-0000-0000-00005D110000}"/>
    <cellStyle name="SAPBEXundefined 3 3 2" xfId="3187" xr:uid="{00000000-0005-0000-0000-00005E110000}"/>
    <cellStyle name="SAPBEXundefined 3 3 3" xfId="4645" xr:uid="{00000000-0005-0000-0000-00005F110000}"/>
    <cellStyle name="SAPBEXundefined 3 4" xfId="2533" xr:uid="{00000000-0005-0000-0000-000060110000}"/>
    <cellStyle name="SAPBEXundefined 3 5" xfId="3991" xr:uid="{00000000-0005-0000-0000-000061110000}"/>
    <cellStyle name="SAPBEXundefined 4" xfId="1203" xr:uid="{00000000-0005-0000-0000-000062110000}"/>
    <cellStyle name="SAPBEXundefined 4 2" xfId="1640" xr:uid="{00000000-0005-0000-0000-000063110000}"/>
    <cellStyle name="SAPBEXundefined 4 2 2" xfId="3075" xr:uid="{00000000-0005-0000-0000-000064110000}"/>
    <cellStyle name="SAPBEXundefined 4 2 3" xfId="4533" xr:uid="{00000000-0005-0000-0000-000065110000}"/>
    <cellStyle name="SAPBEXundefined 4 3" xfId="2252" xr:uid="{00000000-0005-0000-0000-000066110000}"/>
    <cellStyle name="SAPBEXundefined 4 3 2" xfId="3726" xr:uid="{00000000-0005-0000-0000-000067110000}"/>
    <cellStyle name="SAPBEXundefined 4 3 3" xfId="5184" xr:uid="{00000000-0005-0000-0000-000068110000}"/>
    <cellStyle name="SAPBEXundefined 4 4" xfId="2605" xr:uid="{00000000-0005-0000-0000-000069110000}"/>
    <cellStyle name="SAPBEXundefined 4 5" xfId="4063" xr:uid="{00000000-0005-0000-0000-00006A110000}"/>
    <cellStyle name="SAPBEXundefined 5" xfId="1275" xr:uid="{00000000-0005-0000-0000-00006B110000}"/>
    <cellStyle name="SAPBEXundefined 5 2" xfId="1447" xr:uid="{00000000-0005-0000-0000-00006C110000}"/>
    <cellStyle name="SAPBEXundefined 5 2 2" xfId="2867" xr:uid="{00000000-0005-0000-0000-00006D110000}"/>
    <cellStyle name="SAPBEXundefined 5 2 3" xfId="4325" xr:uid="{00000000-0005-0000-0000-00006E110000}"/>
    <cellStyle name="SAPBEXundefined 5 3" xfId="2682" xr:uid="{00000000-0005-0000-0000-00006F110000}"/>
    <cellStyle name="SAPBEXundefined 5 4" xfId="4140" xr:uid="{00000000-0005-0000-0000-000070110000}"/>
    <cellStyle name="SAPBEXundefined 6" xfId="1735" xr:uid="{00000000-0005-0000-0000-000071110000}"/>
    <cellStyle name="SAPBEXundefined 6 2" xfId="1755" xr:uid="{00000000-0005-0000-0000-000072110000}"/>
    <cellStyle name="SAPBEXundefined 6 2 2" xfId="3203" xr:uid="{00000000-0005-0000-0000-000073110000}"/>
    <cellStyle name="SAPBEXundefined 6 2 3" xfId="4661" xr:uid="{00000000-0005-0000-0000-000074110000}"/>
    <cellStyle name="SAPBEXundefined 6 3" xfId="3182" xr:uid="{00000000-0005-0000-0000-000075110000}"/>
    <cellStyle name="SAPBEXundefined 6 4" xfId="4640" xr:uid="{00000000-0005-0000-0000-000076110000}"/>
    <cellStyle name="SAPBEXundefined 7" xfId="1495" xr:uid="{00000000-0005-0000-0000-000077110000}"/>
    <cellStyle name="SAPBEXundefined 7 2" xfId="2025" xr:uid="{00000000-0005-0000-0000-000078110000}"/>
    <cellStyle name="SAPBEXundefined 7 2 2" xfId="3488" xr:uid="{00000000-0005-0000-0000-000079110000}"/>
    <cellStyle name="SAPBEXundefined 7 2 3" xfId="4946" xr:uid="{00000000-0005-0000-0000-00007A110000}"/>
    <cellStyle name="SAPBEXundefined 7 3" xfId="2922" xr:uid="{00000000-0005-0000-0000-00007B110000}"/>
    <cellStyle name="SAPBEXundefined 7 4" xfId="4380" xr:uid="{00000000-0005-0000-0000-00007C110000}"/>
    <cellStyle name="SAPBEXundefined 8" xfId="1754" xr:uid="{00000000-0005-0000-0000-00007D110000}"/>
    <cellStyle name="SAPBEXundefined 8 2" xfId="2281" xr:uid="{00000000-0005-0000-0000-00007E110000}"/>
    <cellStyle name="SAPBEXundefined 8 2 2" xfId="3755" xr:uid="{00000000-0005-0000-0000-00007F110000}"/>
    <cellStyle name="SAPBEXundefined 8 2 3" xfId="5213" xr:uid="{00000000-0005-0000-0000-000080110000}"/>
    <cellStyle name="SAPBEXundefined 8 3" xfId="3201" xr:uid="{00000000-0005-0000-0000-000081110000}"/>
    <cellStyle name="SAPBEXundefined 8 4" xfId="4659" xr:uid="{00000000-0005-0000-0000-000082110000}"/>
    <cellStyle name="SAPBEXundefined 9" xfId="1423" xr:uid="{00000000-0005-0000-0000-000083110000}"/>
    <cellStyle name="SAPBEXundefined 9 2" xfId="1944" xr:uid="{00000000-0005-0000-0000-000084110000}"/>
    <cellStyle name="SAPBEXundefined 9 2 2" xfId="3404" xr:uid="{00000000-0005-0000-0000-000085110000}"/>
    <cellStyle name="SAPBEXundefined 9 2 3" xfId="4862" xr:uid="{00000000-0005-0000-0000-000086110000}"/>
    <cellStyle name="SAPBEXundefined 9 3" xfId="2839" xr:uid="{00000000-0005-0000-0000-000087110000}"/>
    <cellStyle name="SAPBEXundefined 9 4" xfId="4297" xr:uid="{00000000-0005-0000-0000-000088110000}"/>
    <cellStyle name="TableStyleLight1" xfId="59" xr:uid="{00000000-0005-0000-0000-000089110000}"/>
    <cellStyle name="Tekst objašnjenja 2" xfId="1061" xr:uid="{00000000-0005-0000-0000-00008A110000}"/>
    <cellStyle name="Tekst upozorenja 2" xfId="1062" xr:uid="{00000000-0005-0000-0000-00008B110000}"/>
    <cellStyle name="Title" xfId="1079" xr:uid="{00000000-0005-0000-0000-00008C110000}"/>
    <cellStyle name="Title 2" xfId="60" xr:uid="{00000000-0005-0000-0000-00008D110000}"/>
    <cellStyle name="Title 2 2" xfId="867" xr:uid="{00000000-0005-0000-0000-00008E110000}"/>
    <cellStyle name="Title 2 3" xfId="868" xr:uid="{00000000-0005-0000-0000-00008F110000}"/>
    <cellStyle name="Title 2 4" xfId="866" xr:uid="{00000000-0005-0000-0000-000090110000}"/>
    <cellStyle name="Title 2 5" xfId="1063" xr:uid="{00000000-0005-0000-0000-000091110000}"/>
    <cellStyle name="Title 3" xfId="1064" xr:uid="{00000000-0005-0000-0000-000092110000}"/>
    <cellStyle name="Total" xfId="1065" xr:uid="{00000000-0005-0000-0000-000093110000}"/>
    <cellStyle name="Total 10" xfId="1208" xr:uid="{00000000-0005-0000-0000-000094110000}"/>
    <cellStyle name="Total 10 2" xfId="1469" xr:uid="{00000000-0005-0000-0000-000095110000}"/>
    <cellStyle name="Total 10 2 2" xfId="2895" xr:uid="{00000000-0005-0000-0000-000096110000}"/>
    <cellStyle name="Total 10 2 3" xfId="4353" xr:uid="{00000000-0005-0000-0000-000097110000}"/>
    <cellStyle name="Total 10 3" xfId="1822" xr:uid="{00000000-0005-0000-0000-000098110000}"/>
    <cellStyle name="Total 10 3 2" xfId="3271" xr:uid="{00000000-0005-0000-0000-000099110000}"/>
    <cellStyle name="Total 10 3 3" xfId="4729" xr:uid="{00000000-0005-0000-0000-00009A110000}"/>
    <cellStyle name="Total 10 4" xfId="2610" xr:uid="{00000000-0005-0000-0000-00009B110000}"/>
    <cellStyle name="Total 10 5" xfId="4068" xr:uid="{00000000-0005-0000-0000-00009C110000}"/>
    <cellStyle name="Total 11" xfId="1247" xr:uid="{00000000-0005-0000-0000-00009D110000}"/>
    <cellStyle name="Total 11 2" xfId="2148" xr:uid="{00000000-0005-0000-0000-00009E110000}"/>
    <cellStyle name="Total 11 2 2" xfId="3614" xr:uid="{00000000-0005-0000-0000-00009F110000}"/>
    <cellStyle name="Total 11 2 3" xfId="5072" xr:uid="{00000000-0005-0000-0000-0000A0110000}"/>
    <cellStyle name="Total 11 3" xfId="2653" xr:uid="{00000000-0005-0000-0000-0000A1110000}"/>
    <cellStyle name="Total 11 4" xfId="4111" xr:uid="{00000000-0005-0000-0000-0000A2110000}"/>
    <cellStyle name="Total 12" xfId="1663" xr:uid="{00000000-0005-0000-0000-0000A3110000}"/>
    <cellStyle name="Total 12 2" xfId="2212" xr:uid="{00000000-0005-0000-0000-0000A4110000}"/>
    <cellStyle name="Total 12 2 2" xfId="3682" xr:uid="{00000000-0005-0000-0000-0000A5110000}"/>
    <cellStyle name="Total 12 2 3" xfId="5140" xr:uid="{00000000-0005-0000-0000-0000A6110000}"/>
    <cellStyle name="Total 12 3" xfId="3102" xr:uid="{00000000-0005-0000-0000-0000A7110000}"/>
    <cellStyle name="Total 12 4" xfId="4560" xr:uid="{00000000-0005-0000-0000-0000A8110000}"/>
    <cellStyle name="Total 13" xfId="1441" xr:uid="{00000000-0005-0000-0000-0000A9110000}"/>
    <cellStyle name="Total 13 2" xfId="1388" xr:uid="{00000000-0005-0000-0000-0000AA110000}"/>
    <cellStyle name="Total 13 2 2" xfId="2801" xr:uid="{00000000-0005-0000-0000-0000AB110000}"/>
    <cellStyle name="Total 13 2 3" xfId="4259" xr:uid="{00000000-0005-0000-0000-0000AC110000}"/>
    <cellStyle name="Total 13 3" xfId="2861" xr:uid="{00000000-0005-0000-0000-0000AD110000}"/>
    <cellStyle name="Total 13 4" xfId="4319" xr:uid="{00000000-0005-0000-0000-0000AE110000}"/>
    <cellStyle name="Total 14" xfId="1737" xr:uid="{00000000-0005-0000-0000-0000AF110000}"/>
    <cellStyle name="Total 14 2" xfId="2015" xr:uid="{00000000-0005-0000-0000-0000B0110000}"/>
    <cellStyle name="Total 14 2 2" xfId="3477" xr:uid="{00000000-0005-0000-0000-0000B1110000}"/>
    <cellStyle name="Total 14 2 3" xfId="4935" xr:uid="{00000000-0005-0000-0000-0000B2110000}"/>
    <cellStyle name="Total 14 3" xfId="3184" xr:uid="{00000000-0005-0000-0000-0000B3110000}"/>
    <cellStyle name="Total 14 4" xfId="4642" xr:uid="{00000000-0005-0000-0000-0000B4110000}"/>
    <cellStyle name="Total 15" xfId="1764" xr:uid="{00000000-0005-0000-0000-0000B5110000}"/>
    <cellStyle name="Total 15 2" xfId="1814" xr:uid="{00000000-0005-0000-0000-0000B6110000}"/>
    <cellStyle name="Total 15 2 2" xfId="3263" xr:uid="{00000000-0005-0000-0000-0000B7110000}"/>
    <cellStyle name="Total 15 2 3" xfId="4721" xr:uid="{00000000-0005-0000-0000-0000B8110000}"/>
    <cellStyle name="Total 15 3" xfId="3212" xr:uid="{00000000-0005-0000-0000-0000B9110000}"/>
    <cellStyle name="Total 15 4" xfId="4670" xr:uid="{00000000-0005-0000-0000-0000BA110000}"/>
    <cellStyle name="Total 16" xfId="1831" xr:uid="{00000000-0005-0000-0000-0000BB110000}"/>
    <cellStyle name="Total 16 2" xfId="2238" xr:uid="{00000000-0005-0000-0000-0000BC110000}"/>
    <cellStyle name="Total 16 2 2" xfId="3711" xr:uid="{00000000-0005-0000-0000-0000BD110000}"/>
    <cellStyle name="Total 16 2 3" xfId="5169" xr:uid="{00000000-0005-0000-0000-0000BE110000}"/>
    <cellStyle name="Total 16 3" xfId="3282" xr:uid="{00000000-0005-0000-0000-0000BF110000}"/>
    <cellStyle name="Total 16 4" xfId="4740" xr:uid="{00000000-0005-0000-0000-0000C0110000}"/>
    <cellStyle name="Total 17" xfId="2077" xr:uid="{00000000-0005-0000-0000-0000C1110000}"/>
    <cellStyle name="Total 17 2" xfId="1499" xr:uid="{00000000-0005-0000-0000-0000C2110000}"/>
    <cellStyle name="Total 17 2 2" xfId="2925" xr:uid="{00000000-0005-0000-0000-0000C3110000}"/>
    <cellStyle name="Total 17 2 3" xfId="4383" xr:uid="{00000000-0005-0000-0000-0000C4110000}"/>
    <cellStyle name="Total 17 3" xfId="3542" xr:uid="{00000000-0005-0000-0000-0000C5110000}"/>
    <cellStyle name="Total 17 4" xfId="5000" xr:uid="{00000000-0005-0000-0000-0000C6110000}"/>
    <cellStyle name="Total 18" xfId="1760" xr:uid="{00000000-0005-0000-0000-0000C7110000}"/>
    <cellStyle name="Total 18 2" xfId="3208" xr:uid="{00000000-0005-0000-0000-0000C8110000}"/>
    <cellStyle name="Total 18 3" xfId="4666" xr:uid="{00000000-0005-0000-0000-0000C9110000}"/>
    <cellStyle name="Total 19" xfId="1401" xr:uid="{00000000-0005-0000-0000-0000CA110000}"/>
    <cellStyle name="Total 19 2" xfId="2816" xr:uid="{00000000-0005-0000-0000-0000CB110000}"/>
    <cellStyle name="Total 19 3" xfId="4274" xr:uid="{00000000-0005-0000-0000-0000CC110000}"/>
    <cellStyle name="Total 2" xfId="61" xr:uid="{00000000-0005-0000-0000-0000CD110000}"/>
    <cellStyle name="Total 2 10" xfId="364" xr:uid="{00000000-0005-0000-0000-0000CE110000}"/>
    <cellStyle name="Total 2 10 2" xfId="1399" xr:uid="{00000000-0005-0000-0000-0000CF110000}"/>
    <cellStyle name="Total 2 10 2 2" xfId="2814" xr:uid="{00000000-0005-0000-0000-0000D0110000}"/>
    <cellStyle name="Total 2 10 2 3" xfId="4272" xr:uid="{00000000-0005-0000-0000-0000D1110000}"/>
    <cellStyle name="Total 2 10 3" xfId="1647" xr:uid="{00000000-0005-0000-0000-0000D2110000}"/>
    <cellStyle name="Total 2 10 4" xfId="3082" xr:uid="{00000000-0005-0000-0000-0000D3110000}"/>
    <cellStyle name="Total 2 10 5" xfId="4540" xr:uid="{00000000-0005-0000-0000-0000D4110000}"/>
    <cellStyle name="Total 2 11" xfId="869" xr:uid="{00000000-0005-0000-0000-0000D5110000}"/>
    <cellStyle name="Total 2 11 2" xfId="1363" xr:uid="{00000000-0005-0000-0000-0000D6110000}"/>
    <cellStyle name="Total 2 11 2 2" xfId="2771" xr:uid="{00000000-0005-0000-0000-0000D7110000}"/>
    <cellStyle name="Total 2 11 2 3" xfId="4229" xr:uid="{00000000-0005-0000-0000-0000D8110000}"/>
    <cellStyle name="Total 2 11 3" xfId="1870" xr:uid="{00000000-0005-0000-0000-0000D9110000}"/>
    <cellStyle name="Total 2 11 4" xfId="3327" xr:uid="{00000000-0005-0000-0000-0000DA110000}"/>
    <cellStyle name="Total 2 11 5" xfId="4785" xr:uid="{00000000-0005-0000-0000-0000DB110000}"/>
    <cellStyle name="Total 2 12" xfId="1821" xr:uid="{00000000-0005-0000-0000-0000DC110000}"/>
    <cellStyle name="Total 2 12 2" xfId="1682" xr:uid="{00000000-0005-0000-0000-0000DD110000}"/>
    <cellStyle name="Total 2 12 2 2" xfId="3125" xr:uid="{00000000-0005-0000-0000-0000DE110000}"/>
    <cellStyle name="Total 2 12 2 3" xfId="4583" xr:uid="{00000000-0005-0000-0000-0000DF110000}"/>
    <cellStyle name="Total 2 12 3" xfId="3270" xr:uid="{00000000-0005-0000-0000-0000E0110000}"/>
    <cellStyle name="Total 2 12 4" xfId="4728" xr:uid="{00000000-0005-0000-0000-0000E1110000}"/>
    <cellStyle name="Total 2 13" xfId="1694" xr:uid="{00000000-0005-0000-0000-0000E2110000}"/>
    <cellStyle name="Total 2 13 2" xfId="1488" xr:uid="{00000000-0005-0000-0000-0000E3110000}"/>
    <cellStyle name="Total 2 13 2 2" xfId="2915" xr:uid="{00000000-0005-0000-0000-0000E4110000}"/>
    <cellStyle name="Total 2 13 2 3" xfId="4373" xr:uid="{00000000-0005-0000-0000-0000E5110000}"/>
    <cellStyle name="Total 2 13 3" xfId="3139" xr:uid="{00000000-0005-0000-0000-0000E6110000}"/>
    <cellStyle name="Total 2 13 4" xfId="4597" xr:uid="{00000000-0005-0000-0000-0000E7110000}"/>
    <cellStyle name="Total 2 14" xfId="1512" xr:uid="{00000000-0005-0000-0000-0000E8110000}"/>
    <cellStyle name="Total 2 14 2" xfId="1918" xr:uid="{00000000-0005-0000-0000-0000E9110000}"/>
    <cellStyle name="Total 2 14 2 2" xfId="3377" xr:uid="{00000000-0005-0000-0000-0000EA110000}"/>
    <cellStyle name="Total 2 14 2 3" xfId="4835" xr:uid="{00000000-0005-0000-0000-0000EB110000}"/>
    <cellStyle name="Total 2 14 3" xfId="2938" xr:uid="{00000000-0005-0000-0000-0000EC110000}"/>
    <cellStyle name="Total 2 14 4" xfId="4396" xr:uid="{00000000-0005-0000-0000-0000ED110000}"/>
    <cellStyle name="Total 2 15" xfId="2165" xr:uid="{00000000-0005-0000-0000-0000EE110000}"/>
    <cellStyle name="Total 2 15 2" xfId="3632" xr:uid="{00000000-0005-0000-0000-0000EF110000}"/>
    <cellStyle name="Total 2 15 3" xfId="5090" xr:uid="{00000000-0005-0000-0000-0000F0110000}"/>
    <cellStyle name="Total 2 16" xfId="1412" xr:uid="{00000000-0005-0000-0000-0000F1110000}"/>
    <cellStyle name="Total 2 16 2" xfId="2828" xr:uid="{00000000-0005-0000-0000-0000F2110000}"/>
    <cellStyle name="Total 2 16 3" xfId="4286" xr:uid="{00000000-0005-0000-0000-0000F3110000}"/>
    <cellStyle name="Total 2 17" xfId="2434" xr:uid="{00000000-0005-0000-0000-0000F4110000}"/>
    <cellStyle name="Total 2 17 2" xfId="3908" xr:uid="{00000000-0005-0000-0000-0000F5110000}"/>
    <cellStyle name="Total 2 17 3" xfId="5366" xr:uid="{00000000-0005-0000-0000-0000F6110000}"/>
    <cellStyle name="Total 2 18" xfId="1066" xr:uid="{00000000-0005-0000-0000-0000F7110000}"/>
    <cellStyle name="Total 2 19" xfId="2486" xr:uid="{00000000-0005-0000-0000-0000F8110000}"/>
    <cellStyle name="Total 2 2" xfId="69" xr:uid="{00000000-0005-0000-0000-0000F9110000}"/>
    <cellStyle name="Total 2 2 10" xfId="1674" xr:uid="{00000000-0005-0000-0000-0000FA110000}"/>
    <cellStyle name="Total 2 2 10 2" xfId="1720" xr:uid="{00000000-0005-0000-0000-0000FB110000}"/>
    <cellStyle name="Total 2 2 10 2 2" xfId="3165" xr:uid="{00000000-0005-0000-0000-0000FC110000}"/>
    <cellStyle name="Total 2 2 10 2 3" xfId="4623" xr:uid="{00000000-0005-0000-0000-0000FD110000}"/>
    <cellStyle name="Total 2 2 10 3" xfId="3116" xr:uid="{00000000-0005-0000-0000-0000FE110000}"/>
    <cellStyle name="Total 2 2 10 4" xfId="4574" xr:uid="{00000000-0005-0000-0000-0000FF110000}"/>
    <cellStyle name="Total 2 2 11" xfId="1709" xr:uid="{00000000-0005-0000-0000-000000120000}"/>
    <cellStyle name="Total 2 2 11 2" xfId="2068" xr:uid="{00000000-0005-0000-0000-000001120000}"/>
    <cellStyle name="Total 2 2 11 2 2" xfId="3531" xr:uid="{00000000-0005-0000-0000-000002120000}"/>
    <cellStyle name="Total 2 2 11 2 3" xfId="4989" xr:uid="{00000000-0005-0000-0000-000003120000}"/>
    <cellStyle name="Total 2 2 11 3" xfId="3154" xr:uid="{00000000-0005-0000-0000-000004120000}"/>
    <cellStyle name="Total 2 2 11 4" xfId="4612" xr:uid="{00000000-0005-0000-0000-000005120000}"/>
    <cellStyle name="Total 2 2 12" xfId="1920" xr:uid="{00000000-0005-0000-0000-000006120000}"/>
    <cellStyle name="Total 2 2 12 2" xfId="3379" xr:uid="{00000000-0005-0000-0000-000007120000}"/>
    <cellStyle name="Total 2 2 12 3" xfId="4837" xr:uid="{00000000-0005-0000-0000-000008120000}"/>
    <cellStyle name="Total 2 2 13" xfId="1448" xr:uid="{00000000-0005-0000-0000-000009120000}"/>
    <cellStyle name="Total 2 2 13 2" xfId="2868" xr:uid="{00000000-0005-0000-0000-00000A120000}"/>
    <cellStyle name="Total 2 2 13 3" xfId="4326" xr:uid="{00000000-0005-0000-0000-00000B120000}"/>
    <cellStyle name="Total 2 2 14" xfId="2439" xr:uid="{00000000-0005-0000-0000-00000C120000}"/>
    <cellStyle name="Total 2 2 14 2" xfId="3913" xr:uid="{00000000-0005-0000-0000-00000D120000}"/>
    <cellStyle name="Total 2 2 14 3" xfId="5371" xr:uid="{00000000-0005-0000-0000-00000E120000}"/>
    <cellStyle name="Total 2 2 15" xfId="2487" xr:uid="{00000000-0005-0000-0000-00000F120000}"/>
    <cellStyle name="Total 2 2 16" xfId="1533" xr:uid="{00000000-0005-0000-0000-000010120000}"/>
    <cellStyle name="Total 2 2 2" xfId="89" xr:uid="{00000000-0005-0000-0000-000011120000}"/>
    <cellStyle name="Total 2 2 2 10" xfId="4073" xr:uid="{00000000-0005-0000-0000-000012120000}"/>
    <cellStyle name="Total 2 2 2 2" xfId="121" xr:uid="{00000000-0005-0000-0000-000013120000}"/>
    <cellStyle name="Total 2 2 2 2 2" xfId="283" xr:uid="{00000000-0005-0000-0000-000014120000}"/>
    <cellStyle name="Total 2 2 2 2 2 2" xfId="584" xr:uid="{00000000-0005-0000-0000-000015120000}"/>
    <cellStyle name="Total 2 2 2 2 3" xfId="422" xr:uid="{00000000-0005-0000-0000-000016120000}"/>
    <cellStyle name="Total 2 2 2 2 4" xfId="3006" xr:uid="{00000000-0005-0000-0000-000017120000}"/>
    <cellStyle name="Total 2 2 2 2 5" xfId="4464" xr:uid="{00000000-0005-0000-0000-000018120000}"/>
    <cellStyle name="Total 2 2 2 3" xfId="130" xr:uid="{00000000-0005-0000-0000-000019120000}"/>
    <cellStyle name="Total 2 2 2 3 2" xfId="292" xr:uid="{00000000-0005-0000-0000-00001A120000}"/>
    <cellStyle name="Total 2 2 2 3 2 2" xfId="593" xr:uid="{00000000-0005-0000-0000-00001B120000}"/>
    <cellStyle name="Total 2 2 2 3 3" xfId="431" xr:uid="{00000000-0005-0000-0000-00001C120000}"/>
    <cellStyle name="Total 2 2 2 3 4" xfId="3086" xr:uid="{00000000-0005-0000-0000-00001D120000}"/>
    <cellStyle name="Total 2 2 2 3 5" xfId="4544" xr:uid="{00000000-0005-0000-0000-00001E120000}"/>
    <cellStyle name="Total 2 2 2 4" xfId="154" xr:uid="{00000000-0005-0000-0000-00001F120000}"/>
    <cellStyle name="Total 2 2 2 4 2" xfId="316" xr:uid="{00000000-0005-0000-0000-000020120000}"/>
    <cellStyle name="Total 2 2 2 4 2 2" xfId="617" xr:uid="{00000000-0005-0000-0000-000021120000}"/>
    <cellStyle name="Total 2 2 2 4 3" xfId="455" xr:uid="{00000000-0005-0000-0000-000022120000}"/>
    <cellStyle name="Total 2 2 2 5" xfId="178" xr:uid="{00000000-0005-0000-0000-000023120000}"/>
    <cellStyle name="Total 2 2 2 5 2" xfId="340" xr:uid="{00000000-0005-0000-0000-000024120000}"/>
    <cellStyle name="Total 2 2 2 5 2 2" xfId="641" xr:uid="{00000000-0005-0000-0000-000025120000}"/>
    <cellStyle name="Total 2 2 2 5 3" xfId="479" xr:uid="{00000000-0005-0000-0000-000026120000}"/>
    <cellStyle name="Total 2 2 2 6" xfId="209" xr:uid="{00000000-0005-0000-0000-000027120000}"/>
    <cellStyle name="Total 2 2 2 6 2" xfId="510" xr:uid="{00000000-0005-0000-0000-000028120000}"/>
    <cellStyle name="Total 2 2 2 7" xfId="251" xr:uid="{00000000-0005-0000-0000-000029120000}"/>
    <cellStyle name="Total 2 2 2 7 2" xfId="552" xr:uid="{00000000-0005-0000-0000-00002A120000}"/>
    <cellStyle name="Total 2 2 2 8" xfId="390" xr:uid="{00000000-0005-0000-0000-00002B120000}"/>
    <cellStyle name="Total 2 2 2 9" xfId="2615" xr:uid="{00000000-0005-0000-0000-00002C120000}"/>
    <cellStyle name="Total 2 2 3" xfId="94" xr:uid="{00000000-0005-0000-0000-00002D120000}"/>
    <cellStyle name="Total 2 2 3 2" xfId="214" xr:uid="{00000000-0005-0000-0000-00002E120000}"/>
    <cellStyle name="Total 2 2 3 2 2" xfId="352" xr:uid="{00000000-0005-0000-0000-00002F120000}"/>
    <cellStyle name="Total 2 2 3 2 2 2" xfId="653" xr:uid="{00000000-0005-0000-0000-000030120000}"/>
    <cellStyle name="Total 2 2 3 2 3" xfId="515" xr:uid="{00000000-0005-0000-0000-000031120000}"/>
    <cellStyle name="Total 2 2 3 2 4" xfId="2959" xr:uid="{00000000-0005-0000-0000-000032120000}"/>
    <cellStyle name="Total 2 2 3 2 5" xfId="4417" xr:uid="{00000000-0005-0000-0000-000033120000}"/>
    <cellStyle name="Total 2 2 3 3" xfId="256" xr:uid="{00000000-0005-0000-0000-000034120000}"/>
    <cellStyle name="Total 2 2 3 3 2" xfId="557" xr:uid="{00000000-0005-0000-0000-000035120000}"/>
    <cellStyle name="Total 2 2 3 3 3" xfId="3702" xr:uid="{00000000-0005-0000-0000-000036120000}"/>
    <cellStyle name="Total 2 2 3 3 4" xfId="5160" xr:uid="{00000000-0005-0000-0000-000037120000}"/>
    <cellStyle name="Total 2 2 3 4" xfId="395" xr:uid="{00000000-0005-0000-0000-000038120000}"/>
    <cellStyle name="Total 2 2 3 5" xfId="2527" xr:uid="{00000000-0005-0000-0000-000039120000}"/>
    <cellStyle name="Total 2 2 3 6" xfId="3985" xr:uid="{00000000-0005-0000-0000-00003A120000}"/>
    <cellStyle name="Total 2 2 4" xfId="104" xr:uid="{00000000-0005-0000-0000-00003B120000}"/>
    <cellStyle name="Total 2 2 4 2" xfId="266" xr:uid="{00000000-0005-0000-0000-00003C120000}"/>
    <cellStyle name="Total 2 2 4 2 2" xfId="567" xr:uid="{00000000-0005-0000-0000-00003D120000}"/>
    <cellStyle name="Total 2 2 4 2 3" xfId="2949" xr:uid="{00000000-0005-0000-0000-00003E120000}"/>
    <cellStyle name="Total 2 2 4 2 4" xfId="4407" xr:uid="{00000000-0005-0000-0000-00003F120000}"/>
    <cellStyle name="Total 2 2 4 3" xfId="405" xr:uid="{00000000-0005-0000-0000-000040120000}"/>
    <cellStyle name="Total 2 2 4 3 2" xfId="2837" xr:uid="{00000000-0005-0000-0000-000041120000}"/>
    <cellStyle name="Total 2 2 4 3 3" xfId="4295" xr:uid="{00000000-0005-0000-0000-000042120000}"/>
    <cellStyle name="Total 2 2 4 4" xfId="2612" xr:uid="{00000000-0005-0000-0000-000043120000}"/>
    <cellStyle name="Total 2 2 4 5" xfId="4070" xr:uid="{00000000-0005-0000-0000-000044120000}"/>
    <cellStyle name="Total 2 2 5" xfId="142" xr:uid="{00000000-0005-0000-0000-000045120000}"/>
    <cellStyle name="Total 2 2 5 2" xfId="304" xr:uid="{00000000-0005-0000-0000-000046120000}"/>
    <cellStyle name="Total 2 2 5 2 2" xfId="605" xr:uid="{00000000-0005-0000-0000-000047120000}"/>
    <cellStyle name="Total 2 2 5 2 3" xfId="2805" xr:uid="{00000000-0005-0000-0000-000048120000}"/>
    <cellStyle name="Total 2 2 5 2 4" xfId="4263" xr:uid="{00000000-0005-0000-0000-000049120000}"/>
    <cellStyle name="Total 2 2 5 3" xfId="443" xr:uid="{00000000-0005-0000-0000-00004A120000}"/>
    <cellStyle name="Total 2 2 5 4" xfId="2531" xr:uid="{00000000-0005-0000-0000-00004B120000}"/>
    <cellStyle name="Total 2 2 5 5" xfId="3989" xr:uid="{00000000-0005-0000-0000-00004C120000}"/>
    <cellStyle name="Total 2 2 6" xfId="166" xr:uid="{00000000-0005-0000-0000-00004D120000}"/>
    <cellStyle name="Total 2 2 6 2" xfId="328" xr:uid="{00000000-0005-0000-0000-00004E120000}"/>
    <cellStyle name="Total 2 2 6 2 2" xfId="629" xr:uid="{00000000-0005-0000-0000-00004F120000}"/>
    <cellStyle name="Total 2 2 6 2 3" xfId="3709" xr:uid="{00000000-0005-0000-0000-000050120000}"/>
    <cellStyle name="Total 2 2 6 2 4" xfId="5167" xr:uid="{00000000-0005-0000-0000-000051120000}"/>
    <cellStyle name="Total 2 2 6 3" xfId="467" xr:uid="{00000000-0005-0000-0000-000052120000}"/>
    <cellStyle name="Total 2 2 6 4" xfId="3202" xr:uid="{00000000-0005-0000-0000-000053120000}"/>
    <cellStyle name="Total 2 2 6 5" xfId="4660" xr:uid="{00000000-0005-0000-0000-000054120000}"/>
    <cellStyle name="Total 2 2 7" xfId="190" xr:uid="{00000000-0005-0000-0000-000055120000}"/>
    <cellStyle name="Total 2 2 7 2" xfId="491" xr:uid="{00000000-0005-0000-0000-000056120000}"/>
    <cellStyle name="Total 2 2 7 2 2" xfId="3723" xr:uid="{00000000-0005-0000-0000-000057120000}"/>
    <cellStyle name="Total 2 2 7 2 3" xfId="5181" xr:uid="{00000000-0005-0000-0000-000058120000}"/>
    <cellStyle name="Total 2 2 7 3" xfId="2850" xr:uid="{00000000-0005-0000-0000-000059120000}"/>
    <cellStyle name="Total 2 2 7 4" xfId="4308" xr:uid="{00000000-0005-0000-0000-00005A120000}"/>
    <cellStyle name="Total 2 2 8" xfId="232" xr:uid="{00000000-0005-0000-0000-00005B120000}"/>
    <cellStyle name="Total 2 2 8 2" xfId="533" xr:uid="{00000000-0005-0000-0000-00005C120000}"/>
    <cellStyle name="Total 2 2 8 2 2" xfId="2843" xr:uid="{00000000-0005-0000-0000-00005D120000}"/>
    <cellStyle name="Total 2 2 8 2 3" xfId="4301" xr:uid="{00000000-0005-0000-0000-00005E120000}"/>
    <cellStyle name="Total 2 2 8 3" xfId="2852" xr:uid="{00000000-0005-0000-0000-00005F120000}"/>
    <cellStyle name="Total 2 2 8 4" xfId="4310" xr:uid="{00000000-0005-0000-0000-000060120000}"/>
    <cellStyle name="Total 2 2 9" xfId="371" xr:uid="{00000000-0005-0000-0000-000061120000}"/>
    <cellStyle name="Total 2 2 9 2" xfId="1432" xr:uid="{00000000-0005-0000-0000-000062120000}"/>
    <cellStyle name="Total 2 2 9 2 2" xfId="2849" xr:uid="{00000000-0005-0000-0000-000063120000}"/>
    <cellStyle name="Total 2 2 9 2 3" xfId="4307" xr:uid="{00000000-0005-0000-0000-000064120000}"/>
    <cellStyle name="Total 2 2 9 3" xfId="3179" xr:uid="{00000000-0005-0000-0000-000065120000}"/>
    <cellStyle name="Total 2 2 9 4" xfId="4637" xr:uid="{00000000-0005-0000-0000-000066120000}"/>
    <cellStyle name="Total 2 20" xfId="1137" xr:uid="{00000000-0005-0000-0000-000067120000}"/>
    <cellStyle name="Total 2 3" xfId="72" xr:uid="{00000000-0005-0000-0000-000068120000}"/>
    <cellStyle name="Total 2 3 2" xfId="96" xr:uid="{00000000-0005-0000-0000-000069120000}"/>
    <cellStyle name="Total 2 3 2 2" xfId="216" xr:uid="{00000000-0005-0000-0000-00006A120000}"/>
    <cellStyle name="Total 2 3 2 2 2" xfId="354" xr:uid="{00000000-0005-0000-0000-00006B120000}"/>
    <cellStyle name="Total 2 3 2 2 2 2" xfId="655" xr:uid="{00000000-0005-0000-0000-00006C120000}"/>
    <cellStyle name="Total 2 3 2 2 3" xfId="517" xr:uid="{00000000-0005-0000-0000-00006D120000}"/>
    <cellStyle name="Total 2 3 2 3" xfId="258" xr:uid="{00000000-0005-0000-0000-00006E120000}"/>
    <cellStyle name="Total 2 3 2 3 2" xfId="559" xr:uid="{00000000-0005-0000-0000-00006F120000}"/>
    <cellStyle name="Total 2 3 2 4" xfId="397" xr:uid="{00000000-0005-0000-0000-000070120000}"/>
    <cellStyle name="Total 2 3 3" xfId="111" xr:uid="{00000000-0005-0000-0000-000071120000}"/>
    <cellStyle name="Total 2 3 3 2" xfId="273" xr:uid="{00000000-0005-0000-0000-000072120000}"/>
    <cellStyle name="Total 2 3 3 2 2" xfId="574" xr:uid="{00000000-0005-0000-0000-000073120000}"/>
    <cellStyle name="Total 2 3 3 3" xfId="412" xr:uid="{00000000-0005-0000-0000-000074120000}"/>
    <cellStyle name="Total 2 3 4" xfId="144" xr:uid="{00000000-0005-0000-0000-000075120000}"/>
    <cellStyle name="Total 2 3 4 2" xfId="306" xr:uid="{00000000-0005-0000-0000-000076120000}"/>
    <cellStyle name="Total 2 3 4 2 2" xfId="607" xr:uid="{00000000-0005-0000-0000-000077120000}"/>
    <cellStyle name="Total 2 3 4 3" xfId="445" xr:uid="{00000000-0005-0000-0000-000078120000}"/>
    <cellStyle name="Total 2 3 5" xfId="168" xr:uid="{00000000-0005-0000-0000-000079120000}"/>
    <cellStyle name="Total 2 3 5 2" xfId="330" xr:uid="{00000000-0005-0000-0000-00007A120000}"/>
    <cellStyle name="Total 2 3 5 2 2" xfId="631" xr:uid="{00000000-0005-0000-0000-00007B120000}"/>
    <cellStyle name="Total 2 3 5 3" xfId="469" xr:uid="{00000000-0005-0000-0000-00007C120000}"/>
    <cellStyle name="Total 2 3 6" xfId="192" xr:uid="{00000000-0005-0000-0000-00007D120000}"/>
    <cellStyle name="Total 2 3 6 2" xfId="493" xr:uid="{00000000-0005-0000-0000-00007E120000}"/>
    <cellStyle name="Total 2 3 7" xfId="234" xr:uid="{00000000-0005-0000-0000-00007F120000}"/>
    <cellStyle name="Total 2 3 7 2" xfId="535" xr:uid="{00000000-0005-0000-0000-000080120000}"/>
    <cellStyle name="Total 2 3 8" xfId="373" xr:uid="{00000000-0005-0000-0000-000081120000}"/>
    <cellStyle name="Total 2 3 9" xfId="870" xr:uid="{00000000-0005-0000-0000-000082120000}"/>
    <cellStyle name="Total 2 4" xfId="77" xr:uid="{00000000-0005-0000-0000-000083120000}"/>
    <cellStyle name="Total 2 4 2" xfId="197" xr:uid="{00000000-0005-0000-0000-000084120000}"/>
    <cellStyle name="Total 2 4 2 2" xfId="341" xr:uid="{00000000-0005-0000-0000-000085120000}"/>
    <cellStyle name="Total 2 4 2 2 2" xfId="642" xr:uid="{00000000-0005-0000-0000-000086120000}"/>
    <cellStyle name="Total 2 4 2 3" xfId="498" xr:uid="{00000000-0005-0000-0000-000087120000}"/>
    <cellStyle name="Total 2 4 3" xfId="239" xr:uid="{00000000-0005-0000-0000-000088120000}"/>
    <cellStyle name="Total 2 4 3 2" xfId="540" xr:uid="{00000000-0005-0000-0000-000089120000}"/>
    <cellStyle name="Total 2 4 4" xfId="378" xr:uid="{00000000-0005-0000-0000-00008A120000}"/>
    <cellStyle name="Total 2 4 5" xfId="1067" xr:uid="{00000000-0005-0000-0000-00008B120000}"/>
    <cellStyle name="Total 2 5" xfId="123" xr:uid="{00000000-0005-0000-0000-00008C120000}"/>
    <cellStyle name="Total 2 5 2" xfId="285" xr:uid="{00000000-0005-0000-0000-00008D120000}"/>
    <cellStyle name="Total 2 5 2 2" xfId="586" xr:uid="{00000000-0005-0000-0000-00008E120000}"/>
    <cellStyle name="Total 2 5 2 3" xfId="1572" xr:uid="{00000000-0005-0000-0000-00008F120000}"/>
    <cellStyle name="Total 2 5 2 4" xfId="3005" xr:uid="{00000000-0005-0000-0000-000090120000}"/>
    <cellStyle name="Total 2 5 2 5" xfId="4463" xr:uid="{00000000-0005-0000-0000-000091120000}"/>
    <cellStyle name="Total 2 5 3" xfId="424" xr:uid="{00000000-0005-0000-0000-000092120000}"/>
    <cellStyle name="Total 2 5 3 2" xfId="1703" xr:uid="{00000000-0005-0000-0000-000093120000}"/>
    <cellStyle name="Total 2 5 3 3" xfId="3148" xr:uid="{00000000-0005-0000-0000-000094120000}"/>
    <cellStyle name="Total 2 5 3 4" xfId="4606" xr:uid="{00000000-0005-0000-0000-000095120000}"/>
    <cellStyle name="Total 2 5 4" xfId="1211" xr:uid="{00000000-0005-0000-0000-000096120000}"/>
    <cellStyle name="Total 2 5 5" xfId="2614" xr:uid="{00000000-0005-0000-0000-000097120000}"/>
    <cellStyle name="Total 2 5 6" xfId="4072" xr:uid="{00000000-0005-0000-0000-000098120000}"/>
    <cellStyle name="Total 2 6" xfId="136" xr:uid="{00000000-0005-0000-0000-000099120000}"/>
    <cellStyle name="Total 2 6 2" xfId="298" xr:uid="{00000000-0005-0000-0000-00009A120000}"/>
    <cellStyle name="Total 2 6 2 2" xfId="599" xr:uid="{00000000-0005-0000-0000-00009B120000}"/>
    <cellStyle name="Total 2 6 2 3" xfId="1534" xr:uid="{00000000-0005-0000-0000-00009C120000}"/>
    <cellStyle name="Total 2 6 2 4" xfId="2960" xr:uid="{00000000-0005-0000-0000-00009D120000}"/>
    <cellStyle name="Total 2 6 2 5" xfId="4418" xr:uid="{00000000-0005-0000-0000-00009E120000}"/>
    <cellStyle name="Total 2 6 3" xfId="437" xr:uid="{00000000-0005-0000-0000-00009F120000}"/>
    <cellStyle name="Total 2 6 3 2" xfId="1466" xr:uid="{00000000-0005-0000-0000-0000A0120000}"/>
    <cellStyle name="Total 2 6 3 3" xfId="2892" xr:uid="{00000000-0005-0000-0000-0000A1120000}"/>
    <cellStyle name="Total 2 6 3 4" xfId="4350" xr:uid="{00000000-0005-0000-0000-0000A2120000}"/>
    <cellStyle name="Total 2 6 4" xfId="1138" xr:uid="{00000000-0005-0000-0000-0000A3120000}"/>
    <cellStyle name="Total 2 6 5" xfId="2528" xr:uid="{00000000-0005-0000-0000-0000A4120000}"/>
    <cellStyle name="Total 2 6 6" xfId="3986" xr:uid="{00000000-0005-0000-0000-0000A5120000}"/>
    <cellStyle name="Total 2 7" xfId="160" xr:uid="{00000000-0005-0000-0000-0000A6120000}"/>
    <cellStyle name="Total 2 7 2" xfId="322" xr:uid="{00000000-0005-0000-0000-0000A7120000}"/>
    <cellStyle name="Total 2 7 2 2" xfId="623" xr:uid="{00000000-0005-0000-0000-0000A8120000}"/>
    <cellStyle name="Total 2 7 2 3" xfId="1504" xr:uid="{00000000-0005-0000-0000-0000A9120000}"/>
    <cellStyle name="Total 2 7 2 4" xfId="2930" xr:uid="{00000000-0005-0000-0000-0000AA120000}"/>
    <cellStyle name="Total 2 7 2 5" xfId="4388" xr:uid="{00000000-0005-0000-0000-0000AB120000}"/>
    <cellStyle name="Total 2 7 3" xfId="461" xr:uid="{00000000-0005-0000-0000-0000AC120000}"/>
    <cellStyle name="Total 2 7 3 2" xfId="2100" xr:uid="{00000000-0005-0000-0000-0000AD120000}"/>
    <cellStyle name="Total 2 7 3 3" xfId="3566" xr:uid="{00000000-0005-0000-0000-0000AE120000}"/>
    <cellStyle name="Total 2 7 3 4" xfId="5024" xr:uid="{00000000-0005-0000-0000-0000AF120000}"/>
    <cellStyle name="Total 2 7 4" xfId="1209" xr:uid="{00000000-0005-0000-0000-0000B0120000}"/>
    <cellStyle name="Total 2 7 5" xfId="2611" xr:uid="{00000000-0005-0000-0000-0000B1120000}"/>
    <cellStyle name="Total 2 7 6" xfId="4069" xr:uid="{00000000-0005-0000-0000-0000B2120000}"/>
    <cellStyle name="Total 2 8" xfId="184" xr:uid="{00000000-0005-0000-0000-0000B3120000}"/>
    <cellStyle name="Total 2 8 2" xfId="485" xr:uid="{00000000-0005-0000-0000-0000B4120000}"/>
    <cellStyle name="Total 2 8 2 2" xfId="1381" xr:uid="{00000000-0005-0000-0000-0000B5120000}"/>
    <cellStyle name="Total 2 8 2 3" xfId="2792" xr:uid="{00000000-0005-0000-0000-0000B6120000}"/>
    <cellStyle name="Total 2 8 2 4" xfId="4250" xr:uid="{00000000-0005-0000-0000-0000B7120000}"/>
    <cellStyle name="Total 2 8 3" xfId="1142" xr:uid="{00000000-0005-0000-0000-0000B8120000}"/>
    <cellStyle name="Total 2 8 4" xfId="2532" xr:uid="{00000000-0005-0000-0000-0000B9120000}"/>
    <cellStyle name="Total 2 8 5" xfId="3990" xr:uid="{00000000-0005-0000-0000-0000BA120000}"/>
    <cellStyle name="Total 2 9" xfId="226" xr:uid="{00000000-0005-0000-0000-0000BB120000}"/>
    <cellStyle name="Total 2 9 2" xfId="527" xr:uid="{00000000-0005-0000-0000-0000BC120000}"/>
    <cellStyle name="Total 2 9 2 2" xfId="1482" xr:uid="{00000000-0005-0000-0000-0000BD120000}"/>
    <cellStyle name="Total 2 9 2 3" xfId="2909" xr:uid="{00000000-0005-0000-0000-0000BE120000}"/>
    <cellStyle name="Total 2 9 2 4" xfId="4367" xr:uid="{00000000-0005-0000-0000-0000BF120000}"/>
    <cellStyle name="Total 2 9 3" xfId="1444" xr:uid="{00000000-0005-0000-0000-0000C0120000}"/>
    <cellStyle name="Total 2 9 4" xfId="2864" xr:uid="{00000000-0005-0000-0000-0000C1120000}"/>
    <cellStyle name="Total 2 9 5" xfId="4322" xr:uid="{00000000-0005-0000-0000-0000C2120000}"/>
    <cellStyle name="Total 20" xfId="2433" xr:uid="{00000000-0005-0000-0000-0000C3120000}"/>
    <cellStyle name="Total 20 2" xfId="3907" xr:uid="{00000000-0005-0000-0000-0000C4120000}"/>
    <cellStyle name="Total 20 3" xfId="5365" xr:uid="{00000000-0005-0000-0000-0000C5120000}"/>
    <cellStyle name="Total 21" xfId="2485" xr:uid="{00000000-0005-0000-0000-0000C6120000}"/>
    <cellStyle name="Total 22" xfId="1651" xr:uid="{00000000-0005-0000-0000-0000C7120000}"/>
    <cellStyle name="Total 3" xfId="1068" xr:uid="{00000000-0005-0000-0000-0000C8120000}"/>
    <cellStyle name="Total 3 10" xfId="1675" xr:uid="{00000000-0005-0000-0000-0000C9120000}"/>
    <cellStyle name="Total 3 10 2" xfId="1646" xr:uid="{00000000-0005-0000-0000-0000CA120000}"/>
    <cellStyle name="Total 3 10 2 2" xfId="3081" xr:uid="{00000000-0005-0000-0000-0000CB120000}"/>
    <cellStyle name="Total 3 10 2 3" xfId="4539" xr:uid="{00000000-0005-0000-0000-0000CC120000}"/>
    <cellStyle name="Total 3 10 3" xfId="3117" xr:uid="{00000000-0005-0000-0000-0000CD120000}"/>
    <cellStyle name="Total 3 10 4" xfId="4575" xr:uid="{00000000-0005-0000-0000-0000CE120000}"/>
    <cellStyle name="Total 3 11" xfId="1335" xr:uid="{00000000-0005-0000-0000-0000CF120000}"/>
    <cellStyle name="Total 3 11 2" xfId="2309" xr:uid="{00000000-0005-0000-0000-0000D0120000}"/>
    <cellStyle name="Total 3 11 2 2" xfId="3783" xr:uid="{00000000-0005-0000-0000-0000D1120000}"/>
    <cellStyle name="Total 3 11 2 3" xfId="5241" xr:uid="{00000000-0005-0000-0000-0000D2120000}"/>
    <cellStyle name="Total 3 11 3" xfId="2742" xr:uid="{00000000-0005-0000-0000-0000D3120000}"/>
    <cellStyle name="Total 3 11 4" xfId="4200" xr:uid="{00000000-0005-0000-0000-0000D4120000}"/>
    <cellStyle name="Total 3 12" xfId="2021" xr:uid="{00000000-0005-0000-0000-0000D5120000}"/>
    <cellStyle name="Total 3 12 2" xfId="3484" xr:uid="{00000000-0005-0000-0000-0000D6120000}"/>
    <cellStyle name="Total 3 12 3" xfId="4942" xr:uid="{00000000-0005-0000-0000-0000D7120000}"/>
    <cellStyle name="Total 3 13" xfId="1343" xr:uid="{00000000-0005-0000-0000-0000D8120000}"/>
    <cellStyle name="Total 3 13 2" xfId="2750" xr:uid="{00000000-0005-0000-0000-0000D9120000}"/>
    <cellStyle name="Total 3 13 3" xfId="4208" xr:uid="{00000000-0005-0000-0000-0000DA120000}"/>
    <cellStyle name="Total 3 14" xfId="2431" xr:uid="{00000000-0005-0000-0000-0000DB120000}"/>
    <cellStyle name="Total 3 14 2" xfId="3905" xr:uid="{00000000-0005-0000-0000-0000DC120000}"/>
    <cellStyle name="Total 3 14 3" xfId="5363" xr:uid="{00000000-0005-0000-0000-0000DD120000}"/>
    <cellStyle name="Total 3 15" xfId="2488" xr:uid="{00000000-0005-0000-0000-0000DE120000}"/>
    <cellStyle name="Total 3 16" xfId="1523" xr:uid="{00000000-0005-0000-0000-0000DF120000}"/>
    <cellStyle name="Total 3 2" xfId="1213" xr:uid="{00000000-0005-0000-0000-0000E0120000}"/>
    <cellStyle name="Total 3 2 2" xfId="1573" xr:uid="{00000000-0005-0000-0000-0000E1120000}"/>
    <cellStyle name="Total 3 2 2 2" xfId="3007" xr:uid="{00000000-0005-0000-0000-0000E2120000}"/>
    <cellStyle name="Total 3 2 2 3" xfId="4465" xr:uid="{00000000-0005-0000-0000-0000E3120000}"/>
    <cellStyle name="Total 3 2 3" xfId="1654" xr:uid="{00000000-0005-0000-0000-0000E4120000}"/>
    <cellStyle name="Total 3 2 3 2" xfId="3090" xr:uid="{00000000-0005-0000-0000-0000E5120000}"/>
    <cellStyle name="Total 3 2 3 3" xfId="4548" xr:uid="{00000000-0005-0000-0000-0000E6120000}"/>
    <cellStyle name="Total 3 2 4" xfId="2617" xr:uid="{00000000-0005-0000-0000-0000E7120000}"/>
    <cellStyle name="Total 3 2 5" xfId="4075" xr:uid="{00000000-0005-0000-0000-0000E8120000}"/>
    <cellStyle name="Total 3 3" xfId="1134" xr:uid="{00000000-0005-0000-0000-0000E9120000}"/>
    <cellStyle name="Total 3 3 2" xfId="1532" xr:uid="{00000000-0005-0000-0000-0000EA120000}"/>
    <cellStyle name="Total 3 3 2 2" xfId="2958" xr:uid="{00000000-0005-0000-0000-0000EB120000}"/>
    <cellStyle name="Total 3 3 2 3" xfId="4416" xr:uid="{00000000-0005-0000-0000-0000EC120000}"/>
    <cellStyle name="Total 3 3 3" xfId="2061" xr:uid="{00000000-0005-0000-0000-0000ED120000}"/>
    <cellStyle name="Total 3 3 3 2" xfId="3524" xr:uid="{00000000-0005-0000-0000-0000EE120000}"/>
    <cellStyle name="Total 3 3 3 3" xfId="4982" xr:uid="{00000000-0005-0000-0000-0000EF120000}"/>
    <cellStyle name="Total 3 3 4" xfId="2524" xr:uid="{00000000-0005-0000-0000-0000F0120000}"/>
    <cellStyle name="Total 3 3 5" xfId="3982" xr:uid="{00000000-0005-0000-0000-0000F1120000}"/>
    <cellStyle name="Total 3 4" xfId="1212" xr:uid="{00000000-0005-0000-0000-0000F2120000}"/>
    <cellStyle name="Total 3 4 2" xfId="1731" xr:uid="{00000000-0005-0000-0000-0000F3120000}"/>
    <cellStyle name="Total 3 4 2 2" xfId="3177" xr:uid="{00000000-0005-0000-0000-0000F4120000}"/>
    <cellStyle name="Total 3 4 2 3" xfId="4635" xr:uid="{00000000-0005-0000-0000-0000F5120000}"/>
    <cellStyle name="Total 3 4 3" xfId="1641" xr:uid="{00000000-0005-0000-0000-0000F6120000}"/>
    <cellStyle name="Total 3 4 3 2" xfId="3076" xr:uid="{00000000-0005-0000-0000-0000F7120000}"/>
    <cellStyle name="Total 3 4 3 3" xfId="4534" xr:uid="{00000000-0005-0000-0000-0000F8120000}"/>
    <cellStyle name="Total 3 4 4" xfId="2616" xr:uid="{00000000-0005-0000-0000-0000F9120000}"/>
    <cellStyle name="Total 3 4 5" xfId="4074" xr:uid="{00000000-0005-0000-0000-0000FA120000}"/>
    <cellStyle name="Total 3 5" xfId="1140" xr:uid="{00000000-0005-0000-0000-0000FB120000}"/>
    <cellStyle name="Total 3 5 2" xfId="1699" xr:uid="{00000000-0005-0000-0000-0000FC120000}"/>
    <cellStyle name="Total 3 5 2 2" xfId="3144" xr:uid="{00000000-0005-0000-0000-0000FD120000}"/>
    <cellStyle name="Total 3 5 2 3" xfId="4602" xr:uid="{00000000-0005-0000-0000-0000FE120000}"/>
    <cellStyle name="Total 3 5 3" xfId="2530" xr:uid="{00000000-0005-0000-0000-0000FF120000}"/>
    <cellStyle name="Total 3 5 4" xfId="3988" xr:uid="{00000000-0005-0000-0000-000000130000}"/>
    <cellStyle name="Total 3 6" xfId="1739" xr:uid="{00000000-0005-0000-0000-000001130000}"/>
    <cellStyle name="Total 3 6 2" xfId="1910" xr:uid="{00000000-0005-0000-0000-000002130000}"/>
    <cellStyle name="Total 3 6 2 2" xfId="3368" xr:uid="{00000000-0005-0000-0000-000003130000}"/>
    <cellStyle name="Total 3 6 2 3" xfId="4826" xr:uid="{00000000-0005-0000-0000-000004130000}"/>
    <cellStyle name="Total 3 6 3" xfId="3186" xr:uid="{00000000-0005-0000-0000-000005130000}"/>
    <cellStyle name="Total 3 6 4" xfId="4644" xr:uid="{00000000-0005-0000-0000-000006130000}"/>
    <cellStyle name="Total 3 7" xfId="1915" xr:uid="{00000000-0005-0000-0000-000007130000}"/>
    <cellStyle name="Total 3 7 2" xfId="2013" xr:uid="{00000000-0005-0000-0000-000008130000}"/>
    <cellStyle name="Total 3 7 2 2" xfId="3475" xr:uid="{00000000-0005-0000-0000-000009130000}"/>
    <cellStyle name="Total 3 7 2 3" xfId="4933" xr:uid="{00000000-0005-0000-0000-00000A130000}"/>
    <cellStyle name="Total 3 7 3" xfId="3373" xr:uid="{00000000-0005-0000-0000-00000B130000}"/>
    <cellStyle name="Total 3 7 4" xfId="4831" xr:uid="{00000000-0005-0000-0000-00000C130000}"/>
    <cellStyle name="Total 3 8" xfId="1862" xr:uid="{00000000-0005-0000-0000-00000D130000}"/>
    <cellStyle name="Total 3 8 2" xfId="1643" xr:uid="{00000000-0005-0000-0000-00000E130000}"/>
    <cellStyle name="Total 3 8 2 2" xfId="3078" xr:uid="{00000000-0005-0000-0000-00000F130000}"/>
    <cellStyle name="Total 3 8 2 3" xfId="4536" xr:uid="{00000000-0005-0000-0000-000010130000}"/>
    <cellStyle name="Total 3 8 3" xfId="3319" xr:uid="{00000000-0005-0000-0000-000011130000}"/>
    <cellStyle name="Total 3 8 4" xfId="4777" xr:uid="{00000000-0005-0000-0000-000012130000}"/>
    <cellStyle name="Total 3 9" xfId="2000" xr:uid="{00000000-0005-0000-0000-000013130000}"/>
    <cellStyle name="Total 3 9 2" xfId="1373" xr:uid="{00000000-0005-0000-0000-000014130000}"/>
    <cellStyle name="Total 3 9 2 2" xfId="2782" xr:uid="{00000000-0005-0000-0000-000015130000}"/>
    <cellStyle name="Total 3 9 2 3" xfId="4240" xr:uid="{00000000-0005-0000-0000-000016130000}"/>
    <cellStyle name="Total 3 9 3" xfId="3461" xr:uid="{00000000-0005-0000-0000-000017130000}"/>
    <cellStyle name="Total 3 9 4" xfId="4919" xr:uid="{00000000-0005-0000-0000-000018130000}"/>
    <cellStyle name="Total 4" xfId="1091" xr:uid="{00000000-0005-0000-0000-000019130000}"/>
    <cellStyle name="Total 4 10" xfId="2176" xr:uid="{00000000-0005-0000-0000-00001A130000}"/>
    <cellStyle name="Total 4 10 2" xfId="2340" xr:uid="{00000000-0005-0000-0000-00001B130000}"/>
    <cellStyle name="Total 4 10 2 2" xfId="3814" xr:uid="{00000000-0005-0000-0000-00001C130000}"/>
    <cellStyle name="Total 4 10 2 3" xfId="5272" xr:uid="{00000000-0005-0000-0000-00001D130000}"/>
    <cellStyle name="Total 4 10 3" xfId="3644" xr:uid="{00000000-0005-0000-0000-00001E130000}"/>
    <cellStyle name="Total 4 10 4" xfId="5102" xr:uid="{00000000-0005-0000-0000-00001F130000}"/>
    <cellStyle name="Total 4 11" xfId="2260" xr:uid="{00000000-0005-0000-0000-000020130000}"/>
    <cellStyle name="Total 4 11 2" xfId="2369" xr:uid="{00000000-0005-0000-0000-000021130000}"/>
    <cellStyle name="Total 4 11 2 2" xfId="3843" xr:uid="{00000000-0005-0000-0000-000022130000}"/>
    <cellStyle name="Total 4 11 2 3" xfId="5301" xr:uid="{00000000-0005-0000-0000-000023130000}"/>
    <cellStyle name="Total 4 11 3" xfId="3734" xr:uid="{00000000-0005-0000-0000-000024130000}"/>
    <cellStyle name="Total 4 11 4" xfId="5192" xr:uid="{00000000-0005-0000-0000-000025130000}"/>
    <cellStyle name="Total 4 12" xfId="2318" xr:uid="{00000000-0005-0000-0000-000026130000}"/>
    <cellStyle name="Total 4 12 2" xfId="3792" xr:uid="{00000000-0005-0000-0000-000027130000}"/>
    <cellStyle name="Total 4 12 3" xfId="5250" xr:uid="{00000000-0005-0000-0000-000028130000}"/>
    <cellStyle name="Total 4 13" xfId="2399" xr:uid="{00000000-0005-0000-0000-000029130000}"/>
    <cellStyle name="Total 4 13 2" xfId="3873" xr:uid="{00000000-0005-0000-0000-00002A130000}"/>
    <cellStyle name="Total 4 13 3" xfId="5331" xr:uid="{00000000-0005-0000-0000-00002B130000}"/>
    <cellStyle name="Total 4 14" xfId="2454" xr:uid="{00000000-0005-0000-0000-00002C130000}"/>
    <cellStyle name="Total 4 14 2" xfId="3928" xr:uid="{00000000-0005-0000-0000-00002D130000}"/>
    <cellStyle name="Total 4 14 3" xfId="5386" xr:uid="{00000000-0005-0000-0000-00002E130000}"/>
    <cellStyle name="Total 4 15" xfId="2498" xr:uid="{00000000-0005-0000-0000-00002F130000}"/>
    <cellStyle name="Total 4 16" xfId="3956" xr:uid="{00000000-0005-0000-0000-000030130000}"/>
    <cellStyle name="Total 4 2" xfId="1223" xr:uid="{00000000-0005-0000-0000-000031130000}"/>
    <cellStyle name="Total 4 2 2" xfId="1583" xr:uid="{00000000-0005-0000-0000-000032130000}"/>
    <cellStyle name="Total 4 2 2 2" xfId="3017" xr:uid="{00000000-0005-0000-0000-000033130000}"/>
    <cellStyle name="Total 4 2 2 3" xfId="4475" xr:uid="{00000000-0005-0000-0000-000034130000}"/>
    <cellStyle name="Total 4 2 3" xfId="2219" xr:uid="{00000000-0005-0000-0000-000035130000}"/>
    <cellStyle name="Total 4 2 3 2" xfId="3689" xr:uid="{00000000-0005-0000-0000-000036130000}"/>
    <cellStyle name="Total 4 2 3 3" xfId="5147" xr:uid="{00000000-0005-0000-0000-000037130000}"/>
    <cellStyle name="Total 4 2 4" xfId="2627" xr:uid="{00000000-0005-0000-0000-000038130000}"/>
    <cellStyle name="Total 4 2 5" xfId="4085" xr:uid="{00000000-0005-0000-0000-000039130000}"/>
    <cellStyle name="Total 4 3" xfId="1253" xr:uid="{00000000-0005-0000-0000-00003A130000}"/>
    <cellStyle name="Total 4 3 2" xfId="1611" xr:uid="{00000000-0005-0000-0000-00003B130000}"/>
    <cellStyle name="Total 4 3 2 2" xfId="3045" xr:uid="{00000000-0005-0000-0000-00003C130000}"/>
    <cellStyle name="Total 4 3 2 3" xfId="4503" xr:uid="{00000000-0005-0000-0000-00003D130000}"/>
    <cellStyle name="Total 4 3 3" xfId="1468" xr:uid="{00000000-0005-0000-0000-00003E130000}"/>
    <cellStyle name="Total 4 3 3 2" xfId="2894" xr:uid="{00000000-0005-0000-0000-00003F130000}"/>
    <cellStyle name="Total 4 3 3 3" xfId="4352" xr:uid="{00000000-0005-0000-0000-000040130000}"/>
    <cellStyle name="Total 4 3 4" xfId="2659" xr:uid="{00000000-0005-0000-0000-000041130000}"/>
    <cellStyle name="Total 4 3 5" xfId="4117" xr:uid="{00000000-0005-0000-0000-000042130000}"/>
    <cellStyle name="Total 4 4" xfId="1283" xr:uid="{00000000-0005-0000-0000-000043130000}"/>
    <cellStyle name="Total 4 4 2" xfId="1775" xr:uid="{00000000-0005-0000-0000-000044130000}"/>
    <cellStyle name="Total 4 4 2 2" xfId="3223" xr:uid="{00000000-0005-0000-0000-000045130000}"/>
    <cellStyle name="Total 4 4 2 3" xfId="4681" xr:uid="{00000000-0005-0000-0000-000046130000}"/>
    <cellStyle name="Total 4 4 3" xfId="2301" xr:uid="{00000000-0005-0000-0000-000047130000}"/>
    <cellStyle name="Total 4 4 3 2" xfId="3775" xr:uid="{00000000-0005-0000-0000-000048130000}"/>
    <cellStyle name="Total 4 4 3 3" xfId="5233" xr:uid="{00000000-0005-0000-0000-000049130000}"/>
    <cellStyle name="Total 4 4 4" xfId="2690" xr:uid="{00000000-0005-0000-0000-00004A130000}"/>
    <cellStyle name="Total 4 4 5" xfId="4148" xr:uid="{00000000-0005-0000-0000-00004B130000}"/>
    <cellStyle name="Total 4 5" xfId="1311" xr:uid="{00000000-0005-0000-0000-00004C130000}"/>
    <cellStyle name="Total 4 5 2" xfId="2097" xr:uid="{00000000-0005-0000-0000-00004D130000}"/>
    <cellStyle name="Total 4 5 2 2" xfId="3563" xr:uid="{00000000-0005-0000-0000-00004E130000}"/>
    <cellStyle name="Total 4 5 2 3" xfId="5021" xr:uid="{00000000-0005-0000-0000-00004F130000}"/>
    <cellStyle name="Total 4 5 3" xfId="2718" xr:uid="{00000000-0005-0000-0000-000050130000}"/>
    <cellStyle name="Total 4 5 4" xfId="4176" xr:uid="{00000000-0005-0000-0000-000051130000}"/>
    <cellStyle name="Total 4 6" xfId="1883" xr:uid="{00000000-0005-0000-0000-000052130000}"/>
    <cellStyle name="Total 4 6 2" xfId="1506" xr:uid="{00000000-0005-0000-0000-000053130000}"/>
    <cellStyle name="Total 4 6 2 2" xfId="2932" xr:uid="{00000000-0005-0000-0000-000054130000}"/>
    <cellStyle name="Total 4 6 2 3" xfId="4390" xr:uid="{00000000-0005-0000-0000-000055130000}"/>
    <cellStyle name="Total 4 6 3" xfId="3341" xr:uid="{00000000-0005-0000-0000-000056130000}"/>
    <cellStyle name="Total 4 6 4" xfId="4799" xr:uid="{00000000-0005-0000-0000-000057130000}"/>
    <cellStyle name="Total 4 7" xfId="1964" xr:uid="{00000000-0005-0000-0000-000058130000}"/>
    <cellStyle name="Total 4 7 2" xfId="1913" xr:uid="{00000000-0005-0000-0000-000059130000}"/>
    <cellStyle name="Total 4 7 2 2" xfId="3371" xr:uid="{00000000-0005-0000-0000-00005A130000}"/>
    <cellStyle name="Total 4 7 2 3" xfId="4829" xr:uid="{00000000-0005-0000-0000-00005B130000}"/>
    <cellStyle name="Total 4 7 3" xfId="3424" xr:uid="{00000000-0005-0000-0000-00005C130000}"/>
    <cellStyle name="Total 4 7 4" xfId="4882" xr:uid="{00000000-0005-0000-0000-00005D130000}"/>
    <cellStyle name="Total 4 8" xfId="2040" xr:uid="{00000000-0005-0000-0000-00005E130000}"/>
    <cellStyle name="Total 4 8 2" xfId="2072" xr:uid="{00000000-0005-0000-0000-00005F130000}"/>
    <cellStyle name="Total 4 8 2 2" xfId="3536" xr:uid="{00000000-0005-0000-0000-000060130000}"/>
    <cellStyle name="Total 4 8 2 3" xfId="4994" xr:uid="{00000000-0005-0000-0000-000061130000}"/>
    <cellStyle name="Total 4 8 3" xfId="3503" xr:uid="{00000000-0005-0000-0000-000062130000}"/>
    <cellStyle name="Total 4 8 4" xfId="4961" xr:uid="{00000000-0005-0000-0000-000063130000}"/>
    <cellStyle name="Total 4 9" xfId="2113" xr:uid="{00000000-0005-0000-0000-000064130000}"/>
    <cellStyle name="Total 4 9 2" xfId="1807" xr:uid="{00000000-0005-0000-0000-000065130000}"/>
    <cellStyle name="Total 4 9 2 2" xfId="3255" xr:uid="{00000000-0005-0000-0000-000066130000}"/>
    <cellStyle name="Total 4 9 2 3" xfId="4713" xr:uid="{00000000-0005-0000-0000-000067130000}"/>
    <cellStyle name="Total 4 9 3" xfId="3579" xr:uid="{00000000-0005-0000-0000-000068130000}"/>
    <cellStyle name="Total 4 9 4" xfId="5037" xr:uid="{00000000-0005-0000-0000-000069130000}"/>
    <cellStyle name="Total 5" xfId="1100" xr:uid="{00000000-0005-0000-0000-00006A130000}"/>
    <cellStyle name="Total 5 10" xfId="2182" xr:uid="{00000000-0005-0000-0000-00006B130000}"/>
    <cellStyle name="Total 5 10 2" xfId="2346" xr:uid="{00000000-0005-0000-0000-00006C130000}"/>
    <cellStyle name="Total 5 10 2 2" xfId="3820" xr:uid="{00000000-0005-0000-0000-00006D130000}"/>
    <cellStyle name="Total 5 10 2 3" xfId="5278" xr:uid="{00000000-0005-0000-0000-00006E130000}"/>
    <cellStyle name="Total 5 10 3" xfId="3650" xr:uid="{00000000-0005-0000-0000-00006F130000}"/>
    <cellStyle name="Total 5 10 4" xfId="5108" xr:uid="{00000000-0005-0000-0000-000070130000}"/>
    <cellStyle name="Total 5 11" xfId="2266" xr:uid="{00000000-0005-0000-0000-000071130000}"/>
    <cellStyle name="Total 5 11 2" xfId="2375" xr:uid="{00000000-0005-0000-0000-000072130000}"/>
    <cellStyle name="Total 5 11 2 2" xfId="3849" xr:uid="{00000000-0005-0000-0000-000073130000}"/>
    <cellStyle name="Total 5 11 2 3" xfId="5307" xr:uid="{00000000-0005-0000-0000-000074130000}"/>
    <cellStyle name="Total 5 11 3" xfId="3740" xr:uid="{00000000-0005-0000-0000-000075130000}"/>
    <cellStyle name="Total 5 11 4" xfId="5198" xr:uid="{00000000-0005-0000-0000-000076130000}"/>
    <cellStyle name="Total 5 12" xfId="2324" xr:uid="{00000000-0005-0000-0000-000077130000}"/>
    <cellStyle name="Total 5 12 2" xfId="3798" xr:uid="{00000000-0005-0000-0000-000078130000}"/>
    <cellStyle name="Total 5 12 3" xfId="5256" xr:uid="{00000000-0005-0000-0000-000079130000}"/>
    <cellStyle name="Total 5 13" xfId="2405" xr:uid="{00000000-0005-0000-0000-00007A130000}"/>
    <cellStyle name="Total 5 13 2" xfId="3879" xr:uid="{00000000-0005-0000-0000-00007B130000}"/>
    <cellStyle name="Total 5 13 3" xfId="5337" xr:uid="{00000000-0005-0000-0000-00007C130000}"/>
    <cellStyle name="Total 5 14" xfId="2460" xr:uid="{00000000-0005-0000-0000-00007D130000}"/>
    <cellStyle name="Total 5 14 2" xfId="3934" xr:uid="{00000000-0005-0000-0000-00007E130000}"/>
    <cellStyle name="Total 5 14 3" xfId="5392" xr:uid="{00000000-0005-0000-0000-00007F130000}"/>
    <cellStyle name="Total 5 15" xfId="2504" xr:uid="{00000000-0005-0000-0000-000080130000}"/>
    <cellStyle name="Total 5 16" xfId="3962" xr:uid="{00000000-0005-0000-0000-000081130000}"/>
    <cellStyle name="Total 5 2" xfId="1229" xr:uid="{00000000-0005-0000-0000-000082130000}"/>
    <cellStyle name="Total 5 2 2" xfId="1589" xr:uid="{00000000-0005-0000-0000-000083130000}"/>
    <cellStyle name="Total 5 2 2 2" xfId="3023" xr:uid="{00000000-0005-0000-0000-000084130000}"/>
    <cellStyle name="Total 5 2 2 3" xfId="4481" xr:uid="{00000000-0005-0000-0000-000085130000}"/>
    <cellStyle name="Total 5 2 3" xfId="2071" xr:uid="{00000000-0005-0000-0000-000086130000}"/>
    <cellStyle name="Total 5 2 3 2" xfId="3535" xr:uid="{00000000-0005-0000-0000-000087130000}"/>
    <cellStyle name="Total 5 2 3 3" xfId="4993" xr:uid="{00000000-0005-0000-0000-000088130000}"/>
    <cellStyle name="Total 5 2 4" xfId="2633" xr:uid="{00000000-0005-0000-0000-000089130000}"/>
    <cellStyle name="Total 5 2 5" xfId="4091" xr:uid="{00000000-0005-0000-0000-00008A130000}"/>
    <cellStyle name="Total 5 3" xfId="1259" xr:uid="{00000000-0005-0000-0000-00008B130000}"/>
    <cellStyle name="Total 5 3 2" xfId="1617" xr:uid="{00000000-0005-0000-0000-00008C130000}"/>
    <cellStyle name="Total 5 3 2 2" xfId="3051" xr:uid="{00000000-0005-0000-0000-00008D130000}"/>
    <cellStyle name="Total 5 3 2 3" xfId="4509" xr:uid="{00000000-0005-0000-0000-00008E130000}"/>
    <cellStyle name="Total 5 3 3" xfId="2160" xr:uid="{00000000-0005-0000-0000-00008F130000}"/>
    <cellStyle name="Total 5 3 3 2" xfId="3626" xr:uid="{00000000-0005-0000-0000-000090130000}"/>
    <cellStyle name="Total 5 3 3 3" xfId="5084" xr:uid="{00000000-0005-0000-0000-000091130000}"/>
    <cellStyle name="Total 5 3 4" xfId="2665" xr:uid="{00000000-0005-0000-0000-000092130000}"/>
    <cellStyle name="Total 5 3 5" xfId="4123" xr:uid="{00000000-0005-0000-0000-000093130000}"/>
    <cellStyle name="Total 5 4" xfId="1289" xr:uid="{00000000-0005-0000-0000-000094130000}"/>
    <cellStyle name="Total 5 4 2" xfId="1781" xr:uid="{00000000-0005-0000-0000-000095130000}"/>
    <cellStyle name="Total 5 4 2 2" xfId="3229" xr:uid="{00000000-0005-0000-0000-000096130000}"/>
    <cellStyle name="Total 5 4 2 3" xfId="4687" xr:uid="{00000000-0005-0000-0000-000097130000}"/>
    <cellStyle name="Total 5 4 3" xfId="1490" xr:uid="{00000000-0005-0000-0000-000098130000}"/>
    <cellStyle name="Total 5 4 3 2" xfId="2917" xr:uid="{00000000-0005-0000-0000-000099130000}"/>
    <cellStyle name="Total 5 4 3 3" xfId="4375" xr:uid="{00000000-0005-0000-0000-00009A130000}"/>
    <cellStyle name="Total 5 4 4" xfId="2696" xr:uid="{00000000-0005-0000-0000-00009B130000}"/>
    <cellStyle name="Total 5 4 5" xfId="4154" xr:uid="{00000000-0005-0000-0000-00009C130000}"/>
    <cellStyle name="Total 5 5" xfId="1317" xr:uid="{00000000-0005-0000-0000-00009D130000}"/>
    <cellStyle name="Total 5 5 2" xfId="2007" xr:uid="{00000000-0005-0000-0000-00009E130000}"/>
    <cellStyle name="Total 5 5 2 2" xfId="3469" xr:uid="{00000000-0005-0000-0000-00009F130000}"/>
    <cellStyle name="Total 5 5 2 3" xfId="4927" xr:uid="{00000000-0005-0000-0000-0000A0130000}"/>
    <cellStyle name="Total 5 5 3" xfId="2724" xr:uid="{00000000-0005-0000-0000-0000A1130000}"/>
    <cellStyle name="Total 5 5 4" xfId="4182" xr:uid="{00000000-0005-0000-0000-0000A2130000}"/>
    <cellStyle name="Total 5 6" xfId="1889" xr:uid="{00000000-0005-0000-0000-0000A3130000}"/>
    <cellStyle name="Total 5 6 2" xfId="1670" xr:uid="{00000000-0005-0000-0000-0000A4130000}"/>
    <cellStyle name="Total 5 6 2 2" xfId="3112" xr:uid="{00000000-0005-0000-0000-0000A5130000}"/>
    <cellStyle name="Total 5 6 2 3" xfId="4570" xr:uid="{00000000-0005-0000-0000-0000A6130000}"/>
    <cellStyle name="Total 5 6 3" xfId="3347" xr:uid="{00000000-0005-0000-0000-0000A7130000}"/>
    <cellStyle name="Total 5 6 4" xfId="4805" xr:uid="{00000000-0005-0000-0000-0000A8130000}"/>
    <cellStyle name="Total 5 7" xfId="1970" xr:uid="{00000000-0005-0000-0000-0000A9130000}"/>
    <cellStyle name="Total 5 7 2" xfId="2136" xr:uid="{00000000-0005-0000-0000-0000AA130000}"/>
    <cellStyle name="Total 5 7 2 2" xfId="3602" xr:uid="{00000000-0005-0000-0000-0000AB130000}"/>
    <cellStyle name="Total 5 7 2 3" xfId="5060" xr:uid="{00000000-0005-0000-0000-0000AC130000}"/>
    <cellStyle name="Total 5 7 3" xfId="3430" xr:uid="{00000000-0005-0000-0000-0000AD130000}"/>
    <cellStyle name="Total 5 7 4" xfId="4888" xr:uid="{00000000-0005-0000-0000-0000AE130000}"/>
    <cellStyle name="Total 5 8" xfId="2046" xr:uid="{00000000-0005-0000-0000-0000AF130000}"/>
    <cellStyle name="Total 5 8 2" xfId="1796" xr:uid="{00000000-0005-0000-0000-0000B0130000}"/>
    <cellStyle name="Total 5 8 2 2" xfId="3244" xr:uid="{00000000-0005-0000-0000-0000B1130000}"/>
    <cellStyle name="Total 5 8 2 3" xfId="4702" xr:uid="{00000000-0005-0000-0000-0000B2130000}"/>
    <cellStyle name="Total 5 8 3" xfId="3509" xr:uid="{00000000-0005-0000-0000-0000B3130000}"/>
    <cellStyle name="Total 5 8 4" xfId="4967" xr:uid="{00000000-0005-0000-0000-0000B4130000}"/>
    <cellStyle name="Total 5 9" xfId="2119" xr:uid="{00000000-0005-0000-0000-0000B5130000}"/>
    <cellStyle name="Total 5 9 2" xfId="1470" xr:uid="{00000000-0005-0000-0000-0000B6130000}"/>
    <cellStyle name="Total 5 9 2 2" xfId="2896" xr:uid="{00000000-0005-0000-0000-0000B7130000}"/>
    <cellStyle name="Total 5 9 2 3" xfId="4354" xr:uid="{00000000-0005-0000-0000-0000B8130000}"/>
    <cellStyle name="Total 5 9 3" xfId="3585" xr:uid="{00000000-0005-0000-0000-0000B9130000}"/>
    <cellStyle name="Total 5 9 4" xfId="5043" xr:uid="{00000000-0005-0000-0000-0000BA130000}"/>
    <cellStyle name="Total 6" xfId="1102" xr:uid="{00000000-0005-0000-0000-0000BB130000}"/>
    <cellStyle name="Total 6 10" xfId="2183" xr:uid="{00000000-0005-0000-0000-0000BC130000}"/>
    <cellStyle name="Total 6 10 2" xfId="2347" xr:uid="{00000000-0005-0000-0000-0000BD130000}"/>
    <cellStyle name="Total 6 10 2 2" xfId="3821" xr:uid="{00000000-0005-0000-0000-0000BE130000}"/>
    <cellStyle name="Total 6 10 2 3" xfId="5279" xr:uid="{00000000-0005-0000-0000-0000BF130000}"/>
    <cellStyle name="Total 6 10 3" xfId="3651" xr:uid="{00000000-0005-0000-0000-0000C0130000}"/>
    <cellStyle name="Total 6 10 4" xfId="5109" xr:uid="{00000000-0005-0000-0000-0000C1130000}"/>
    <cellStyle name="Total 6 11" xfId="2267" xr:uid="{00000000-0005-0000-0000-0000C2130000}"/>
    <cellStyle name="Total 6 11 2" xfId="2376" xr:uid="{00000000-0005-0000-0000-0000C3130000}"/>
    <cellStyle name="Total 6 11 2 2" xfId="3850" xr:uid="{00000000-0005-0000-0000-0000C4130000}"/>
    <cellStyle name="Total 6 11 2 3" xfId="5308" xr:uid="{00000000-0005-0000-0000-0000C5130000}"/>
    <cellStyle name="Total 6 11 3" xfId="3741" xr:uid="{00000000-0005-0000-0000-0000C6130000}"/>
    <cellStyle name="Total 6 11 4" xfId="5199" xr:uid="{00000000-0005-0000-0000-0000C7130000}"/>
    <cellStyle name="Total 6 12" xfId="2325" xr:uid="{00000000-0005-0000-0000-0000C8130000}"/>
    <cellStyle name="Total 6 12 2" xfId="3799" xr:uid="{00000000-0005-0000-0000-0000C9130000}"/>
    <cellStyle name="Total 6 12 3" xfId="5257" xr:uid="{00000000-0005-0000-0000-0000CA130000}"/>
    <cellStyle name="Total 6 13" xfId="2406" xr:uid="{00000000-0005-0000-0000-0000CB130000}"/>
    <cellStyle name="Total 6 13 2" xfId="3880" xr:uid="{00000000-0005-0000-0000-0000CC130000}"/>
    <cellStyle name="Total 6 13 3" xfId="5338" xr:uid="{00000000-0005-0000-0000-0000CD130000}"/>
    <cellStyle name="Total 6 14" xfId="2461" xr:uid="{00000000-0005-0000-0000-0000CE130000}"/>
    <cellStyle name="Total 6 14 2" xfId="3935" xr:uid="{00000000-0005-0000-0000-0000CF130000}"/>
    <cellStyle name="Total 6 14 3" xfId="5393" xr:uid="{00000000-0005-0000-0000-0000D0130000}"/>
    <cellStyle name="Total 6 15" xfId="2505" xr:uid="{00000000-0005-0000-0000-0000D1130000}"/>
    <cellStyle name="Total 6 16" xfId="3963" xr:uid="{00000000-0005-0000-0000-0000D2130000}"/>
    <cellStyle name="Total 6 2" xfId="1230" xr:uid="{00000000-0005-0000-0000-0000D3130000}"/>
    <cellStyle name="Total 6 2 2" xfId="1590" xr:uid="{00000000-0005-0000-0000-0000D4130000}"/>
    <cellStyle name="Total 6 2 2 2" xfId="3024" xr:uid="{00000000-0005-0000-0000-0000D5130000}"/>
    <cellStyle name="Total 6 2 2 3" xfId="4482" xr:uid="{00000000-0005-0000-0000-0000D6130000}"/>
    <cellStyle name="Total 6 2 3" xfId="2223" xr:uid="{00000000-0005-0000-0000-0000D7130000}"/>
    <cellStyle name="Total 6 2 3 2" xfId="3694" xr:uid="{00000000-0005-0000-0000-0000D8130000}"/>
    <cellStyle name="Total 6 2 3 3" xfId="5152" xr:uid="{00000000-0005-0000-0000-0000D9130000}"/>
    <cellStyle name="Total 6 2 4" xfId="2634" xr:uid="{00000000-0005-0000-0000-0000DA130000}"/>
    <cellStyle name="Total 6 2 5" xfId="4092" xr:uid="{00000000-0005-0000-0000-0000DB130000}"/>
    <cellStyle name="Total 6 3" xfId="1260" xr:uid="{00000000-0005-0000-0000-0000DC130000}"/>
    <cellStyle name="Total 6 3 2" xfId="1618" xr:uid="{00000000-0005-0000-0000-0000DD130000}"/>
    <cellStyle name="Total 6 3 2 2" xfId="3052" xr:uid="{00000000-0005-0000-0000-0000DE130000}"/>
    <cellStyle name="Total 6 3 2 3" xfId="4510" xr:uid="{00000000-0005-0000-0000-0000DF130000}"/>
    <cellStyle name="Total 6 3 3" xfId="2284" xr:uid="{00000000-0005-0000-0000-0000E0130000}"/>
    <cellStyle name="Total 6 3 3 2" xfId="3758" xr:uid="{00000000-0005-0000-0000-0000E1130000}"/>
    <cellStyle name="Total 6 3 3 3" xfId="5216" xr:uid="{00000000-0005-0000-0000-0000E2130000}"/>
    <cellStyle name="Total 6 3 4" xfId="2666" xr:uid="{00000000-0005-0000-0000-0000E3130000}"/>
    <cellStyle name="Total 6 3 5" xfId="4124" xr:uid="{00000000-0005-0000-0000-0000E4130000}"/>
    <cellStyle name="Total 6 4" xfId="1290" xr:uid="{00000000-0005-0000-0000-0000E5130000}"/>
    <cellStyle name="Total 6 4 2" xfId="1782" xr:uid="{00000000-0005-0000-0000-0000E6130000}"/>
    <cellStyle name="Total 6 4 2 2" xfId="3230" xr:uid="{00000000-0005-0000-0000-0000E7130000}"/>
    <cellStyle name="Total 6 4 2 3" xfId="4688" xr:uid="{00000000-0005-0000-0000-0000E8130000}"/>
    <cellStyle name="Total 6 4 3" xfId="1487" xr:uid="{00000000-0005-0000-0000-0000E9130000}"/>
    <cellStyle name="Total 6 4 3 2" xfId="2914" xr:uid="{00000000-0005-0000-0000-0000EA130000}"/>
    <cellStyle name="Total 6 4 3 3" xfId="4372" xr:uid="{00000000-0005-0000-0000-0000EB130000}"/>
    <cellStyle name="Total 6 4 4" xfId="2697" xr:uid="{00000000-0005-0000-0000-0000EC130000}"/>
    <cellStyle name="Total 6 4 5" xfId="4155" xr:uid="{00000000-0005-0000-0000-0000ED130000}"/>
    <cellStyle name="Total 6 5" xfId="1318" xr:uid="{00000000-0005-0000-0000-0000EE130000}"/>
    <cellStyle name="Total 6 5 2" xfId="2029" xr:uid="{00000000-0005-0000-0000-0000EF130000}"/>
    <cellStyle name="Total 6 5 2 2" xfId="3492" xr:uid="{00000000-0005-0000-0000-0000F0130000}"/>
    <cellStyle name="Total 6 5 2 3" xfId="4950" xr:uid="{00000000-0005-0000-0000-0000F1130000}"/>
    <cellStyle name="Total 6 5 3" xfId="2725" xr:uid="{00000000-0005-0000-0000-0000F2130000}"/>
    <cellStyle name="Total 6 5 4" xfId="4183" xr:uid="{00000000-0005-0000-0000-0000F3130000}"/>
    <cellStyle name="Total 6 6" xfId="1890" xr:uid="{00000000-0005-0000-0000-0000F4130000}"/>
    <cellStyle name="Total 6 6 2" xfId="1372" xr:uid="{00000000-0005-0000-0000-0000F5130000}"/>
    <cellStyle name="Total 6 6 2 2" xfId="2781" xr:uid="{00000000-0005-0000-0000-0000F6130000}"/>
    <cellStyle name="Total 6 6 2 3" xfId="4239" xr:uid="{00000000-0005-0000-0000-0000F7130000}"/>
    <cellStyle name="Total 6 6 3" xfId="3348" xr:uid="{00000000-0005-0000-0000-0000F8130000}"/>
    <cellStyle name="Total 6 6 4" xfId="4806" xr:uid="{00000000-0005-0000-0000-0000F9130000}"/>
    <cellStyle name="Total 6 7" xfId="1971" xr:uid="{00000000-0005-0000-0000-0000FA130000}"/>
    <cellStyle name="Total 6 7 2" xfId="1762" xr:uid="{00000000-0005-0000-0000-0000FB130000}"/>
    <cellStyle name="Total 6 7 2 2" xfId="3210" xr:uid="{00000000-0005-0000-0000-0000FC130000}"/>
    <cellStyle name="Total 6 7 2 3" xfId="4668" xr:uid="{00000000-0005-0000-0000-0000FD130000}"/>
    <cellStyle name="Total 6 7 3" xfId="3431" xr:uid="{00000000-0005-0000-0000-0000FE130000}"/>
    <cellStyle name="Total 6 7 4" xfId="4889" xr:uid="{00000000-0005-0000-0000-0000FF130000}"/>
    <cellStyle name="Total 6 8" xfId="2047" xr:uid="{00000000-0005-0000-0000-000000140000}"/>
    <cellStyle name="Total 6 8 2" xfId="1657" xr:uid="{00000000-0005-0000-0000-000001140000}"/>
    <cellStyle name="Total 6 8 2 2" xfId="3093" xr:uid="{00000000-0005-0000-0000-000002140000}"/>
    <cellStyle name="Total 6 8 2 3" xfId="4551" xr:uid="{00000000-0005-0000-0000-000003140000}"/>
    <cellStyle name="Total 6 8 3" xfId="3510" xr:uid="{00000000-0005-0000-0000-000004140000}"/>
    <cellStyle name="Total 6 8 4" xfId="4968" xr:uid="{00000000-0005-0000-0000-000005140000}"/>
    <cellStyle name="Total 6 9" xfId="2120" xr:uid="{00000000-0005-0000-0000-000006140000}"/>
    <cellStyle name="Total 6 9 2" xfId="1729" xr:uid="{00000000-0005-0000-0000-000007140000}"/>
    <cellStyle name="Total 6 9 2 2" xfId="3175" xr:uid="{00000000-0005-0000-0000-000008140000}"/>
    <cellStyle name="Total 6 9 2 3" xfId="4633" xr:uid="{00000000-0005-0000-0000-000009140000}"/>
    <cellStyle name="Total 6 9 3" xfId="3586" xr:uid="{00000000-0005-0000-0000-00000A140000}"/>
    <cellStyle name="Total 6 9 4" xfId="5044" xr:uid="{00000000-0005-0000-0000-00000B140000}"/>
    <cellStyle name="Total 7" xfId="1115" xr:uid="{00000000-0005-0000-0000-00000C140000}"/>
    <cellStyle name="Total 7 10" xfId="2194" xr:uid="{00000000-0005-0000-0000-00000D140000}"/>
    <cellStyle name="Total 7 10 2" xfId="2358" xr:uid="{00000000-0005-0000-0000-00000E140000}"/>
    <cellStyle name="Total 7 10 2 2" xfId="3832" xr:uid="{00000000-0005-0000-0000-00000F140000}"/>
    <cellStyle name="Total 7 10 2 3" xfId="5290" xr:uid="{00000000-0005-0000-0000-000010140000}"/>
    <cellStyle name="Total 7 10 3" xfId="3662" xr:uid="{00000000-0005-0000-0000-000011140000}"/>
    <cellStyle name="Total 7 10 4" xfId="5120" xr:uid="{00000000-0005-0000-0000-000012140000}"/>
    <cellStyle name="Total 7 11" xfId="2278" xr:uid="{00000000-0005-0000-0000-000013140000}"/>
    <cellStyle name="Total 7 11 2" xfId="2387" xr:uid="{00000000-0005-0000-0000-000014140000}"/>
    <cellStyle name="Total 7 11 2 2" xfId="3861" xr:uid="{00000000-0005-0000-0000-000015140000}"/>
    <cellStyle name="Total 7 11 2 3" xfId="5319" xr:uid="{00000000-0005-0000-0000-000016140000}"/>
    <cellStyle name="Total 7 11 3" xfId="3752" xr:uid="{00000000-0005-0000-0000-000017140000}"/>
    <cellStyle name="Total 7 11 4" xfId="5210" xr:uid="{00000000-0005-0000-0000-000018140000}"/>
    <cellStyle name="Total 7 12" xfId="2336" xr:uid="{00000000-0005-0000-0000-000019140000}"/>
    <cellStyle name="Total 7 12 2" xfId="3810" xr:uid="{00000000-0005-0000-0000-00001A140000}"/>
    <cellStyle name="Total 7 12 3" xfId="5268" xr:uid="{00000000-0005-0000-0000-00001B140000}"/>
    <cellStyle name="Total 7 13" xfId="2417" xr:uid="{00000000-0005-0000-0000-00001C140000}"/>
    <cellStyle name="Total 7 13 2" xfId="3891" xr:uid="{00000000-0005-0000-0000-00001D140000}"/>
    <cellStyle name="Total 7 13 3" xfId="5349" xr:uid="{00000000-0005-0000-0000-00001E140000}"/>
    <cellStyle name="Total 7 14" xfId="2472" xr:uid="{00000000-0005-0000-0000-00001F140000}"/>
    <cellStyle name="Total 7 14 2" xfId="3946" xr:uid="{00000000-0005-0000-0000-000020140000}"/>
    <cellStyle name="Total 7 14 3" xfId="5404" xr:uid="{00000000-0005-0000-0000-000021140000}"/>
    <cellStyle name="Total 7 15" xfId="2516" xr:uid="{00000000-0005-0000-0000-000022140000}"/>
    <cellStyle name="Total 7 16" xfId="3974" xr:uid="{00000000-0005-0000-0000-000023140000}"/>
    <cellStyle name="Total 7 2" xfId="1241" xr:uid="{00000000-0005-0000-0000-000024140000}"/>
    <cellStyle name="Total 7 2 2" xfId="1601" xr:uid="{00000000-0005-0000-0000-000025140000}"/>
    <cellStyle name="Total 7 2 2 2" xfId="3035" xr:uid="{00000000-0005-0000-0000-000026140000}"/>
    <cellStyle name="Total 7 2 2 3" xfId="4493" xr:uid="{00000000-0005-0000-0000-000027140000}"/>
    <cellStyle name="Total 7 2 3" xfId="1454" xr:uid="{00000000-0005-0000-0000-000028140000}"/>
    <cellStyle name="Total 7 2 3 2" xfId="2876" xr:uid="{00000000-0005-0000-0000-000029140000}"/>
    <cellStyle name="Total 7 2 3 3" xfId="4334" xr:uid="{00000000-0005-0000-0000-00002A140000}"/>
    <cellStyle name="Total 7 2 4" xfId="2646" xr:uid="{00000000-0005-0000-0000-00002B140000}"/>
    <cellStyle name="Total 7 2 5" xfId="4104" xr:uid="{00000000-0005-0000-0000-00002C140000}"/>
    <cellStyle name="Total 7 3" xfId="1271" xr:uid="{00000000-0005-0000-0000-00002D140000}"/>
    <cellStyle name="Total 7 3 2" xfId="1629" xr:uid="{00000000-0005-0000-0000-00002E140000}"/>
    <cellStyle name="Total 7 3 2 2" xfId="3063" xr:uid="{00000000-0005-0000-0000-00002F140000}"/>
    <cellStyle name="Total 7 3 2 3" xfId="4521" xr:uid="{00000000-0005-0000-0000-000030140000}"/>
    <cellStyle name="Total 7 3 3" xfId="1406" xr:uid="{00000000-0005-0000-0000-000031140000}"/>
    <cellStyle name="Total 7 3 3 2" xfId="2822" xr:uid="{00000000-0005-0000-0000-000032140000}"/>
    <cellStyle name="Total 7 3 3 3" xfId="4280" xr:uid="{00000000-0005-0000-0000-000033140000}"/>
    <cellStyle name="Total 7 3 4" xfId="2677" xr:uid="{00000000-0005-0000-0000-000034140000}"/>
    <cellStyle name="Total 7 3 5" xfId="4135" xr:uid="{00000000-0005-0000-0000-000035140000}"/>
    <cellStyle name="Total 7 4" xfId="1301" xr:uid="{00000000-0005-0000-0000-000036140000}"/>
    <cellStyle name="Total 7 4 2" xfId="1793" xr:uid="{00000000-0005-0000-0000-000037140000}"/>
    <cellStyle name="Total 7 4 2 2" xfId="3241" xr:uid="{00000000-0005-0000-0000-000038140000}"/>
    <cellStyle name="Total 7 4 2 3" xfId="4699" xr:uid="{00000000-0005-0000-0000-000039140000}"/>
    <cellStyle name="Total 7 4 3" xfId="2231" xr:uid="{00000000-0005-0000-0000-00003A140000}"/>
    <cellStyle name="Total 7 4 3 2" xfId="3703" xr:uid="{00000000-0005-0000-0000-00003B140000}"/>
    <cellStyle name="Total 7 4 3 3" xfId="5161" xr:uid="{00000000-0005-0000-0000-00003C140000}"/>
    <cellStyle name="Total 7 4 4" xfId="2708" xr:uid="{00000000-0005-0000-0000-00003D140000}"/>
    <cellStyle name="Total 7 4 5" xfId="4166" xr:uid="{00000000-0005-0000-0000-00003E140000}"/>
    <cellStyle name="Total 7 5" xfId="1329" xr:uid="{00000000-0005-0000-0000-00003F140000}"/>
    <cellStyle name="Total 7 5 2" xfId="2002" xr:uid="{00000000-0005-0000-0000-000040140000}"/>
    <cellStyle name="Total 7 5 2 2" xfId="3464" xr:uid="{00000000-0005-0000-0000-000041140000}"/>
    <cellStyle name="Total 7 5 2 3" xfId="4922" xr:uid="{00000000-0005-0000-0000-000042140000}"/>
    <cellStyle name="Total 7 5 3" xfId="2736" xr:uid="{00000000-0005-0000-0000-000043140000}"/>
    <cellStyle name="Total 7 5 4" xfId="4194" xr:uid="{00000000-0005-0000-0000-000044140000}"/>
    <cellStyle name="Total 7 6" xfId="1901" xr:uid="{00000000-0005-0000-0000-000045140000}"/>
    <cellStyle name="Total 7 6 2" xfId="2010" xr:uid="{00000000-0005-0000-0000-000046140000}"/>
    <cellStyle name="Total 7 6 2 2" xfId="3472" xr:uid="{00000000-0005-0000-0000-000047140000}"/>
    <cellStyle name="Total 7 6 2 3" xfId="4930" xr:uid="{00000000-0005-0000-0000-000048140000}"/>
    <cellStyle name="Total 7 6 3" xfId="3359" xr:uid="{00000000-0005-0000-0000-000049140000}"/>
    <cellStyle name="Total 7 6 4" xfId="4817" xr:uid="{00000000-0005-0000-0000-00004A140000}"/>
    <cellStyle name="Total 7 7" xfId="1982" xr:uid="{00000000-0005-0000-0000-00004B140000}"/>
    <cellStyle name="Total 7 7 2" xfId="1990" xr:uid="{00000000-0005-0000-0000-00004C140000}"/>
    <cellStyle name="Total 7 7 2 2" xfId="3451" xr:uid="{00000000-0005-0000-0000-00004D140000}"/>
    <cellStyle name="Total 7 7 2 3" xfId="4909" xr:uid="{00000000-0005-0000-0000-00004E140000}"/>
    <cellStyle name="Total 7 7 3" xfId="3442" xr:uid="{00000000-0005-0000-0000-00004F140000}"/>
    <cellStyle name="Total 7 7 4" xfId="4900" xr:uid="{00000000-0005-0000-0000-000050140000}"/>
    <cellStyle name="Total 7 8" xfId="2058" xr:uid="{00000000-0005-0000-0000-000051140000}"/>
    <cellStyle name="Total 7 8 2" xfId="2201" xr:uid="{00000000-0005-0000-0000-000052140000}"/>
    <cellStyle name="Total 7 8 2 2" xfId="3670" xr:uid="{00000000-0005-0000-0000-000053140000}"/>
    <cellStyle name="Total 7 8 2 3" xfId="5128" xr:uid="{00000000-0005-0000-0000-000054140000}"/>
    <cellStyle name="Total 7 8 3" xfId="3521" xr:uid="{00000000-0005-0000-0000-000055140000}"/>
    <cellStyle name="Total 7 8 4" xfId="4979" xr:uid="{00000000-0005-0000-0000-000056140000}"/>
    <cellStyle name="Total 7 9" xfId="2131" xr:uid="{00000000-0005-0000-0000-000057140000}"/>
    <cellStyle name="Total 7 9 2" xfId="1840" xr:uid="{00000000-0005-0000-0000-000058140000}"/>
    <cellStyle name="Total 7 9 2 2" xfId="3294" xr:uid="{00000000-0005-0000-0000-000059140000}"/>
    <cellStyle name="Total 7 9 2 3" xfId="4752" xr:uid="{00000000-0005-0000-0000-00005A140000}"/>
    <cellStyle name="Total 7 9 3" xfId="3597" xr:uid="{00000000-0005-0000-0000-00005B140000}"/>
    <cellStyle name="Total 7 9 4" xfId="5055" xr:uid="{00000000-0005-0000-0000-00005C140000}"/>
    <cellStyle name="Total 8" xfId="1210" xr:uid="{00000000-0005-0000-0000-00005D140000}"/>
    <cellStyle name="Total 8 2" xfId="1571" xr:uid="{00000000-0005-0000-0000-00005E140000}"/>
    <cellStyle name="Total 8 2 2" xfId="3004" xr:uid="{00000000-0005-0000-0000-00005F140000}"/>
    <cellStyle name="Total 8 2 3" xfId="4462" xr:uid="{00000000-0005-0000-0000-000060140000}"/>
    <cellStyle name="Total 8 3" xfId="1917" xr:uid="{00000000-0005-0000-0000-000061140000}"/>
    <cellStyle name="Total 8 3 2" xfId="3375" xr:uid="{00000000-0005-0000-0000-000062140000}"/>
    <cellStyle name="Total 8 3 3" xfId="4833" xr:uid="{00000000-0005-0000-0000-000063140000}"/>
    <cellStyle name="Total 8 4" xfId="2613" xr:uid="{00000000-0005-0000-0000-000064140000}"/>
    <cellStyle name="Total 8 5" xfId="4071" xr:uid="{00000000-0005-0000-0000-000065140000}"/>
    <cellStyle name="Total 9" xfId="1139" xr:uid="{00000000-0005-0000-0000-000066140000}"/>
    <cellStyle name="Total 9 2" xfId="1535" xr:uid="{00000000-0005-0000-0000-000067140000}"/>
    <cellStyle name="Total 9 2 2" xfId="2961" xr:uid="{00000000-0005-0000-0000-000068140000}"/>
    <cellStyle name="Total 9 2 3" xfId="4419" xr:uid="{00000000-0005-0000-0000-000069140000}"/>
    <cellStyle name="Total 9 3" xfId="1357" xr:uid="{00000000-0005-0000-0000-00006A140000}"/>
    <cellStyle name="Total 9 3 2" xfId="2765" xr:uid="{00000000-0005-0000-0000-00006B140000}"/>
    <cellStyle name="Total 9 3 3" xfId="4223" xr:uid="{00000000-0005-0000-0000-00006C140000}"/>
    <cellStyle name="Total 9 4" xfId="2529" xr:uid="{00000000-0005-0000-0000-00006D140000}"/>
    <cellStyle name="Total 9 5" xfId="3987" xr:uid="{00000000-0005-0000-0000-00006E140000}"/>
    <cellStyle name="Ukupni zbroj 2" xfId="1069" xr:uid="{00000000-0005-0000-0000-00006F140000}"/>
    <cellStyle name="Ukupni zbroj 2 10" xfId="2084" xr:uid="{00000000-0005-0000-0000-000070140000}"/>
    <cellStyle name="Ukupni zbroj 2 10 2" xfId="1763" xr:uid="{00000000-0005-0000-0000-000071140000}"/>
    <cellStyle name="Ukupni zbroj 2 10 2 2" xfId="3211" xr:uid="{00000000-0005-0000-0000-000072140000}"/>
    <cellStyle name="Ukupni zbroj 2 10 2 3" xfId="4669" xr:uid="{00000000-0005-0000-0000-000073140000}"/>
    <cellStyle name="Ukupni zbroj 2 10 3" xfId="3549" xr:uid="{00000000-0005-0000-0000-000074140000}"/>
    <cellStyle name="Ukupni zbroj 2 10 4" xfId="5007" xr:uid="{00000000-0005-0000-0000-000075140000}"/>
    <cellStyle name="Ukupni zbroj 2 11" xfId="1953" xr:uid="{00000000-0005-0000-0000-000076140000}"/>
    <cellStyle name="Ukupni zbroj 2 11 2" xfId="2091" xr:uid="{00000000-0005-0000-0000-000077140000}"/>
    <cellStyle name="Ukupni zbroj 2 11 2 2" xfId="3556" xr:uid="{00000000-0005-0000-0000-000078140000}"/>
    <cellStyle name="Ukupni zbroj 2 11 2 3" xfId="5014" xr:uid="{00000000-0005-0000-0000-000079140000}"/>
    <cellStyle name="Ukupni zbroj 2 11 3" xfId="3413" xr:uid="{00000000-0005-0000-0000-00007A140000}"/>
    <cellStyle name="Ukupni zbroj 2 11 4" xfId="4871" xr:uid="{00000000-0005-0000-0000-00007B140000}"/>
    <cellStyle name="Ukupni zbroj 2 12" xfId="1726" xr:uid="{00000000-0005-0000-0000-00007C140000}"/>
    <cellStyle name="Ukupni zbroj 2 12 2" xfId="3171" xr:uid="{00000000-0005-0000-0000-00007D140000}"/>
    <cellStyle name="Ukupni zbroj 2 12 3" xfId="4629" xr:uid="{00000000-0005-0000-0000-00007E140000}"/>
    <cellStyle name="Ukupni zbroj 2 13" xfId="1644" xr:uid="{00000000-0005-0000-0000-00007F140000}"/>
    <cellStyle name="Ukupni zbroj 2 13 2" xfId="3079" xr:uid="{00000000-0005-0000-0000-000080140000}"/>
    <cellStyle name="Ukupni zbroj 2 13 3" xfId="4537" xr:uid="{00000000-0005-0000-0000-000081140000}"/>
    <cellStyle name="Ukupni zbroj 2 14" xfId="2438" xr:uid="{00000000-0005-0000-0000-000082140000}"/>
    <cellStyle name="Ukupni zbroj 2 14 2" xfId="3912" xr:uid="{00000000-0005-0000-0000-000083140000}"/>
    <cellStyle name="Ukupni zbroj 2 14 3" xfId="5370" xr:uid="{00000000-0005-0000-0000-000084140000}"/>
    <cellStyle name="Ukupni zbroj 2 15" xfId="2489" xr:uid="{00000000-0005-0000-0000-000085140000}"/>
    <cellStyle name="Ukupni zbroj 2 16" xfId="1421" xr:uid="{00000000-0005-0000-0000-000086140000}"/>
    <cellStyle name="Ukupni zbroj 2 2" xfId="1214" xr:uid="{00000000-0005-0000-0000-000087140000}"/>
    <cellStyle name="Ukupni zbroj 2 2 2" xfId="1574" xr:uid="{00000000-0005-0000-0000-000088140000}"/>
    <cellStyle name="Ukupni zbroj 2 2 2 2" xfId="3008" xr:uid="{00000000-0005-0000-0000-000089140000}"/>
    <cellStyle name="Ukupni zbroj 2 2 2 3" xfId="4466" xr:uid="{00000000-0005-0000-0000-00008A140000}"/>
    <cellStyle name="Ukupni zbroj 2 2 3" xfId="1928" xr:uid="{00000000-0005-0000-0000-00008B140000}"/>
    <cellStyle name="Ukupni zbroj 2 2 3 2" xfId="3388" xr:uid="{00000000-0005-0000-0000-00008C140000}"/>
    <cellStyle name="Ukupni zbroj 2 2 3 3" xfId="4846" xr:uid="{00000000-0005-0000-0000-00008D140000}"/>
    <cellStyle name="Ukupni zbroj 2 2 4" xfId="2618" xr:uid="{00000000-0005-0000-0000-00008E140000}"/>
    <cellStyle name="Ukupni zbroj 2 2 5" xfId="4076" xr:uid="{00000000-0005-0000-0000-00008F140000}"/>
    <cellStyle name="Ukupni zbroj 2 3" xfId="1133" xr:uid="{00000000-0005-0000-0000-000090140000}"/>
    <cellStyle name="Ukupni zbroj 2 3 2" xfId="1531" xr:uid="{00000000-0005-0000-0000-000091140000}"/>
    <cellStyle name="Ukupni zbroj 2 3 2 2" xfId="2957" xr:uid="{00000000-0005-0000-0000-000092140000}"/>
    <cellStyle name="Ukupni zbroj 2 3 2 3" xfId="4415" xr:uid="{00000000-0005-0000-0000-000093140000}"/>
    <cellStyle name="Ukupni zbroj 2 3 3" xfId="1336" xr:uid="{00000000-0005-0000-0000-000094140000}"/>
    <cellStyle name="Ukupni zbroj 2 3 3 2" xfId="2743" xr:uid="{00000000-0005-0000-0000-000095140000}"/>
    <cellStyle name="Ukupni zbroj 2 3 3 3" xfId="4201" xr:uid="{00000000-0005-0000-0000-000096140000}"/>
    <cellStyle name="Ukupni zbroj 2 3 4" xfId="2523" xr:uid="{00000000-0005-0000-0000-000097140000}"/>
    <cellStyle name="Ukupni zbroj 2 3 5" xfId="3981" xr:uid="{00000000-0005-0000-0000-000098140000}"/>
    <cellStyle name="Ukupni zbroj 2 4" xfId="1129" xr:uid="{00000000-0005-0000-0000-000099140000}"/>
    <cellStyle name="Ukupni zbroj 2 4 2" xfId="1732" xr:uid="{00000000-0005-0000-0000-00009A140000}"/>
    <cellStyle name="Ukupni zbroj 2 4 2 2" xfId="3178" xr:uid="{00000000-0005-0000-0000-00009B140000}"/>
    <cellStyle name="Ukupni zbroj 2 4 2 3" xfId="4636" xr:uid="{00000000-0005-0000-0000-00009C140000}"/>
    <cellStyle name="Ukupni zbroj 2 4 3" xfId="1516" xr:uid="{00000000-0005-0000-0000-00009D140000}"/>
    <cellStyle name="Ukupni zbroj 2 4 3 2" xfId="2942" xr:uid="{00000000-0005-0000-0000-00009E140000}"/>
    <cellStyle name="Ukupni zbroj 2 4 3 3" xfId="4400" xr:uid="{00000000-0005-0000-0000-00009F140000}"/>
    <cellStyle name="Ukupni zbroj 2 4 4" xfId="2519" xr:uid="{00000000-0005-0000-0000-0000A0140000}"/>
    <cellStyle name="Ukupni zbroj 2 4 5" xfId="3977" xr:uid="{00000000-0005-0000-0000-0000A1140000}"/>
    <cellStyle name="Ukupni zbroj 2 5" xfId="1136" xr:uid="{00000000-0005-0000-0000-0000A2140000}"/>
    <cellStyle name="Ukupni zbroj 2 5 2" xfId="2138" xr:uid="{00000000-0005-0000-0000-0000A3140000}"/>
    <cellStyle name="Ukupni zbroj 2 5 2 2" xfId="3604" xr:uid="{00000000-0005-0000-0000-0000A4140000}"/>
    <cellStyle name="Ukupni zbroj 2 5 2 3" xfId="5062" xr:uid="{00000000-0005-0000-0000-0000A5140000}"/>
    <cellStyle name="Ukupni zbroj 2 5 3" xfId="2526" xr:uid="{00000000-0005-0000-0000-0000A6140000}"/>
    <cellStyle name="Ukupni zbroj 2 5 4" xfId="3984" xr:uid="{00000000-0005-0000-0000-0000A7140000}"/>
    <cellStyle name="Ukupni zbroj 2 6" xfId="1759" xr:uid="{00000000-0005-0000-0000-0000A8140000}"/>
    <cellStyle name="Ukupni zbroj 2 6 2" xfId="1946" xr:uid="{00000000-0005-0000-0000-0000A9140000}"/>
    <cellStyle name="Ukupni zbroj 2 6 2 2" xfId="3406" xr:uid="{00000000-0005-0000-0000-0000AA140000}"/>
    <cellStyle name="Ukupni zbroj 2 6 2 3" xfId="4864" xr:uid="{00000000-0005-0000-0000-0000AB140000}"/>
    <cellStyle name="Ukupni zbroj 2 6 3" xfId="3207" xr:uid="{00000000-0005-0000-0000-0000AC140000}"/>
    <cellStyle name="Ukupni zbroj 2 6 4" xfId="4665" xr:uid="{00000000-0005-0000-0000-0000AD140000}"/>
    <cellStyle name="Ukupni zbroj 2 7" xfId="1916" xr:uid="{00000000-0005-0000-0000-0000AE140000}"/>
    <cellStyle name="Ukupni zbroj 2 7 2" xfId="1359" xr:uid="{00000000-0005-0000-0000-0000AF140000}"/>
    <cellStyle name="Ukupni zbroj 2 7 2 2" xfId="2767" xr:uid="{00000000-0005-0000-0000-0000B0140000}"/>
    <cellStyle name="Ukupni zbroj 2 7 2 3" xfId="4225" xr:uid="{00000000-0005-0000-0000-0000B1140000}"/>
    <cellStyle name="Ukupni zbroj 2 7 3" xfId="3374" xr:uid="{00000000-0005-0000-0000-0000B2140000}"/>
    <cellStyle name="Ukupni zbroj 2 7 4" xfId="4832" xr:uid="{00000000-0005-0000-0000-0000B3140000}"/>
    <cellStyle name="Ukupni zbroj 2 8" xfId="1705" xr:uid="{00000000-0005-0000-0000-0000B4140000}"/>
    <cellStyle name="Ukupni zbroj 2 8 2" xfId="1833" xr:uid="{00000000-0005-0000-0000-0000B5140000}"/>
    <cellStyle name="Ukupni zbroj 2 8 2 2" xfId="3286" xr:uid="{00000000-0005-0000-0000-0000B6140000}"/>
    <cellStyle name="Ukupni zbroj 2 8 2 3" xfId="4744" xr:uid="{00000000-0005-0000-0000-0000B7140000}"/>
    <cellStyle name="Ukupni zbroj 2 8 3" xfId="3150" xr:uid="{00000000-0005-0000-0000-0000B8140000}"/>
    <cellStyle name="Ukupni zbroj 2 8 4" xfId="4608" xr:uid="{00000000-0005-0000-0000-0000B9140000}"/>
    <cellStyle name="Ukupni zbroj 2 9" xfId="1753" xr:uid="{00000000-0005-0000-0000-0000BA140000}"/>
    <cellStyle name="Ukupni zbroj 2 9 2" xfId="2093" xr:uid="{00000000-0005-0000-0000-0000BB140000}"/>
    <cellStyle name="Ukupni zbroj 2 9 2 2" xfId="3559" xr:uid="{00000000-0005-0000-0000-0000BC140000}"/>
    <cellStyle name="Ukupni zbroj 2 9 2 3" xfId="5017" xr:uid="{00000000-0005-0000-0000-0000BD140000}"/>
    <cellStyle name="Ukupni zbroj 2 9 3" xfId="3200" xr:uid="{00000000-0005-0000-0000-0000BE140000}"/>
    <cellStyle name="Ukupni zbroj 2 9 4" xfId="4658" xr:uid="{00000000-0005-0000-0000-0000BF140000}"/>
    <cellStyle name="Unos 2" xfId="1070" xr:uid="{00000000-0005-0000-0000-0000C0140000}"/>
    <cellStyle name="Unos 2 10" xfId="2142" xr:uid="{00000000-0005-0000-0000-0000C1140000}"/>
    <cellStyle name="Unos 2 10 2" xfId="1956" xr:uid="{00000000-0005-0000-0000-0000C2140000}"/>
    <cellStyle name="Unos 2 10 2 2" xfId="3416" xr:uid="{00000000-0005-0000-0000-0000C3140000}"/>
    <cellStyle name="Unos 2 10 2 3" xfId="4874" xr:uid="{00000000-0005-0000-0000-0000C4140000}"/>
    <cellStyle name="Unos 2 10 3" xfId="3608" xr:uid="{00000000-0005-0000-0000-0000C5140000}"/>
    <cellStyle name="Unos 2 10 4" xfId="5066" xr:uid="{00000000-0005-0000-0000-0000C6140000}"/>
    <cellStyle name="Unos 2 11" xfId="2213" xr:uid="{00000000-0005-0000-0000-0000C7140000}"/>
    <cellStyle name="Unos 2 11 2" xfId="1650" xr:uid="{00000000-0005-0000-0000-0000C8140000}"/>
    <cellStyle name="Unos 2 11 2 2" xfId="3085" xr:uid="{00000000-0005-0000-0000-0000C9140000}"/>
    <cellStyle name="Unos 2 11 2 3" xfId="4543" xr:uid="{00000000-0005-0000-0000-0000CA140000}"/>
    <cellStyle name="Unos 2 11 3" xfId="3683" xr:uid="{00000000-0005-0000-0000-0000CB140000}"/>
    <cellStyle name="Unos 2 11 4" xfId="5141" xr:uid="{00000000-0005-0000-0000-0000CC140000}"/>
    <cellStyle name="Unos 2 12" xfId="2288" xr:uid="{00000000-0005-0000-0000-0000CD140000}"/>
    <cellStyle name="Unos 2 12 2" xfId="3762" xr:uid="{00000000-0005-0000-0000-0000CE140000}"/>
    <cellStyle name="Unos 2 12 3" xfId="5220" xr:uid="{00000000-0005-0000-0000-0000CF140000}"/>
    <cellStyle name="Unos 2 13" xfId="2361" xr:uid="{00000000-0005-0000-0000-0000D0140000}"/>
    <cellStyle name="Unos 2 13 2" xfId="3835" xr:uid="{00000000-0005-0000-0000-0000D1140000}"/>
    <cellStyle name="Unos 2 13 3" xfId="5293" xr:uid="{00000000-0005-0000-0000-0000D2140000}"/>
    <cellStyle name="Unos 2 14" xfId="2444" xr:uid="{00000000-0005-0000-0000-0000D3140000}"/>
    <cellStyle name="Unos 2 14 2" xfId="3918" xr:uid="{00000000-0005-0000-0000-0000D4140000}"/>
    <cellStyle name="Unos 2 14 3" xfId="5376" xr:uid="{00000000-0005-0000-0000-0000D5140000}"/>
    <cellStyle name="Unos 2 15" xfId="2490" xr:uid="{00000000-0005-0000-0000-0000D6140000}"/>
    <cellStyle name="Unos 2 16" xfId="1141" xr:uid="{00000000-0005-0000-0000-0000D7140000}"/>
    <cellStyle name="Unos 2 2" xfId="1215" xr:uid="{00000000-0005-0000-0000-0000D8140000}"/>
    <cellStyle name="Unos 2 2 2" xfId="1575" xr:uid="{00000000-0005-0000-0000-0000D9140000}"/>
    <cellStyle name="Unos 2 2 2 2" xfId="3009" xr:uid="{00000000-0005-0000-0000-0000DA140000}"/>
    <cellStyle name="Unos 2 2 2 3" xfId="4467" xr:uid="{00000000-0005-0000-0000-0000DB140000}"/>
    <cellStyle name="Unos 2 2 3" xfId="1805" xr:uid="{00000000-0005-0000-0000-0000DC140000}"/>
    <cellStyle name="Unos 2 2 3 2" xfId="3253" xr:uid="{00000000-0005-0000-0000-0000DD140000}"/>
    <cellStyle name="Unos 2 2 3 3" xfId="4711" xr:uid="{00000000-0005-0000-0000-0000DE140000}"/>
    <cellStyle name="Unos 2 2 4" xfId="2619" xr:uid="{00000000-0005-0000-0000-0000DF140000}"/>
    <cellStyle name="Unos 2 2 5" xfId="4077" xr:uid="{00000000-0005-0000-0000-0000E0140000}"/>
    <cellStyle name="Unos 2 3" xfId="1132" xr:uid="{00000000-0005-0000-0000-0000E1140000}"/>
    <cellStyle name="Unos 2 3 2" xfId="1530" xr:uid="{00000000-0005-0000-0000-0000E2140000}"/>
    <cellStyle name="Unos 2 3 2 2" xfId="2956" xr:uid="{00000000-0005-0000-0000-0000E3140000}"/>
    <cellStyle name="Unos 2 3 2 3" xfId="4414" xr:uid="{00000000-0005-0000-0000-0000E4140000}"/>
    <cellStyle name="Unos 2 3 3" xfId="1446" xr:uid="{00000000-0005-0000-0000-0000E5140000}"/>
    <cellStyle name="Unos 2 3 3 2" xfId="2866" xr:uid="{00000000-0005-0000-0000-0000E6140000}"/>
    <cellStyle name="Unos 2 3 3 3" xfId="4324" xr:uid="{00000000-0005-0000-0000-0000E7140000}"/>
    <cellStyle name="Unos 2 3 4" xfId="2522" xr:uid="{00000000-0005-0000-0000-0000E8140000}"/>
    <cellStyle name="Unos 2 3 5" xfId="3980" xr:uid="{00000000-0005-0000-0000-0000E9140000}"/>
    <cellStyle name="Unos 2 4" xfId="1130" xr:uid="{00000000-0005-0000-0000-0000EA140000}"/>
    <cellStyle name="Unos 2 4 2" xfId="1683" xr:uid="{00000000-0005-0000-0000-0000EB140000}"/>
    <cellStyle name="Unos 2 4 2 2" xfId="3126" xr:uid="{00000000-0005-0000-0000-0000EC140000}"/>
    <cellStyle name="Unos 2 4 2 3" xfId="4584" xr:uid="{00000000-0005-0000-0000-0000ED140000}"/>
    <cellStyle name="Unos 2 4 3" xfId="1679" xr:uid="{00000000-0005-0000-0000-0000EE140000}"/>
    <cellStyle name="Unos 2 4 3 2" xfId="3121" xr:uid="{00000000-0005-0000-0000-0000EF140000}"/>
    <cellStyle name="Unos 2 4 3 3" xfId="4579" xr:uid="{00000000-0005-0000-0000-0000F0140000}"/>
    <cellStyle name="Unos 2 4 4" xfId="2520" xr:uid="{00000000-0005-0000-0000-0000F1140000}"/>
    <cellStyle name="Unos 2 4 5" xfId="3978" xr:uid="{00000000-0005-0000-0000-0000F2140000}"/>
    <cellStyle name="Unos 2 5" xfId="1135" xr:uid="{00000000-0005-0000-0000-0000F3140000}"/>
    <cellStyle name="Unos 2 5 2" xfId="1923" xr:uid="{00000000-0005-0000-0000-0000F4140000}"/>
    <cellStyle name="Unos 2 5 2 2" xfId="3383" xr:uid="{00000000-0005-0000-0000-0000F5140000}"/>
    <cellStyle name="Unos 2 5 2 3" xfId="4841" xr:uid="{00000000-0005-0000-0000-0000F6140000}"/>
    <cellStyle name="Unos 2 5 3" xfId="2525" xr:uid="{00000000-0005-0000-0000-0000F7140000}"/>
    <cellStyle name="Unos 2 5 4" xfId="3983" xr:uid="{00000000-0005-0000-0000-0000F8140000}"/>
    <cellStyle name="Unos 2 6" xfId="1733" xr:uid="{00000000-0005-0000-0000-0000F9140000}"/>
    <cellStyle name="Unos 2 6 2" xfId="1758" xr:uid="{00000000-0005-0000-0000-0000FA140000}"/>
    <cellStyle name="Unos 2 6 2 2" xfId="3206" xr:uid="{00000000-0005-0000-0000-0000FB140000}"/>
    <cellStyle name="Unos 2 6 2 3" xfId="4664" xr:uid="{00000000-0005-0000-0000-0000FC140000}"/>
    <cellStyle name="Unos 2 6 3" xfId="3180" xr:uid="{00000000-0005-0000-0000-0000FD140000}"/>
    <cellStyle name="Unos 2 6 4" xfId="4638" xr:uid="{00000000-0005-0000-0000-0000FE140000}"/>
    <cellStyle name="Unos 2 7" xfId="1354" xr:uid="{00000000-0005-0000-0000-0000FF140000}"/>
    <cellStyle name="Unos 2 7 2" xfId="1666" xr:uid="{00000000-0005-0000-0000-000000150000}"/>
    <cellStyle name="Unos 2 7 2 2" xfId="3107" xr:uid="{00000000-0005-0000-0000-000001150000}"/>
    <cellStyle name="Unos 2 7 2 3" xfId="4565" xr:uid="{00000000-0005-0000-0000-000002150000}"/>
    <cellStyle name="Unos 2 7 3" xfId="2762" xr:uid="{00000000-0005-0000-0000-000003150000}"/>
    <cellStyle name="Unos 2 7 4" xfId="4220" xr:uid="{00000000-0005-0000-0000-000004150000}"/>
    <cellStyle name="Unos 2 8" xfId="1996" xr:uid="{00000000-0005-0000-0000-000005150000}"/>
    <cellStyle name="Unos 2 8 2" xfId="2156" xr:uid="{00000000-0005-0000-0000-000006150000}"/>
    <cellStyle name="Unos 2 8 2 2" xfId="3622" xr:uid="{00000000-0005-0000-0000-000007150000}"/>
    <cellStyle name="Unos 2 8 2 3" xfId="5080" xr:uid="{00000000-0005-0000-0000-000008150000}"/>
    <cellStyle name="Unos 2 8 3" xfId="3457" xr:uid="{00000000-0005-0000-0000-000009150000}"/>
    <cellStyle name="Unos 2 8 4" xfId="4915" xr:uid="{00000000-0005-0000-0000-00000A150000}"/>
    <cellStyle name="Unos 2 9" xfId="2074" xr:uid="{00000000-0005-0000-0000-00000B150000}"/>
    <cellStyle name="Unos 2 9 2" xfId="1501" xr:uid="{00000000-0005-0000-0000-00000C150000}"/>
    <cellStyle name="Unos 2 9 2 2" xfId="2927" xr:uid="{00000000-0005-0000-0000-00000D150000}"/>
    <cellStyle name="Unos 2 9 2 3" xfId="4385" xr:uid="{00000000-0005-0000-0000-00000E150000}"/>
    <cellStyle name="Unos 2 9 3" xfId="3538" xr:uid="{00000000-0005-0000-0000-00000F150000}"/>
    <cellStyle name="Unos 2 9 4" xfId="4996" xr:uid="{00000000-0005-0000-0000-000010150000}"/>
    <cellStyle name="Valuta 2" xfId="879" xr:uid="{00000000-0005-0000-0000-000011150000}"/>
    <cellStyle name="Valuta 3" xfId="881" xr:uid="{00000000-0005-0000-0000-000012150000}"/>
    <cellStyle name="Valuta 4" xfId="1118" xr:uid="{00000000-0005-0000-0000-000013150000}"/>
    <cellStyle name="Valuta 5" xfId="876" xr:uid="{00000000-0005-0000-0000-000014150000}"/>
    <cellStyle name="Warning Text" xfId="1080" xr:uid="{00000000-0005-0000-0000-000015150000}"/>
    <cellStyle name="Warning Text 2" xfId="62" xr:uid="{00000000-0005-0000-0000-000016150000}"/>
    <cellStyle name="Warning Text 2 2" xfId="872" xr:uid="{00000000-0005-0000-0000-000017150000}"/>
    <cellStyle name="Warning Text 2 3" xfId="873" xr:uid="{00000000-0005-0000-0000-000018150000}"/>
    <cellStyle name="Warning Text 2 4" xfId="871" xr:uid="{00000000-0005-0000-0000-000019150000}"/>
    <cellStyle name="Warning Text 2 5" xfId="1071" xr:uid="{00000000-0005-0000-0000-00001A150000}"/>
    <cellStyle name="Warning Text 3" xfId="1072" xr:uid="{00000000-0005-0000-0000-00001B150000}"/>
    <cellStyle name="Zarez 2" xfId="63" xr:uid="{00000000-0005-0000-0000-00001C150000}"/>
    <cellStyle name="Zarez 2 2" xfId="365" xr:uid="{00000000-0005-0000-0000-00001D150000}"/>
    <cellStyle name="Zarez 2 2 2" xfId="1074" xr:uid="{00000000-0005-0000-0000-00001E150000}"/>
    <cellStyle name="Zarez 2 3" xfId="1084" xr:uid="{00000000-0005-0000-0000-00001F150000}"/>
    <cellStyle name="Zarez 2 4" xfId="1113" xr:uid="{00000000-0005-0000-0000-000020150000}"/>
    <cellStyle name="Zarez 2 5" xfId="1117" xr:uid="{00000000-0005-0000-0000-000021150000}"/>
    <cellStyle name="Zarez 2 6" xfId="1125" xr:uid="{00000000-0005-0000-0000-000022150000}"/>
    <cellStyle name="Zarez 3" xfId="1114" xr:uid="{00000000-0005-0000-0000-000023150000}"/>
    <cellStyle name="Zarez 4" xfId="1126" xr:uid="{00000000-0005-0000-0000-000024150000}"/>
    <cellStyle name="Zarez 5" xfId="1073" xr:uid="{00000000-0005-0000-0000-000025150000}"/>
  </cellStyles>
  <dxfs count="59">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9"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70"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CCFF"/>
      <color rgb="FFFFFF99"/>
      <color rgb="FFFFFF66"/>
      <color rgb="FFE2EFDA"/>
      <color rgb="FFCC00FF"/>
      <color rgb="FFCC0099"/>
      <color rgb="FFED319C"/>
      <color rgb="FFFF7171"/>
      <color rgb="FFD012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12" name="Slika 2">
          <a:extLst>
            <a:ext uri="{FF2B5EF4-FFF2-40B4-BE49-F238E27FC236}">
              <a16:creationId xmlns:a16="http://schemas.microsoft.com/office/drawing/2014/main" id="{41871F50-7E31-4716-AE41-D7A0A8DA17C1}"/>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250033</xdr:colOff>
      <xdr:row>0</xdr:row>
      <xdr:rowOff>130969</xdr:rowOff>
    </xdr:from>
    <xdr:ext cx="1934769" cy="926031"/>
    <xdr:pic>
      <xdr:nvPicPr>
        <xdr:cNvPr id="13" name="Slika 12">
          <a:extLst>
            <a:ext uri="{FF2B5EF4-FFF2-40B4-BE49-F238E27FC236}">
              <a16:creationId xmlns:a16="http://schemas.microsoft.com/office/drawing/2014/main" id="{3CB00CA8-18B7-4632-90BA-A20A485BD97D}"/>
            </a:ext>
          </a:extLst>
        </xdr:cNvPr>
        <xdr:cNvPicPr>
          <a:picLocks noChangeAspect="1"/>
        </xdr:cNvPicPr>
      </xdr:nvPicPr>
      <xdr:blipFill>
        <a:blip xmlns:r="http://schemas.openxmlformats.org/officeDocument/2006/relationships" r:embed="rId1"/>
        <a:stretch>
          <a:fillRect/>
        </a:stretch>
      </xdr:blipFill>
      <xdr:spPr>
        <a:xfrm>
          <a:off x="250033" y="130969"/>
          <a:ext cx="1934769" cy="926031"/>
        </a:xfrm>
        <a:prstGeom prst="rect">
          <a:avLst/>
        </a:prstGeom>
        <a:noFill/>
        <a:ln cap="flat">
          <a:noFill/>
        </a:ln>
      </xdr:spPr>
    </xdr:pic>
    <xdr:clientData/>
  </xdr:oneCellAnchor>
  <xdr:oneCellAnchor>
    <xdr:from>
      <xdr:col>11</xdr:col>
      <xdr:colOff>0</xdr:colOff>
      <xdr:row>3511</xdr:row>
      <xdr:rowOff>0</xdr:rowOff>
    </xdr:from>
    <xdr:ext cx="2278757" cy="869758"/>
    <xdr:pic>
      <xdr:nvPicPr>
        <xdr:cNvPr id="14" name="Slika 7">
          <a:extLst>
            <a:ext uri="{FF2B5EF4-FFF2-40B4-BE49-F238E27FC236}">
              <a16:creationId xmlns:a16="http://schemas.microsoft.com/office/drawing/2014/main" id="{9FCC2758-A763-4FE6-AABE-492591FF1EA7}"/>
            </a:ext>
          </a:extLst>
        </xdr:cNvPr>
        <xdr:cNvPicPr>
          <a:picLocks noChangeAspect="1"/>
        </xdr:cNvPicPr>
      </xdr:nvPicPr>
      <xdr:blipFill>
        <a:blip xmlns:r="http://schemas.openxmlformats.org/officeDocument/2006/relationships" r:embed="rId2"/>
        <a:stretch>
          <a:fillRect/>
        </a:stretch>
      </xdr:blipFill>
      <xdr:spPr>
        <a:xfrm>
          <a:off x="19771179" y="2900525786"/>
          <a:ext cx="2278757" cy="869758"/>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ovori_OPULJP" displayName="Ugovori_OPULJP" ref="A3:X3510" totalsRowCount="1" headerRowDxfId="58" dataDxfId="57" totalsRowDxfId="55" tableBorderDxfId="56" totalsRowCellStyle="Calculation 2 3 9">
  <autoFilter ref="A3:X3509" xr:uid="{0913BCEC-F6D2-4069-817F-6A2CA4D79503}"/>
  <sortState xmlns:xlrd2="http://schemas.microsoft.com/office/spreadsheetml/2017/richdata2" ref="A4:X3509">
    <sortCondition ref="A4:A3509"/>
  </sortState>
  <tableColumns count="24">
    <tableColumn id="6" xr3:uid="{00000000-0010-0000-0000-000006000000}" name="ŠIFRA UGOVORA_x000a_CONTRACT CODE" totalsRowFunction="count" dataDxfId="54" totalsRowDxfId="53" dataCellStyle="Calculation 2 3 9"/>
    <tableColumn id="2" xr3:uid="{00000000-0010-0000-0000-000002000000}" name="PRIORITETNA OS_x000a_PRIORITY AXIS" dataDxfId="52" totalsRowDxfId="51" dataCellStyle="Calculation 2 3 9"/>
    <tableColumn id="3" xr3:uid="{00000000-0010-0000-0000-000003000000}" name="SPECIFIČNI CILJ_x000a_SPECIFIC OBJECTIVE" dataDxfId="50" totalsRowDxfId="49" dataCellStyle="Calculation 2 3 9"/>
    <tableColumn id="4" xr3:uid="{00000000-0010-0000-0000-000004000000}" name="NAZIV POSTUPKA DODJELE   _x000a_CALL FOR PROPOSALS" dataDxfId="48" totalsRowDxfId="47" dataCellStyle="Calculation 2 3 9"/>
    <tableColumn id="19" xr3:uid="{00000000-0010-0000-0000-000013000000}" name="VRSTA POSTUPKA DODJELE_x000a_TYPE OF AWARD PROCEDURE" totalsRowFunction="custom" dataDxfId="46" totalsRowDxfId="45" dataCellStyle="Calculation 2 3 9">
      <totalsRowFormula array="1">SUMPRODUCT(--(FREQUENCY(MATCH(E4:E3509,E4:E3509,0),ROW(E4:E3509)-ROW(E4)+1)&gt;0))</totalsRowFormula>
    </tableColumn>
    <tableColumn id="15" xr3:uid="{00000000-0010-0000-0000-00000F000000}" name="NAZIV OPERACIJE_x000a_NAME OF OPERATION" dataDxfId="44" totalsRowDxfId="43" dataCellStyle="Calculation 2 3 9"/>
    <tableColumn id="10" xr3:uid="{00000000-0010-0000-0000-00000A000000}" name="NAZIV KORISNIKA (pravna osoba)_x000a_BENEFICIARY NAME (legal entity)" totalsRowFunction="custom" dataDxfId="42" totalsRowDxfId="41" dataCellStyle="Calculation 2 3 9">
      <totalsRowFormula array="1">SUMPRODUCT(--(FREQUENCY(MATCH(G4:G3509,G4:G3509,0),ROW(G4:G3509)-ROW(G4)+1)&gt;0))</totalsRowFormula>
    </tableColumn>
    <tableColumn id="27" xr3:uid="{00000000-0010-0000-0000-00001B000000}" name="DATUM POČETKA OPERACIJE" dataDxfId="40" totalsRowDxfId="39" dataCellStyle="Calculation 2 3 9"/>
    <tableColumn id="16" xr3:uid="{00000000-0010-0000-0000-000010000000}" name="DATUM ZAVRŠETKA OPERACIJE" dataDxfId="38" totalsRowDxfId="37" dataCellStyle="Calculation 2 3 9"/>
    <tableColumn id="17" xr3:uid="{00000000-0010-0000-0000-000011000000}" name="STATUS PROVEDBE PROJEKTNIH AKTIVNOSTI_x000a_PROJECT ACTIVITIES IMPLEMENTATION STATUS" dataDxfId="36" totalsRowDxfId="35" dataCellStyle="Calculation 2 3 9">
      <calculatedColumnFormula>IF(Ugovori_OPULJP[[#This Row],[DATUM ZAVRŠETKA OPERACIJE]]&lt;TODAY(),"završen","u provedbi")</calculatedColumnFormula>
    </tableColumn>
    <tableColumn id="11" xr3:uid="{00000000-0010-0000-0000-00000B000000}" name="LOKACIJA PROVEDBE PROJEKTA (županija)_x000a_PROJECT IMPLEMENTATION LOCATION (County)" dataDxfId="34" totalsRowDxfId="33" dataCellStyle="Calculation 2 3 9"/>
    <tableColumn id="20" xr3:uid="{00000000-0010-0000-0000-000014000000}" name="LOKACIJA NOSITELJA PROJEKTA (županija)_x000a_PROJECT BENEFICIARY LOCATION (County)" dataDxfId="32" totalsRowDxfId="31" dataCellStyle="Calculation 2 3 9"/>
    <tableColumn id="42" xr3:uid="{00000000-0010-0000-0000-00002A000000}" name="EU STOPA SUFINANCIRANJA %_x000a_EU CO-FINANCING RATE %" dataDxfId="30" totalsRowDxfId="29"/>
    <tableColumn id="44" xr3:uid="{00000000-0010-0000-0000-00002C000000}" name="STOPA NACIONALNOG SUFINANCIRANJA %" dataDxfId="28" totalsRowDxfId="27"/>
    <tableColumn id="38" xr3:uid="{00000000-0010-0000-0000-000026000000}" name="Bespovratna sredstva - EU dio - HRK" totalsRowFunction="sum" dataDxfId="26" totalsRowDxfId="25">
      <calculatedColumnFormula>Ugovori_OPULJP[[#This Row],[Bespovratna sredstva - Ukupno (EU+Nac) HRK
= Ukupna ugovorena vrijednost bespovratnih sredstava]]*Ugovori_OPULJP[[#This Row],[EU STOPA SUFINANCIRANJA %
EU CO-FINANCING RATE %]]</calculatedColumnFormula>
    </tableColumn>
    <tableColumn id="37" xr3:uid="{00000000-0010-0000-0000-000025000000}" name="Bespovratna sredstva - Nacionalni dio - HRK" totalsRowFunction="sum" dataDxfId="24" totalsRowDxfId="23">
      <calculatedColumnFormula>Ugovori_OPULJP[[#This Row],[Bespovratna sredstva - Ukupno (EU+Nac) HRK
= Ukupna ugovorena vrijednost bespovratnih sredstava]]*Ugovori_OPULJP[[#This Row],[STOPA NACIONALNOG SUFINANCIRANJA %]]</calculatedColumnFormula>
    </tableColumn>
    <tableColumn id="39" xr3:uid="{00000000-0010-0000-0000-000027000000}" name="Bespovratna sredstva - Ukupno (EU+Nac) HRK_x000a_= Ukupna ugovorena vrijednost bespovratnih sredstava" totalsRowFunction="sum" dataDxfId="22" totalsRowDxfId="21"/>
    <tableColumn id="35" xr3:uid="{00000000-0010-0000-0000-000023000000}" name="Javni doprinos korisnika - HRK" totalsRowFunction="sum" dataDxfId="20" totalsRowDxfId="19"/>
    <tableColumn id="34" xr3:uid="{00000000-0010-0000-0000-000022000000}" name="Privatni doprinos korisnika - HRK" totalsRowFunction="sum" dataDxfId="18" totalsRowDxfId="17"/>
    <tableColumn id="33" xr3:uid="{00000000-0010-0000-0000-000021000000}" name="UKUPNI PRIHVATLJIVI IZDACI_x000a_TOTAL ELIGIBLE EXPENDITURE_x000a_= Bespovratna sredstva ukupno + doprinos korisnika_x000a_= Ukupni prihvatljivi troškovi HRK_x000a_= Ukupna ugovorena vrijednost projekta" totalsRowFunction="sum" dataDxfId="16" totalsRowDxfId="15">
      <calculatedColumnFormula>Ugovori_OPULJP[[#This Row],[Bespovratna sredstva - Ukupno (EU+Nac) HRK
= Ukupna ugovorena vrijednost bespovratnih sredstava]]+Ugovori_OPULJP[[#This Row],[Javni doprinos korisnika - HRK]]+Ugovori_OPULJP[[#This Row],[Privatni doprinos korisnika - HRK]]</calculatedColumnFormula>
    </tableColumn>
    <tableColumn id="26" xr3:uid="{00000000-0010-0000-0000-00001A000000}" name="POSREDNIČKO TIJELO RAZINE 1_x000a_INTERMEDIATE BODY LEVEL 1" dataDxfId="14" totalsRowDxfId="13" dataCellStyle="Calculation 2 3 9"/>
    <tableColumn id="29" xr3:uid="{00000000-0010-0000-0000-00001D000000}" name="POSREDNIČKO TIJELO RAZINE 2_x000a_INTERMEDIATE BODY LEVEL 2" dataDxfId="12" totalsRowDxfId="11" dataCellStyle="Calculation 2 3 9"/>
    <tableColumn id="21" xr3:uid="{00000000-0010-0000-0000-000015000000}" name="SAŽETAK OPERACIJE_x000a_OPERATION SUMMARY" dataDxfId="10" totalsRowDxfId="9" dataCellStyle="Calculation 2 3 9"/>
    <tableColumn id="28" xr3:uid="{00000000-0010-0000-0000-00001C000000}" name="KATEGORIJA INTERVENCIJE_x000a_NAME OF CATEGORY OF INTERVENTION" dataDxfId="8" totalsRowDxfId="7" dataCellStyle="Calculation 2 3 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D3547"/>
  <sheetViews>
    <sheetView tabSelected="1" zoomScale="60" zoomScaleNormal="60" zoomScaleSheetLayoutView="90" workbookViewId="0">
      <pane xSplit="1" ySplit="3" topLeftCell="B4" activePane="bottomRight" state="frozen"/>
      <selection pane="topRight" activeCell="B1" sqref="B1"/>
      <selection pane="bottomLeft" activeCell="A2" sqref="A2"/>
      <selection pane="bottomRight" activeCell="L3" sqref="L3"/>
    </sheetView>
  </sheetViews>
  <sheetFormatPr defaultColWidth="9.140625" defaultRowHeight="12.75" x14ac:dyDescent="0.2"/>
  <cols>
    <col min="1" max="1" width="23.5703125" style="6" customWidth="1"/>
    <col min="2" max="2" width="24.28515625" style="4" customWidth="1"/>
    <col min="3" max="3" width="44.5703125" style="4" customWidth="1"/>
    <col min="4" max="4" width="41.85546875" style="5" customWidth="1"/>
    <col min="5" max="5" width="19" style="5" customWidth="1"/>
    <col min="6" max="6" width="38.5703125" style="15" customWidth="1"/>
    <col min="7" max="7" width="31.42578125" style="15" customWidth="1"/>
    <col min="8" max="8" width="21.5703125" style="6" customWidth="1"/>
    <col min="9" max="9" width="19.7109375" style="6" customWidth="1"/>
    <col min="10" max="11" width="15.85546875" style="6" customWidth="1"/>
    <col min="12" max="12" width="40.5703125" style="16" customWidth="1"/>
    <col min="13" max="13" width="25.7109375" style="3" customWidth="1"/>
    <col min="14" max="15" width="19.42578125" style="3" customWidth="1"/>
    <col min="16" max="16" width="28.42578125" style="3" customWidth="1"/>
    <col min="17" max="17" width="25.85546875" style="3" customWidth="1"/>
    <col min="18" max="18" width="20.42578125" style="3" customWidth="1"/>
    <col min="19" max="19" width="19.140625" style="3" customWidth="1"/>
    <col min="20" max="20" width="19" style="3" customWidth="1"/>
    <col min="21" max="21" width="34.140625" style="3" customWidth="1"/>
    <col min="22" max="22" width="27" style="15" customWidth="1"/>
    <col min="23" max="23" width="26.28515625" style="9" customWidth="1"/>
    <col min="24" max="24" width="61.42578125" style="9" customWidth="1"/>
    <col min="25" max="25" width="48.85546875" style="5" customWidth="1"/>
    <col min="26" max="28" width="9.140625" style="11"/>
    <col min="29" max="30" width="15.7109375" style="11" customWidth="1"/>
    <col min="31" max="31" width="14.85546875" style="11" bestFit="1" customWidth="1"/>
    <col min="32" max="16384" width="9.140625" style="11"/>
  </cols>
  <sheetData>
    <row r="1" spans="1:30" ht="85.5" customHeight="1" x14ac:dyDescent="0.2">
      <c r="A1" s="355" t="s">
        <v>13112</v>
      </c>
      <c r="B1" s="355"/>
      <c r="C1" s="355"/>
      <c r="D1" s="355"/>
      <c r="E1" s="355"/>
      <c r="F1" s="355"/>
      <c r="G1" s="355"/>
      <c r="H1" s="355"/>
      <c r="I1" s="355"/>
      <c r="J1" s="355"/>
      <c r="K1" s="355"/>
      <c r="L1" s="355"/>
      <c r="M1" s="355"/>
      <c r="N1" s="355"/>
      <c r="O1" s="355"/>
      <c r="P1" s="355"/>
      <c r="Q1" s="355"/>
      <c r="R1" s="355"/>
      <c r="S1" s="355"/>
    </row>
    <row r="2" spans="1:30" ht="72.75" customHeight="1" x14ac:dyDescent="0.2">
      <c r="A2" s="356" t="s">
        <v>13113</v>
      </c>
      <c r="B2" s="356"/>
      <c r="C2" s="356"/>
      <c r="D2" s="356"/>
      <c r="E2" s="356"/>
      <c r="F2" s="356"/>
      <c r="G2" s="356"/>
    </row>
    <row r="3" spans="1:30" s="10" customFormat="1" ht="140.25" x14ac:dyDescent="0.2">
      <c r="A3" s="74" t="s">
        <v>0</v>
      </c>
      <c r="B3" s="75" t="s">
        <v>1</v>
      </c>
      <c r="C3" s="75" t="s">
        <v>2</v>
      </c>
      <c r="D3" s="76" t="s">
        <v>3</v>
      </c>
      <c r="E3" s="2" t="s">
        <v>4</v>
      </c>
      <c r="F3" s="1" t="s">
        <v>5</v>
      </c>
      <c r="G3" s="1" t="s">
        <v>6</v>
      </c>
      <c r="H3" s="25" t="s">
        <v>7</v>
      </c>
      <c r="I3" s="25" t="s">
        <v>8</v>
      </c>
      <c r="J3" s="2" t="s">
        <v>9</v>
      </c>
      <c r="K3" s="1" t="s">
        <v>10</v>
      </c>
      <c r="L3" s="1" t="s">
        <v>11</v>
      </c>
      <c r="M3" s="1" t="s">
        <v>12</v>
      </c>
      <c r="N3" s="2" t="s">
        <v>13</v>
      </c>
      <c r="O3" s="348" t="s">
        <v>14</v>
      </c>
      <c r="P3" s="348" t="s">
        <v>15</v>
      </c>
      <c r="Q3" s="348" t="s">
        <v>16</v>
      </c>
      <c r="R3" s="348" t="s">
        <v>17</v>
      </c>
      <c r="S3" s="348" t="s">
        <v>18</v>
      </c>
      <c r="T3" s="349" t="s">
        <v>19</v>
      </c>
      <c r="U3" s="1" t="s">
        <v>20</v>
      </c>
      <c r="V3" s="1" t="s">
        <v>21</v>
      </c>
      <c r="W3" s="1" t="s">
        <v>22</v>
      </c>
      <c r="X3" s="1" t="s">
        <v>23</v>
      </c>
      <c r="AB3" s="342"/>
      <c r="AC3" s="342"/>
      <c r="AD3" s="342"/>
    </row>
    <row r="4" spans="1:30" ht="51" customHeight="1" x14ac:dyDescent="0.2">
      <c r="A4" s="33" t="s">
        <v>24</v>
      </c>
      <c r="B4" s="34" t="s">
        <v>25</v>
      </c>
      <c r="C4" s="35" t="s">
        <v>26</v>
      </c>
      <c r="D4" s="35" t="s">
        <v>27</v>
      </c>
      <c r="E4" s="17" t="s">
        <v>28</v>
      </c>
      <c r="F4" s="37" t="s">
        <v>27</v>
      </c>
      <c r="G4" s="37" t="s">
        <v>29</v>
      </c>
      <c r="H4" s="19">
        <v>42005</v>
      </c>
      <c r="I4" s="19">
        <v>44196</v>
      </c>
      <c r="J4" s="19" t="str">
        <f ca="1">IF(Ugovori_OPULJP[[#This Row],[DATUM ZAVRŠETKA OPERACIJE]]&lt;TODAY(),"završen","u provedbi")</f>
        <v>završen</v>
      </c>
      <c r="K4" s="18" t="s">
        <v>30</v>
      </c>
      <c r="L4" s="18" t="s">
        <v>31</v>
      </c>
      <c r="M4" s="42">
        <v>0.85</v>
      </c>
      <c r="N4" s="42">
        <v>0.15</v>
      </c>
      <c r="O4" s="27">
        <f>Ugovori_OPULJP[[#This Row],[Bespovratna sredstva - Ukupno (EU+Nac) HRK
= Ukupna ugovorena vrijednost bespovratnih sredstava]]*Ugovori_OPULJP[[#This Row],[EU STOPA SUFINANCIRANJA %
EU CO-FINANCING RATE %]]</f>
        <v>65025000</v>
      </c>
      <c r="P4" s="27">
        <f>Ugovori_OPULJP[[#This Row],[Bespovratna sredstva - Ukupno (EU+Nac) HRK
= Ukupna ugovorena vrijednost bespovratnih sredstava]]*Ugovori_OPULJP[[#This Row],[STOPA NACIONALNOG SUFINANCIRANJA %]]</f>
        <v>11475000</v>
      </c>
      <c r="Q4" s="27">
        <v>76500000</v>
      </c>
      <c r="R4" s="27">
        <v>0</v>
      </c>
      <c r="S4" s="27">
        <v>0</v>
      </c>
      <c r="T4" s="20">
        <f>Ugovori_OPULJP[[#This Row],[Bespovratna sredstva - Ukupno (EU+Nac) HRK
= Ukupna ugovorena vrijednost bespovratnih sredstava]]+Ugovori_OPULJP[[#This Row],[Javni doprinos korisnika - HRK]]+Ugovori_OPULJP[[#This Row],[Privatni doprinos korisnika - HRK]]</f>
        <v>76500000</v>
      </c>
      <c r="U4" s="17" t="s">
        <v>32</v>
      </c>
      <c r="V4" s="17" t="s">
        <v>29</v>
      </c>
      <c r="W4" s="35" t="s">
        <v>33</v>
      </c>
      <c r="X4" s="35" t="s">
        <v>34</v>
      </c>
      <c r="Y4" s="11"/>
    </row>
    <row r="5" spans="1:30" ht="51" customHeight="1" x14ac:dyDescent="0.2">
      <c r="A5" s="33" t="s">
        <v>35</v>
      </c>
      <c r="B5" s="34" t="s">
        <v>25</v>
      </c>
      <c r="C5" s="35" t="s">
        <v>26</v>
      </c>
      <c r="D5" s="35" t="s">
        <v>36</v>
      </c>
      <c r="E5" s="17" t="s">
        <v>28</v>
      </c>
      <c r="F5" s="37" t="s">
        <v>36</v>
      </c>
      <c r="G5" s="37" t="s">
        <v>29</v>
      </c>
      <c r="H5" s="19">
        <v>42005</v>
      </c>
      <c r="I5" s="19">
        <v>44012</v>
      </c>
      <c r="J5" s="19" t="str">
        <f ca="1">IF(Ugovori_OPULJP[[#This Row],[DATUM ZAVRŠETKA OPERACIJE]]&lt;TODAY(),"završen","u provedbi")</f>
        <v>završen</v>
      </c>
      <c r="K5" s="18" t="s">
        <v>30</v>
      </c>
      <c r="L5" s="18" t="s">
        <v>31</v>
      </c>
      <c r="M5" s="42">
        <v>0.85</v>
      </c>
      <c r="N5" s="42">
        <v>0.15</v>
      </c>
      <c r="O5" s="27">
        <f>Ugovori_OPULJP[[#This Row],[Bespovratna sredstva - Ukupno (EU+Nac) HRK
= Ukupna ugovorena vrijednost bespovratnih sredstava]]*Ugovori_OPULJP[[#This Row],[EU STOPA SUFINANCIRANJA %
EU CO-FINANCING RATE %]]</f>
        <v>162562500</v>
      </c>
      <c r="P5" s="27">
        <f>Ugovori_OPULJP[[#This Row],[Bespovratna sredstva - Ukupno (EU+Nac) HRK
= Ukupna ugovorena vrijednost bespovratnih sredstava]]*Ugovori_OPULJP[[#This Row],[STOPA NACIONALNOG SUFINANCIRANJA %]]</f>
        <v>28687500</v>
      </c>
      <c r="Q5" s="27">
        <v>191250000</v>
      </c>
      <c r="R5" s="27">
        <v>0</v>
      </c>
      <c r="S5" s="27">
        <v>0</v>
      </c>
      <c r="T5" s="20">
        <f>Ugovori_OPULJP[[#This Row],[Bespovratna sredstva - Ukupno (EU+Nac) HRK
= Ukupna ugovorena vrijednost bespovratnih sredstava]]+Ugovori_OPULJP[[#This Row],[Javni doprinos korisnika - HRK]]+Ugovori_OPULJP[[#This Row],[Privatni doprinos korisnika - HRK]]</f>
        <v>191250000</v>
      </c>
      <c r="U5" s="17" t="s">
        <v>32</v>
      </c>
      <c r="V5" s="17" t="s">
        <v>29</v>
      </c>
      <c r="W5" s="35" t="s">
        <v>37</v>
      </c>
      <c r="X5" s="35" t="s">
        <v>34</v>
      </c>
      <c r="Y5" s="11"/>
    </row>
    <row r="6" spans="1:30" ht="64.5" customHeight="1" x14ac:dyDescent="0.2">
      <c r="A6" s="33" t="s">
        <v>38</v>
      </c>
      <c r="B6" s="34" t="s">
        <v>25</v>
      </c>
      <c r="C6" s="35" t="s">
        <v>26</v>
      </c>
      <c r="D6" s="35" t="s">
        <v>39</v>
      </c>
      <c r="E6" s="17" t="s">
        <v>28</v>
      </c>
      <c r="F6" s="37" t="s">
        <v>39</v>
      </c>
      <c r="G6" s="37" t="s">
        <v>29</v>
      </c>
      <c r="H6" s="19">
        <v>42019</v>
      </c>
      <c r="I6" s="19">
        <v>44865</v>
      </c>
      <c r="J6" s="19" t="str">
        <f ca="1">IF(Ugovori_OPULJP[[#This Row],[DATUM ZAVRŠETKA OPERACIJE]]&lt;TODAY(),"završen","u provedbi")</f>
        <v>u provedbi</v>
      </c>
      <c r="K6" s="18" t="s">
        <v>30</v>
      </c>
      <c r="L6" s="18" t="s">
        <v>31</v>
      </c>
      <c r="M6" s="42">
        <v>0.85</v>
      </c>
      <c r="N6" s="42">
        <v>0.15</v>
      </c>
      <c r="O6" s="27">
        <f>Ugovori_OPULJP[[#This Row],[Bespovratna sredstva - Ukupno (EU+Nac) HRK
= Ukupna ugovorena vrijednost bespovratnih sredstava]]*Ugovori_OPULJP[[#This Row],[EU STOPA SUFINANCIRANJA %
EU CO-FINANCING RATE %]]</f>
        <v>242148833.84999999</v>
      </c>
      <c r="P6" s="27">
        <f>Ugovori_OPULJP[[#This Row],[Bespovratna sredstva - Ukupno (EU+Nac) HRK
= Ukupna ugovorena vrijednost bespovratnih sredstava]]*Ugovori_OPULJP[[#This Row],[STOPA NACIONALNOG SUFINANCIRANJA %]]</f>
        <v>42732147.149999999</v>
      </c>
      <c r="Q6" s="27">
        <v>284880981</v>
      </c>
      <c r="R6" s="27">
        <v>0</v>
      </c>
      <c r="S6" s="27">
        <v>0</v>
      </c>
      <c r="T6" s="20">
        <f>Ugovori_OPULJP[[#This Row],[Bespovratna sredstva - Ukupno (EU+Nac) HRK
= Ukupna ugovorena vrijednost bespovratnih sredstava]]+Ugovori_OPULJP[[#This Row],[Javni doprinos korisnika - HRK]]+Ugovori_OPULJP[[#This Row],[Privatni doprinos korisnika - HRK]]</f>
        <v>284880981</v>
      </c>
      <c r="U6" s="17" t="s">
        <v>32</v>
      </c>
      <c r="V6" s="17" t="s">
        <v>29</v>
      </c>
      <c r="W6" s="35" t="s">
        <v>40</v>
      </c>
      <c r="X6" s="35" t="s">
        <v>34</v>
      </c>
      <c r="Y6" s="11"/>
    </row>
    <row r="7" spans="1:30" ht="51" customHeight="1" x14ac:dyDescent="0.2">
      <c r="A7" s="33" t="s">
        <v>41</v>
      </c>
      <c r="B7" s="34" t="s">
        <v>25</v>
      </c>
      <c r="C7" s="35" t="s">
        <v>42</v>
      </c>
      <c r="D7" s="35" t="s">
        <v>43</v>
      </c>
      <c r="E7" s="17" t="s">
        <v>28</v>
      </c>
      <c r="F7" s="37" t="s">
        <v>43</v>
      </c>
      <c r="G7" s="37" t="s">
        <v>29</v>
      </c>
      <c r="H7" s="19">
        <v>42005</v>
      </c>
      <c r="I7" s="19">
        <v>44012</v>
      </c>
      <c r="J7" s="19" t="str">
        <f ca="1">IF(Ugovori_OPULJP[[#This Row],[DATUM ZAVRŠETKA OPERACIJE]]&lt;TODAY(),"završen","u provedbi")</f>
        <v>završen</v>
      </c>
      <c r="K7" s="18" t="s">
        <v>30</v>
      </c>
      <c r="L7" s="18" t="s">
        <v>31</v>
      </c>
      <c r="M7" s="42">
        <v>0.85</v>
      </c>
      <c r="N7" s="42">
        <v>0.15</v>
      </c>
      <c r="O7" s="27">
        <f>Ugovori_OPULJP[[#This Row],[Bespovratna sredstva - Ukupno (EU+Nac) HRK
= Ukupna ugovorena vrijednost bespovratnih sredstava]]*Ugovori_OPULJP[[#This Row],[EU STOPA SUFINANCIRANJA %
EU CO-FINANCING RATE %]]</f>
        <v>149557500</v>
      </c>
      <c r="P7" s="27">
        <f>Ugovori_OPULJP[[#This Row],[Bespovratna sredstva - Ukupno (EU+Nac) HRK
= Ukupna ugovorena vrijednost bespovratnih sredstava]]*Ugovori_OPULJP[[#This Row],[STOPA NACIONALNOG SUFINANCIRANJA %]]</f>
        <v>26392500</v>
      </c>
      <c r="Q7" s="27">
        <v>175950000</v>
      </c>
      <c r="R7" s="27">
        <v>0</v>
      </c>
      <c r="S7" s="27">
        <v>0</v>
      </c>
      <c r="T7" s="20">
        <f>Ugovori_OPULJP[[#This Row],[Bespovratna sredstva - Ukupno (EU+Nac) HRK
= Ukupna ugovorena vrijednost bespovratnih sredstava]]+Ugovori_OPULJP[[#This Row],[Javni doprinos korisnika - HRK]]+Ugovori_OPULJP[[#This Row],[Privatni doprinos korisnika - HRK]]</f>
        <v>175950000</v>
      </c>
      <c r="U7" s="17" t="s">
        <v>32</v>
      </c>
      <c r="V7" s="17" t="s">
        <v>29</v>
      </c>
      <c r="W7" s="35" t="s">
        <v>44</v>
      </c>
      <c r="X7" s="35" t="s">
        <v>34</v>
      </c>
      <c r="Y7" s="11"/>
    </row>
    <row r="8" spans="1:30" ht="51" customHeight="1" x14ac:dyDescent="0.2">
      <c r="A8" s="33" t="s">
        <v>45</v>
      </c>
      <c r="B8" s="34" t="s">
        <v>25</v>
      </c>
      <c r="C8" s="35" t="s">
        <v>42</v>
      </c>
      <c r="D8" s="35" t="s">
        <v>46</v>
      </c>
      <c r="E8" s="17" t="s">
        <v>28</v>
      </c>
      <c r="F8" s="37" t="s">
        <v>46</v>
      </c>
      <c r="G8" s="37" t="s">
        <v>29</v>
      </c>
      <c r="H8" s="19">
        <v>42829</v>
      </c>
      <c r="I8" s="19">
        <v>44865</v>
      </c>
      <c r="J8" s="19" t="str">
        <f ca="1">IF(Ugovori_OPULJP[[#This Row],[DATUM ZAVRŠETKA OPERACIJE]]&lt;TODAY(),"završen","u provedbi")</f>
        <v>u provedbi</v>
      </c>
      <c r="K8" s="18" t="s">
        <v>30</v>
      </c>
      <c r="L8" s="18" t="s">
        <v>31</v>
      </c>
      <c r="M8" s="42">
        <v>0.85</v>
      </c>
      <c r="N8" s="42">
        <v>0.15</v>
      </c>
      <c r="O8" s="27">
        <f>Ugovori_OPULJP[[#This Row],[Bespovratna sredstva - Ukupno (EU+Nac) HRK
= Ukupna ugovorena vrijednost bespovratnih sredstava]]*Ugovori_OPULJP[[#This Row],[EU STOPA SUFINANCIRANJA %
EU CO-FINANCING RATE %]]</f>
        <v>806650000</v>
      </c>
      <c r="P8" s="27">
        <f>Ugovori_OPULJP[[#This Row],[Bespovratna sredstva - Ukupno (EU+Nac) HRK
= Ukupna ugovorena vrijednost bespovratnih sredstava]]*Ugovori_OPULJP[[#This Row],[STOPA NACIONALNOG SUFINANCIRANJA %]]</f>
        <v>142350000</v>
      </c>
      <c r="Q8" s="27">
        <v>949000000</v>
      </c>
      <c r="R8" s="27">
        <v>0</v>
      </c>
      <c r="S8" s="27">
        <v>0</v>
      </c>
      <c r="T8" s="20">
        <f>Ugovori_OPULJP[[#This Row],[Bespovratna sredstva - Ukupno (EU+Nac) HRK
= Ukupna ugovorena vrijednost bespovratnih sredstava]]+Ugovori_OPULJP[[#This Row],[Javni doprinos korisnika - HRK]]+Ugovori_OPULJP[[#This Row],[Privatni doprinos korisnika - HRK]]</f>
        <v>949000000</v>
      </c>
      <c r="U8" s="17" t="s">
        <v>32</v>
      </c>
      <c r="V8" s="17" t="s">
        <v>29</v>
      </c>
      <c r="W8" s="35" t="s">
        <v>47</v>
      </c>
      <c r="X8" s="35" t="s">
        <v>34</v>
      </c>
      <c r="Y8" s="11"/>
    </row>
    <row r="9" spans="1:30" ht="67.5" customHeight="1" x14ac:dyDescent="0.2">
      <c r="A9" s="33" t="s">
        <v>48</v>
      </c>
      <c r="B9" s="34" t="s">
        <v>25</v>
      </c>
      <c r="C9" s="35" t="s">
        <v>42</v>
      </c>
      <c r="D9" s="60" t="s">
        <v>49</v>
      </c>
      <c r="E9" s="17" t="s">
        <v>28</v>
      </c>
      <c r="F9" s="37" t="s">
        <v>49</v>
      </c>
      <c r="G9" s="37" t="s">
        <v>50</v>
      </c>
      <c r="H9" s="19">
        <v>43756</v>
      </c>
      <c r="I9" s="19">
        <v>45291</v>
      </c>
      <c r="J9" s="19" t="str">
        <f ca="1">IF(Ugovori_OPULJP[[#This Row],[DATUM ZAVRŠETKA OPERACIJE]]&lt;TODAY(),"završen","u provedbi")</f>
        <v>u provedbi</v>
      </c>
      <c r="K9" s="18" t="s">
        <v>30</v>
      </c>
      <c r="L9" s="18" t="s">
        <v>31</v>
      </c>
      <c r="M9" s="42">
        <v>0.85</v>
      </c>
      <c r="N9" s="42">
        <v>0.15</v>
      </c>
      <c r="O9" s="27">
        <f>Ugovori_OPULJP[[#This Row],[Bespovratna sredstva - Ukupno (EU+Nac) HRK
= Ukupna ugovorena vrijednost bespovratnih sredstava]]*Ugovori_OPULJP[[#This Row],[EU STOPA SUFINANCIRANJA %
EU CO-FINANCING RATE %]]</f>
        <v>31415104.099999998</v>
      </c>
      <c r="P9" s="27">
        <f>Ugovori_OPULJP[[#This Row],[Bespovratna sredstva - Ukupno (EU+Nac) HRK
= Ukupna ugovorena vrijednost bespovratnih sredstava]]*Ugovori_OPULJP[[#This Row],[STOPA NACIONALNOG SUFINANCIRANJA %]]</f>
        <v>5543841.8999999994</v>
      </c>
      <c r="Q9" s="27">
        <v>36958946</v>
      </c>
      <c r="R9" s="27">
        <v>0</v>
      </c>
      <c r="S9" s="27">
        <v>0</v>
      </c>
      <c r="T9" s="20">
        <f>Ugovori_OPULJP[[#This Row],[Bespovratna sredstva - Ukupno (EU+Nac) HRK
= Ukupna ugovorena vrijednost bespovratnih sredstava]]+Ugovori_OPULJP[[#This Row],[Javni doprinos korisnika - HRK]]+Ugovori_OPULJP[[#This Row],[Privatni doprinos korisnika - HRK]]</f>
        <v>36958946</v>
      </c>
      <c r="U9" s="17" t="s">
        <v>32</v>
      </c>
      <c r="V9" s="17" t="s">
        <v>29</v>
      </c>
      <c r="W9" s="35" t="s">
        <v>51</v>
      </c>
      <c r="X9" s="35" t="s">
        <v>34</v>
      </c>
      <c r="Y9" s="11"/>
    </row>
    <row r="10" spans="1:30" ht="51" customHeight="1" x14ac:dyDescent="0.2">
      <c r="A10" s="33" t="s">
        <v>52</v>
      </c>
      <c r="B10" s="34" t="s">
        <v>25</v>
      </c>
      <c r="C10" s="35" t="s">
        <v>53</v>
      </c>
      <c r="D10" s="35" t="s">
        <v>54</v>
      </c>
      <c r="E10" s="17" t="s">
        <v>28</v>
      </c>
      <c r="F10" s="37" t="s">
        <v>54</v>
      </c>
      <c r="G10" s="37" t="s">
        <v>29</v>
      </c>
      <c r="H10" s="19">
        <v>42005</v>
      </c>
      <c r="I10" s="19">
        <v>44196</v>
      </c>
      <c r="J10" s="19" t="str">
        <f ca="1">IF(Ugovori_OPULJP[[#This Row],[DATUM ZAVRŠETKA OPERACIJE]]&lt;TODAY(),"završen","u provedbi")</f>
        <v>završen</v>
      </c>
      <c r="K10" s="18" t="s">
        <v>30</v>
      </c>
      <c r="L10" s="18" t="s">
        <v>31</v>
      </c>
      <c r="M10" s="42">
        <v>0.85</v>
      </c>
      <c r="N10" s="42">
        <v>0.15</v>
      </c>
      <c r="O10" s="27">
        <f>Ugovori_OPULJP[[#This Row],[Bespovratna sredstva - Ukupno (EU+Nac) HRK
= Ukupna ugovorena vrijednost bespovratnih sredstava]]*Ugovori_OPULJP[[#This Row],[EU STOPA SUFINANCIRANJA %
EU CO-FINANCING RATE %]]</f>
        <v>56571750</v>
      </c>
      <c r="P10" s="27">
        <f>Ugovori_OPULJP[[#This Row],[Bespovratna sredstva - Ukupno (EU+Nac) HRK
= Ukupna ugovorena vrijednost bespovratnih sredstava]]*Ugovori_OPULJP[[#This Row],[STOPA NACIONALNOG SUFINANCIRANJA %]]</f>
        <v>9983250</v>
      </c>
      <c r="Q10" s="27">
        <v>66555000</v>
      </c>
      <c r="R10" s="27">
        <v>0</v>
      </c>
      <c r="S10" s="27">
        <v>0</v>
      </c>
      <c r="T10" s="20">
        <f>Ugovori_OPULJP[[#This Row],[Bespovratna sredstva - Ukupno (EU+Nac) HRK
= Ukupna ugovorena vrijednost bespovratnih sredstava]]+Ugovori_OPULJP[[#This Row],[Javni doprinos korisnika - HRK]]+Ugovori_OPULJP[[#This Row],[Privatni doprinos korisnika - HRK]]</f>
        <v>66555000</v>
      </c>
      <c r="U10" s="17" t="s">
        <v>32</v>
      </c>
      <c r="V10" s="17" t="s">
        <v>29</v>
      </c>
      <c r="W10" s="35" t="s">
        <v>55</v>
      </c>
      <c r="X10" s="35" t="s">
        <v>34</v>
      </c>
      <c r="Y10" s="11"/>
    </row>
    <row r="11" spans="1:30" ht="51" customHeight="1" x14ac:dyDescent="0.2">
      <c r="A11" s="33" t="s">
        <v>56</v>
      </c>
      <c r="B11" s="34" t="s">
        <v>25</v>
      </c>
      <c r="C11" s="35" t="s">
        <v>53</v>
      </c>
      <c r="D11" s="35" t="s">
        <v>57</v>
      </c>
      <c r="E11" s="17" t="s">
        <v>28</v>
      </c>
      <c r="F11" s="37" t="s">
        <v>57</v>
      </c>
      <c r="G11" s="37" t="s">
        <v>29</v>
      </c>
      <c r="H11" s="19">
        <v>42005</v>
      </c>
      <c r="I11" s="19">
        <v>44865</v>
      </c>
      <c r="J11" s="19" t="str">
        <f ca="1">IF(Ugovori_OPULJP[[#This Row],[DATUM ZAVRŠETKA OPERACIJE]]&lt;TODAY(),"završen","u provedbi")</f>
        <v>u provedbi</v>
      </c>
      <c r="K11" s="18" t="s">
        <v>30</v>
      </c>
      <c r="L11" s="18" t="s">
        <v>31</v>
      </c>
      <c r="M11" s="42">
        <v>0.85</v>
      </c>
      <c r="N11" s="42">
        <v>0.15</v>
      </c>
      <c r="O11" s="27">
        <f>Ugovori_OPULJP[[#This Row],[Bespovratna sredstva - Ukupno (EU+Nac) HRK
= Ukupna ugovorena vrijednost bespovratnih sredstava]]*Ugovori_OPULJP[[#This Row],[EU STOPA SUFINANCIRANJA %
EU CO-FINANCING RATE %]]</f>
        <v>26860000</v>
      </c>
      <c r="P11" s="27">
        <f>Ugovori_OPULJP[[#This Row],[Bespovratna sredstva - Ukupno (EU+Nac) HRK
= Ukupna ugovorena vrijednost bespovratnih sredstava]]*Ugovori_OPULJP[[#This Row],[STOPA NACIONALNOG SUFINANCIRANJA %]]</f>
        <v>4740000</v>
      </c>
      <c r="Q11" s="27">
        <v>31600000</v>
      </c>
      <c r="R11" s="27">
        <v>0</v>
      </c>
      <c r="S11" s="27">
        <v>0</v>
      </c>
      <c r="T11" s="20">
        <f>Ugovori_OPULJP[[#This Row],[Bespovratna sredstva - Ukupno (EU+Nac) HRK
= Ukupna ugovorena vrijednost bespovratnih sredstava]]+Ugovori_OPULJP[[#This Row],[Javni doprinos korisnika - HRK]]+Ugovori_OPULJP[[#This Row],[Privatni doprinos korisnika - HRK]]</f>
        <v>31600000</v>
      </c>
      <c r="U11" s="17" t="s">
        <v>32</v>
      </c>
      <c r="V11" s="17" t="s">
        <v>29</v>
      </c>
      <c r="W11" s="35" t="s">
        <v>58</v>
      </c>
      <c r="X11" s="35" t="s">
        <v>34</v>
      </c>
      <c r="Y11" s="11"/>
    </row>
    <row r="12" spans="1:30" ht="51" customHeight="1" x14ac:dyDescent="0.2">
      <c r="A12" s="77" t="s">
        <v>59</v>
      </c>
      <c r="B12" s="24" t="s">
        <v>25</v>
      </c>
      <c r="C12" s="21" t="s">
        <v>53</v>
      </c>
      <c r="D12" s="21" t="s">
        <v>60</v>
      </c>
      <c r="E12" s="44" t="s">
        <v>28</v>
      </c>
      <c r="F12" s="24" t="s">
        <v>60</v>
      </c>
      <c r="G12" s="24" t="s">
        <v>29</v>
      </c>
      <c r="H12" s="29">
        <v>43891</v>
      </c>
      <c r="I12" s="29">
        <v>44530</v>
      </c>
      <c r="J12" s="29" t="str">
        <f ca="1">IF(Ugovori_OPULJP[[#This Row],[DATUM ZAVRŠETKA OPERACIJE]]&lt;TODAY(),"završen","u provedbi")</f>
        <v>završen</v>
      </c>
      <c r="K12" s="18" t="s">
        <v>30</v>
      </c>
      <c r="L12" s="18" t="s">
        <v>31</v>
      </c>
      <c r="M12" s="42">
        <v>0.85</v>
      </c>
      <c r="N12" s="42">
        <v>0.15</v>
      </c>
      <c r="O12" s="27">
        <f>Ugovori_OPULJP[[#This Row],[Bespovratna sredstva - Ukupno (EU+Nac) HRK
= Ukupna ugovorena vrijednost bespovratnih sredstava]]*Ugovori_OPULJP[[#This Row],[EU STOPA SUFINANCIRANJA %
EU CO-FINANCING RATE %]]</f>
        <v>710600000</v>
      </c>
      <c r="P12" s="27">
        <f>Ugovori_OPULJP[[#This Row],[Bespovratna sredstva - Ukupno (EU+Nac) HRK
= Ukupna ugovorena vrijednost bespovratnih sredstava]]*Ugovori_OPULJP[[#This Row],[STOPA NACIONALNOG SUFINANCIRANJA %]]</f>
        <v>125400000</v>
      </c>
      <c r="Q12" s="20">
        <v>836000000</v>
      </c>
      <c r="R12" s="27">
        <v>0</v>
      </c>
      <c r="S12" s="27">
        <v>0</v>
      </c>
      <c r="T12" s="20">
        <f>Ugovori_OPULJP[[#This Row],[Bespovratna sredstva - Ukupno (EU+Nac) HRK
= Ukupna ugovorena vrijednost bespovratnih sredstava]]+Ugovori_OPULJP[[#This Row],[Javni doprinos korisnika - HRK]]+Ugovori_OPULJP[[#This Row],[Privatni doprinos korisnika - HRK]]</f>
        <v>836000000</v>
      </c>
      <c r="U12" s="17" t="s">
        <v>32</v>
      </c>
      <c r="V12" s="17" t="s">
        <v>29</v>
      </c>
      <c r="W12" s="21" t="s">
        <v>61</v>
      </c>
      <c r="X12" s="35" t="s">
        <v>34</v>
      </c>
      <c r="Y12" s="11"/>
    </row>
    <row r="13" spans="1:30" ht="51" customHeight="1" x14ac:dyDescent="0.2">
      <c r="A13" s="33" t="s">
        <v>62</v>
      </c>
      <c r="B13" s="34" t="s">
        <v>25</v>
      </c>
      <c r="C13" s="35" t="s">
        <v>63</v>
      </c>
      <c r="D13" s="35" t="s">
        <v>64</v>
      </c>
      <c r="E13" s="17" t="s">
        <v>28</v>
      </c>
      <c r="F13" s="37" t="s">
        <v>65</v>
      </c>
      <c r="G13" s="37" t="s">
        <v>29</v>
      </c>
      <c r="H13" s="19">
        <v>42005</v>
      </c>
      <c r="I13" s="19">
        <v>44196</v>
      </c>
      <c r="J13" s="19" t="str">
        <f ca="1">IF(Ugovori_OPULJP[[#This Row],[DATUM ZAVRŠETKA OPERACIJE]]&lt;TODAY(),"završen","u provedbi")</f>
        <v>završen</v>
      </c>
      <c r="K13" s="18" t="s">
        <v>30</v>
      </c>
      <c r="L13" s="18" t="s">
        <v>31</v>
      </c>
      <c r="M13" s="78">
        <v>0.91891891591700003</v>
      </c>
      <c r="N13" s="78">
        <v>8.1081084082999993E-2</v>
      </c>
      <c r="O13" s="27">
        <f>Ugovori_OPULJP[[#This Row],[Bespovratna sredstva - Ukupno (EU+Nac) HRK
= Ukupna ugovorena vrijednost bespovratnih sredstava]]*Ugovori_OPULJP[[#This Row],[EU STOPA SUFINANCIRANJA %
EU CO-FINANCING RATE %]]</f>
        <v>1017791154.9356264</v>
      </c>
      <c r="P13" s="27">
        <f>Ugovori_OPULJP[[#This Row],[Bespovratna sredstva - Ukupno (EU+Nac) HRK
= Ukupna ugovorena vrijednost bespovratnih sredstava]]*Ugovori_OPULJP[[#This Row],[STOPA NACIONALNOG SUFINANCIRANJA %]]</f>
        <v>89805105.524373621</v>
      </c>
      <c r="Q13" s="27">
        <v>1107596260.46</v>
      </c>
      <c r="R13" s="27">
        <v>0</v>
      </c>
      <c r="S13" s="27">
        <v>0</v>
      </c>
      <c r="T13" s="20">
        <f>Ugovori_OPULJP[[#This Row],[Bespovratna sredstva - Ukupno (EU+Nac) HRK
= Ukupna ugovorena vrijednost bespovratnih sredstava]]+Ugovori_OPULJP[[#This Row],[Javni doprinos korisnika - HRK]]+Ugovori_OPULJP[[#This Row],[Privatni doprinos korisnika - HRK]]</f>
        <v>1107596260.46</v>
      </c>
      <c r="U13" s="17" t="s">
        <v>32</v>
      </c>
      <c r="V13" s="17" t="s">
        <v>29</v>
      </c>
      <c r="W13" s="35" t="s">
        <v>66</v>
      </c>
      <c r="X13" s="35" t="s">
        <v>67</v>
      </c>
      <c r="Y13" s="11"/>
    </row>
    <row r="14" spans="1:30" ht="51" customHeight="1" x14ac:dyDescent="0.2">
      <c r="A14" s="33" t="s">
        <v>68</v>
      </c>
      <c r="B14" s="34" t="s">
        <v>25</v>
      </c>
      <c r="C14" s="35" t="s">
        <v>63</v>
      </c>
      <c r="D14" s="35" t="s">
        <v>69</v>
      </c>
      <c r="E14" s="17" t="s">
        <v>28</v>
      </c>
      <c r="F14" s="37" t="s">
        <v>70</v>
      </c>
      <c r="G14" s="37" t="s">
        <v>29</v>
      </c>
      <c r="H14" s="19">
        <v>42033</v>
      </c>
      <c r="I14" s="19">
        <v>44865</v>
      </c>
      <c r="J14" s="19" t="str">
        <f ca="1">IF(Ugovori_OPULJP[[#This Row],[DATUM ZAVRŠETKA OPERACIJE]]&lt;TODAY(),"završen","u provedbi")</f>
        <v>u provedbi</v>
      </c>
      <c r="K14" s="18" t="s">
        <v>30</v>
      </c>
      <c r="L14" s="18" t="s">
        <v>31</v>
      </c>
      <c r="M14" s="78">
        <v>0.91891891591700003</v>
      </c>
      <c r="N14" s="78">
        <v>8.1081084082999993E-2</v>
      </c>
      <c r="O14" s="27">
        <f>Ugovori_OPULJP[[#This Row],[Bespovratna sredstva - Ukupno (EU+Nac) HRK
= Ukupna ugovorena vrijednost bespovratnih sredstava]]*Ugovori_OPULJP[[#This Row],[EU STOPA SUFINANCIRANJA %
EU CO-FINANCING RATE %]]</f>
        <v>483244144.28080034</v>
      </c>
      <c r="P14" s="27">
        <f>Ugovori_OPULJP[[#This Row],[Bespovratna sredstva - Ukupno (EU+Nac) HRK
= Ukupna ugovorena vrijednost bespovratnih sredstava]]*Ugovori_OPULJP[[#This Row],[STOPA NACIONALNOG SUFINANCIRANJA %]]</f>
        <v>42639190.919199668</v>
      </c>
      <c r="Q14" s="27">
        <v>525883335.19999999</v>
      </c>
      <c r="R14" s="27">
        <v>0</v>
      </c>
      <c r="S14" s="27">
        <v>0</v>
      </c>
      <c r="T14" s="20">
        <f>Ugovori_OPULJP[[#This Row],[Bespovratna sredstva - Ukupno (EU+Nac) HRK
= Ukupna ugovorena vrijednost bespovratnih sredstava]]+Ugovori_OPULJP[[#This Row],[Javni doprinos korisnika - HRK]]+Ugovori_OPULJP[[#This Row],[Privatni doprinos korisnika - HRK]]</f>
        <v>525883335.19999999</v>
      </c>
      <c r="U14" s="17" t="s">
        <v>32</v>
      </c>
      <c r="V14" s="17" t="s">
        <v>29</v>
      </c>
      <c r="W14" s="35" t="s">
        <v>71</v>
      </c>
      <c r="X14" s="35" t="s">
        <v>67</v>
      </c>
      <c r="Y14" s="11"/>
    </row>
    <row r="15" spans="1:30" ht="63.75" customHeight="1" x14ac:dyDescent="0.2">
      <c r="A15" s="28" t="s">
        <v>72</v>
      </c>
      <c r="B15" s="24" t="s">
        <v>25</v>
      </c>
      <c r="C15" s="21" t="s">
        <v>63</v>
      </c>
      <c r="D15" s="21" t="s">
        <v>73</v>
      </c>
      <c r="E15" s="44" t="s">
        <v>74</v>
      </c>
      <c r="F15" s="23" t="s">
        <v>75</v>
      </c>
      <c r="G15" s="23" t="s">
        <v>76</v>
      </c>
      <c r="H15" s="29">
        <v>44383</v>
      </c>
      <c r="I15" s="29">
        <v>45113</v>
      </c>
      <c r="J15" s="29" t="str">
        <f ca="1">IF(Ugovori_OPULJP[[#This Row],[DATUM ZAVRŠETKA OPERACIJE]]&lt;TODAY(),"završen","u provedbi")</f>
        <v>u provedbi</v>
      </c>
      <c r="K15" s="22" t="s">
        <v>77</v>
      </c>
      <c r="L15" s="22" t="s">
        <v>77</v>
      </c>
      <c r="M15" s="78">
        <v>0.91891891591700003</v>
      </c>
      <c r="N15" s="78">
        <v>8.1081084082999993E-2</v>
      </c>
      <c r="O15" s="27">
        <f>Ugovori_OPULJP[[#This Row],[Bespovratna sredstva - Ukupno (EU+Nac) HRK
= Ukupna ugovorena vrijednost bespovratnih sredstava]]*Ugovori_OPULJP[[#This Row],[EU STOPA SUFINANCIRANJA %
EU CO-FINANCING RATE %]]</f>
        <v>1677806.1361405745</v>
      </c>
      <c r="P15" s="27">
        <f>Ugovori_OPULJP[[#This Row],[Bespovratna sredstva - Ukupno (EU+Nac) HRK
= Ukupna ugovorena vrijednost bespovratnih sredstava]]*Ugovori_OPULJP[[#This Row],[STOPA NACIONALNOG SUFINANCIRANJA %]]</f>
        <v>148041.72385942561</v>
      </c>
      <c r="Q15" s="20">
        <v>1825847.86</v>
      </c>
      <c r="R15" s="27">
        <v>0</v>
      </c>
      <c r="S15" s="27">
        <v>0</v>
      </c>
      <c r="T15" s="20">
        <f>Ugovori_OPULJP[[#This Row],[Bespovratna sredstva - Ukupno (EU+Nac) HRK
= Ukupna ugovorena vrijednost bespovratnih sredstava]]+Ugovori_OPULJP[[#This Row],[Javni doprinos korisnika - HRK]]+Ugovori_OPULJP[[#This Row],[Privatni doprinos korisnika - HRK]]</f>
        <v>1825847.86</v>
      </c>
      <c r="U15" s="17" t="s">
        <v>32</v>
      </c>
      <c r="V15" s="44" t="s">
        <v>29</v>
      </c>
      <c r="W15" s="21" t="s">
        <v>78</v>
      </c>
      <c r="X15" s="31" t="s">
        <v>67</v>
      </c>
      <c r="Y15" s="11"/>
    </row>
    <row r="16" spans="1:30" ht="51" customHeight="1" x14ac:dyDescent="0.2">
      <c r="A16" s="28" t="s">
        <v>79</v>
      </c>
      <c r="B16" s="24" t="s">
        <v>25</v>
      </c>
      <c r="C16" s="21" t="s">
        <v>63</v>
      </c>
      <c r="D16" s="21" t="s">
        <v>73</v>
      </c>
      <c r="E16" s="44" t="s">
        <v>74</v>
      </c>
      <c r="F16" s="23" t="s">
        <v>80</v>
      </c>
      <c r="G16" s="23" t="s">
        <v>81</v>
      </c>
      <c r="H16" s="29">
        <v>44389</v>
      </c>
      <c r="I16" s="29">
        <v>45119</v>
      </c>
      <c r="J16" s="29" t="str">
        <f ca="1">IF(Ugovori_OPULJP[[#This Row],[DATUM ZAVRŠETKA OPERACIJE]]&lt;TODAY(),"završen","u provedbi")</f>
        <v>u provedbi</v>
      </c>
      <c r="K16" s="22" t="s">
        <v>82</v>
      </c>
      <c r="L16" s="22" t="s">
        <v>82</v>
      </c>
      <c r="M16" s="78">
        <v>0.91891891591700003</v>
      </c>
      <c r="N16" s="78">
        <v>8.1081084082999993E-2</v>
      </c>
      <c r="O16" s="27">
        <f>Ugovori_OPULJP[[#This Row],[Bespovratna sredstva - Ukupno (EU+Nac) HRK
= Ukupna ugovorena vrijednost bespovratnih sredstava]]*Ugovori_OPULJP[[#This Row],[EU STOPA SUFINANCIRANJA %
EU CO-FINANCING RATE %]]</f>
        <v>1468524.3195269578</v>
      </c>
      <c r="P16" s="27">
        <f>Ugovori_OPULJP[[#This Row],[Bespovratna sredstva - Ukupno (EU+Nac) HRK
= Ukupna ugovorena vrijednost bespovratnih sredstava]]*Ugovori_OPULJP[[#This Row],[STOPA NACIONALNOG SUFINANCIRANJA %]]</f>
        <v>129575.68047304229</v>
      </c>
      <c r="Q16" s="20">
        <v>1598100</v>
      </c>
      <c r="R16" s="27">
        <v>0</v>
      </c>
      <c r="S16" s="27">
        <v>0</v>
      </c>
      <c r="T16" s="20">
        <f>Ugovori_OPULJP[[#This Row],[Bespovratna sredstva - Ukupno (EU+Nac) HRK
= Ukupna ugovorena vrijednost bespovratnih sredstava]]+Ugovori_OPULJP[[#This Row],[Javni doprinos korisnika - HRK]]+Ugovori_OPULJP[[#This Row],[Privatni doprinos korisnika - HRK]]</f>
        <v>1598100</v>
      </c>
      <c r="U16" s="44" t="s">
        <v>32</v>
      </c>
      <c r="V16" s="44" t="s">
        <v>29</v>
      </c>
      <c r="W16" s="21" t="s">
        <v>83</v>
      </c>
      <c r="X16" s="31" t="s">
        <v>67</v>
      </c>
      <c r="Y16" s="11"/>
    </row>
    <row r="17" spans="1:25" ht="63.75" customHeight="1" x14ac:dyDescent="0.2">
      <c r="A17" s="28" t="s">
        <v>84</v>
      </c>
      <c r="B17" s="24" t="s">
        <v>25</v>
      </c>
      <c r="C17" s="21" t="s">
        <v>63</v>
      </c>
      <c r="D17" s="21" t="s">
        <v>73</v>
      </c>
      <c r="E17" s="44" t="s">
        <v>74</v>
      </c>
      <c r="F17" s="23" t="s">
        <v>85</v>
      </c>
      <c r="G17" s="23" t="s">
        <v>86</v>
      </c>
      <c r="H17" s="29">
        <v>44389</v>
      </c>
      <c r="I17" s="29">
        <v>45119</v>
      </c>
      <c r="J17" s="29" t="str">
        <f ca="1">IF(Ugovori_OPULJP[[#This Row],[DATUM ZAVRŠETKA OPERACIJE]]&lt;TODAY(),"završen","u provedbi")</f>
        <v>u provedbi</v>
      </c>
      <c r="K17" s="22" t="s">
        <v>87</v>
      </c>
      <c r="L17" s="22" t="s">
        <v>82</v>
      </c>
      <c r="M17" s="78">
        <v>0.91891891591700003</v>
      </c>
      <c r="N17" s="78">
        <v>8.1081084082999993E-2</v>
      </c>
      <c r="O17" s="27">
        <f>Ugovori_OPULJP[[#This Row],[Bespovratna sredstva - Ukupno (EU+Nac) HRK
= Ukupna ugovorena vrijednost bespovratnih sredstava]]*Ugovori_OPULJP[[#This Row],[EU STOPA SUFINANCIRANJA %
EU CO-FINANCING RATE %]]</f>
        <v>1252008.6445585941</v>
      </c>
      <c r="P17" s="27">
        <f>Ugovori_OPULJP[[#This Row],[Bespovratna sredstva - Ukupno (EU+Nac) HRK
= Ukupna ugovorena vrijednost bespovratnih sredstava]]*Ugovori_OPULJP[[#This Row],[STOPA NACIONALNOG SUFINANCIRANJA %]]</f>
        <v>110471.35544140583</v>
      </c>
      <c r="Q17" s="20">
        <v>1362480</v>
      </c>
      <c r="R17" s="27">
        <v>0</v>
      </c>
      <c r="S17" s="27">
        <v>0</v>
      </c>
      <c r="T17" s="20">
        <f>Ugovori_OPULJP[[#This Row],[Bespovratna sredstva - Ukupno (EU+Nac) HRK
= Ukupna ugovorena vrijednost bespovratnih sredstava]]+Ugovori_OPULJP[[#This Row],[Javni doprinos korisnika - HRK]]+Ugovori_OPULJP[[#This Row],[Privatni doprinos korisnika - HRK]]</f>
        <v>1362480</v>
      </c>
      <c r="U17" s="44" t="s">
        <v>32</v>
      </c>
      <c r="V17" s="44" t="s">
        <v>29</v>
      </c>
      <c r="W17" s="21" t="s">
        <v>88</v>
      </c>
      <c r="X17" s="31" t="s">
        <v>67</v>
      </c>
      <c r="Y17" s="11"/>
    </row>
    <row r="18" spans="1:25" ht="51" customHeight="1" x14ac:dyDescent="0.2">
      <c r="A18" s="28" t="s">
        <v>89</v>
      </c>
      <c r="B18" s="24" t="s">
        <v>25</v>
      </c>
      <c r="C18" s="21" t="s">
        <v>63</v>
      </c>
      <c r="D18" s="21" t="s">
        <v>73</v>
      </c>
      <c r="E18" s="44" t="s">
        <v>74</v>
      </c>
      <c r="F18" s="23" t="s">
        <v>90</v>
      </c>
      <c r="G18" s="23" t="s">
        <v>91</v>
      </c>
      <c r="H18" s="29">
        <v>44383</v>
      </c>
      <c r="I18" s="29">
        <v>45113</v>
      </c>
      <c r="J18" s="29" t="str">
        <f ca="1">IF(Ugovori_OPULJP[[#This Row],[DATUM ZAVRŠETKA OPERACIJE]]&lt;TODAY(),"završen","u provedbi")</f>
        <v>u provedbi</v>
      </c>
      <c r="K18" s="22" t="s">
        <v>92</v>
      </c>
      <c r="L18" s="22" t="s">
        <v>92</v>
      </c>
      <c r="M18" s="78">
        <v>0.91891891591700003</v>
      </c>
      <c r="N18" s="78">
        <v>8.1081084082999993E-2</v>
      </c>
      <c r="O18" s="27">
        <f>Ugovori_OPULJP[[#This Row],[Bespovratna sredstva - Ukupno (EU+Nac) HRK
= Ukupna ugovorena vrijednost bespovratnih sredstava]]*Ugovori_OPULJP[[#This Row],[EU STOPA SUFINANCIRANJA %
EU CO-FINANCING RATE %]]</f>
        <v>1617885.400120107</v>
      </c>
      <c r="P18" s="27">
        <f>Ugovori_OPULJP[[#This Row],[Bespovratna sredstva - Ukupno (EU+Nac) HRK
= Ukupna ugovorena vrijednost bespovratnih sredstava]]*Ugovori_OPULJP[[#This Row],[STOPA NACIONALNOG SUFINANCIRANJA %]]</f>
        <v>142754.5998798931</v>
      </c>
      <c r="Q18" s="20">
        <v>1760640</v>
      </c>
      <c r="R18" s="27">
        <v>0</v>
      </c>
      <c r="S18" s="27">
        <v>0</v>
      </c>
      <c r="T18" s="20">
        <f>Ugovori_OPULJP[[#This Row],[Bespovratna sredstva - Ukupno (EU+Nac) HRK
= Ukupna ugovorena vrijednost bespovratnih sredstava]]+Ugovori_OPULJP[[#This Row],[Javni doprinos korisnika - HRK]]+Ugovori_OPULJP[[#This Row],[Privatni doprinos korisnika - HRK]]</f>
        <v>1760640</v>
      </c>
      <c r="U18" s="44" t="s">
        <v>32</v>
      </c>
      <c r="V18" s="44" t="s">
        <v>29</v>
      </c>
      <c r="W18" s="21" t="s">
        <v>93</v>
      </c>
      <c r="X18" s="31" t="s">
        <v>67</v>
      </c>
      <c r="Y18" s="11"/>
    </row>
    <row r="19" spans="1:25" ht="51" customHeight="1" x14ac:dyDescent="0.2">
      <c r="A19" s="28" t="s">
        <v>94</v>
      </c>
      <c r="B19" s="24" t="s">
        <v>25</v>
      </c>
      <c r="C19" s="21" t="s">
        <v>63</v>
      </c>
      <c r="D19" s="21" t="s">
        <v>73</v>
      </c>
      <c r="E19" s="44" t="s">
        <v>74</v>
      </c>
      <c r="F19" s="23" t="s">
        <v>95</v>
      </c>
      <c r="G19" s="23" t="s">
        <v>96</v>
      </c>
      <c r="H19" s="29">
        <v>44383</v>
      </c>
      <c r="I19" s="29">
        <v>44871</v>
      </c>
      <c r="J19" s="29" t="str">
        <f ca="1">IF(Ugovori_OPULJP[[#This Row],[DATUM ZAVRŠETKA OPERACIJE]]&lt;TODAY(),"završen","u provedbi")</f>
        <v>u provedbi</v>
      </c>
      <c r="K19" s="22" t="s">
        <v>97</v>
      </c>
      <c r="L19" s="22" t="s">
        <v>97</v>
      </c>
      <c r="M19" s="78">
        <v>0.91891891591700003</v>
      </c>
      <c r="N19" s="78">
        <v>8.1081084082999993E-2</v>
      </c>
      <c r="O19" s="27">
        <f>Ugovori_OPULJP[[#This Row],[Bespovratna sredstva - Ukupno (EU+Nac) HRK
= Ukupna ugovorena vrijednost bespovratnih sredstava]]*Ugovori_OPULJP[[#This Row],[EU STOPA SUFINANCIRANJA %
EU CO-FINANCING RATE %]]</f>
        <v>822542.28650211298</v>
      </c>
      <c r="P19" s="27">
        <f>Ugovori_OPULJP[[#This Row],[Bespovratna sredstva - Ukupno (EU+Nac) HRK
= Ukupna ugovorena vrijednost bespovratnih sredstava]]*Ugovori_OPULJP[[#This Row],[STOPA NACIONALNOG SUFINANCIRANJA %]]</f>
        <v>72577.263497887121</v>
      </c>
      <c r="Q19" s="20">
        <v>895119.55</v>
      </c>
      <c r="R19" s="27">
        <v>0</v>
      </c>
      <c r="S19" s="27">
        <v>0</v>
      </c>
      <c r="T19" s="20">
        <f>Ugovori_OPULJP[[#This Row],[Bespovratna sredstva - Ukupno (EU+Nac) HRK
= Ukupna ugovorena vrijednost bespovratnih sredstava]]+Ugovori_OPULJP[[#This Row],[Javni doprinos korisnika - HRK]]+Ugovori_OPULJP[[#This Row],[Privatni doprinos korisnika - HRK]]</f>
        <v>895119.55</v>
      </c>
      <c r="U19" s="44" t="s">
        <v>32</v>
      </c>
      <c r="V19" s="44" t="s">
        <v>29</v>
      </c>
      <c r="W19" s="21" t="s">
        <v>98</v>
      </c>
      <c r="X19" s="31" t="s">
        <v>67</v>
      </c>
      <c r="Y19" s="11"/>
    </row>
    <row r="20" spans="1:25" ht="51" customHeight="1" x14ac:dyDescent="0.2">
      <c r="A20" s="28" t="s">
        <v>99</v>
      </c>
      <c r="B20" s="24" t="s">
        <v>25</v>
      </c>
      <c r="C20" s="21" t="s">
        <v>63</v>
      </c>
      <c r="D20" s="21" t="s">
        <v>73</v>
      </c>
      <c r="E20" s="44" t="s">
        <v>74</v>
      </c>
      <c r="F20" s="23" t="s">
        <v>100</v>
      </c>
      <c r="G20" s="23" t="s">
        <v>101</v>
      </c>
      <c r="H20" s="29">
        <v>44393</v>
      </c>
      <c r="I20" s="29">
        <v>45123</v>
      </c>
      <c r="J20" s="29" t="str">
        <f ca="1">IF(Ugovori_OPULJP[[#This Row],[DATUM ZAVRŠETKA OPERACIJE]]&lt;TODAY(),"završen","u provedbi")</f>
        <v>u provedbi</v>
      </c>
      <c r="K20" s="22" t="s">
        <v>102</v>
      </c>
      <c r="L20" s="22" t="s">
        <v>102</v>
      </c>
      <c r="M20" s="78">
        <v>0.91891891591700003</v>
      </c>
      <c r="N20" s="78">
        <v>8.1081084082999993E-2</v>
      </c>
      <c r="O20" s="27">
        <f>Ugovori_OPULJP[[#This Row],[Bespovratna sredstva - Ukupno (EU+Nac) HRK
= Ukupna ugovorena vrijednost bespovratnih sredstava]]*Ugovori_OPULJP[[#This Row],[EU STOPA SUFINANCIRANJA %
EU CO-FINANCING RATE %]]</f>
        <v>1237461.8824439533</v>
      </c>
      <c r="P20" s="27">
        <f>Ugovori_OPULJP[[#This Row],[Bespovratna sredstva - Ukupno (EU+Nac) HRK
= Ukupna ugovorena vrijednost bespovratnih sredstava]]*Ugovori_OPULJP[[#This Row],[STOPA NACIONALNOG SUFINANCIRANJA %]]</f>
        <v>109187.81755604671</v>
      </c>
      <c r="Q20" s="20">
        <v>1346649.7</v>
      </c>
      <c r="R20" s="27">
        <v>0</v>
      </c>
      <c r="S20" s="27">
        <v>0</v>
      </c>
      <c r="T20" s="20">
        <f>Ugovori_OPULJP[[#This Row],[Bespovratna sredstva - Ukupno (EU+Nac) HRK
= Ukupna ugovorena vrijednost bespovratnih sredstava]]+Ugovori_OPULJP[[#This Row],[Javni doprinos korisnika - HRK]]+Ugovori_OPULJP[[#This Row],[Privatni doprinos korisnika - HRK]]</f>
        <v>1346649.7</v>
      </c>
      <c r="U20" s="44" t="s">
        <v>32</v>
      </c>
      <c r="V20" s="44" t="s">
        <v>29</v>
      </c>
      <c r="W20" s="21" t="s">
        <v>103</v>
      </c>
      <c r="X20" s="31" t="s">
        <v>67</v>
      </c>
      <c r="Y20" s="11"/>
    </row>
    <row r="21" spans="1:25" ht="51" customHeight="1" x14ac:dyDescent="0.2">
      <c r="A21" s="28" t="s">
        <v>104</v>
      </c>
      <c r="B21" s="24" t="s">
        <v>25</v>
      </c>
      <c r="C21" s="21" t="s">
        <v>63</v>
      </c>
      <c r="D21" s="21" t="s">
        <v>73</v>
      </c>
      <c r="E21" s="44" t="s">
        <v>74</v>
      </c>
      <c r="F21" s="23" t="s">
        <v>105</v>
      </c>
      <c r="G21" s="23" t="s">
        <v>106</v>
      </c>
      <c r="H21" s="29">
        <v>44392</v>
      </c>
      <c r="I21" s="29">
        <v>45122</v>
      </c>
      <c r="J21" s="29" t="str">
        <f ca="1">IF(Ugovori_OPULJP[[#This Row],[DATUM ZAVRŠETKA OPERACIJE]]&lt;TODAY(),"završen","u provedbi")</f>
        <v>u provedbi</v>
      </c>
      <c r="K21" s="22" t="s">
        <v>107</v>
      </c>
      <c r="L21" s="22" t="s">
        <v>97</v>
      </c>
      <c r="M21" s="78">
        <v>0.91891891591700003</v>
      </c>
      <c r="N21" s="78">
        <v>8.1081084082999993E-2</v>
      </c>
      <c r="O21" s="27">
        <f>Ugovori_OPULJP[[#This Row],[Bespovratna sredstva - Ukupno (EU+Nac) HRK
= Ukupna ugovorena vrijednost bespovratnih sredstava]]*Ugovori_OPULJP[[#This Row],[EU STOPA SUFINANCIRANJA %
EU CO-FINANCING RATE %]]</f>
        <v>1440545.8023210606</v>
      </c>
      <c r="P21" s="27">
        <f>Ugovori_OPULJP[[#This Row],[Bespovratna sredstva - Ukupno (EU+Nac) HRK
= Ukupna ugovorena vrijednost bespovratnih sredstava]]*Ugovori_OPULJP[[#This Row],[STOPA NACIONALNOG SUFINANCIRANJA %]]</f>
        <v>127106.98767893953</v>
      </c>
      <c r="Q21" s="20">
        <v>1567652.79</v>
      </c>
      <c r="R21" s="27">
        <v>0</v>
      </c>
      <c r="S21" s="27">
        <v>0</v>
      </c>
      <c r="T21" s="20">
        <f>Ugovori_OPULJP[[#This Row],[Bespovratna sredstva - Ukupno (EU+Nac) HRK
= Ukupna ugovorena vrijednost bespovratnih sredstava]]+Ugovori_OPULJP[[#This Row],[Javni doprinos korisnika - HRK]]+Ugovori_OPULJP[[#This Row],[Privatni doprinos korisnika - HRK]]</f>
        <v>1567652.79</v>
      </c>
      <c r="U21" s="44" t="s">
        <v>32</v>
      </c>
      <c r="V21" s="44" t="s">
        <v>29</v>
      </c>
      <c r="W21" s="21" t="s">
        <v>108</v>
      </c>
      <c r="X21" s="31" t="s">
        <v>67</v>
      </c>
      <c r="Y21" s="11"/>
    </row>
    <row r="22" spans="1:25" ht="51" customHeight="1" x14ac:dyDescent="0.2">
      <c r="A22" s="28" t="s">
        <v>109</v>
      </c>
      <c r="B22" s="24" t="s">
        <v>25</v>
      </c>
      <c r="C22" s="21" t="s">
        <v>63</v>
      </c>
      <c r="D22" s="21" t="s">
        <v>73</v>
      </c>
      <c r="E22" s="44" t="s">
        <v>74</v>
      </c>
      <c r="F22" s="23" t="s">
        <v>110</v>
      </c>
      <c r="G22" s="23" t="s">
        <v>111</v>
      </c>
      <c r="H22" s="29">
        <v>44383</v>
      </c>
      <c r="I22" s="29">
        <v>45113</v>
      </c>
      <c r="J22" s="29" t="str">
        <f ca="1">IF(Ugovori_OPULJP[[#This Row],[DATUM ZAVRŠETKA OPERACIJE]]&lt;TODAY(),"završen","u provedbi")</f>
        <v>u provedbi</v>
      </c>
      <c r="K22" s="22" t="s">
        <v>31</v>
      </c>
      <c r="L22" s="22" t="s">
        <v>31</v>
      </c>
      <c r="M22" s="78">
        <v>0.91891891591700003</v>
      </c>
      <c r="N22" s="78">
        <v>8.1081084082999993E-2</v>
      </c>
      <c r="O22" s="27">
        <f>Ugovori_OPULJP[[#This Row],[Bespovratna sredstva - Ukupno (EU+Nac) HRK
= Ukupna ugovorena vrijednost bespovratnih sredstava]]*Ugovori_OPULJP[[#This Row],[EU STOPA SUFINANCIRANJA %
EU CO-FINANCING RATE %]]</f>
        <v>1837102.6967012666</v>
      </c>
      <c r="P22" s="27">
        <f>Ugovori_OPULJP[[#This Row],[Bespovratna sredstva - Ukupno (EU+Nac) HRK
= Ukupna ugovorena vrijednost bespovratnih sredstava]]*Ugovori_OPULJP[[#This Row],[STOPA NACIONALNOG SUFINANCIRANJA %]]</f>
        <v>162097.30329873358</v>
      </c>
      <c r="Q22" s="20">
        <v>1999200</v>
      </c>
      <c r="R22" s="27">
        <v>0</v>
      </c>
      <c r="S22" s="27">
        <v>0</v>
      </c>
      <c r="T22" s="20">
        <f>Ugovori_OPULJP[[#This Row],[Bespovratna sredstva - Ukupno (EU+Nac) HRK
= Ukupna ugovorena vrijednost bespovratnih sredstava]]+Ugovori_OPULJP[[#This Row],[Javni doprinos korisnika - HRK]]+Ugovori_OPULJP[[#This Row],[Privatni doprinos korisnika - HRK]]</f>
        <v>1999200</v>
      </c>
      <c r="U22" s="44" t="s">
        <v>32</v>
      </c>
      <c r="V22" s="44" t="s">
        <v>29</v>
      </c>
      <c r="W22" s="21" t="s">
        <v>112</v>
      </c>
      <c r="X22" s="31" t="s">
        <v>67</v>
      </c>
      <c r="Y22" s="11"/>
    </row>
    <row r="23" spans="1:25" ht="51" customHeight="1" x14ac:dyDescent="0.2">
      <c r="A23" s="28" t="s">
        <v>113</v>
      </c>
      <c r="B23" s="24" t="s">
        <v>25</v>
      </c>
      <c r="C23" s="21" t="s">
        <v>63</v>
      </c>
      <c r="D23" s="21" t="s">
        <v>73</v>
      </c>
      <c r="E23" s="44" t="s">
        <v>74</v>
      </c>
      <c r="F23" s="23" t="s">
        <v>114</v>
      </c>
      <c r="G23" s="23" t="s">
        <v>115</v>
      </c>
      <c r="H23" s="29">
        <v>44389</v>
      </c>
      <c r="I23" s="29">
        <v>45119</v>
      </c>
      <c r="J23" s="29" t="str">
        <f ca="1">IF(Ugovori_OPULJP[[#This Row],[DATUM ZAVRŠETKA OPERACIJE]]&lt;TODAY(),"završen","u provedbi")</f>
        <v>u provedbi</v>
      </c>
      <c r="K23" s="22" t="s">
        <v>102</v>
      </c>
      <c r="L23" s="22" t="s">
        <v>102</v>
      </c>
      <c r="M23" s="78">
        <v>0.91891891591700003</v>
      </c>
      <c r="N23" s="78">
        <v>8.1081084082999993E-2</v>
      </c>
      <c r="O23" s="27">
        <f>Ugovori_OPULJP[[#This Row],[Bespovratna sredstva - Ukupno (EU+Nac) HRK
= Ukupna ugovorena vrijednost bespovratnih sredstava]]*Ugovori_OPULJP[[#This Row],[EU STOPA SUFINANCIRANJA %
EU CO-FINANCING RATE %]]</f>
        <v>1086717.7369904576</v>
      </c>
      <c r="P23" s="27">
        <f>Ugovori_OPULJP[[#This Row],[Bespovratna sredstva - Ukupno (EU+Nac) HRK
= Ukupna ugovorena vrijednost bespovratnih sredstava]]*Ugovori_OPULJP[[#This Row],[STOPA NACIONALNOG SUFINANCIRANJA %]]</f>
        <v>95886.863009542576</v>
      </c>
      <c r="Q23" s="20">
        <v>1182604.6000000001</v>
      </c>
      <c r="R23" s="27">
        <v>0</v>
      </c>
      <c r="S23" s="27">
        <v>0</v>
      </c>
      <c r="T23" s="20">
        <f>Ugovori_OPULJP[[#This Row],[Bespovratna sredstva - Ukupno (EU+Nac) HRK
= Ukupna ugovorena vrijednost bespovratnih sredstava]]+Ugovori_OPULJP[[#This Row],[Javni doprinos korisnika - HRK]]+Ugovori_OPULJP[[#This Row],[Privatni doprinos korisnika - HRK]]</f>
        <v>1182604.6000000001</v>
      </c>
      <c r="U23" s="44" t="s">
        <v>32</v>
      </c>
      <c r="V23" s="44" t="s">
        <v>29</v>
      </c>
      <c r="W23" s="21" t="s">
        <v>116</v>
      </c>
      <c r="X23" s="31" t="s">
        <v>67</v>
      </c>
      <c r="Y23" s="11"/>
    </row>
    <row r="24" spans="1:25" ht="51" customHeight="1" x14ac:dyDescent="0.2">
      <c r="A24" s="28" t="s">
        <v>117</v>
      </c>
      <c r="B24" s="24" t="s">
        <v>25</v>
      </c>
      <c r="C24" s="21" t="s">
        <v>63</v>
      </c>
      <c r="D24" s="21" t="s">
        <v>73</v>
      </c>
      <c r="E24" s="44" t="s">
        <v>74</v>
      </c>
      <c r="F24" s="23" t="s">
        <v>118</v>
      </c>
      <c r="G24" s="23" t="s">
        <v>119</v>
      </c>
      <c r="H24" s="29">
        <v>44389</v>
      </c>
      <c r="I24" s="29">
        <v>44938</v>
      </c>
      <c r="J24" s="29" t="str">
        <f ca="1">IF(Ugovori_OPULJP[[#This Row],[DATUM ZAVRŠETKA OPERACIJE]]&lt;TODAY(),"završen","u provedbi")</f>
        <v>u provedbi</v>
      </c>
      <c r="K24" s="22" t="s">
        <v>107</v>
      </c>
      <c r="L24" s="22" t="s">
        <v>97</v>
      </c>
      <c r="M24" s="78">
        <v>0.91891891591700003</v>
      </c>
      <c r="N24" s="78">
        <v>8.1081084082999993E-2</v>
      </c>
      <c r="O24" s="27">
        <f>Ugovori_OPULJP[[#This Row],[Bespovratna sredstva - Ukupno (EU+Nac) HRK
= Ukupna ugovorena vrijednost bespovratnih sredstava]]*Ugovori_OPULJP[[#This Row],[EU STOPA SUFINANCIRANJA %
EU CO-FINANCING RATE %]]</f>
        <v>1431329.6153241408</v>
      </c>
      <c r="P24" s="27">
        <f>Ugovori_OPULJP[[#This Row],[Bespovratna sredstva - Ukupno (EU+Nac) HRK
= Ukupna ugovorena vrijednost bespovratnih sredstava]]*Ugovori_OPULJP[[#This Row],[STOPA NACIONALNOG SUFINANCIRANJA %]]</f>
        <v>126293.79467585917</v>
      </c>
      <c r="Q24" s="20">
        <v>1557623.41</v>
      </c>
      <c r="R24" s="27">
        <v>0</v>
      </c>
      <c r="S24" s="27">
        <v>0</v>
      </c>
      <c r="T24" s="20">
        <f>Ugovori_OPULJP[[#This Row],[Bespovratna sredstva - Ukupno (EU+Nac) HRK
= Ukupna ugovorena vrijednost bespovratnih sredstava]]+Ugovori_OPULJP[[#This Row],[Javni doprinos korisnika - HRK]]+Ugovori_OPULJP[[#This Row],[Privatni doprinos korisnika - HRK]]</f>
        <v>1557623.41</v>
      </c>
      <c r="U24" s="44" t="s">
        <v>32</v>
      </c>
      <c r="V24" s="44" t="s">
        <v>29</v>
      </c>
      <c r="W24" s="21" t="s">
        <v>120</v>
      </c>
      <c r="X24" s="31" t="s">
        <v>67</v>
      </c>
      <c r="Y24" s="11"/>
    </row>
    <row r="25" spans="1:25" ht="51" customHeight="1" x14ac:dyDescent="0.2">
      <c r="A25" s="28" t="s">
        <v>121</v>
      </c>
      <c r="B25" s="24" t="s">
        <v>25</v>
      </c>
      <c r="C25" s="21" t="s">
        <v>63</v>
      </c>
      <c r="D25" s="21" t="s">
        <v>73</v>
      </c>
      <c r="E25" s="44" t="s">
        <v>74</v>
      </c>
      <c r="F25" s="23" t="s">
        <v>122</v>
      </c>
      <c r="G25" s="23" t="s">
        <v>123</v>
      </c>
      <c r="H25" s="29">
        <v>44383</v>
      </c>
      <c r="I25" s="29">
        <v>45113</v>
      </c>
      <c r="J25" s="29" t="str">
        <f ca="1">IF(Ugovori_OPULJP[[#This Row],[DATUM ZAVRŠETKA OPERACIJE]]&lt;TODAY(),"završen","u provedbi")</f>
        <v>u provedbi</v>
      </c>
      <c r="K25" s="22" t="s">
        <v>31</v>
      </c>
      <c r="L25" s="22" t="s">
        <v>31</v>
      </c>
      <c r="M25" s="78">
        <v>0.91891891591700003</v>
      </c>
      <c r="N25" s="78">
        <v>8.1081084082999993E-2</v>
      </c>
      <c r="O25" s="27">
        <f>Ugovori_OPULJP[[#This Row],[Bespovratna sredstva - Ukupno (EU+Nac) HRK
= Ukupna ugovorena vrijednost bespovratnih sredstava]]*Ugovori_OPULJP[[#This Row],[EU STOPA SUFINANCIRANJA %
EU CO-FINANCING RATE %]]</f>
        <v>1752351.9261673191</v>
      </c>
      <c r="P25" s="27">
        <f>Ugovori_OPULJP[[#This Row],[Bespovratna sredstva - Ukupno (EU+Nac) HRK
= Ukupna ugovorena vrijednost bespovratnih sredstava]]*Ugovori_OPULJP[[#This Row],[STOPA NACIONALNOG SUFINANCIRANJA %]]</f>
        <v>154619.29383268108</v>
      </c>
      <c r="Q25" s="20">
        <v>1906971.22</v>
      </c>
      <c r="R25" s="27">
        <v>0</v>
      </c>
      <c r="S25" s="27">
        <v>0</v>
      </c>
      <c r="T25" s="20">
        <f>Ugovori_OPULJP[[#This Row],[Bespovratna sredstva - Ukupno (EU+Nac) HRK
= Ukupna ugovorena vrijednost bespovratnih sredstava]]+Ugovori_OPULJP[[#This Row],[Javni doprinos korisnika - HRK]]+Ugovori_OPULJP[[#This Row],[Privatni doprinos korisnika - HRK]]</f>
        <v>1906971.22</v>
      </c>
      <c r="U25" s="44" t="s">
        <v>32</v>
      </c>
      <c r="V25" s="44" t="s">
        <v>29</v>
      </c>
      <c r="W25" s="21" t="s">
        <v>124</v>
      </c>
      <c r="X25" s="31" t="s">
        <v>67</v>
      </c>
      <c r="Y25" s="11"/>
    </row>
    <row r="26" spans="1:25" ht="63.75" customHeight="1" x14ac:dyDescent="0.2">
      <c r="A26" s="28" t="s">
        <v>125</v>
      </c>
      <c r="B26" s="24" t="s">
        <v>25</v>
      </c>
      <c r="C26" s="21" t="s">
        <v>63</v>
      </c>
      <c r="D26" s="21" t="s">
        <v>73</v>
      </c>
      <c r="E26" s="44" t="s">
        <v>74</v>
      </c>
      <c r="F26" s="23" t="s">
        <v>126</v>
      </c>
      <c r="G26" s="23" t="s">
        <v>127</v>
      </c>
      <c r="H26" s="29">
        <v>44383</v>
      </c>
      <c r="I26" s="29">
        <v>45113</v>
      </c>
      <c r="J26" s="29" t="str">
        <f ca="1">IF(Ugovori_OPULJP[[#This Row],[DATUM ZAVRŠETKA OPERACIJE]]&lt;TODAY(),"završen","u provedbi")</f>
        <v>u provedbi</v>
      </c>
      <c r="K26" s="22" t="s">
        <v>128</v>
      </c>
      <c r="L26" s="22" t="s">
        <v>128</v>
      </c>
      <c r="M26" s="78">
        <v>0.91891891591700003</v>
      </c>
      <c r="N26" s="78">
        <v>8.1081084082999993E-2</v>
      </c>
      <c r="O26" s="27">
        <f>Ugovori_OPULJP[[#This Row],[Bespovratna sredstva - Ukupno (EU+Nac) HRK
= Ukupna ugovorena vrijednost bespovratnih sredstava]]*Ugovori_OPULJP[[#This Row],[EU STOPA SUFINANCIRANJA %
EU CO-FINANCING RATE %]]</f>
        <v>1837102.6967012666</v>
      </c>
      <c r="P26" s="27">
        <f>Ugovori_OPULJP[[#This Row],[Bespovratna sredstva - Ukupno (EU+Nac) HRK
= Ukupna ugovorena vrijednost bespovratnih sredstava]]*Ugovori_OPULJP[[#This Row],[STOPA NACIONALNOG SUFINANCIRANJA %]]</f>
        <v>162097.30329873358</v>
      </c>
      <c r="Q26" s="20">
        <v>1999200</v>
      </c>
      <c r="R26" s="27">
        <v>0</v>
      </c>
      <c r="S26" s="27">
        <v>0</v>
      </c>
      <c r="T26" s="20">
        <f>Ugovori_OPULJP[[#This Row],[Bespovratna sredstva - Ukupno (EU+Nac) HRK
= Ukupna ugovorena vrijednost bespovratnih sredstava]]+Ugovori_OPULJP[[#This Row],[Javni doprinos korisnika - HRK]]+Ugovori_OPULJP[[#This Row],[Privatni doprinos korisnika - HRK]]</f>
        <v>1999200</v>
      </c>
      <c r="U26" s="44" t="s">
        <v>32</v>
      </c>
      <c r="V26" s="44" t="s">
        <v>29</v>
      </c>
      <c r="W26" s="21" t="s">
        <v>129</v>
      </c>
      <c r="X26" s="31" t="s">
        <v>67</v>
      </c>
      <c r="Y26" s="11"/>
    </row>
    <row r="27" spans="1:25" ht="51" customHeight="1" x14ac:dyDescent="0.2">
      <c r="A27" s="28" t="s">
        <v>130</v>
      </c>
      <c r="B27" s="24" t="s">
        <v>25</v>
      </c>
      <c r="C27" s="21" t="s">
        <v>63</v>
      </c>
      <c r="D27" s="21" t="s">
        <v>73</v>
      </c>
      <c r="E27" s="44" t="s">
        <v>74</v>
      </c>
      <c r="F27" s="23" t="s">
        <v>131</v>
      </c>
      <c r="G27" s="23" t="s">
        <v>132</v>
      </c>
      <c r="H27" s="29">
        <v>44383</v>
      </c>
      <c r="I27" s="29">
        <v>45113</v>
      </c>
      <c r="J27" s="29" t="str">
        <f ca="1">IF(Ugovori_OPULJP[[#This Row],[DATUM ZAVRŠETKA OPERACIJE]]&lt;TODAY(),"završen","u provedbi")</f>
        <v>u provedbi</v>
      </c>
      <c r="K27" s="22" t="s">
        <v>97</v>
      </c>
      <c r="L27" s="22" t="s">
        <v>97</v>
      </c>
      <c r="M27" s="78">
        <v>0.91891891591700003</v>
      </c>
      <c r="N27" s="78">
        <v>8.1081084082999993E-2</v>
      </c>
      <c r="O27" s="27">
        <f>Ugovori_OPULJP[[#This Row],[Bespovratna sredstva - Ukupno (EU+Nac) HRK
= Ukupna ugovorena vrijednost bespovratnih sredstava]]*Ugovori_OPULJP[[#This Row],[EU STOPA SUFINANCIRANJA %
EU CO-FINANCING RATE %]]</f>
        <v>1168912.323208431</v>
      </c>
      <c r="P27" s="27">
        <f>Ugovori_OPULJP[[#This Row],[Bespovratna sredstva - Ukupno (EU+Nac) HRK
= Ukupna ugovorena vrijednost bespovratnih sredstava]]*Ugovori_OPULJP[[#This Row],[STOPA NACIONALNOG SUFINANCIRANJA %]]</f>
        <v>103139.32679156888</v>
      </c>
      <c r="Q27" s="20">
        <v>1272051.6499999999</v>
      </c>
      <c r="R27" s="27">
        <v>0</v>
      </c>
      <c r="S27" s="27">
        <v>0</v>
      </c>
      <c r="T27" s="20">
        <f>Ugovori_OPULJP[[#This Row],[Bespovratna sredstva - Ukupno (EU+Nac) HRK
= Ukupna ugovorena vrijednost bespovratnih sredstava]]+Ugovori_OPULJP[[#This Row],[Javni doprinos korisnika - HRK]]+Ugovori_OPULJP[[#This Row],[Privatni doprinos korisnika - HRK]]</f>
        <v>1272051.6499999999</v>
      </c>
      <c r="U27" s="44" t="s">
        <v>32</v>
      </c>
      <c r="V27" s="44" t="s">
        <v>29</v>
      </c>
      <c r="W27" s="21" t="s">
        <v>134</v>
      </c>
      <c r="X27" s="31" t="s">
        <v>67</v>
      </c>
      <c r="Y27" s="11"/>
    </row>
    <row r="28" spans="1:25" ht="51" customHeight="1" x14ac:dyDescent="0.2">
      <c r="A28" s="28" t="s">
        <v>135</v>
      </c>
      <c r="B28" s="24" t="s">
        <v>25</v>
      </c>
      <c r="C28" s="21" t="s">
        <v>63</v>
      </c>
      <c r="D28" s="21" t="s">
        <v>73</v>
      </c>
      <c r="E28" s="44" t="s">
        <v>74</v>
      </c>
      <c r="F28" s="23" t="s">
        <v>136</v>
      </c>
      <c r="G28" s="23" t="s">
        <v>137</v>
      </c>
      <c r="H28" s="29">
        <v>44383</v>
      </c>
      <c r="I28" s="29">
        <v>45113</v>
      </c>
      <c r="J28" s="29" t="str">
        <f ca="1">IF(Ugovori_OPULJP[[#This Row],[DATUM ZAVRŠETKA OPERACIJE]]&lt;TODAY(),"završen","u provedbi")</f>
        <v>u provedbi</v>
      </c>
      <c r="K28" s="22" t="s">
        <v>138</v>
      </c>
      <c r="L28" s="22" t="s">
        <v>31</v>
      </c>
      <c r="M28" s="78">
        <v>0.91891891591700003</v>
      </c>
      <c r="N28" s="78">
        <v>8.1081084082999993E-2</v>
      </c>
      <c r="O28" s="27">
        <f>Ugovori_OPULJP[[#This Row],[Bespovratna sredstva - Ukupno (EU+Nac) HRK
= Ukupna ugovorena vrijednost bespovratnih sredstava]]*Ugovori_OPULJP[[#This Row],[EU STOPA SUFINANCIRANJA %
EU CO-FINANCING RATE %]]</f>
        <v>1062392.3727455989</v>
      </c>
      <c r="P28" s="27">
        <f>Ugovori_OPULJP[[#This Row],[Bespovratna sredstva - Ukupno (EU+Nac) HRK
= Ukupna ugovorena vrijednost bespovratnih sredstava]]*Ugovori_OPULJP[[#This Row],[STOPA NACIONALNOG SUFINANCIRANJA %]]</f>
        <v>93740.507254400931</v>
      </c>
      <c r="Q28" s="20">
        <v>1156132.8799999999</v>
      </c>
      <c r="R28" s="27">
        <v>0</v>
      </c>
      <c r="S28" s="27">
        <v>0</v>
      </c>
      <c r="T28" s="20">
        <f>Ugovori_OPULJP[[#This Row],[Bespovratna sredstva - Ukupno (EU+Nac) HRK
= Ukupna ugovorena vrijednost bespovratnih sredstava]]+Ugovori_OPULJP[[#This Row],[Javni doprinos korisnika - HRK]]+Ugovori_OPULJP[[#This Row],[Privatni doprinos korisnika - HRK]]</f>
        <v>1156132.8799999999</v>
      </c>
      <c r="U28" s="44" t="s">
        <v>32</v>
      </c>
      <c r="V28" s="44" t="s">
        <v>29</v>
      </c>
      <c r="W28" s="21" t="s">
        <v>139</v>
      </c>
      <c r="X28" s="31" t="s">
        <v>67</v>
      </c>
      <c r="Y28" s="11"/>
    </row>
    <row r="29" spans="1:25" ht="51" customHeight="1" x14ac:dyDescent="0.2">
      <c r="A29" s="28" t="s">
        <v>140</v>
      </c>
      <c r="B29" s="24" t="s">
        <v>25</v>
      </c>
      <c r="C29" s="21" t="s">
        <v>63</v>
      </c>
      <c r="D29" s="21" t="s">
        <v>73</v>
      </c>
      <c r="E29" s="44" t="s">
        <v>74</v>
      </c>
      <c r="F29" s="23" t="s">
        <v>141</v>
      </c>
      <c r="G29" s="23" t="s">
        <v>142</v>
      </c>
      <c r="H29" s="29">
        <v>44384</v>
      </c>
      <c r="I29" s="29">
        <v>45114</v>
      </c>
      <c r="J29" s="29" t="str">
        <f ca="1">IF(Ugovori_OPULJP[[#This Row],[DATUM ZAVRŠETKA OPERACIJE]]&lt;TODAY(),"završen","u provedbi")</f>
        <v>u provedbi</v>
      </c>
      <c r="K29" s="22" t="s">
        <v>31</v>
      </c>
      <c r="L29" s="22" t="s">
        <v>31</v>
      </c>
      <c r="M29" s="78">
        <v>0.91891891591700003</v>
      </c>
      <c r="N29" s="78">
        <v>8.1081084082999993E-2</v>
      </c>
      <c r="O29" s="27">
        <f>Ugovori_OPULJP[[#This Row],[Bespovratna sredstva - Ukupno (EU+Nac) HRK
= Ukupna ugovorena vrijednost bespovratnih sredstava]]*Ugovori_OPULJP[[#This Row],[EU STOPA SUFINANCIRANJA %
EU CO-FINANCING RATE %]]</f>
        <v>1823335.5178273222</v>
      </c>
      <c r="P29" s="27">
        <f>Ugovori_OPULJP[[#This Row],[Bespovratna sredstva - Ukupno (EU+Nac) HRK
= Ukupna ugovorena vrijednost bespovratnih sredstava]]*Ugovori_OPULJP[[#This Row],[STOPA NACIONALNOG SUFINANCIRANJA %]]</f>
        <v>160882.55217267797</v>
      </c>
      <c r="Q29" s="20">
        <v>1984218.07</v>
      </c>
      <c r="R29" s="27">
        <v>0</v>
      </c>
      <c r="S29" s="27">
        <v>0</v>
      </c>
      <c r="T29" s="20">
        <f>Ugovori_OPULJP[[#This Row],[Bespovratna sredstva - Ukupno (EU+Nac) HRK
= Ukupna ugovorena vrijednost bespovratnih sredstava]]+Ugovori_OPULJP[[#This Row],[Javni doprinos korisnika - HRK]]+Ugovori_OPULJP[[#This Row],[Privatni doprinos korisnika - HRK]]</f>
        <v>1984218.07</v>
      </c>
      <c r="U29" s="44" t="s">
        <v>32</v>
      </c>
      <c r="V29" s="44" t="s">
        <v>29</v>
      </c>
      <c r="W29" s="21" t="s">
        <v>143</v>
      </c>
      <c r="X29" s="31" t="s">
        <v>67</v>
      </c>
      <c r="Y29" s="11"/>
    </row>
    <row r="30" spans="1:25" ht="63.75" customHeight="1" x14ac:dyDescent="0.2">
      <c r="A30" s="28" t="s">
        <v>144</v>
      </c>
      <c r="B30" s="24" t="s">
        <v>25</v>
      </c>
      <c r="C30" s="21" t="s">
        <v>63</v>
      </c>
      <c r="D30" s="21" t="s">
        <v>73</v>
      </c>
      <c r="E30" s="44" t="s">
        <v>74</v>
      </c>
      <c r="F30" s="23" t="s">
        <v>145</v>
      </c>
      <c r="G30" s="23" t="s">
        <v>146</v>
      </c>
      <c r="H30" s="29">
        <v>44383</v>
      </c>
      <c r="I30" s="29">
        <v>45113</v>
      </c>
      <c r="J30" s="29" t="str">
        <f ca="1">IF(Ugovori_OPULJP[[#This Row],[DATUM ZAVRŠETKA OPERACIJE]]&lt;TODAY(),"završen","u provedbi")</f>
        <v>u provedbi</v>
      </c>
      <c r="K30" s="22" t="s">
        <v>147</v>
      </c>
      <c r="L30" s="22" t="s">
        <v>128</v>
      </c>
      <c r="M30" s="78">
        <v>0.91891891591700003</v>
      </c>
      <c r="N30" s="78">
        <v>8.1081084082999993E-2</v>
      </c>
      <c r="O30" s="27">
        <f>Ugovori_OPULJP[[#This Row],[Bespovratna sredstva - Ukupno (EU+Nac) HRK
= Ukupna ugovorena vrijednost bespovratnih sredstava]]*Ugovori_OPULJP[[#This Row],[EU STOPA SUFINANCIRANJA %
EU CO-FINANCING RATE %]]</f>
        <v>1714705.0311551685</v>
      </c>
      <c r="P30" s="27">
        <f>Ugovori_OPULJP[[#This Row],[Bespovratna sredstva - Ukupno (EU+Nac) HRK
= Ukupna ugovorena vrijednost bespovratnih sredstava]]*Ugovori_OPULJP[[#This Row],[STOPA NACIONALNOG SUFINANCIRANJA %]]</f>
        <v>151297.50884483155</v>
      </c>
      <c r="Q30" s="20">
        <v>1866002.54</v>
      </c>
      <c r="R30" s="27">
        <v>0</v>
      </c>
      <c r="S30" s="27">
        <v>0</v>
      </c>
      <c r="T30" s="20">
        <f>Ugovori_OPULJP[[#This Row],[Bespovratna sredstva - Ukupno (EU+Nac) HRK
= Ukupna ugovorena vrijednost bespovratnih sredstava]]+Ugovori_OPULJP[[#This Row],[Javni doprinos korisnika - HRK]]+Ugovori_OPULJP[[#This Row],[Privatni doprinos korisnika - HRK]]</f>
        <v>1866002.54</v>
      </c>
      <c r="U30" s="44" t="s">
        <v>32</v>
      </c>
      <c r="V30" s="44" t="s">
        <v>29</v>
      </c>
      <c r="W30" s="21" t="s">
        <v>148</v>
      </c>
      <c r="X30" s="31" t="s">
        <v>67</v>
      </c>
      <c r="Y30" s="11"/>
    </row>
    <row r="31" spans="1:25" ht="51" customHeight="1" x14ac:dyDescent="0.2">
      <c r="A31" s="28" t="s">
        <v>149</v>
      </c>
      <c r="B31" s="24" t="s">
        <v>25</v>
      </c>
      <c r="C31" s="21" t="s">
        <v>63</v>
      </c>
      <c r="D31" s="21" t="s">
        <v>73</v>
      </c>
      <c r="E31" s="44" t="s">
        <v>74</v>
      </c>
      <c r="F31" s="23" t="s">
        <v>150</v>
      </c>
      <c r="G31" s="23" t="s">
        <v>151</v>
      </c>
      <c r="H31" s="29">
        <v>44383</v>
      </c>
      <c r="I31" s="29">
        <v>45113</v>
      </c>
      <c r="J31" s="29" t="str">
        <f ca="1">IF(Ugovori_OPULJP[[#This Row],[DATUM ZAVRŠETKA OPERACIJE]]&lt;TODAY(),"završen","u provedbi")</f>
        <v>u provedbi</v>
      </c>
      <c r="K31" s="22" t="s">
        <v>152</v>
      </c>
      <c r="L31" s="18" t="s">
        <v>153</v>
      </c>
      <c r="M31" s="78">
        <v>0.91891891591700003</v>
      </c>
      <c r="N31" s="78">
        <v>8.1081084082999993E-2</v>
      </c>
      <c r="O31" s="27">
        <f>Ugovori_OPULJP[[#This Row],[Bespovratna sredstva - Ukupno (EU+Nac) HRK
= Ukupna ugovorena vrijednost bespovratnih sredstava]]*Ugovori_OPULJP[[#This Row],[EU STOPA SUFINANCIRANJA %
EU CO-FINANCING RATE %]]</f>
        <v>1250693.2488872157</v>
      </c>
      <c r="P31" s="27">
        <f>Ugovori_OPULJP[[#This Row],[Bespovratna sredstva - Ukupno (EU+Nac) HRK
= Ukupna ugovorena vrijednost bespovratnih sredstava]]*Ugovori_OPULJP[[#This Row],[STOPA NACIONALNOG SUFINANCIRANJA %]]</f>
        <v>110355.29111278438</v>
      </c>
      <c r="Q31" s="20">
        <v>1361048.54</v>
      </c>
      <c r="R31" s="27">
        <v>0</v>
      </c>
      <c r="S31" s="27">
        <v>0</v>
      </c>
      <c r="T31" s="20">
        <f>Ugovori_OPULJP[[#This Row],[Bespovratna sredstva - Ukupno (EU+Nac) HRK
= Ukupna ugovorena vrijednost bespovratnih sredstava]]+Ugovori_OPULJP[[#This Row],[Javni doprinos korisnika - HRK]]+Ugovori_OPULJP[[#This Row],[Privatni doprinos korisnika - HRK]]</f>
        <v>1361048.54</v>
      </c>
      <c r="U31" s="44" t="s">
        <v>32</v>
      </c>
      <c r="V31" s="44" t="s">
        <v>29</v>
      </c>
      <c r="W31" s="21" t="s">
        <v>154</v>
      </c>
      <c r="X31" s="31" t="s">
        <v>67</v>
      </c>
      <c r="Y31" s="11"/>
    </row>
    <row r="32" spans="1:25" ht="51" customHeight="1" x14ac:dyDescent="0.2">
      <c r="A32" s="28" t="s">
        <v>155</v>
      </c>
      <c r="B32" s="24" t="s">
        <v>25</v>
      </c>
      <c r="C32" s="21" t="s">
        <v>63</v>
      </c>
      <c r="D32" s="21" t="s">
        <v>73</v>
      </c>
      <c r="E32" s="44" t="s">
        <v>74</v>
      </c>
      <c r="F32" s="23" t="s">
        <v>156</v>
      </c>
      <c r="G32" s="23" t="s">
        <v>157</v>
      </c>
      <c r="H32" s="29">
        <v>44383</v>
      </c>
      <c r="I32" s="29">
        <v>45113</v>
      </c>
      <c r="J32" s="29" t="str">
        <f ca="1">IF(Ugovori_OPULJP[[#This Row],[DATUM ZAVRŠETKA OPERACIJE]]&lt;TODAY(),"završen","u provedbi")</f>
        <v>u provedbi</v>
      </c>
      <c r="K32" s="22" t="s">
        <v>158</v>
      </c>
      <c r="L32" s="22" t="s">
        <v>31</v>
      </c>
      <c r="M32" s="78">
        <v>0.91891891591700003</v>
      </c>
      <c r="N32" s="78">
        <v>8.1081084082999993E-2</v>
      </c>
      <c r="O32" s="27">
        <f>Ugovori_OPULJP[[#This Row],[Bespovratna sredstva - Ukupno (EU+Nac) HRK
= Ukupna ugovorena vrijednost bespovratnih sredstava]]*Ugovori_OPULJP[[#This Row],[EU STOPA SUFINANCIRANJA %
EU CO-FINANCING RATE %]]</f>
        <v>1543783.7787405602</v>
      </c>
      <c r="P32" s="27">
        <f>Ugovori_OPULJP[[#This Row],[Bespovratna sredstva - Ukupno (EU+Nac) HRK
= Ukupna ugovorena vrijednost bespovratnih sredstava]]*Ugovori_OPULJP[[#This Row],[STOPA NACIONALNOG SUFINANCIRANJA %]]</f>
        <v>136216.22125943998</v>
      </c>
      <c r="Q32" s="20">
        <v>1680000</v>
      </c>
      <c r="R32" s="27">
        <v>0</v>
      </c>
      <c r="S32" s="27">
        <v>0</v>
      </c>
      <c r="T32" s="20">
        <f>Ugovori_OPULJP[[#This Row],[Bespovratna sredstva - Ukupno (EU+Nac) HRK
= Ukupna ugovorena vrijednost bespovratnih sredstava]]+Ugovori_OPULJP[[#This Row],[Javni doprinos korisnika - HRK]]+Ugovori_OPULJP[[#This Row],[Privatni doprinos korisnika - HRK]]</f>
        <v>1680000</v>
      </c>
      <c r="U32" s="44" t="s">
        <v>32</v>
      </c>
      <c r="V32" s="44" t="s">
        <v>29</v>
      </c>
      <c r="W32" s="21" t="s">
        <v>159</v>
      </c>
      <c r="X32" s="31" t="s">
        <v>67</v>
      </c>
      <c r="Y32" s="11"/>
    </row>
    <row r="33" spans="1:25" ht="51" customHeight="1" x14ac:dyDescent="0.2">
      <c r="A33" s="28" t="s">
        <v>160</v>
      </c>
      <c r="B33" s="24" t="s">
        <v>25</v>
      </c>
      <c r="C33" s="21" t="s">
        <v>63</v>
      </c>
      <c r="D33" s="21" t="s">
        <v>73</v>
      </c>
      <c r="E33" s="44" t="s">
        <v>74</v>
      </c>
      <c r="F33" s="23" t="s">
        <v>161</v>
      </c>
      <c r="G33" s="23" t="s">
        <v>162</v>
      </c>
      <c r="H33" s="29">
        <v>44386</v>
      </c>
      <c r="I33" s="29">
        <v>45116</v>
      </c>
      <c r="J33" s="29" t="str">
        <f ca="1">IF(Ugovori_OPULJP[[#This Row],[DATUM ZAVRŠETKA OPERACIJE]]&lt;TODAY(),"završen","u provedbi")</f>
        <v>u provedbi</v>
      </c>
      <c r="K33" s="22" t="s">
        <v>31</v>
      </c>
      <c r="L33" s="22" t="s">
        <v>31</v>
      </c>
      <c r="M33" s="78">
        <v>0.91891891591700003</v>
      </c>
      <c r="N33" s="78">
        <v>8.1081084082999993E-2</v>
      </c>
      <c r="O33" s="27">
        <f>Ugovori_OPULJP[[#This Row],[Bespovratna sredstva - Ukupno (EU+Nac) HRK
= Ukupna ugovorena vrijednost bespovratnih sredstava]]*Ugovori_OPULJP[[#This Row],[EU STOPA SUFINANCIRANJA %
EU CO-FINANCING RATE %]]</f>
        <v>1355833.249624826</v>
      </c>
      <c r="P33" s="27">
        <f>Ugovori_OPULJP[[#This Row],[Bespovratna sredstva - Ukupno (EU+Nac) HRK
= Ukupna ugovorena vrijednost bespovratnih sredstava]]*Ugovori_OPULJP[[#This Row],[STOPA NACIONALNOG SUFINANCIRANJA %]]</f>
        <v>119632.35037517405</v>
      </c>
      <c r="Q33" s="20">
        <v>1475465.6</v>
      </c>
      <c r="R33" s="27">
        <v>0</v>
      </c>
      <c r="S33" s="27">
        <v>0</v>
      </c>
      <c r="T33" s="20">
        <f>Ugovori_OPULJP[[#This Row],[Bespovratna sredstva - Ukupno (EU+Nac) HRK
= Ukupna ugovorena vrijednost bespovratnih sredstava]]+Ugovori_OPULJP[[#This Row],[Javni doprinos korisnika - HRK]]+Ugovori_OPULJP[[#This Row],[Privatni doprinos korisnika - HRK]]</f>
        <v>1475465.6</v>
      </c>
      <c r="U33" s="44" t="s">
        <v>32</v>
      </c>
      <c r="V33" s="44" t="s">
        <v>29</v>
      </c>
      <c r="W33" s="21" t="s">
        <v>163</v>
      </c>
      <c r="X33" s="31" t="s">
        <v>67</v>
      </c>
      <c r="Y33" s="11"/>
    </row>
    <row r="34" spans="1:25" ht="51" customHeight="1" x14ac:dyDescent="0.2">
      <c r="A34" s="28" t="s">
        <v>164</v>
      </c>
      <c r="B34" s="24" t="s">
        <v>25</v>
      </c>
      <c r="C34" s="21" t="s">
        <v>63</v>
      </c>
      <c r="D34" s="21" t="s">
        <v>73</v>
      </c>
      <c r="E34" s="44" t="s">
        <v>74</v>
      </c>
      <c r="F34" s="23" t="s">
        <v>165</v>
      </c>
      <c r="G34" s="23" t="s">
        <v>166</v>
      </c>
      <c r="H34" s="29">
        <v>44383</v>
      </c>
      <c r="I34" s="29">
        <v>45113</v>
      </c>
      <c r="J34" s="29" t="str">
        <f ca="1">IF(Ugovori_OPULJP[[#This Row],[DATUM ZAVRŠETKA OPERACIJE]]&lt;TODAY(),"završen","u provedbi")</f>
        <v>u provedbi</v>
      </c>
      <c r="K34" s="22" t="s">
        <v>31</v>
      </c>
      <c r="L34" s="22" t="s">
        <v>31</v>
      </c>
      <c r="M34" s="78">
        <v>0.91891891591700003</v>
      </c>
      <c r="N34" s="78">
        <v>8.1081084082999993E-2</v>
      </c>
      <c r="O34" s="27">
        <f>Ugovori_OPULJP[[#This Row],[Bespovratna sredstva - Ukupno (EU+Nac) HRK
= Ukupna ugovorena vrijednost bespovratnih sredstava]]*Ugovori_OPULJP[[#This Row],[EU STOPA SUFINANCIRANJA %
EU CO-FINANCING RATE %]]</f>
        <v>1089422.4829275676</v>
      </c>
      <c r="P34" s="27">
        <f>Ugovori_OPULJP[[#This Row],[Bespovratna sredstva - Ukupno (EU+Nac) HRK
= Ukupna ugovorena vrijednost bespovratnih sredstava]]*Ugovori_OPULJP[[#This Row],[STOPA NACIONALNOG SUFINANCIRANJA %]]</f>
        <v>96125.517072432471</v>
      </c>
      <c r="Q34" s="20">
        <v>1185548</v>
      </c>
      <c r="R34" s="27">
        <v>0</v>
      </c>
      <c r="S34" s="27">
        <v>0</v>
      </c>
      <c r="T34" s="20">
        <f>Ugovori_OPULJP[[#This Row],[Bespovratna sredstva - Ukupno (EU+Nac) HRK
= Ukupna ugovorena vrijednost bespovratnih sredstava]]+Ugovori_OPULJP[[#This Row],[Javni doprinos korisnika - HRK]]+Ugovori_OPULJP[[#This Row],[Privatni doprinos korisnika - HRK]]</f>
        <v>1185548</v>
      </c>
      <c r="U34" s="44" t="s">
        <v>32</v>
      </c>
      <c r="V34" s="44" t="s">
        <v>29</v>
      </c>
      <c r="W34" s="21" t="s">
        <v>167</v>
      </c>
      <c r="X34" s="31" t="s">
        <v>67</v>
      </c>
      <c r="Y34" s="11"/>
    </row>
    <row r="35" spans="1:25" ht="51" customHeight="1" x14ac:dyDescent="0.2">
      <c r="A35" s="28" t="s">
        <v>168</v>
      </c>
      <c r="B35" s="24" t="s">
        <v>25</v>
      </c>
      <c r="C35" s="21" t="s">
        <v>63</v>
      </c>
      <c r="D35" s="21" t="s">
        <v>73</v>
      </c>
      <c r="E35" s="44" t="s">
        <v>74</v>
      </c>
      <c r="F35" s="23" t="s">
        <v>169</v>
      </c>
      <c r="G35" s="37" t="s">
        <v>170</v>
      </c>
      <c r="H35" s="29">
        <v>44383</v>
      </c>
      <c r="I35" s="29">
        <v>45113</v>
      </c>
      <c r="J35" s="29" t="str">
        <f ca="1">IF(Ugovori_OPULJP[[#This Row],[DATUM ZAVRŠETKA OPERACIJE]]&lt;TODAY(),"završen","u provedbi")</f>
        <v>u provedbi</v>
      </c>
      <c r="K35" s="22" t="s">
        <v>171</v>
      </c>
      <c r="L35" s="22" t="s">
        <v>171</v>
      </c>
      <c r="M35" s="78">
        <v>0.91891891591700003</v>
      </c>
      <c r="N35" s="78">
        <v>8.1081084082999993E-2</v>
      </c>
      <c r="O35" s="27">
        <f>Ugovori_OPULJP[[#This Row],[Bespovratna sredstva - Ukupno (EU+Nac) HRK
= Ukupna ugovorena vrijednost bespovratnih sredstava]]*Ugovori_OPULJP[[#This Row],[EU STOPA SUFINANCIRANJA %
EU CO-FINANCING RATE %]]</f>
        <v>1819512.5118938652</v>
      </c>
      <c r="P35" s="27">
        <f>Ugovori_OPULJP[[#This Row],[Bespovratna sredstva - Ukupno (EU+Nac) HRK
= Ukupna ugovorena vrijednost bespovratnih sredstava]]*Ugovori_OPULJP[[#This Row],[STOPA NACIONALNOG SUFINANCIRANJA %]]</f>
        <v>160545.22810613495</v>
      </c>
      <c r="Q35" s="20">
        <v>1980057.74</v>
      </c>
      <c r="R35" s="27">
        <v>0</v>
      </c>
      <c r="S35" s="27">
        <v>0</v>
      </c>
      <c r="T35" s="20">
        <f>Ugovori_OPULJP[[#This Row],[Bespovratna sredstva - Ukupno (EU+Nac) HRK
= Ukupna ugovorena vrijednost bespovratnih sredstava]]+Ugovori_OPULJP[[#This Row],[Javni doprinos korisnika - HRK]]+Ugovori_OPULJP[[#This Row],[Privatni doprinos korisnika - HRK]]</f>
        <v>1980057.74</v>
      </c>
      <c r="U35" s="44" t="s">
        <v>32</v>
      </c>
      <c r="V35" s="44" t="s">
        <v>29</v>
      </c>
      <c r="W35" s="21" t="s">
        <v>172</v>
      </c>
      <c r="X35" s="31" t="s">
        <v>67</v>
      </c>
      <c r="Y35" s="11"/>
    </row>
    <row r="36" spans="1:25" ht="51" customHeight="1" x14ac:dyDescent="0.2">
      <c r="A36" s="28" t="s">
        <v>173</v>
      </c>
      <c r="B36" s="24" t="s">
        <v>25</v>
      </c>
      <c r="C36" s="21" t="s">
        <v>63</v>
      </c>
      <c r="D36" s="21" t="s">
        <v>73</v>
      </c>
      <c r="E36" s="44" t="s">
        <v>74</v>
      </c>
      <c r="F36" s="23" t="s">
        <v>174</v>
      </c>
      <c r="G36" s="23" t="s">
        <v>175</v>
      </c>
      <c r="H36" s="29">
        <v>44383</v>
      </c>
      <c r="I36" s="29">
        <v>45113</v>
      </c>
      <c r="J36" s="29" t="str">
        <f ca="1">IF(Ugovori_OPULJP[[#This Row],[DATUM ZAVRŠETKA OPERACIJE]]&lt;TODAY(),"završen","u provedbi")</f>
        <v>u provedbi</v>
      </c>
      <c r="K36" s="22" t="s">
        <v>31</v>
      </c>
      <c r="L36" s="22" t="s">
        <v>31</v>
      </c>
      <c r="M36" s="78">
        <v>0.91891891591700003</v>
      </c>
      <c r="N36" s="78">
        <v>8.1081084082999993E-2</v>
      </c>
      <c r="O36" s="27">
        <f>Ugovori_OPULJP[[#This Row],[Bespovratna sredstva - Ukupno (EU+Nac) HRK
= Ukupna ugovorena vrijednost bespovratnih sredstava]]*Ugovori_OPULJP[[#This Row],[EU STOPA SUFINANCIRANJA %
EU CO-FINANCING RATE %]]</f>
        <v>1810657.4692200902</v>
      </c>
      <c r="P36" s="27">
        <f>Ugovori_OPULJP[[#This Row],[Bespovratna sredstva - Ukupno (EU+Nac) HRK
= Ukupna ugovorena vrijednost bespovratnih sredstava]]*Ugovori_OPULJP[[#This Row],[STOPA NACIONALNOG SUFINANCIRANJA %]]</f>
        <v>159763.90077991004</v>
      </c>
      <c r="Q36" s="20">
        <v>1970421.37</v>
      </c>
      <c r="R36" s="27">
        <v>0</v>
      </c>
      <c r="S36" s="27">
        <v>0</v>
      </c>
      <c r="T36" s="20">
        <f>Ugovori_OPULJP[[#This Row],[Bespovratna sredstva - Ukupno (EU+Nac) HRK
= Ukupna ugovorena vrijednost bespovratnih sredstava]]+Ugovori_OPULJP[[#This Row],[Javni doprinos korisnika - HRK]]+Ugovori_OPULJP[[#This Row],[Privatni doprinos korisnika - HRK]]</f>
        <v>1970421.37</v>
      </c>
      <c r="U36" s="44" t="s">
        <v>32</v>
      </c>
      <c r="V36" s="44" t="s">
        <v>29</v>
      </c>
      <c r="W36" s="21" t="s">
        <v>176</v>
      </c>
      <c r="X36" s="31" t="s">
        <v>67</v>
      </c>
      <c r="Y36" s="11"/>
    </row>
    <row r="37" spans="1:25" ht="51" customHeight="1" x14ac:dyDescent="0.2">
      <c r="A37" s="28" t="s">
        <v>177</v>
      </c>
      <c r="B37" s="24" t="s">
        <v>25</v>
      </c>
      <c r="C37" s="21" t="s">
        <v>63</v>
      </c>
      <c r="D37" s="21" t="s">
        <v>73</v>
      </c>
      <c r="E37" s="44" t="s">
        <v>74</v>
      </c>
      <c r="F37" s="23" t="s">
        <v>178</v>
      </c>
      <c r="G37" s="23" t="s">
        <v>179</v>
      </c>
      <c r="H37" s="29">
        <v>44383</v>
      </c>
      <c r="I37" s="29">
        <v>45113</v>
      </c>
      <c r="J37" s="29" t="str">
        <f ca="1">IF(Ugovori_OPULJP[[#This Row],[DATUM ZAVRŠETKA OPERACIJE]]&lt;TODAY(),"završen","u provedbi")</f>
        <v>u provedbi</v>
      </c>
      <c r="K37" s="22" t="s">
        <v>152</v>
      </c>
      <c r="L37" s="22" t="s">
        <v>31</v>
      </c>
      <c r="M37" s="78">
        <v>0.91891891591700003</v>
      </c>
      <c r="N37" s="78">
        <v>8.1081084082999993E-2</v>
      </c>
      <c r="O37" s="27">
        <f>Ugovori_OPULJP[[#This Row],[Bespovratna sredstva - Ukupno (EU+Nac) HRK
= Ukupna ugovorena vrijednost bespovratnih sredstava]]*Ugovori_OPULJP[[#This Row],[EU STOPA SUFINANCIRANJA %
EU CO-FINANCING RATE %]]</f>
        <v>1761457.291542979</v>
      </c>
      <c r="P37" s="27">
        <f>Ugovori_OPULJP[[#This Row],[Bespovratna sredstva - Ukupno (EU+Nac) HRK
= Ukupna ugovorena vrijednost bespovratnih sredstava]]*Ugovori_OPULJP[[#This Row],[STOPA NACIONALNOG SUFINANCIRANJA %]]</f>
        <v>155422.70845702101</v>
      </c>
      <c r="Q37" s="20">
        <v>1916880</v>
      </c>
      <c r="R37" s="27">
        <v>0</v>
      </c>
      <c r="S37" s="27">
        <v>0</v>
      </c>
      <c r="T37" s="20">
        <f>Ugovori_OPULJP[[#This Row],[Bespovratna sredstva - Ukupno (EU+Nac) HRK
= Ukupna ugovorena vrijednost bespovratnih sredstava]]+Ugovori_OPULJP[[#This Row],[Javni doprinos korisnika - HRK]]+Ugovori_OPULJP[[#This Row],[Privatni doprinos korisnika - HRK]]</f>
        <v>1916880</v>
      </c>
      <c r="U37" s="44" t="s">
        <v>32</v>
      </c>
      <c r="V37" s="44" t="s">
        <v>29</v>
      </c>
      <c r="W37" s="21" t="s">
        <v>180</v>
      </c>
      <c r="X37" s="31" t="s">
        <v>67</v>
      </c>
      <c r="Y37" s="11"/>
    </row>
    <row r="38" spans="1:25" ht="51" customHeight="1" x14ac:dyDescent="0.2">
      <c r="A38" s="28" t="s">
        <v>181</v>
      </c>
      <c r="B38" s="24" t="s">
        <v>25</v>
      </c>
      <c r="C38" s="21" t="s">
        <v>63</v>
      </c>
      <c r="D38" s="21" t="s">
        <v>73</v>
      </c>
      <c r="E38" s="44" t="s">
        <v>74</v>
      </c>
      <c r="F38" s="23" t="s">
        <v>182</v>
      </c>
      <c r="G38" s="23" t="s">
        <v>183</v>
      </c>
      <c r="H38" s="29">
        <v>44383</v>
      </c>
      <c r="I38" s="29">
        <v>45113</v>
      </c>
      <c r="J38" s="29" t="str">
        <f ca="1">IF(Ugovori_OPULJP[[#This Row],[DATUM ZAVRŠETKA OPERACIJE]]&lt;TODAY(),"završen","u provedbi")</f>
        <v>u provedbi</v>
      </c>
      <c r="K38" s="22" t="s">
        <v>184</v>
      </c>
      <c r="L38" s="22" t="s">
        <v>184</v>
      </c>
      <c r="M38" s="78">
        <v>0.91891891591700003</v>
      </c>
      <c r="N38" s="78">
        <v>8.1081084082999993E-2</v>
      </c>
      <c r="O38" s="27">
        <f>Ugovori_OPULJP[[#This Row],[Bespovratna sredstva - Ukupno (EU+Nac) HRK
= Ukupna ugovorena vrijednost bespovratnih sredstava]]*Ugovori_OPULJP[[#This Row],[EU STOPA SUFINANCIRANJA %
EU CO-FINANCING RATE %]]</f>
        <v>1265902.6985672594</v>
      </c>
      <c r="P38" s="27">
        <f>Ugovori_OPULJP[[#This Row],[Bespovratna sredstva - Ukupno (EU+Nac) HRK
= Ukupna ugovorena vrijednost bespovratnih sredstava]]*Ugovori_OPULJP[[#This Row],[STOPA NACIONALNOG SUFINANCIRANJA %]]</f>
        <v>111697.30143274079</v>
      </c>
      <c r="Q38" s="20">
        <v>1377600</v>
      </c>
      <c r="R38" s="27">
        <v>0</v>
      </c>
      <c r="S38" s="27">
        <v>0</v>
      </c>
      <c r="T38" s="20">
        <f>Ugovori_OPULJP[[#This Row],[Bespovratna sredstva - Ukupno (EU+Nac) HRK
= Ukupna ugovorena vrijednost bespovratnih sredstava]]+Ugovori_OPULJP[[#This Row],[Javni doprinos korisnika - HRK]]+Ugovori_OPULJP[[#This Row],[Privatni doprinos korisnika - HRK]]</f>
        <v>1377600</v>
      </c>
      <c r="U38" s="44" t="s">
        <v>32</v>
      </c>
      <c r="V38" s="44" t="s">
        <v>29</v>
      </c>
      <c r="W38" s="21" t="s">
        <v>185</v>
      </c>
      <c r="X38" s="31" t="s">
        <v>67</v>
      </c>
      <c r="Y38" s="11"/>
    </row>
    <row r="39" spans="1:25" ht="63.75" customHeight="1" x14ac:dyDescent="0.2">
      <c r="A39" s="28" t="s">
        <v>186</v>
      </c>
      <c r="B39" s="24" t="s">
        <v>25</v>
      </c>
      <c r="C39" s="21" t="s">
        <v>63</v>
      </c>
      <c r="D39" s="21" t="s">
        <v>73</v>
      </c>
      <c r="E39" s="44" t="s">
        <v>74</v>
      </c>
      <c r="F39" s="23" t="s">
        <v>187</v>
      </c>
      <c r="G39" s="23" t="s">
        <v>188</v>
      </c>
      <c r="H39" s="29">
        <v>44383</v>
      </c>
      <c r="I39" s="29">
        <v>45113</v>
      </c>
      <c r="J39" s="29" t="str">
        <f ca="1">IF(Ugovori_OPULJP[[#This Row],[DATUM ZAVRŠETKA OPERACIJE]]&lt;TODAY(),"završen","u provedbi")</f>
        <v>u provedbi</v>
      </c>
      <c r="K39" s="22" t="s">
        <v>82</v>
      </c>
      <c r="L39" s="22" t="s">
        <v>82</v>
      </c>
      <c r="M39" s="78">
        <v>0.91891891591700003</v>
      </c>
      <c r="N39" s="78">
        <v>8.1081084082999993E-2</v>
      </c>
      <c r="O39" s="27">
        <f>Ugovori_OPULJP[[#This Row],[Bespovratna sredstva - Ukupno (EU+Nac) HRK
= Ukupna ugovorena vrijednost bespovratnih sredstava]]*Ugovori_OPULJP[[#This Row],[EU STOPA SUFINANCIRANJA %
EU CO-FINANCING RATE %]]</f>
        <v>1204151.3474176368</v>
      </c>
      <c r="P39" s="27">
        <f>Ugovori_OPULJP[[#This Row],[Bespovratna sredstva - Ukupno (EU+Nac) HRK
= Ukupna ugovorena vrijednost bespovratnih sredstava]]*Ugovori_OPULJP[[#This Row],[STOPA NACIONALNOG SUFINANCIRANJA %]]</f>
        <v>106248.6525823632</v>
      </c>
      <c r="Q39" s="20">
        <v>1310400</v>
      </c>
      <c r="R39" s="27">
        <v>0</v>
      </c>
      <c r="S39" s="27">
        <v>0</v>
      </c>
      <c r="T39" s="20">
        <f>Ugovori_OPULJP[[#This Row],[Bespovratna sredstva - Ukupno (EU+Nac) HRK
= Ukupna ugovorena vrijednost bespovratnih sredstava]]+Ugovori_OPULJP[[#This Row],[Javni doprinos korisnika - HRK]]+Ugovori_OPULJP[[#This Row],[Privatni doprinos korisnika - HRK]]</f>
        <v>1310400</v>
      </c>
      <c r="U39" s="44" t="s">
        <v>32</v>
      </c>
      <c r="V39" s="44" t="s">
        <v>29</v>
      </c>
      <c r="W39" s="21" t="s">
        <v>189</v>
      </c>
      <c r="X39" s="31" t="s">
        <v>67</v>
      </c>
      <c r="Y39" s="11"/>
    </row>
    <row r="40" spans="1:25" ht="51" customHeight="1" x14ac:dyDescent="0.2">
      <c r="A40" s="28" t="s">
        <v>190</v>
      </c>
      <c r="B40" s="24" t="s">
        <v>25</v>
      </c>
      <c r="C40" s="21" t="s">
        <v>63</v>
      </c>
      <c r="D40" s="21" t="s">
        <v>73</v>
      </c>
      <c r="E40" s="44" t="s">
        <v>74</v>
      </c>
      <c r="F40" s="23" t="s">
        <v>191</v>
      </c>
      <c r="G40" s="23" t="s">
        <v>192</v>
      </c>
      <c r="H40" s="29">
        <v>44393</v>
      </c>
      <c r="I40" s="29">
        <v>45123</v>
      </c>
      <c r="J40" s="29" t="str">
        <f ca="1">IF(Ugovori_OPULJP[[#This Row],[DATUM ZAVRŠETKA OPERACIJE]]&lt;TODAY(),"završen","u provedbi")</f>
        <v>u provedbi</v>
      </c>
      <c r="K40" s="22" t="s">
        <v>193</v>
      </c>
      <c r="L40" s="18" t="s">
        <v>82</v>
      </c>
      <c r="M40" s="78">
        <v>0.91891891591700003</v>
      </c>
      <c r="N40" s="78">
        <v>8.1081084082999993E-2</v>
      </c>
      <c r="O40" s="27">
        <f>Ugovori_OPULJP[[#This Row],[Bespovratna sredstva - Ukupno (EU+Nac) HRK
= Ukupna ugovorena vrijednost bespovratnih sredstava]]*Ugovori_OPULJP[[#This Row],[EU STOPA SUFINANCIRANJA %
EU CO-FINANCING RATE %]]</f>
        <v>1835867.6696782741</v>
      </c>
      <c r="P40" s="27">
        <f>Ugovori_OPULJP[[#This Row],[Bespovratna sredstva - Ukupno (EU+Nac) HRK
= Ukupna ugovorena vrijednost bespovratnih sredstava]]*Ugovori_OPULJP[[#This Row],[STOPA NACIONALNOG SUFINANCIRANJA %]]</f>
        <v>161988.33032172604</v>
      </c>
      <c r="Q40" s="20">
        <v>1997856</v>
      </c>
      <c r="R40" s="27">
        <v>0</v>
      </c>
      <c r="S40" s="27">
        <v>0</v>
      </c>
      <c r="T40" s="20">
        <f>Ugovori_OPULJP[[#This Row],[Bespovratna sredstva - Ukupno (EU+Nac) HRK
= Ukupna ugovorena vrijednost bespovratnih sredstava]]+Ugovori_OPULJP[[#This Row],[Javni doprinos korisnika - HRK]]+Ugovori_OPULJP[[#This Row],[Privatni doprinos korisnika - HRK]]</f>
        <v>1997856</v>
      </c>
      <c r="U40" s="44" t="s">
        <v>32</v>
      </c>
      <c r="V40" s="44" t="s">
        <v>29</v>
      </c>
      <c r="W40" s="21" t="s">
        <v>194</v>
      </c>
      <c r="X40" s="31" t="s">
        <v>67</v>
      </c>
      <c r="Y40" s="11"/>
    </row>
    <row r="41" spans="1:25" ht="51" customHeight="1" x14ac:dyDescent="0.2">
      <c r="A41" s="28" t="s">
        <v>195</v>
      </c>
      <c r="B41" s="24" t="s">
        <v>25</v>
      </c>
      <c r="C41" s="21" t="s">
        <v>63</v>
      </c>
      <c r="D41" s="21" t="s">
        <v>73</v>
      </c>
      <c r="E41" s="44" t="s">
        <v>74</v>
      </c>
      <c r="F41" s="23" t="s">
        <v>196</v>
      </c>
      <c r="G41" s="23" t="s">
        <v>197</v>
      </c>
      <c r="H41" s="29">
        <v>44383</v>
      </c>
      <c r="I41" s="29">
        <v>45113</v>
      </c>
      <c r="J41" s="29" t="str">
        <f ca="1">IF(Ugovori_OPULJP[[#This Row],[DATUM ZAVRŠETKA OPERACIJE]]&lt;TODAY(),"završen","u provedbi")</f>
        <v>u provedbi</v>
      </c>
      <c r="K41" s="22" t="s">
        <v>198</v>
      </c>
      <c r="L41" s="22" t="s">
        <v>198</v>
      </c>
      <c r="M41" s="78">
        <v>0.91891891591700003</v>
      </c>
      <c r="N41" s="78">
        <v>8.1081084082999993E-2</v>
      </c>
      <c r="O41" s="27">
        <f>Ugovori_OPULJP[[#This Row],[Bespovratna sredstva - Ukupno (EU+Nac) HRK
= Ukupna ugovorena vrijednost bespovratnih sredstava]]*Ugovori_OPULJP[[#This Row],[EU STOPA SUFINANCIRANJA %
EU CO-FINANCING RATE %]]</f>
        <v>1747091.6575358545</v>
      </c>
      <c r="P41" s="27">
        <f>Ugovori_OPULJP[[#This Row],[Bespovratna sredstva - Ukupno (EU+Nac) HRK
= Ukupna ugovorena vrijednost bespovratnih sredstava]]*Ugovori_OPULJP[[#This Row],[STOPA NACIONALNOG SUFINANCIRANJA %]]</f>
        <v>154155.1524641455</v>
      </c>
      <c r="Q41" s="20">
        <v>1901246.81</v>
      </c>
      <c r="R41" s="27">
        <v>0</v>
      </c>
      <c r="S41" s="27">
        <v>79835.73</v>
      </c>
      <c r="T41" s="20">
        <f>Ugovori_OPULJP[[#This Row],[Bespovratna sredstva - Ukupno (EU+Nac) HRK
= Ukupna ugovorena vrijednost bespovratnih sredstava]]+Ugovori_OPULJP[[#This Row],[Javni doprinos korisnika - HRK]]+Ugovori_OPULJP[[#This Row],[Privatni doprinos korisnika - HRK]]</f>
        <v>1981082.54</v>
      </c>
      <c r="U41" s="44" t="s">
        <v>32</v>
      </c>
      <c r="V41" s="44" t="s">
        <v>29</v>
      </c>
      <c r="W41" s="21" t="s">
        <v>199</v>
      </c>
      <c r="X41" s="31" t="s">
        <v>67</v>
      </c>
      <c r="Y41" s="11"/>
    </row>
    <row r="42" spans="1:25" ht="49.5" customHeight="1" x14ac:dyDescent="0.2">
      <c r="A42" s="28" t="s">
        <v>200</v>
      </c>
      <c r="B42" s="24" t="s">
        <v>25</v>
      </c>
      <c r="C42" s="21" t="s">
        <v>63</v>
      </c>
      <c r="D42" s="21" t="s">
        <v>73</v>
      </c>
      <c r="E42" s="44" t="s">
        <v>74</v>
      </c>
      <c r="F42" s="23" t="s">
        <v>201</v>
      </c>
      <c r="G42" s="23" t="s">
        <v>202</v>
      </c>
      <c r="H42" s="29">
        <v>44383</v>
      </c>
      <c r="I42" s="29">
        <v>45113</v>
      </c>
      <c r="J42" s="29" t="str">
        <f ca="1">IF(Ugovori_OPULJP[[#This Row],[DATUM ZAVRŠETKA OPERACIJE]]&lt;TODAY(),"završen","u provedbi")</f>
        <v>u provedbi</v>
      </c>
      <c r="K42" s="22" t="s">
        <v>203</v>
      </c>
      <c r="L42" s="22" t="s">
        <v>31</v>
      </c>
      <c r="M42" s="78">
        <v>0.91891891591700003</v>
      </c>
      <c r="N42" s="78">
        <v>8.1081084082999993E-2</v>
      </c>
      <c r="O42" s="27">
        <f>Ugovori_OPULJP[[#This Row],[Bespovratna sredstva - Ukupno (EU+Nac) HRK
= Ukupna ugovorena vrijednost bespovratnih sredstava]]*Ugovori_OPULJP[[#This Row],[EU STOPA SUFINANCIRANJA %
EU CO-FINANCING RATE %]]</f>
        <v>1067118.4554328627</v>
      </c>
      <c r="P42" s="27">
        <f>Ugovori_OPULJP[[#This Row],[Bespovratna sredstva - Ukupno (EU+Nac) HRK
= Ukupna ugovorena vrijednost bespovratnih sredstava]]*Ugovori_OPULJP[[#This Row],[STOPA NACIONALNOG SUFINANCIRANJA %]]</f>
        <v>94157.514567137376</v>
      </c>
      <c r="Q42" s="20">
        <v>1161275.97</v>
      </c>
      <c r="R42" s="27">
        <v>0</v>
      </c>
      <c r="S42" s="27">
        <v>0</v>
      </c>
      <c r="T42" s="20">
        <f>Ugovori_OPULJP[[#This Row],[Bespovratna sredstva - Ukupno (EU+Nac) HRK
= Ukupna ugovorena vrijednost bespovratnih sredstava]]+Ugovori_OPULJP[[#This Row],[Javni doprinos korisnika - HRK]]+Ugovori_OPULJP[[#This Row],[Privatni doprinos korisnika - HRK]]</f>
        <v>1161275.97</v>
      </c>
      <c r="U42" s="44" t="s">
        <v>32</v>
      </c>
      <c r="V42" s="44" t="s">
        <v>29</v>
      </c>
      <c r="W42" s="21" t="s">
        <v>204</v>
      </c>
      <c r="X42" s="31" t="s">
        <v>67</v>
      </c>
      <c r="Y42" s="11"/>
    </row>
    <row r="43" spans="1:25" ht="63.75" customHeight="1" x14ac:dyDescent="0.2">
      <c r="A43" s="28" t="s">
        <v>205</v>
      </c>
      <c r="B43" s="24" t="s">
        <v>25</v>
      </c>
      <c r="C43" s="21" t="s">
        <v>63</v>
      </c>
      <c r="D43" s="21" t="s">
        <v>73</v>
      </c>
      <c r="E43" s="44" t="s">
        <v>74</v>
      </c>
      <c r="F43" s="23" t="s">
        <v>206</v>
      </c>
      <c r="G43" s="23" t="s">
        <v>207</v>
      </c>
      <c r="H43" s="29">
        <v>44389</v>
      </c>
      <c r="I43" s="29">
        <v>45119</v>
      </c>
      <c r="J43" s="29" t="str">
        <f ca="1">IF(Ugovori_OPULJP[[#This Row],[DATUM ZAVRŠETKA OPERACIJE]]&lt;TODAY(),"završen","u provedbi")</f>
        <v>u provedbi</v>
      </c>
      <c r="K43" s="22" t="s">
        <v>208</v>
      </c>
      <c r="L43" s="22" t="s">
        <v>209</v>
      </c>
      <c r="M43" s="78">
        <v>0.91891891591700003</v>
      </c>
      <c r="N43" s="78">
        <v>8.1081084082999993E-2</v>
      </c>
      <c r="O43" s="27">
        <f>Ugovori_OPULJP[[#This Row],[Bespovratna sredstva - Ukupno (EU+Nac) HRK
= Ukupna ugovorena vrijednost bespovratnih sredstava]]*Ugovori_OPULJP[[#This Row],[EU STOPA SUFINANCIRANJA %
EU CO-FINANCING RATE %]]</f>
        <v>1717459.453848873</v>
      </c>
      <c r="P43" s="27">
        <f>Ugovori_OPULJP[[#This Row],[Bespovratna sredstva - Ukupno (EU+Nac) HRK
= Ukupna ugovorena vrijednost bespovratnih sredstava]]*Ugovori_OPULJP[[#This Row],[STOPA NACIONALNOG SUFINANCIRANJA %]]</f>
        <v>151540.546151127</v>
      </c>
      <c r="Q43" s="20">
        <v>1869000</v>
      </c>
      <c r="R43" s="27">
        <v>0</v>
      </c>
      <c r="S43" s="27">
        <v>0</v>
      </c>
      <c r="T43" s="20">
        <f>Ugovori_OPULJP[[#This Row],[Bespovratna sredstva - Ukupno (EU+Nac) HRK
= Ukupna ugovorena vrijednost bespovratnih sredstava]]+Ugovori_OPULJP[[#This Row],[Javni doprinos korisnika - HRK]]+Ugovori_OPULJP[[#This Row],[Privatni doprinos korisnika - HRK]]</f>
        <v>1869000</v>
      </c>
      <c r="U43" s="44" t="s">
        <v>32</v>
      </c>
      <c r="V43" s="44" t="s">
        <v>29</v>
      </c>
      <c r="W43" s="21" t="s">
        <v>210</v>
      </c>
      <c r="X43" s="31" t="s">
        <v>67</v>
      </c>
      <c r="Y43" s="11"/>
    </row>
    <row r="44" spans="1:25" ht="63.75" customHeight="1" x14ac:dyDescent="0.2">
      <c r="A44" s="28" t="s">
        <v>211</v>
      </c>
      <c r="B44" s="24" t="s">
        <v>25</v>
      </c>
      <c r="C44" s="21" t="s">
        <v>63</v>
      </c>
      <c r="D44" s="21" t="s">
        <v>73</v>
      </c>
      <c r="E44" s="44" t="s">
        <v>74</v>
      </c>
      <c r="F44" s="23" t="s">
        <v>212</v>
      </c>
      <c r="G44" s="23" t="s">
        <v>213</v>
      </c>
      <c r="H44" s="29">
        <v>44391</v>
      </c>
      <c r="I44" s="29">
        <v>45121</v>
      </c>
      <c r="J44" s="29" t="str">
        <f ca="1">IF(Ugovori_OPULJP[[#This Row],[DATUM ZAVRŠETKA OPERACIJE]]&lt;TODAY(),"završen","u provedbi")</f>
        <v>u provedbi</v>
      </c>
      <c r="K44" s="22" t="s">
        <v>214</v>
      </c>
      <c r="L44" s="22" t="s">
        <v>31</v>
      </c>
      <c r="M44" s="78">
        <v>0.91891891591700003</v>
      </c>
      <c r="N44" s="78">
        <v>8.1081084082999993E-2</v>
      </c>
      <c r="O44" s="27">
        <f>Ugovori_OPULJP[[#This Row],[Bespovratna sredstva - Ukupno (EU+Nac) HRK
= Ukupna ugovorena vrijednost bespovratnih sredstava]]*Ugovori_OPULJP[[#This Row],[EU STOPA SUFINANCIRANJA %
EU CO-FINANCING RATE %]]</f>
        <v>1652728.8481143888</v>
      </c>
      <c r="P44" s="27">
        <f>Ugovori_OPULJP[[#This Row],[Bespovratna sredstva - Ukupno (EU+Nac) HRK
= Ukupna ugovorena vrijednost bespovratnih sredstava]]*Ugovori_OPULJP[[#This Row],[STOPA NACIONALNOG SUFINANCIRANJA %]]</f>
        <v>145829.02188561138</v>
      </c>
      <c r="Q44" s="20">
        <v>1798557.87</v>
      </c>
      <c r="R44" s="27">
        <v>0</v>
      </c>
      <c r="S44" s="27">
        <v>0</v>
      </c>
      <c r="T44" s="20">
        <f>Ugovori_OPULJP[[#This Row],[Bespovratna sredstva - Ukupno (EU+Nac) HRK
= Ukupna ugovorena vrijednost bespovratnih sredstava]]+Ugovori_OPULJP[[#This Row],[Javni doprinos korisnika - HRK]]+Ugovori_OPULJP[[#This Row],[Privatni doprinos korisnika - HRK]]</f>
        <v>1798557.87</v>
      </c>
      <c r="U44" s="44" t="s">
        <v>32</v>
      </c>
      <c r="V44" s="44" t="s">
        <v>29</v>
      </c>
      <c r="W44" s="21" t="s">
        <v>215</v>
      </c>
      <c r="X44" s="31" t="s">
        <v>67</v>
      </c>
      <c r="Y44" s="11"/>
    </row>
    <row r="45" spans="1:25" ht="51" customHeight="1" x14ac:dyDescent="0.2">
      <c r="A45" s="28" t="s">
        <v>216</v>
      </c>
      <c r="B45" s="24" t="s">
        <v>25</v>
      </c>
      <c r="C45" s="21" t="s">
        <v>63</v>
      </c>
      <c r="D45" s="21" t="s">
        <v>73</v>
      </c>
      <c r="E45" s="44" t="s">
        <v>74</v>
      </c>
      <c r="F45" s="23" t="s">
        <v>217</v>
      </c>
      <c r="G45" s="23" t="s">
        <v>218</v>
      </c>
      <c r="H45" s="29">
        <v>44383</v>
      </c>
      <c r="I45" s="29">
        <v>45113</v>
      </c>
      <c r="J45" s="29" t="str">
        <f ca="1">IF(Ugovori_OPULJP[[#This Row],[DATUM ZAVRŠETKA OPERACIJE]]&lt;TODAY(),"završen","u provedbi")</f>
        <v>u provedbi</v>
      </c>
      <c r="K45" s="22" t="s">
        <v>31</v>
      </c>
      <c r="L45" s="22" t="s">
        <v>31</v>
      </c>
      <c r="M45" s="78">
        <v>0.91891891591700003</v>
      </c>
      <c r="N45" s="78">
        <v>8.1081084082999993E-2</v>
      </c>
      <c r="O45" s="27">
        <f>Ugovori_OPULJP[[#This Row],[Bespovratna sredstva - Ukupno (EU+Nac) HRK
= Ukupna ugovorena vrijednost bespovratnih sredstava]]*Ugovori_OPULJP[[#This Row],[EU STOPA SUFINANCIRANJA %
EU CO-FINANCING RATE %]]</f>
        <v>1593541.2439834182</v>
      </c>
      <c r="P45" s="27">
        <f>Ugovori_OPULJP[[#This Row],[Bespovratna sredstva - Ukupno (EU+Nac) HRK
= Ukupna ugovorena vrijednost bespovratnih sredstava]]*Ugovori_OPULJP[[#This Row],[STOPA NACIONALNOG SUFINANCIRANJA %]]</f>
        <v>140606.58601658198</v>
      </c>
      <c r="Q45" s="20">
        <v>1734147.83</v>
      </c>
      <c r="R45" s="27">
        <v>0</v>
      </c>
      <c r="S45" s="27">
        <v>0</v>
      </c>
      <c r="T45" s="20">
        <f>Ugovori_OPULJP[[#This Row],[Bespovratna sredstva - Ukupno (EU+Nac) HRK
= Ukupna ugovorena vrijednost bespovratnih sredstava]]+Ugovori_OPULJP[[#This Row],[Javni doprinos korisnika - HRK]]+Ugovori_OPULJP[[#This Row],[Privatni doprinos korisnika - HRK]]</f>
        <v>1734147.83</v>
      </c>
      <c r="U45" s="44" t="s">
        <v>32</v>
      </c>
      <c r="V45" s="44" t="s">
        <v>29</v>
      </c>
      <c r="W45" s="21" t="s">
        <v>219</v>
      </c>
      <c r="X45" s="31" t="s">
        <v>67</v>
      </c>
      <c r="Y45" s="11"/>
    </row>
    <row r="46" spans="1:25" ht="51" customHeight="1" x14ac:dyDescent="0.2">
      <c r="A46" s="33" t="s">
        <v>220</v>
      </c>
      <c r="B46" s="34" t="s">
        <v>25</v>
      </c>
      <c r="C46" s="35" t="s">
        <v>221</v>
      </c>
      <c r="D46" s="35" t="s">
        <v>222</v>
      </c>
      <c r="E46" s="17" t="s">
        <v>28</v>
      </c>
      <c r="F46" s="37" t="s">
        <v>222</v>
      </c>
      <c r="G46" s="37" t="s">
        <v>29</v>
      </c>
      <c r="H46" s="19">
        <v>42005</v>
      </c>
      <c r="I46" s="19">
        <v>43646</v>
      </c>
      <c r="J46" s="19" t="str">
        <f ca="1">IF(Ugovori_OPULJP[[#This Row],[DATUM ZAVRŠETKA OPERACIJE]]&lt;TODAY(),"završen","u provedbi")</f>
        <v>završen</v>
      </c>
      <c r="K46" s="18" t="s">
        <v>30</v>
      </c>
      <c r="L46" s="18" t="s">
        <v>31</v>
      </c>
      <c r="M46" s="42">
        <v>0.85</v>
      </c>
      <c r="N46" s="42">
        <v>0.15</v>
      </c>
      <c r="O46" s="27">
        <f>Ugovori_OPULJP[[#This Row],[Bespovratna sredstva - Ukupno (EU+Nac) HRK
= Ukupna ugovorena vrijednost bespovratnih sredstava]]*Ugovori_OPULJP[[#This Row],[EU STOPA SUFINANCIRANJA %
EU CO-FINANCING RATE %]]</f>
        <v>94592803.859999999</v>
      </c>
      <c r="P46" s="27">
        <f>Ugovori_OPULJP[[#This Row],[Bespovratna sredstva - Ukupno (EU+Nac) HRK
= Ukupna ugovorena vrijednost bespovratnih sredstava]]*Ugovori_OPULJP[[#This Row],[STOPA NACIONALNOG SUFINANCIRANJA %]]</f>
        <v>16692847.739999998</v>
      </c>
      <c r="Q46" s="27">
        <v>111285651.59999999</v>
      </c>
      <c r="R46" s="27">
        <v>0</v>
      </c>
      <c r="S46" s="27">
        <v>0</v>
      </c>
      <c r="T46" s="20">
        <f>Ugovori_OPULJP[[#This Row],[Bespovratna sredstva - Ukupno (EU+Nac) HRK
= Ukupna ugovorena vrijednost bespovratnih sredstava]]+Ugovori_OPULJP[[#This Row],[Javni doprinos korisnika - HRK]]+Ugovori_OPULJP[[#This Row],[Privatni doprinos korisnika - HRK]]</f>
        <v>111285651.59999999</v>
      </c>
      <c r="U46" s="17" t="s">
        <v>32</v>
      </c>
      <c r="V46" s="17" t="s">
        <v>29</v>
      </c>
      <c r="W46" s="35" t="s">
        <v>223</v>
      </c>
      <c r="X46" s="35" t="s">
        <v>67</v>
      </c>
      <c r="Y46" s="11"/>
    </row>
    <row r="47" spans="1:25" ht="51" customHeight="1" x14ac:dyDescent="0.2">
      <c r="A47" s="33" t="s">
        <v>224</v>
      </c>
      <c r="B47" s="34" t="s">
        <v>25</v>
      </c>
      <c r="C47" s="35" t="s">
        <v>221</v>
      </c>
      <c r="D47" s="35" t="s">
        <v>225</v>
      </c>
      <c r="E47" s="17" t="s">
        <v>28</v>
      </c>
      <c r="F47" s="37" t="s">
        <v>226</v>
      </c>
      <c r="G47" s="37" t="s">
        <v>29</v>
      </c>
      <c r="H47" s="19">
        <v>42030</v>
      </c>
      <c r="I47" s="19">
        <v>44865</v>
      </c>
      <c r="J47" s="19" t="str">
        <f ca="1">IF(Ugovori_OPULJP[[#This Row],[DATUM ZAVRŠETKA OPERACIJE]]&lt;TODAY(),"završen","u provedbi")</f>
        <v>u provedbi</v>
      </c>
      <c r="K47" s="18" t="s">
        <v>30</v>
      </c>
      <c r="L47" s="18" t="s">
        <v>31</v>
      </c>
      <c r="M47" s="42">
        <v>0.85</v>
      </c>
      <c r="N47" s="42">
        <v>0.15</v>
      </c>
      <c r="O47" s="27">
        <f>Ugovori_OPULJP[[#This Row],[Bespovratna sredstva - Ukupno (EU+Nac) HRK
= Ukupna ugovorena vrijednost bespovratnih sredstava]]*Ugovori_OPULJP[[#This Row],[EU STOPA SUFINANCIRANJA %
EU CO-FINANCING RATE %]]</f>
        <v>480245240</v>
      </c>
      <c r="P47" s="27">
        <f>Ugovori_OPULJP[[#This Row],[Bespovratna sredstva - Ukupno (EU+Nac) HRK
= Ukupna ugovorena vrijednost bespovratnih sredstava]]*Ugovori_OPULJP[[#This Row],[STOPA NACIONALNOG SUFINANCIRANJA %]]</f>
        <v>84749160</v>
      </c>
      <c r="Q47" s="27">
        <v>564994400</v>
      </c>
      <c r="R47" s="27">
        <v>0</v>
      </c>
      <c r="S47" s="27">
        <v>0</v>
      </c>
      <c r="T47" s="20">
        <f>Ugovori_OPULJP[[#This Row],[Bespovratna sredstva - Ukupno (EU+Nac) HRK
= Ukupna ugovorena vrijednost bespovratnih sredstava]]+Ugovori_OPULJP[[#This Row],[Javni doprinos korisnika - HRK]]+Ugovori_OPULJP[[#This Row],[Privatni doprinos korisnika - HRK]]</f>
        <v>564994400</v>
      </c>
      <c r="U47" s="17" t="s">
        <v>32</v>
      </c>
      <c r="V47" s="17" t="s">
        <v>29</v>
      </c>
      <c r="W47" s="35" t="s">
        <v>227</v>
      </c>
      <c r="X47" s="35" t="s">
        <v>67</v>
      </c>
      <c r="Y47" s="11"/>
    </row>
    <row r="48" spans="1:25" ht="51" customHeight="1" x14ac:dyDescent="0.2">
      <c r="A48" s="33" t="s">
        <v>228</v>
      </c>
      <c r="B48" s="34" t="s">
        <v>25</v>
      </c>
      <c r="C48" s="35" t="s">
        <v>229</v>
      </c>
      <c r="D48" s="35" t="s">
        <v>230</v>
      </c>
      <c r="E48" s="17" t="s">
        <v>231</v>
      </c>
      <c r="F48" s="37" t="s">
        <v>232</v>
      </c>
      <c r="G48" s="37" t="s">
        <v>233</v>
      </c>
      <c r="H48" s="19">
        <v>43550</v>
      </c>
      <c r="I48" s="19">
        <v>43916</v>
      </c>
      <c r="J48" s="19" t="str">
        <f ca="1">IF(Ugovori_OPULJP[[#This Row],[DATUM ZAVRŠETKA OPERACIJE]]&lt;TODAY(),"završen","u provedbi")</f>
        <v>završen</v>
      </c>
      <c r="K48" s="18" t="s">
        <v>97</v>
      </c>
      <c r="L48" s="18" t="s">
        <v>97</v>
      </c>
      <c r="M48" s="42">
        <v>0.85</v>
      </c>
      <c r="N48" s="42">
        <v>0.15</v>
      </c>
      <c r="O48" s="27">
        <f>Ugovori_OPULJP[[#This Row],[Bespovratna sredstva - Ukupno (EU+Nac) HRK
= Ukupna ugovorena vrijednost bespovratnih sredstava]]*Ugovori_OPULJP[[#This Row],[EU STOPA SUFINANCIRANJA %
EU CO-FINANCING RATE %]]</f>
        <v>619580.95449999999</v>
      </c>
      <c r="P48" s="27">
        <f>Ugovori_OPULJP[[#This Row],[Bespovratna sredstva - Ukupno (EU+Nac) HRK
= Ukupna ugovorena vrijednost bespovratnih sredstava]]*Ugovori_OPULJP[[#This Row],[STOPA NACIONALNOG SUFINANCIRANJA %]]</f>
        <v>109337.8155</v>
      </c>
      <c r="Q48" s="27">
        <v>728918.77</v>
      </c>
      <c r="R48" s="27">
        <v>0</v>
      </c>
      <c r="S48" s="27">
        <v>0</v>
      </c>
      <c r="T48" s="20">
        <f>Ugovori_OPULJP[[#This Row],[Bespovratna sredstva - Ukupno (EU+Nac) HRK
= Ukupna ugovorena vrijednost bespovratnih sredstava]]+Ugovori_OPULJP[[#This Row],[Javni doprinos korisnika - HRK]]+Ugovori_OPULJP[[#This Row],[Privatni doprinos korisnika - HRK]]</f>
        <v>728918.77</v>
      </c>
      <c r="U48" s="17" t="s">
        <v>32</v>
      </c>
      <c r="V48" s="17" t="s">
        <v>29</v>
      </c>
      <c r="W48" s="35" t="s">
        <v>234</v>
      </c>
      <c r="X48" s="35" t="s">
        <v>235</v>
      </c>
      <c r="Y48" s="11"/>
    </row>
    <row r="49" spans="1:25" ht="51" customHeight="1" x14ac:dyDescent="0.2">
      <c r="A49" s="33" t="s">
        <v>236</v>
      </c>
      <c r="B49" s="34" t="s">
        <v>25</v>
      </c>
      <c r="C49" s="35" t="s">
        <v>229</v>
      </c>
      <c r="D49" s="35" t="s">
        <v>230</v>
      </c>
      <c r="E49" s="17" t="s">
        <v>231</v>
      </c>
      <c r="F49" s="37" t="s">
        <v>237</v>
      </c>
      <c r="G49" s="37" t="s">
        <v>238</v>
      </c>
      <c r="H49" s="19">
        <v>43234</v>
      </c>
      <c r="I49" s="19">
        <v>44149</v>
      </c>
      <c r="J49" s="19" t="str">
        <f ca="1">IF(Ugovori_OPULJP[[#This Row],[DATUM ZAVRŠETKA OPERACIJE]]&lt;TODAY(),"završen","u provedbi")</f>
        <v>završen</v>
      </c>
      <c r="K49" s="18" t="s">
        <v>209</v>
      </c>
      <c r="L49" s="18" t="s">
        <v>209</v>
      </c>
      <c r="M49" s="42">
        <v>0.85</v>
      </c>
      <c r="N49" s="42">
        <v>0.15</v>
      </c>
      <c r="O49" s="27">
        <f>Ugovori_OPULJP[[#This Row],[Bespovratna sredstva - Ukupno (EU+Nac) HRK
= Ukupna ugovorena vrijednost bespovratnih sredstava]]*Ugovori_OPULJP[[#This Row],[EU STOPA SUFINANCIRANJA %
EU CO-FINANCING RATE %]]</f>
        <v>1698261.2655</v>
      </c>
      <c r="P49" s="27">
        <f>Ugovori_OPULJP[[#This Row],[Bespovratna sredstva - Ukupno (EU+Nac) HRK
= Ukupna ugovorena vrijednost bespovratnih sredstava]]*Ugovori_OPULJP[[#This Row],[STOPA NACIONALNOG SUFINANCIRANJA %]]</f>
        <v>299693.16449999996</v>
      </c>
      <c r="Q49" s="27">
        <v>1997954.43</v>
      </c>
      <c r="R49" s="27">
        <v>0</v>
      </c>
      <c r="S49" s="27">
        <v>0</v>
      </c>
      <c r="T49" s="20">
        <f>Ugovori_OPULJP[[#This Row],[Bespovratna sredstva - Ukupno (EU+Nac) HRK
= Ukupna ugovorena vrijednost bespovratnih sredstava]]+Ugovori_OPULJP[[#This Row],[Javni doprinos korisnika - HRK]]+Ugovori_OPULJP[[#This Row],[Privatni doprinos korisnika - HRK]]</f>
        <v>1997954.43</v>
      </c>
      <c r="U49" s="17" t="s">
        <v>32</v>
      </c>
      <c r="V49" s="17" t="s">
        <v>29</v>
      </c>
      <c r="W49" s="35" t="s">
        <v>239</v>
      </c>
      <c r="X49" s="35" t="s">
        <v>235</v>
      </c>
      <c r="Y49" s="11"/>
    </row>
    <row r="50" spans="1:25" ht="51" customHeight="1" x14ac:dyDescent="0.2">
      <c r="A50" s="33" t="s">
        <v>240</v>
      </c>
      <c r="B50" s="34" t="s">
        <v>25</v>
      </c>
      <c r="C50" s="35" t="s">
        <v>229</v>
      </c>
      <c r="D50" s="35" t="s">
        <v>230</v>
      </c>
      <c r="E50" s="17" t="s">
        <v>231</v>
      </c>
      <c r="F50" s="37" t="s">
        <v>241</v>
      </c>
      <c r="G50" s="37" t="s">
        <v>242</v>
      </c>
      <c r="H50" s="19">
        <v>43234</v>
      </c>
      <c r="I50" s="19">
        <v>44149</v>
      </c>
      <c r="J50" s="19" t="str">
        <f ca="1">IF(Ugovori_OPULJP[[#This Row],[DATUM ZAVRŠETKA OPERACIJE]]&lt;TODAY(),"završen","u provedbi")</f>
        <v>završen</v>
      </c>
      <c r="K50" s="18" t="s">
        <v>243</v>
      </c>
      <c r="L50" s="18" t="s">
        <v>243</v>
      </c>
      <c r="M50" s="42">
        <v>0.85</v>
      </c>
      <c r="N50" s="42">
        <v>0.15</v>
      </c>
      <c r="O50" s="27">
        <f>Ugovori_OPULJP[[#This Row],[Bespovratna sredstva - Ukupno (EU+Nac) HRK
= Ukupna ugovorena vrijednost bespovratnih sredstava]]*Ugovori_OPULJP[[#This Row],[EU STOPA SUFINANCIRANJA %
EU CO-FINANCING RATE %]]</f>
        <v>1272186.1089999999</v>
      </c>
      <c r="P50" s="27">
        <f>Ugovori_OPULJP[[#This Row],[Bespovratna sredstva - Ukupno (EU+Nac) HRK
= Ukupna ugovorena vrijednost bespovratnih sredstava]]*Ugovori_OPULJP[[#This Row],[STOPA NACIONALNOG SUFINANCIRANJA %]]</f>
        <v>224503.43100000001</v>
      </c>
      <c r="Q50" s="27">
        <v>1496689.54</v>
      </c>
      <c r="R50" s="27">
        <v>0</v>
      </c>
      <c r="S50" s="27">
        <v>0</v>
      </c>
      <c r="T50" s="20">
        <f>Ugovori_OPULJP[[#This Row],[Bespovratna sredstva - Ukupno (EU+Nac) HRK
= Ukupna ugovorena vrijednost bespovratnih sredstava]]+Ugovori_OPULJP[[#This Row],[Javni doprinos korisnika - HRK]]+Ugovori_OPULJP[[#This Row],[Privatni doprinos korisnika - HRK]]</f>
        <v>1496689.54</v>
      </c>
      <c r="U50" s="17" t="s">
        <v>32</v>
      </c>
      <c r="V50" s="17" t="s">
        <v>29</v>
      </c>
      <c r="W50" s="35" t="s">
        <v>244</v>
      </c>
      <c r="X50" s="35" t="s">
        <v>235</v>
      </c>
      <c r="Y50" s="11"/>
    </row>
    <row r="51" spans="1:25" ht="51" customHeight="1" x14ac:dyDescent="0.2">
      <c r="A51" s="33" t="s">
        <v>245</v>
      </c>
      <c r="B51" s="34" t="s">
        <v>25</v>
      </c>
      <c r="C51" s="35" t="s">
        <v>229</v>
      </c>
      <c r="D51" s="35" t="s">
        <v>230</v>
      </c>
      <c r="E51" s="17" t="s">
        <v>231</v>
      </c>
      <c r="F51" s="37" t="s">
        <v>246</v>
      </c>
      <c r="G51" s="37" t="s">
        <v>247</v>
      </c>
      <c r="H51" s="19">
        <v>43550</v>
      </c>
      <c r="I51" s="19">
        <v>44100</v>
      </c>
      <c r="J51" s="19" t="str">
        <f ca="1">IF(Ugovori_OPULJP[[#This Row],[DATUM ZAVRŠETKA OPERACIJE]]&lt;TODAY(),"završen","u provedbi")</f>
        <v>završen</v>
      </c>
      <c r="K51" s="18" t="s">
        <v>248</v>
      </c>
      <c r="L51" s="18" t="s">
        <v>248</v>
      </c>
      <c r="M51" s="42">
        <v>0.85</v>
      </c>
      <c r="N51" s="42">
        <v>0.15</v>
      </c>
      <c r="O51" s="27">
        <f>Ugovori_OPULJP[[#This Row],[Bespovratna sredstva - Ukupno (EU+Nac) HRK
= Ukupna ugovorena vrijednost bespovratnih sredstava]]*Ugovori_OPULJP[[#This Row],[EU STOPA SUFINANCIRANJA %
EU CO-FINANCING RATE %]]</f>
        <v>771206.90399999998</v>
      </c>
      <c r="P51" s="27">
        <f>Ugovori_OPULJP[[#This Row],[Bespovratna sredstva - Ukupno (EU+Nac) HRK
= Ukupna ugovorena vrijednost bespovratnih sredstava]]*Ugovori_OPULJP[[#This Row],[STOPA NACIONALNOG SUFINANCIRANJA %]]</f>
        <v>136095.33599999998</v>
      </c>
      <c r="Q51" s="27">
        <v>907302.24</v>
      </c>
      <c r="R51" s="27">
        <v>0</v>
      </c>
      <c r="S51" s="27">
        <v>0</v>
      </c>
      <c r="T51" s="20">
        <f>Ugovori_OPULJP[[#This Row],[Bespovratna sredstva - Ukupno (EU+Nac) HRK
= Ukupna ugovorena vrijednost bespovratnih sredstava]]+Ugovori_OPULJP[[#This Row],[Javni doprinos korisnika - HRK]]+Ugovori_OPULJP[[#This Row],[Privatni doprinos korisnika - HRK]]</f>
        <v>907302.24</v>
      </c>
      <c r="U51" s="17" t="s">
        <v>32</v>
      </c>
      <c r="V51" s="17" t="s">
        <v>29</v>
      </c>
      <c r="W51" s="35" t="s">
        <v>249</v>
      </c>
      <c r="X51" s="35" t="s">
        <v>235</v>
      </c>
      <c r="Y51" s="11"/>
    </row>
    <row r="52" spans="1:25" ht="51" customHeight="1" x14ac:dyDescent="0.2">
      <c r="A52" s="33" t="s">
        <v>250</v>
      </c>
      <c r="B52" s="34" t="s">
        <v>25</v>
      </c>
      <c r="C52" s="35" t="s">
        <v>229</v>
      </c>
      <c r="D52" s="35" t="s">
        <v>230</v>
      </c>
      <c r="E52" s="17" t="s">
        <v>231</v>
      </c>
      <c r="F52" s="37" t="s">
        <v>12801</v>
      </c>
      <c r="G52" s="37" t="s">
        <v>251</v>
      </c>
      <c r="H52" s="19">
        <v>43550</v>
      </c>
      <c r="I52" s="19">
        <v>44465</v>
      </c>
      <c r="J52" s="19" t="str">
        <f ca="1">IF(Ugovori_OPULJP[[#This Row],[DATUM ZAVRŠETKA OPERACIJE]]&lt;TODAY(),"završen","u provedbi")</f>
        <v>završen</v>
      </c>
      <c r="K52" s="18" t="s">
        <v>252</v>
      </c>
      <c r="L52" s="18" t="s">
        <v>31</v>
      </c>
      <c r="M52" s="42">
        <v>0.85</v>
      </c>
      <c r="N52" s="42">
        <v>0.15</v>
      </c>
      <c r="O52" s="27">
        <f>Ugovori_OPULJP[[#This Row],[Bespovratna sredstva - Ukupno (EU+Nac) HRK
= Ukupna ugovorena vrijednost bespovratnih sredstava]]*Ugovori_OPULJP[[#This Row],[EU STOPA SUFINANCIRANJA %
EU CO-FINANCING RATE %]]</f>
        <v>759005.56199999992</v>
      </c>
      <c r="P52" s="27">
        <f>Ugovori_OPULJP[[#This Row],[Bespovratna sredstva - Ukupno (EU+Nac) HRK
= Ukupna ugovorena vrijednost bespovratnih sredstava]]*Ugovori_OPULJP[[#This Row],[STOPA NACIONALNOG SUFINANCIRANJA %]]</f>
        <v>133942.158</v>
      </c>
      <c r="Q52" s="27">
        <v>892947.72</v>
      </c>
      <c r="R52" s="27">
        <v>0</v>
      </c>
      <c r="S52" s="27">
        <v>0</v>
      </c>
      <c r="T52" s="20">
        <f>Ugovori_OPULJP[[#This Row],[Bespovratna sredstva - Ukupno (EU+Nac) HRK
= Ukupna ugovorena vrijednost bespovratnih sredstava]]+Ugovori_OPULJP[[#This Row],[Javni doprinos korisnika - HRK]]+Ugovori_OPULJP[[#This Row],[Privatni doprinos korisnika - HRK]]</f>
        <v>892947.72</v>
      </c>
      <c r="U52" s="17" t="s">
        <v>32</v>
      </c>
      <c r="V52" s="17" t="s">
        <v>29</v>
      </c>
      <c r="W52" s="35" t="s">
        <v>253</v>
      </c>
      <c r="X52" s="35" t="s">
        <v>235</v>
      </c>
      <c r="Y52" s="11"/>
    </row>
    <row r="53" spans="1:25" ht="51" customHeight="1" x14ac:dyDescent="0.2">
      <c r="A53" s="33" t="s">
        <v>254</v>
      </c>
      <c r="B53" s="34" t="s">
        <v>25</v>
      </c>
      <c r="C53" s="35" t="s">
        <v>229</v>
      </c>
      <c r="D53" s="35" t="s">
        <v>230</v>
      </c>
      <c r="E53" s="17" t="s">
        <v>231</v>
      </c>
      <c r="F53" s="37" t="s">
        <v>255</v>
      </c>
      <c r="G53" s="37" t="s">
        <v>256</v>
      </c>
      <c r="H53" s="19">
        <v>43550</v>
      </c>
      <c r="I53" s="19">
        <v>44465</v>
      </c>
      <c r="J53" s="19" t="str">
        <f ca="1">IF(Ugovori_OPULJP[[#This Row],[DATUM ZAVRŠETKA OPERACIJE]]&lt;TODAY(),"završen","u provedbi")</f>
        <v>završen</v>
      </c>
      <c r="K53" s="18" t="s">
        <v>31</v>
      </c>
      <c r="L53" s="18" t="s">
        <v>31</v>
      </c>
      <c r="M53" s="42">
        <v>0.85</v>
      </c>
      <c r="N53" s="42">
        <v>0.15</v>
      </c>
      <c r="O53" s="27">
        <f>Ugovori_OPULJP[[#This Row],[Bespovratna sredstva - Ukupno (EU+Nac) HRK
= Ukupna ugovorena vrijednost bespovratnih sredstava]]*Ugovori_OPULJP[[#This Row],[EU STOPA SUFINANCIRANJA %
EU CO-FINANCING RATE %]]</f>
        <v>832617.5</v>
      </c>
      <c r="P53" s="27">
        <f>Ugovori_OPULJP[[#This Row],[Bespovratna sredstva - Ukupno (EU+Nac) HRK
= Ukupna ugovorena vrijednost bespovratnih sredstava]]*Ugovori_OPULJP[[#This Row],[STOPA NACIONALNOG SUFINANCIRANJA %]]</f>
        <v>146932.5</v>
      </c>
      <c r="Q53" s="27">
        <v>979550</v>
      </c>
      <c r="R53" s="27">
        <v>0</v>
      </c>
      <c r="S53" s="27">
        <v>0</v>
      </c>
      <c r="T53" s="20">
        <f>Ugovori_OPULJP[[#This Row],[Bespovratna sredstva - Ukupno (EU+Nac) HRK
= Ukupna ugovorena vrijednost bespovratnih sredstava]]+Ugovori_OPULJP[[#This Row],[Javni doprinos korisnika - HRK]]+Ugovori_OPULJP[[#This Row],[Privatni doprinos korisnika - HRK]]</f>
        <v>979550</v>
      </c>
      <c r="U53" s="17" t="s">
        <v>32</v>
      </c>
      <c r="V53" s="17" t="s">
        <v>29</v>
      </c>
      <c r="W53" s="35" t="s">
        <v>257</v>
      </c>
      <c r="X53" s="35" t="s">
        <v>235</v>
      </c>
      <c r="Y53" s="11"/>
    </row>
    <row r="54" spans="1:25" ht="51" customHeight="1" x14ac:dyDescent="0.2">
      <c r="A54" s="33" t="s">
        <v>258</v>
      </c>
      <c r="B54" s="34" t="s">
        <v>25</v>
      </c>
      <c r="C54" s="35" t="s">
        <v>229</v>
      </c>
      <c r="D54" s="35" t="s">
        <v>230</v>
      </c>
      <c r="E54" s="17" t="s">
        <v>231</v>
      </c>
      <c r="F54" s="37" t="s">
        <v>259</v>
      </c>
      <c r="G54" s="37" t="s">
        <v>260</v>
      </c>
      <c r="H54" s="19">
        <v>43550</v>
      </c>
      <c r="I54" s="19">
        <v>44100</v>
      </c>
      <c r="J54" s="19" t="str">
        <f ca="1">IF(Ugovori_OPULJP[[#This Row],[DATUM ZAVRŠETKA OPERACIJE]]&lt;TODAY(),"završen","u provedbi")</f>
        <v>završen</v>
      </c>
      <c r="K54" s="18" t="s">
        <v>198</v>
      </c>
      <c r="L54" s="18" t="s">
        <v>198</v>
      </c>
      <c r="M54" s="42">
        <v>0.85</v>
      </c>
      <c r="N54" s="42">
        <v>0.15</v>
      </c>
      <c r="O54" s="27">
        <f>Ugovori_OPULJP[[#This Row],[Bespovratna sredstva - Ukupno (EU+Nac) HRK
= Ukupna ugovorena vrijednost bespovratnih sredstava]]*Ugovori_OPULJP[[#This Row],[EU STOPA SUFINANCIRANJA %
EU CO-FINANCING RATE %]]</f>
        <v>690092.32199999993</v>
      </c>
      <c r="P54" s="27">
        <f>Ugovori_OPULJP[[#This Row],[Bespovratna sredstva - Ukupno (EU+Nac) HRK
= Ukupna ugovorena vrijednost bespovratnih sredstava]]*Ugovori_OPULJP[[#This Row],[STOPA NACIONALNOG SUFINANCIRANJA %]]</f>
        <v>121780.99799999999</v>
      </c>
      <c r="Q54" s="27">
        <v>811873.32</v>
      </c>
      <c r="R54" s="27">
        <v>0</v>
      </c>
      <c r="S54" s="27">
        <v>0</v>
      </c>
      <c r="T54" s="20">
        <f>Ugovori_OPULJP[[#This Row],[Bespovratna sredstva - Ukupno (EU+Nac) HRK
= Ukupna ugovorena vrijednost bespovratnih sredstava]]+Ugovori_OPULJP[[#This Row],[Javni doprinos korisnika - HRK]]+Ugovori_OPULJP[[#This Row],[Privatni doprinos korisnika - HRK]]</f>
        <v>811873.32</v>
      </c>
      <c r="U54" s="17" t="s">
        <v>32</v>
      </c>
      <c r="V54" s="17" t="s">
        <v>29</v>
      </c>
      <c r="W54" s="35" t="s">
        <v>261</v>
      </c>
      <c r="X54" s="35" t="s">
        <v>235</v>
      </c>
      <c r="Y54" s="11"/>
    </row>
    <row r="55" spans="1:25" ht="51" customHeight="1" x14ac:dyDescent="0.2">
      <c r="A55" s="33" t="s">
        <v>262</v>
      </c>
      <c r="B55" s="34" t="s">
        <v>25</v>
      </c>
      <c r="C55" s="35" t="s">
        <v>229</v>
      </c>
      <c r="D55" s="35" t="s">
        <v>230</v>
      </c>
      <c r="E55" s="17" t="s">
        <v>231</v>
      </c>
      <c r="F55" s="37" t="s">
        <v>12802</v>
      </c>
      <c r="G55" s="37" t="s">
        <v>263</v>
      </c>
      <c r="H55" s="19">
        <v>43550</v>
      </c>
      <c r="I55" s="19">
        <v>44281</v>
      </c>
      <c r="J55" s="19" t="str">
        <f ca="1">IF(Ugovori_OPULJP[[#This Row],[DATUM ZAVRŠETKA OPERACIJE]]&lt;TODAY(),"završen","u provedbi")</f>
        <v>završen</v>
      </c>
      <c r="K55" s="18" t="s">
        <v>152</v>
      </c>
      <c r="L55" s="18" t="s">
        <v>31</v>
      </c>
      <c r="M55" s="42">
        <v>0.85</v>
      </c>
      <c r="N55" s="42">
        <v>0.15</v>
      </c>
      <c r="O55" s="27">
        <f>Ugovori_OPULJP[[#This Row],[Bespovratna sredstva - Ukupno (EU+Nac) HRK
= Ukupna ugovorena vrijednost bespovratnih sredstava]]*Ugovori_OPULJP[[#This Row],[EU STOPA SUFINANCIRANJA %
EU CO-FINANCING RATE %]]</f>
        <v>763446.70149999997</v>
      </c>
      <c r="P55" s="27">
        <f>Ugovori_OPULJP[[#This Row],[Bespovratna sredstva - Ukupno (EU+Nac) HRK
= Ukupna ugovorena vrijednost bespovratnih sredstava]]*Ugovori_OPULJP[[#This Row],[STOPA NACIONALNOG SUFINANCIRANJA %]]</f>
        <v>134725.8885</v>
      </c>
      <c r="Q55" s="27">
        <v>898172.59</v>
      </c>
      <c r="R55" s="27">
        <v>0</v>
      </c>
      <c r="S55" s="27">
        <v>0</v>
      </c>
      <c r="T55" s="20">
        <f>Ugovori_OPULJP[[#This Row],[Bespovratna sredstva - Ukupno (EU+Nac) HRK
= Ukupna ugovorena vrijednost bespovratnih sredstava]]+Ugovori_OPULJP[[#This Row],[Javni doprinos korisnika - HRK]]+Ugovori_OPULJP[[#This Row],[Privatni doprinos korisnika - HRK]]</f>
        <v>898172.59</v>
      </c>
      <c r="U55" s="17" t="s">
        <v>32</v>
      </c>
      <c r="V55" s="17" t="s">
        <v>29</v>
      </c>
      <c r="W55" s="35" t="s">
        <v>264</v>
      </c>
      <c r="X55" s="35" t="s">
        <v>235</v>
      </c>
      <c r="Y55" s="11"/>
    </row>
    <row r="56" spans="1:25" ht="51" customHeight="1" x14ac:dyDescent="0.2">
      <c r="A56" s="33" t="s">
        <v>265</v>
      </c>
      <c r="B56" s="34" t="s">
        <v>25</v>
      </c>
      <c r="C56" s="35" t="s">
        <v>229</v>
      </c>
      <c r="D56" s="35" t="s">
        <v>230</v>
      </c>
      <c r="E56" s="17" t="s">
        <v>231</v>
      </c>
      <c r="F56" s="37" t="s">
        <v>12804</v>
      </c>
      <c r="G56" s="309" t="s">
        <v>12803</v>
      </c>
      <c r="H56" s="19">
        <v>43234</v>
      </c>
      <c r="I56" s="19">
        <v>44149</v>
      </c>
      <c r="J56" s="19" t="str">
        <f ca="1">IF(Ugovori_OPULJP[[#This Row],[DATUM ZAVRŠETKA OPERACIJE]]&lt;TODAY(),"završen","u provedbi")</f>
        <v>završen</v>
      </c>
      <c r="K56" s="18" t="s">
        <v>266</v>
      </c>
      <c r="L56" s="18" t="s">
        <v>266</v>
      </c>
      <c r="M56" s="42">
        <v>0.85</v>
      </c>
      <c r="N56" s="42">
        <v>0.15</v>
      </c>
      <c r="O56" s="27">
        <f>Ugovori_OPULJP[[#This Row],[Bespovratna sredstva - Ukupno (EU+Nac) HRK
= Ukupna ugovorena vrijednost bespovratnih sredstava]]*Ugovori_OPULJP[[#This Row],[EU STOPA SUFINANCIRANJA %
EU CO-FINANCING RATE %]]</f>
        <v>1472713.638</v>
      </c>
      <c r="P56" s="27">
        <f>Ugovori_OPULJP[[#This Row],[Bespovratna sredstva - Ukupno (EU+Nac) HRK
= Ukupna ugovorena vrijednost bespovratnih sredstava]]*Ugovori_OPULJP[[#This Row],[STOPA NACIONALNOG SUFINANCIRANJA %]]</f>
        <v>259890.64199999999</v>
      </c>
      <c r="Q56" s="27">
        <v>1732604.28</v>
      </c>
      <c r="R56" s="27">
        <v>0</v>
      </c>
      <c r="S56" s="27">
        <v>0</v>
      </c>
      <c r="T56" s="20">
        <f>Ugovori_OPULJP[[#This Row],[Bespovratna sredstva - Ukupno (EU+Nac) HRK
= Ukupna ugovorena vrijednost bespovratnih sredstava]]+Ugovori_OPULJP[[#This Row],[Javni doprinos korisnika - HRK]]+Ugovori_OPULJP[[#This Row],[Privatni doprinos korisnika - HRK]]</f>
        <v>1732604.28</v>
      </c>
      <c r="U56" s="17" t="s">
        <v>32</v>
      </c>
      <c r="V56" s="17" t="s">
        <v>29</v>
      </c>
      <c r="W56" s="35" t="s">
        <v>267</v>
      </c>
      <c r="X56" s="35" t="s">
        <v>235</v>
      </c>
      <c r="Y56" s="11"/>
    </row>
    <row r="57" spans="1:25" ht="51" customHeight="1" x14ac:dyDescent="0.2">
      <c r="A57" s="33" t="s">
        <v>268</v>
      </c>
      <c r="B57" s="34" t="s">
        <v>25</v>
      </c>
      <c r="C57" s="35" t="s">
        <v>229</v>
      </c>
      <c r="D57" s="35" t="s">
        <v>230</v>
      </c>
      <c r="E57" s="17" t="s">
        <v>231</v>
      </c>
      <c r="F57" s="37" t="s">
        <v>12805</v>
      </c>
      <c r="G57" s="37" t="s">
        <v>269</v>
      </c>
      <c r="H57" s="19">
        <v>43234</v>
      </c>
      <c r="I57" s="19">
        <v>43691</v>
      </c>
      <c r="J57" s="19" t="str">
        <f ca="1">IF(Ugovori_OPULJP[[#This Row],[DATUM ZAVRŠETKA OPERACIJE]]&lt;TODAY(),"završen","u provedbi")</f>
        <v>završen</v>
      </c>
      <c r="K57" s="18" t="s">
        <v>92</v>
      </c>
      <c r="L57" s="18" t="s">
        <v>92</v>
      </c>
      <c r="M57" s="42">
        <v>0.85</v>
      </c>
      <c r="N57" s="42">
        <v>0.15</v>
      </c>
      <c r="O57" s="27">
        <f>Ugovori_OPULJP[[#This Row],[Bespovratna sredstva - Ukupno (EU+Nac) HRK
= Ukupna ugovorena vrijednost bespovratnih sredstava]]*Ugovori_OPULJP[[#This Row],[EU STOPA SUFINANCIRANJA %
EU CO-FINANCING RATE %]]</f>
        <v>576788.75</v>
      </c>
      <c r="P57" s="27">
        <f>Ugovori_OPULJP[[#This Row],[Bespovratna sredstva - Ukupno (EU+Nac) HRK
= Ukupna ugovorena vrijednost bespovratnih sredstava]]*Ugovori_OPULJP[[#This Row],[STOPA NACIONALNOG SUFINANCIRANJA %]]</f>
        <v>101786.25</v>
      </c>
      <c r="Q57" s="27">
        <v>678575</v>
      </c>
      <c r="R57" s="27">
        <v>0</v>
      </c>
      <c r="S57" s="27">
        <v>0</v>
      </c>
      <c r="T57" s="20">
        <f>Ugovori_OPULJP[[#This Row],[Bespovratna sredstva - Ukupno (EU+Nac) HRK
= Ukupna ugovorena vrijednost bespovratnih sredstava]]+Ugovori_OPULJP[[#This Row],[Javni doprinos korisnika - HRK]]+Ugovori_OPULJP[[#This Row],[Privatni doprinos korisnika - HRK]]</f>
        <v>678575</v>
      </c>
      <c r="U57" s="17" t="s">
        <v>32</v>
      </c>
      <c r="V57" s="17" t="s">
        <v>29</v>
      </c>
      <c r="W57" s="35" t="s">
        <v>270</v>
      </c>
      <c r="X57" s="35" t="s">
        <v>235</v>
      </c>
      <c r="Y57" s="11"/>
    </row>
    <row r="58" spans="1:25" ht="63.75" customHeight="1" x14ac:dyDescent="0.2">
      <c r="A58" s="33" t="s">
        <v>271</v>
      </c>
      <c r="B58" s="34" t="s">
        <v>25</v>
      </c>
      <c r="C58" s="35" t="s">
        <v>229</v>
      </c>
      <c r="D58" s="35" t="s">
        <v>230</v>
      </c>
      <c r="E58" s="17" t="s">
        <v>231</v>
      </c>
      <c r="F58" s="37" t="s">
        <v>272</v>
      </c>
      <c r="G58" s="37" t="s">
        <v>273</v>
      </c>
      <c r="H58" s="19">
        <v>43234</v>
      </c>
      <c r="I58" s="19">
        <v>43965</v>
      </c>
      <c r="J58" s="19" t="str">
        <f ca="1">IF(Ugovori_OPULJP[[#This Row],[DATUM ZAVRŠETKA OPERACIJE]]&lt;TODAY(),"završen","u provedbi")</f>
        <v>završen</v>
      </c>
      <c r="K58" s="18" t="s">
        <v>102</v>
      </c>
      <c r="L58" s="18" t="s">
        <v>102</v>
      </c>
      <c r="M58" s="42">
        <v>0.85</v>
      </c>
      <c r="N58" s="42">
        <v>0.15</v>
      </c>
      <c r="O58" s="27">
        <f>Ugovori_OPULJP[[#This Row],[Bespovratna sredstva - Ukupno (EU+Nac) HRK
= Ukupna ugovorena vrijednost bespovratnih sredstava]]*Ugovori_OPULJP[[#This Row],[EU STOPA SUFINANCIRANJA %
EU CO-FINANCING RATE %]]</f>
        <v>829856.11349999998</v>
      </c>
      <c r="P58" s="27">
        <f>Ugovori_OPULJP[[#This Row],[Bespovratna sredstva - Ukupno (EU+Nac) HRK
= Ukupna ugovorena vrijednost bespovratnih sredstava]]*Ugovori_OPULJP[[#This Row],[STOPA NACIONALNOG SUFINANCIRANJA %]]</f>
        <v>146445.19649999999</v>
      </c>
      <c r="Q58" s="27">
        <v>976301.31</v>
      </c>
      <c r="R58" s="27">
        <v>0</v>
      </c>
      <c r="S58" s="27">
        <v>0</v>
      </c>
      <c r="T58" s="20">
        <f>Ugovori_OPULJP[[#This Row],[Bespovratna sredstva - Ukupno (EU+Nac) HRK
= Ukupna ugovorena vrijednost bespovratnih sredstava]]+Ugovori_OPULJP[[#This Row],[Javni doprinos korisnika - HRK]]+Ugovori_OPULJP[[#This Row],[Privatni doprinos korisnika - HRK]]</f>
        <v>976301.31</v>
      </c>
      <c r="U58" s="17" t="s">
        <v>32</v>
      </c>
      <c r="V58" s="17" t="s">
        <v>29</v>
      </c>
      <c r="W58" s="35" t="s">
        <v>274</v>
      </c>
      <c r="X58" s="35" t="s">
        <v>235</v>
      </c>
      <c r="Y58" s="11"/>
    </row>
    <row r="59" spans="1:25" ht="51" customHeight="1" x14ac:dyDescent="0.2">
      <c r="A59" s="33" t="s">
        <v>275</v>
      </c>
      <c r="B59" s="34" t="s">
        <v>25</v>
      </c>
      <c r="C59" s="35" t="s">
        <v>229</v>
      </c>
      <c r="D59" s="35" t="s">
        <v>230</v>
      </c>
      <c r="E59" s="17" t="s">
        <v>231</v>
      </c>
      <c r="F59" s="37" t="s">
        <v>12806</v>
      </c>
      <c r="G59" s="37" t="s">
        <v>276</v>
      </c>
      <c r="H59" s="19">
        <v>43234</v>
      </c>
      <c r="I59" s="19">
        <v>44149</v>
      </c>
      <c r="J59" s="19" t="str">
        <f ca="1">IF(Ugovori_OPULJP[[#This Row],[DATUM ZAVRŠETKA OPERACIJE]]&lt;TODAY(),"završen","u provedbi")</f>
        <v>završen</v>
      </c>
      <c r="K59" s="18" t="s">
        <v>102</v>
      </c>
      <c r="L59" s="18" t="s">
        <v>102</v>
      </c>
      <c r="M59" s="42">
        <v>0.85</v>
      </c>
      <c r="N59" s="42">
        <v>0.15</v>
      </c>
      <c r="O59" s="27">
        <f>Ugovori_OPULJP[[#This Row],[Bespovratna sredstva - Ukupno (EU+Nac) HRK
= Ukupna ugovorena vrijednost bespovratnih sredstava]]*Ugovori_OPULJP[[#This Row],[EU STOPA SUFINANCIRANJA %
EU CO-FINANCING RATE %]]</f>
        <v>1697913.1310000001</v>
      </c>
      <c r="P59" s="27">
        <f>Ugovori_OPULJP[[#This Row],[Bespovratna sredstva - Ukupno (EU+Nac) HRK
= Ukupna ugovorena vrijednost bespovratnih sredstava]]*Ugovori_OPULJP[[#This Row],[STOPA NACIONALNOG SUFINANCIRANJA %]]</f>
        <v>299631.72899999999</v>
      </c>
      <c r="Q59" s="27">
        <v>1997544.86</v>
      </c>
      <c r="R59" s="27">
        <v>0</v>
      </c>
      <c r="S59" s="27">
        <v>0</v>
      </c>
      <c r="T59" s="20">
        <f>Ugovori_OPULJP[[#This Row],[Bespovratna sredstva - Ukupno (EU+Nac) HRK
= Ukupna ugovorena vrijednost bespovratnih sredstava]]+Ugovori_OPULJP[[#This Row],[Javni doprinos korisnika - HRK]]+Ugovori_OPULJP[[#This Row],[Privatni doprinos korisnika - HRK]]</f>
        <v>1997544.86</v>
      </c>
      <c r="U59" s="17" t="s">
        <v>32</v>
      </c>
      <c r="V59" s="17" t="s">
        <v>29</v>
      </c>
      <c r="W59" s="35" t="s">
        <v>277</v>
      </c>
      <c r="X59" s="35" t="s">
        <v>235</v>
      </c>
      <c r="Y59" s="11"/>
    </row>
    <row r="60" spans="1:25" ht="51" customHeight="1" x14ac:dyDescent="0.2">
      <c r="A60" s="33" t="s">
        <v>278</v>
      </c>
      <c r="B60" s="34" t="s">
        <v>25</v>
      </c>
      <c r="C60" s="35" t="s">
        <v>229</v>
      </c>
      <c r="D60" s="35" t="s">
        <v>230</v>
      </c>
      <c r="E60" s="17" t="s">
        <v>231</v>
      </c>
      <c r="F60" s="37" t="s">
        <v>12807</v>
      </c>
      <c r="G60" s="37" t="s">
        <v>279</v>
      </c>
      <c r="H60" s="19">
        <v>43234</v>
      </c>
      <c r="I60" s="19">
        <v>44149</v>
      </c>
      <c r="J60" s="19" t="str">
        <f ca="1">IF(Ugovori_OPULJP[[#This Row],[DATUM ZAVRŠETKA OPERACIJE]]&lt;TODAY(),"završen","u provedbi")</f>
        <v>završen</v>
      </c>
      <c r="K60" s="18" t="s">
        <v>209</v>
      </c>
      <c r="L60" s="18" t="s">
        <v>209</v>
      </c>
      <c r="M60" s="42">
        <v>0.85</v>
      </c>
      <c r="N60" s="42">
        <v>0.15</v>
      </c>
      <c r="O60" s="27">
        <f>Ugovori_OPULJP[[#This Row],[Bespovratna sredstva - Ukupno (EU+Nac) HRK
= Ukupna ugovorena vrijednost bespovratnih sredstava]]*Ugovori_OPULJP[[#This Row],[EU STOPA SUFINANCIRANJA %
EU CO-FINANCING RATE %]]</f>
        <v>753450.50599999994</v>
      </c>
      <c r="P60" s="27">
        <f>Ugovori_OPULJP[[#This Row],[Bespovratna sredstva - Ukupno (EU+Nac) HRK
= Ukupna ugovorena vrijednost bespovratnih sredstava]]*Ugovori_OPULJP[[#This Row],[STOPA NACIONALNOG SUFINANCIRANJA %]]</f>
        <v>132961.85399999999</v>
      </c>
      <c r="Q60" s="27">
        <v>886412.36</v>
      </c>
      <c r="R60" s="27">
        <v>0</v>
      </c>
      <c r="S60" s="27">
        <v>0</v>
      </c>
      <c r="T60" s="20">
        <f>Ugovori_OPULJP[[#This Row],[Bespovratna sredstva - Ukupno (EU+Nac) HRK
= Ukupna ugovorena vrijednost bespovratnih sredstava]]+Ugovori_OPULJP[[#This Row],[Javni doprinos korisnika - HRK]]+Ugovori_OPULJP[[#This Row],[Privatni doprinos korisnika - HRK]]</f>
        <v>886412.36</v>
      </c>
      <c r="U60" s="17" t="s">
        <v>32</v>
      </c>
      <c r="V60" s="17" t="s">
        <v>29</v>
      </c>
      <c r="W60" s="35" t="s">
        <v>280</v>
      </c>
      <c r="X60" s="35" t="s">
        <v>235</v>
      </c>
      <c r="Y60" s="11"/>
    </row>
    <row r="61" spans="1:25" ht="51" customHeight="1" x14ac:dyDescent="0.2">
      <c r="A61" s="33" t="s">
        <v>281</v>
      </c>
      <c r="B61" s="34" t="s">
        <v>25</v>
      </c>
      <c r="C61" s="35" t="s">
        <v>229</v>
      </c>
      <c r="D61" s="35" t="s">
        <v>230</v>
      </c>
      <c r="E61" s="17" t="s">
        <v>231</v>
      </c>
      <c r="F61" s="37" t="s">
        <v>12808</v>
      </c>
      <c r="G61" s="37" t="s">
        <v>282</v>
      </c>
      <c r="H61" s="19">
        <v>43234</v>
      </c>
      <c r="I61" s="19">
        <v>44057</v>
      </c>
      <c r="J61" s="19" t="str">
        <f ca="1">IF(Ugovori_OPULJP[[#This Row],[DATUM ZAVRŠETKA OPERACIJE]]&lt;TODAY(),"završen","u provedbi")</f>
        <v>završen</v>
      </c>
      <c r="K61" s="18" t="s">
        <v>82</v>
      </c>
      <c r="L61" s="18" t="s">
        <v>82</v>
      </c>
      <c r="M61" s="42">
        <v>0.85</v>
      </c>
      <c r="N61" s="42">
        <v>0.15</v>
      </c>
      <c r="O61" s="27">
        <f>Ugovori_OPULJP[[#This Row],[Bespovratna sredstva - Ukupno (EU+Nac) HRK
= Ukupna ugovorena vrijednost bespovratnih sredstava]]*Ugovori_OPULJP[[#This Row],[EU STOPA SUFINANCIRANJA %
EU CO-FINANCING RATE %]]</f>
        <v>730594.125</v>
      </c>
      <c r="P61" s="27">
        <f>Ugovori_OPULJP[[#This Row],[Bespovratna sredstva - Ukupno (EU+Nac) HRK
= Ukupna ugovorena vrijednost bespovratnih sredstava]]*Ugovori_OPULJP[[#This Row],[STOPA NACIONALNOG SUFINANCIRANJA %]]</f>
        <v>128928.375</v>
      </c>
      <c r="Q61" s="27">
        <v>859522.5</v>
      </c>
      <c r="R61" s="27">
        <v>0</v>
      </c>
      <c r="S61" s="27">
        <v>0</v>
      </c>
      <c r="T61" s="20">
        <f>Ugovori_OPULJP[[#This Row],[Bespovratna sredstva - Ukupno (EU+Nac) HRK
= Ukupna ugovorena vrijednost bespovratnih sredstava]]+Ugovori_OPULJP[[#This Row],[Javni doprinos korisnika - HRK]]+Ugovori_OPULJP[[#This Row],[Privatni doprinos korisnika - HRK]]</f>
        <v>859522.5</v>
      </c>
      <c r="U61" s="17" t="s">
        <v>32</v>
      </c>
      <c r="V61" s="17" t="s">
        <v>29</v>
      </c>
      <c r="W61" s="35" t="s">
        <v>283</v>
      </c>
      <c r="X61" s="35" t="s">
        <v>235</v>
      </c>
      <c r="Y61" s="11"/>
    </row>
    <row r="62" spans="1:25" ht="51" customHeight="1" x14ac:dyDescent="0.2">
      <c r="A62" s="33" t="s">
        <v>284</v>
      </c>
      <c r="B62" s="34" t="s">
        <v>25</v>
      </c>
      <c r="C62" s="35" t="s">
        <v>229</v>
      </c>
      <c r="D62" s="35" t="s">
        <v>230</v>
      </c>
      <c r="E62" s="17" t="s">
        <v>231</v>
      </c>
      <c r="F62" s="37" t="s">
        <v>285</v>
      </c>
      <c r="G62" s="37" t="s">
        <v>286</v>
      </c>
      <c r="H62" s="19">
        <v>43550</v>
      </c>
      <c r="I62" s="46">
        <v>44373</v>
      </c>
      <c r="J62" s="19" t="str">
        <f ca="1">IF(Ugovori_OPULJP[[#This Row],[DATUM ZAVRŠETKA OPERACIJE]]&lt;TODAY(),"završen","u provedbi")</f>
        <v>završen</v>
      </c>
      <c r="K62" s="18" t="s">
        <v>92</v>
      </c>
      <c r="L62" s="18" t="s">
        <v>92</v>
      </c>
      <c r="M62" s="42">
        <v>0.85</v>
      </c>
      <c r="N62" s="42">
        <v>0.15</v>
      </c>
      <c r="O62" s="27">
        <f>Ugovori_OPULJP[[#This Row],[Bespovratna sredstva - Ukupno (EU+Nac) HRK
= Ukupna ugovorena vrijednost bespovratnih sredstava]]*Ugovori_OPULJP[[#This Row],[EU STOPA SUFINANCIRANJA %
EU CO-FINANCING RATE %]]</f>
        <v>850000</v>
      </c>
      <c r="P62" s="27">
        <f>Ugovori_OPULJP[[#This Row],[Bespovratna sredstva - Ukupno (EU+Nac) HRK
= Ukupna ugovorena vrijednost bespovratnih sredstava]]*Ugovori_OPULJP[[#This Row],[STOPA NACIONALNOG SUFINANCIRANJA %]]</f>
        <v>150000</v>
      </c>
      <c r="Q62" s="27">
        <v>1000000</v>
      </c>
      <c r="R62" s="27">
        <v>0</v>
      </c>
      <c r="S62" s="27">
        <v>117501.2</v>
      </c>
      <c r="T62" s="20">
        <f>Ugovori_OPULJP[[#This Row],[Bespovratna sredstva - Ukupno (EU+Nac) HRK
= Ukupna ugovorena vrijednost bespovratnih sredstava]]+Ugovori_OPULJP[[#This Row],[Javni doprinos korisnika - HRK]]+Ugovori_OPULJP[[#This Row],[Privatni doprinos korisnika - HRK]]</f>
        <v>1117501.2</v>
      </c>
      <c r="U62" s="17" t="s">
        <v>32</v>
      </c>
      <c r="V62" s="17" t="s">
        <v>29</v>
      </c>
      <c r="W62" s="35" t="s">
        <v>287</v>
      </c>
      <c r="X62" s="35" t="s">
        <v>235</v>
      </c>
      <c r="Y62" s="11"/>
    </row>
    <row r="63" spans="1:25" ht="51" customHeight="1" x14ac:dyDescent="0.2">
      <c r="A63" s="33" t="s">
        <v>288</v>
      </c>
      <c r="B63" s="34" t="s">
        <v>25</v>
      </c>
      <c r="C63" s="35" t="s">
        <v>229</v>
      </c>
      <c r="D63" s="35" t="s">
        <v>230</v>
      </c>
      <c r="E63" s="17" t="s">
        <v>231</v>
      </c>
      <c r="F63" s="37" t="s">
        <v>12809</v>
      </c>
      <c r="G63" s="37" t="s">
        <v>289</v>
      </c>
      <c r="H63" s="19">
        <v>43550</v>
      </c>
      <c r="I63" s="19">
        <v>44013</v>
      </c>
      <c r="J63" s="19" t="str">
        <f ca="1">IF(Ugovori_OPULJP[[#This Row],[DATUM ZAVRŠETKA OPERACIJE]]&lt;TODAY(),"završen","u provedbi")</f>
        <v>završen</v>
      </c>
      <c r="K63" s="18" t="s">
        <v>290</v>
      </c>
      <c r="L63" s="18" t="s">
        <v>31</v>
      </c>
      <c r="M63" s="42">
        <v>0.85</v>
      </c>
      <c r="N63" s="42">
        <v>0.15</v>
      </c>
      <c r="O63" s="27">
        <f>Ugovori_OPULJP[[#This Row],[Bespovratna sredstva - Ukupno (EU+Nac) HRK
= Ukupna ugovorena vrijednost bespovratnih sredstava]]*Ugovori_OPULJP[[#This Row],[EU STOPA SUFINANCIRANJA %
EU CO-FINANCING RATE %]]</f>
        <v>697834.5895</v>
      </c>
      <c r="P63" s="27">
        <f>Ugovori_OPULJP[[#This Row],[Bespovratna sredstva - Ukupno (EU+Nac) HRK
= Ukupna ugovorena vrijednost bespovratnih sredstava]]*Ugovori_OPULJP[[#This Row],[STOPA NACIONALNOG SUFINANCIRANJA %]]</f>
        <v>123147.28049999999</v>
      </c>
      <c r="Q63" s="27">
        <v>820981.87</v>
      </c>
      <c r="R63" s="27">
        <v>0</v>
      </c>
      <c r="S63" s="27">
        <v>0</v>
      </c>
      <c r="T63" s="20">
        <f>Ugovori_OPULJP[[#This Row],[Bespovratna sredstva - Ukupno (EU+Nac) HRK
= Ukupna ugovorena vrijednost bespovratnih sredstava]]+Ugovori_OPULJP[[#This Row],[Javni doprinos korisnika - HRK]]+Ugovori_OPULJP[[#This Row],[Privatni doprinos korisnika - HRK]]</f>
        <v>820981.87</v>
      </c>
      <c r="U63" s="17" t="s">
        <v>32</v>
      </c>
      <c r="V63" s="17" t="s">
        <v>29</v>
      </c>
      <c r="W63" s="35" t="s">
        <v>291</v>
      </c>
      <c r="X63" s="35" t="s">
        <v>235</v>
      </c>
      <c r="Y63" s="11"/>
    </row>
    <row r="64" spans="1:25" ht="51" customHeight="1" x14ac:dyDescent="0.2">
      <c r="A64" s="33" t="s">
        <v>292</v>
      </c>
      <c r="B64" s="34" t="s">
        <v>25</v>
      </c>
      <c r="C64" s="35" t="s">
        <v>229</v>
      </c>
      <c r="D64" s="35" t="s">
        <v>230</v>
      </c>
      <c r="E64" s="17" t="s">
        <v>231</v>
      </c>
      <c r="F64" s="37" t="s">
        <v>12810</v>
      </c>
      <c r="G64" s="37" t="s">
        <v>293</v>
      </c>
      <c r="H64" s="19">
        <v>43234</v>
      </c>
      <c r="I64" s="19">
        <v>44149</v>
      </c>
      <c r="J64" s="19" t="str">
        <f ca="1">IF(Ugovori_OPULJP[[#This Row],[DATUM ZAVRŠETKA OPERACIJE]]&lt;TODAY(),"završen","u provedbi")</f>
        <v>završen</v>
      </c>
      <c r="K64" s="18" t="s">
        <v>198</v>
      </c>
      <c r="L64" s="18" t="s">
        <v>198</v>
      </c>
      <c r="M64" s="42">
        <v>0.85</v>
      </c>
      <c r="N64" s="42">
        <v>0.15</v>
      </c>
      <c r="O64" s="27">
        <f>Ugovori_OPULJP[[#This Row],[Bespovratna sredstva - Ukupno (EU+Nac) HRK
= Ukupna ugovorena vrijednost bespovratnih sredstava]]*Ugovori_OPULJP[[#This Row],[EU STOPA SUFINANCIRANJA %
EU CO-FINANCING RATE %]]</f>
        <v>1652351.3459999999</v>
      </c>
      <c r="P64" s="27">
        <f>Ugovori_OPULJP[[#This Row],[Bespovratna sredstva - Ukupno (EU+Nac) HRK
= Ukupna ugovorena vrijednost bespovratnih sredstava]]*Ugovori_OPULJP[[#This Row],[STOPA NACIONALNOG SUFINANCIRANJA %]]</f>
        <v>291591.41399999999</v>
      </c>
      <c r="Q64" s="27">
        <v>1943942.76</v>
      </c>
      <c r="R64" s="27">
        <v>0</v>
      </c>
      <c r="S64" s="27">
        <v>0</v>
      </c>
      <c r="T64" s="20">
        <f>Ugovori_OPULJP[[#This Row],[Bespovratna sredstva - Ukupno (EU+Nac) HRK
= Ukupna ugovorena vrijednost bespovratnih sredstava]]+Ugovori_OPULJP[[#This Row],[Javni doprinos korisnika - HRK]]+Ugovori_OPULJP[[#This Row],[Privatni doprinos korisnika - HRK]]</f>
        <v>1943942.76</v>
      </c>
      <c r="U64" s="17" t="s">
        <v>32</v>
      </c>
      <c r="V64" s="17" t="s">
        <v>29</v>
      </c>
      <c r="W64" s="35" t="s">
        <v>294</v>
      </c>
      <c r="X64" s="35" t="s">
        <v>235</v>
      </c>
      <c r="Y64" s="11"/>
    </row>
    <row r="65" spans="1:25" ht="51" customHeight="1" x14ac:dyDescent="0.2">
      <c r="A65" s="33" t="s">
        <v>295</v>
      </c>
      <c r="B65" s="34" t="s">
        <v>25</v>
      </c>
      <c r="C65" s="35" t="s">
        <v>229</v>
      </c>
      <c r="D65" s="35" t="s">
        <v>230</v>
      </c>
      <c r="E65" s="17" t="s">
        <v>231</v>
      </c>
      <c r="F65" s="37" t="s">
        <v>296</v>
      </c>
      <c r="G65" s="37" t="s">
        <v>297</v>
      </c>
      <c r="H65" s="19">
        <v>43234</v>
      </c>
      <c r="I65" s="19">
        <v>43783</v>
      </c>
      <c r="J65" s="19" t="str">
        <f ca="1">IF(Ugovori_OPULJP[[#This Row],[DATUM ZAVRŠETKA OPERACIJE]]&lt;TODAY(),"završen","u provedbi")</f>
        <v>završen</v>
      </c>
      <c r="K65" s="18" t="s">
        <v>31</v>
      </c>
      <c r="L65" s="18" t="s">
        <v>31</v>
      </c>
      <c r="M65" s="42">
        <v>0.85</v>
      </c>
      <c r="N65" s="42">
        <v>0.15</v>
      </c>
      <c r="O65" s="27">
        <f>Ugovori_OPULJP[[#This Row],[Bespovratna sredstva - Ukupno (EU+Nac) HRK
= Ukupna ugovorena vrijednost bespovratnih sredstava]]*Ugovori_OPULJP[[#This Row],[EU STOPA SUFINANCIRANJA %
EU CO-FINANCING RATE %]]</f>
        <v>836751.36450000003</v>
      </c>
      <c r="P65" s="27">
        <f>Ugovori_OPULJP[[#This Row],[Bespovratna sredstva - Ukupno (EU+Nac) HRK
= Ukupna ugovorena vrijednost bespovratnih sredstava]]*Ugovori_OPULJP[[#This Row],[STOPA NACIONALNOG SUFINANCIRANJA %]]</f>
        <v>147662.0055</v>
      </c>
      <c r="Q65" s="27">
        <v>984413.37</v>
      </c>
      <c r="R65" s="27">
        <v>0</v>
      </c>
      <c r="S65" s="27">
        <v>0</v>
      </c>
      <c r="T65" s="20">
        <f>Ugovori_OPULJP[[#This Row],[Bespovratna sredstva - Ukupno (EU+Nac) HRK
= Ukupna ugovorena vrijednost bespovratnih sredstava]]+Ugovori_OPULJP[[#This Row],[Javni doprinos korisnika - HRK]]+Ugovori_OPULJP[[#This Row],[Privatni doprinos korisnika - HRK]]</f>
        <v>984413.37</v>
      </c>
      <c r="U65" s="17" t="s">
        <v>32</v>
      </c>
      <c r="V65" s="17" t="s">
        <v>29</v>
      </c>
      <c r="W65" s="35" t="s">
        <v>298</v>
      </c>
      <c r="X65" s="35" t="s">
        <v>235</v>
      </c>
      <c r="Y65" s="11"/>
    </row>
    <row r="66" spans="1:25" ht="51" customHeight="1" x14ac:dyDescent="0.2">
      <c r="A66" s="33" t="s">
        <v>299</v>
      </c>
      <c r="B66" s="34" t="s">
        <v>25</v>
      </c>
      <c r="C66" s="35" t="s">
        <v>229</v>
      </c>
      <c r="D66" s="35" t="s">
        <v>230</v>
      </c>
      <c r="E66" s="17" t="s">
        <v>231</v>
      </c>
      <c r="F66" s="37" t="s">
        <v>300</v>
      </c>
      <c r="G66" s="37" t="s">
        <v>301</v>
      </c>
      <c r="H66" s="19">
        <v>43550</v>
      </c>
      <c r="I66" s="19">
        <v>44281</v>
      </c>
      <c r="J66" s="19" t="str">
        <f ca="1">IF(Ugovori_OPULJP[[#This Row],[DATUM ZAVRŠETKA OPERACIJE]]&lt;TODAY(),"završen","u provedbi")</f>
        <v>završen</v>
      </c>
      <c r="K66" s="18" t="s">
        <v>214</v>
      </c>
      <c r="L66" s="18" t="s">
        <v>31</v>
      </c>
      <c r="M66" s="42">
        <v>0.85</v>
      </c>
      <c r="N66" s="42">
        <v>0.15</v>
      </c>
      <c r="O66" s="27">
        <f>Ugovori_OPULJP[[#This Row],[Bespovratna sredstva - Ukupno (EU+Nac) HRK
= Ukupna ugovorena vrijednost bespovratnih sredstava]]*Ugovori_OPULJP[[#This Row],[EU STOPA SUFINANCIRANJA %
EU CO-FINANCING RATE %]]</f>
        <v>775612.60699999996</v>
      </c>
      <c r="P66" s="27">
        <f>Ugovori_OPULJP[[#This Row],[Bespovratna sredstva - Ukupno (EU+Nac) HRK
= Ukupna ugovorena vrijednost bespovratnih sredstava]]*Ugovori_OPULJP[[#This Row],[STOPA NACIONALNOG SUFINANCIRANJA %]]</f>
        <v>136872.81299999999</v>
      </c>
      <c r="Q66" s="27">
        <v>912485.42</v>
      </c>
      <c r="R66" s="27">
        <v>0</v>
      </c>
      <c r="S66" s="27">
        <v>0</v>
      </c>
      <c r="T66" s="20">
        <f>Ugovori_OPULJP[[#This Row],[Bespovratna sredstva - Ukupno (EU+Nac) HRK
= Ukupna ugovorena vrijednost bespovratnih sredstava]]+Ugovori_OPULJP[[#This Row],[Javni doprinos korisnika - HRK]]+Ugovori_OPULJP[[#This Row],[Privatni doprinos korisnika - HRK]]</f>
        <v>912485.42</v>
      </c>
      <c r="U66" s="17" t="s">
        <v>32</v>
      </c>
      <c r="V66" s="17" t="s">
        <v>29</v>
      </c>
      <c r="W66" s="35" t="s">
        <v>302</v>
      </c>
      <c r="X66" s="35" t="s">
        <v>235</v>
      </c>
      <c r="Y66" s="11"/>
    </row>
    <row r="67" spans="1:25" ht="51" customHeight="1" x14ac:dyDescent="0.2">
      <c r="A67" s="33" t="s">
        <v>303</v>
      </c>
      <c r="B67" s="34" t="s">
        <v>25</v>
      </c>
      <c r="C67" s="35" t="s">
        <v>229</v>
      </c>
      <c r="D67" s="35" t="s">
        <v>230</v>
      </c>
      <c r="E67" s="17" t="s">
        <v>231</v>
      </c>
      <c r="F67" s="37" t="s">
        <v>12812</v>
      </c>
      <c r="G67" s="309" t="s">
        <v>12811</v>
      </c>
      <c r="H67" s="19">
        <v>43234</v>
      </c>
      <c r="I67" s="19">
        <v>44149</v>
      </c>
      <c r="J67" s="19" t="str">
        <f ca="1">IF(Ugovori_OPULJP[[#This Row],[DATUM ZAVRŠETKA OPERACIJE]]&lt;TODAY(),"završen","u provedbi")</f>
        <v>završen</v>
      </c>
      <c r="K67" s="18" t="s">
        <v>31</v>
      </c>
      <c r="L67" s="18" t="s">
        <v>31</v>
      </c>
      <c r="M67" s="42">
        <v>0.85</v>
      </c>
      <c r="N67" s="42">
        <v>0.15</v>
      </c>
      <c r="O67" s="27">
        <f>Ugovori_OPULJP[[#This Row],[Bespovratna sredstva - Ukupno (EU+Nac) HRK
= Ukupna ugovorena vrijednost bespovratnih sredstava]]*Ugovori_OPULJP[[#This Row],[EU STOPA SUFINANCIRANJA %
EU CO-FINANCING RATE %]]</f>
        <v>1692753.3589999999</v>
      </c>
      <c r="P67" s="27">
        <f>Ugovori_OPULJP[[#This Row],[Bespovratna sredstva - Ukupno (EU+Nac) HRK
= Ukupna ugovorena vrijednost bespovratnih sredstava]]*Ugovori_OPULJP[[#This Row],[STOPA NACIONALNOG SUFINANCIRANJA %]]</f>
        <v>298721.18099999998</v>
      </c>
      <c r="Q67" s="27">
        <v>1991474.54</v>
      </c>
      <c r="R67" s="27">
        <v>0</v>
      </c>
      <c r="S67" s="27">
        <v>0</v>
      </c>
      <c r="T67" s="20">
        <f>Ugovori_OPULJP[[#This Row],[Bespovratna sredstva - Ukupno (EU+Nac) HRK
= Ukupna ugovorena vrijednost bespovratnih sredstava]]+Ugovori_OPULJP[[#This Row],[Javni doprinos korisnika - HRK]]+Ugovori_OPULJP[[#This Row],[Privatni doprinos korisnika - HRK]]</f>
        <v>1991474.54</v>
      </c>
      <c r="U67" s="17" t="s">
        <v>32</v>
      </c>
      <c r="V67" s="17" t="s">
        <v>29</v>
      </c>
      <c r="W67" s="35" t="s">
        <v>304</v>
      </c>
      <c r="X67" s="35" t="s">
        <v>235</v>
      </c>
      <c r="Y67" s="11"/>
    </row>
    <row r="68" spans="1:25" ht="51" customHeight="1" x14ac:dyDescent="0.2">
      <c r="A68" s="33" t="s">
        <v>305</v>
      </c>
      <c r="B68" s="34" t="s">
        <v>25</v>
      </c>
      <c r="C68" s="35" t="s">
        <v>229</v>
      </c>
      <c r="D68" s="35" t="s">
        <v>230</v>
      </c>
      <c r="E68" s="17" t="s">
        <v>231</v>
      </c>
      <c r="F68" s="37" t="s">
        <v>306</v>
      </c>
      <c r="G68" s="37" t="s">
        <v>307</v>
      </c>
      <c r="H68" s="19">
        <v>43550</v>
      </c>
      <c r="I68" s="19">
        <v>44465</v>
      </c>
      <c r="J68" s="19" t="str">
        <f ca="1">IF(Ugovori_OPULJP[[#This Row],[DATUM ZAVRŠETKA OPERACIJE]]&lt;TODAY(),"završen","u provedbi")</f>
        <v>završen</v>
      </c>
      <c r="K68" s="18" t="s">
        <v>198</v>
      </c>
      <c r="L68" s="18" t="s">
        <v>198</v>
      </c>
      <c r="M68" s="42">
        <v>0.85</v>
      </c>
      <c r="N68" s="42">
        <v>0.15</v>
      </c>
      <c r="O68" s="27">
        <f>Ugovori_OPULJP[[#This Row],[Bespovratna sredstva - Ukupno (EU+Nac) HRK
= Ukupna ugovorena vrijednost bespovratnih sredstava]]*Ugovori_OPULJP[[#This Row],[EU STOPA SUFINANCIRANJA %
EU CO-FINANCING RATE %]]</f>
        <v>659526.57699999993</v>
      </c>
      <c r="P68" s="27">
        <f>Ugovori_OPULJP[[#This Row],[Bespovratna sredstva - Ukupno (EU+Nac) HRK
= Ukupna ugovorena vrijednost bespovratnih sredstava]]*Ugovori_OPULJP[[#This Row],[STOPA NACIONALNOG SUFINANCIRANJA %]]</f>
        <v>116387.04299999999</v>
      </c>
      <c r="Q68" s="27">
        <v>775913.62</v>
      </c>
      <c r="R68" s="27">
        <v>0</v>
      </c>
      <c r="S68" s="27">
        <v>0</v>
      </c>
      <c r="T68" s="20">
        <f>Ugovori_OPULJP[[#This Row],[Bespovratna sredstva - Ukupno (EU+Nac) HRK
= Ukupna ugovorena vrijednost bespovratnih sredstava]]+Ugovori_OPULJP[[#This Row],[Javni doprinos korisnika - HRK]]+Ugovori_OPULJP[[#This Row],[Privatni doprinos korisnika - HRK]]</f>
        <v>775913.62</v>
      </c>
      <c r="U68" s="17" t="s">
        <v>32</v>
      </c>
      <c r="V68" s="17" t="s">
        <v>29</v>
      </c>
      <c r="W68" s="35" t="s">
        <v>308</v>
      </c>
      <c r="X68" s="35" t="s">
        <v>235</v>
      </c>
      <c r="Y68" s="11"/>
    </row>
    <row r="69" spans="1:25" ht="51" customHeight="1" x14ac:dyDescent="0.2">
      <c r="A69" s="33" t="s">
        <v>309</v>
      </c>
      <c r="B69" s="34" t="s">
        <v>25</v>
      </c>
      <c r="C69" s="35" t="s">
        <v>229</v>
      </c>
      <c r="D69" s="35" t="s">
        <v>230</v>
      </c>
      <c r="E69" s="17" t="s">
        <v>231</v>
      </c>
      <c r="F69" s="37" t="s">
        <v>310</v>
      </c>
      <c r="G69" s="37" t="s">
        <v>311</v>
      </c>
      <c r="H69" s="19">
        <v>43550</v>
      </c>
      <c r="I69" s="19">
        <v>44281</v>
      </c>
      <c r="J69" s="19" t="str">
        <f ca="1">IF(Ugovori_OPULJP[[#This Row],[DATUM ZAVRŠETKA OPERACIJE]]&lt;TODAY(),"završen","u provedbi")</f>
        <v>završen</v>
      </c>
      <c r="K69" s="18" t="s">
        <v>248</v>
      </c>
      <c r="L69" s="18" t="s">
        <v>248</v>
      </c>
      <c r="M69" s="42">
        <v>0.85</v>
      </c>
      <c r="N69" s="42">
        <v>0.15</v>
      </c>
      <c r="O69" s="27">
        <f>Ugovori_OPULJP[[#This Row],[Bespovratna sredstva - Ukupno (EU+Nac) HRK
= Ukupna ugovorena vrijednost bespovratnih sredstava]]*Ugovori_OPULJP[[#This Row],[EU STOPA SUFINANCIRANJA %
EU CO-FINANCING RATE %]]</f>
        <v>810305.76500000001</v>
      </c>
      <c r="P69" s="27">
        <f>Ugovori_OPULJP[[#This Row],[Bespovratna sredstva - Ukupno (EU+Nac) HRK
= Ukupna ugovorena vrijednost bespovratnih sredstava]]*Ugovori_OPULJP[[#This Row],[STOPA NACIONALNOG SUFINANCIRANJA %]]</f>
        <v>142995.13500000001</v>
      </c>
      <c r="Q69" s="27">
        <v>953300.9</v>
      </c>
      <c r="R69" s="27">
        <v>0</v>
      </c>
      <c r="S69" s="27">
        <v>0</v>
      </c>
      <c r="T69" s="20">
        <f>Ugovori_OPULJP[[#This Row],[Bespovratna sredstva - Ukupno (EU+Nac) HRK
= Ukupna ugovorena vrijednost bespovratnih sredstava]]+Ugovori_OPULJP[[#This Row],[Javni doprinos korisnika - HRK]]+Ugovori_OPULJP[[#This Row],[Privatni doprinos korisnika - HRK]]</f>
        <v>953300.9</v>
      </c>
      <c r="U69" s="17" t="s">
        <v>32</v>
      </c>
      <c r="V69" s="17" t="s">
        <v>29</v>
      </c>
      <c r="W69" s="35" t="s">
        <v>312</v>
      </c>
      <c r="X69" s="35" t="s">
        <v>235</v>
      </c>
      <c r="Y69" s="11"/>
    </row>
    <row r="70" spans="1:25" ht="51" customHeight="1" x14ac:dyDescent="0.2">
      <c r="A70" s="33" t="s">
        <v>313</v>
      </c>
      <c r="B70" s="34" t="s">
        <v>25</v>
      </c>
      <c r="C70" s="35" t="s">
        <v>229</v>
      </c>
      <c r="D70" s="35" t="s">
        <v>230</v>
      </c>
      <c r="E70" s="17" t="s">
        <v>231</v>
      </c>
      <c r="F70" s="37" t="s">
        <v>314</v>
      </c>
      <c r="G70" s="37" t="s">
        <v>315</v>
      </c>
      <c r="H70" s="19">
        <v>43550</v>
      </c>
      <c r="I70" s="19">
        <v>44008</v>
      </c>
      <c r="J70" s="19" t="str">
        <f ca="1">IF(Ugovori_OPULJP[[#This Row],[DATUM ZAVRŠETKA OPERACIJE]]&lt;TODAY(),"završen","u provedbi")</f>
        <v>završen</v>
      </c>
      <c r="K70" s="18" t="s">
        <v>102</v>
      </c>
      <c r="L70" s="18" t="s">
        <v>102</v>
      </c>
      <c r="M70" s="42">
        <v>0.85</v>
      </c>
      <c r="N70" s="42">
        <v>0.15</v>
      </c>
      <c r="O70" s="27">
        <f>Ugovori_OPULJP[[#This Row],[Bespovratna sredstva - Ukupno (EU+Nac) HRK
= Ukupna ugovorena vrijednost bespovratnih sredstava]]*Ugovori_OPULJP[[#This Row],[EU STOPA SUFINANCIRANJA %
EU CO-FINANCING RATE %]]</f>
        <v>740648.39250000007</v>
      </c>
      <c r="P70" s="27">
        <f>Ugovori_OPULJP[[#This Row],[Bespovratna sredstva - Ukupno (EU+Nac) HRK
= Ukupna ugovorena vrijednost bespovratnih sredstava]]*Ugovori_OPULJP[[#This Row],[STOPA NACIONALNOG SUFINANCIRANJA %]]</f>
        <v>130702.6575</v>
      </c>
      <c r="Q70" s="27">
        <v>871351.05</v>
      </c>
      <c r="R70" s="27">
        <v>0</v>
      </c>
      <c r="S70" s="27">
        <v>0</v>
      </c>
      <c r="T70" s="20">
        <f>Ugovori_OPULJP[[#This Row],[Bespovratna sredstva - Ukupno (EU+Nac) HRK
= Ukupna ugovorena vrijednost bespovratnih sredstava]]+Ugovori_OPULJP[[#This Row],[Javni doprinos korisnika - HRK]]+Ugovori_OPULJP[[#This Row],[Privatni doprinos korisnika - HRK]]</f>
        <v>871351.05</v>
      </c>
      <c r="U70" s="17" t="s">
        <v>32</v>
      </c>
      <c r="V70" s="17" t="s">
        <v>29</v>
      </c>
      <c r="W70" s="35" t="s">
        <v>316</v>
      </c>
      <c r="X70" s="35" t="s">
        <v>235</v>
      </c>
      <c r="Y70" s="11"/>
    </row>
    <row r="71" spans="1:25" ht="51" customHeight="1" x14ac:dyDescent="0.2">
      <c r="A71" s="33" t="s">
        <v>317</v>
      </c>
      <c r="B71" s="34" t="s">
        <v>25</v>
      </c>
      <c r="C71" s="35" t="s">
        <v>229</v>
      </c>
      <c r="D71" s="35" t="s">
        <v>230</v>
      </c>
      <c r="E71" s="17" t="s">
        <v>231</v>
      </c>
      <c r="F71" s="37" t="s">
        <v>318</v>
      </c>
      <c r="G71" s="37" t="s">
        <v>319</v>
      </c>
      <c r="H71" s="19">
        <v>43550</v>
      </c>
      <c r="I71" s="19">
        <v>44281</v>
      </c>
      <c r="J71" s="19" t="str">
        <f ca="1">IF(Ugovori_OPULJP[[#This Row],[DATUM ZAVRŠETKA OPERACIJE]]&lt;TODAY(),"završen","u provedbi")</f>
        <v>završen</v>
      </c>
      <c r="K71" s="18" t="s">
        <v>320</v>
      </c>
      <c r="L71" s="18" t="s">
        <v>320</v>
      </c>
      <c r="M71" s="42">
        <v>0.85</v>
      </c>
      <c r="N71" s="42">
        <v>0.15</v>
      </c>
      <c r="O71" s="27">
        <f>Ugovori_OPULJP[[#This Row],[Bespovratna sredstva - Ukupno (EU+Nac) HRK
= Ukupna ugovorena vrijednost bespovratnih sredstava]]*Ugovori_OPULJP[[#This Row],[EU STOPA SUFINANCIRANJA %
EU CO-FINANCING RATE %]]</f>
        <v>678221.97849999997</v>
      </c>
      <c r="P71" s="27">
        <f>Ugovori_OPULJP[[#This Row],[Bespovratna sredstva - Ukupno (EU+Nac) HRK
= Ukupna ugovorena vrijednost bespovratnih sredstava]]*Ugovori_OPULJP[[#This Row],[STOPA NACIONALNOG SUFINANCIRANJA %]]</f>
        <v>119686.23149999999</v>
      </c>
      <c r="Q71" s="27">
        <v>797908.21</v>
      </c>
      <c r="R71" s="27">
        <v>0</v>
      </c>
      <c r="S71" s="27">
        <v>0</v>
      </c>
      <c r="T71" s="20">
        <f>Ugovori_OPULJP[[#This Row],[Bespovratna sredstva - Ukupno (EU+Nac) HRK
= Ukupna ugovorena vrijednost bespovratnih sredstava]]+Ugovori_OPULJP[[#This Row],[Javni doprinos korisnika - HRK]]+Ugovori_OPULJP[[#This Row],[Privatni doprinos korisnika - HRK]]</f>
        <v>797908.21</v>
      </c>
      <c r="U71" s="17" t="s">
        <v>32</v>
      </c>
      <c r="V71" s="17" t="s">
        <v>29</v>
      </c>
      <c r="W71" s="35" t="s">
        <v>321</v>
      </c>
      <c r="X71" s="35" t="s">
        <v>235</v>
      </c>
      <c r="Y71" s="11"/>
    </row>
    <row r="72" spans="1:25" ht="51" customHeight="1" x14ac:dyDescent="0.2">
      <c r="A72" s="33" t="s">
        <v>322</v>
      </c>
      <c r="B72" s="34" t="s">
        <v>25</v>
      </c>
      <c r="C72" s="35" t="s">
        <v>229</v>
      </c>
      <c r="D72" s="35" t="s">
        <v>230</v>
      </c>
      <c r="E72" s="17" t="s">
        <v>231</v>
      </c>
      <c r="F72" s="37" t="s">
        <v>12813</v>
      </c>
      <c r="G72" s="37" t="s">
        <v>323</v>
      </c>
      <c r="H72" s="19">
        <v>43234</v>
      </c>
      <c r="I72" s="19">
        <v>43783</v>
      </c>
      <c r="J72" s="19" t="str">
        <f ca="1">IF(Ugovori_OPULJP[[#This Row],[DATUM ZAVRŠETKA OPERACIJE]]&lt;TODAY(),"završen","u provedbi")</f>
        <v>završen</v>
      </c>
      <c r="K72" s="18" t="s">
        <v>324</v>
      </c>
      <c r="L72" s="18" t="s">
        <v>324</v>
      </c>
      <c r="M72" s="42">
        <v>0.85</v>
      </c>
      <c r="N72" s="42">
        <v>0.15</v>
      </c>
      <c r="O72" s="27">
        <f>Ugovori_OPULJP[[#This Row],[Bespovratna sredstva - Ukupno (EU+Nac) HRK
= Ukupna ugovorena vrijednost bespovratnih sredstava]]*Ugovori_OPULJP[[#This Row],[EU STOPA SUFINANCIRANJA %
EU CO-FINANCING RATE %]]</f>
        <v>592319.73749999993</v>
      </c>
      <c r="P72" s="27">
        <f>Ugovori_OPULJP[[#This Row],[Bespovratna sredstva - Ukupno (EU+Nac) HRK
= Ukupna ugovorena vrijednost bespovratnih sredstava]]*Ugovori_OPULJP[[#This Row],[STOPA NACIONALNOG SUFINANCIRANJA %]]</f>
        <v>104527.0125</v>
      </c>
      <c r="Q72" s="27">
        <v>696846.75</v>
      </c>
      <c r="R72" s="27">
        <v>0</v>
      </c>
      <c r="S72" s="27">
        <v>0</v>
      </c>
      <c r="T72" s="20">
        <f>Ugovori_OPULJP[[#This Row],[Bespovratna sredstva - Ukupno (EU+Nac) HRK
= Ukupna ugovorena vrijednost bespovratnih sredstava]]+Ugovori_OPULJP[[#This Row],[Javni doprinos korisnika - HRK]]+Ugovori_OPULJP[[#This Row],[Privatni doprinos korisnika - HRK]]</f>
        <v>696846.75</v>
      </c>
      <c r="U72" s="17" t="s">
        <v>32</v>
      </c>
      <c r="V72" s="17" t="s">
        <v>29</v>
      </c>
      <c r="W72" s="35" t="s">
        <v>325</v>
      </c>
      <c r="X72" s="35" t="s">
        <v>235</v>
      </c>
      <c r="Y72" s="11"/>
    </row>
    <row r="73" spans="1:25" ht="51" customHeight="1" x14ac:dyDescent="0.2">
      <c r="A73" s="33" t="s">
        <v>326</v>
      </c>
      <c r="B73" s="34" t="s">
        <v>25</v>
      </c>
      <c r="C73" s="35" t="s">
        <v>229</v>
      </c>
      <c r="D73" s="35" t="s">
        <v>230</v>
      </c>
      <c r="E73" s="17" t="s">
        <v>231</v>
      </c>
      <c r="F73" s="37" t="s">
        <v>12973</v>
      </c>
      <c r="G73" s="37" t="s">
        <v>327</v>
      </c>
      <c r="H73" s="19">
        <v>43234</v>
      </c>
      <c r="I73" s="19">
        <v>44149</v>
      </c>
      <c r="J73" s="19" t="str">
        <f ca="1">IF(Ugovori_OPULJP[[#This Row],[DATUM ZAVRŠETKA OPERACIJE]]&lt;TODAY(),"završen","u provedbi")</f>
        <v>završen</v>
      </c>
      <c r="K73" s="18" t="s">
        <v>171</v>
      </c>
      <c r="L73" s="18" t="s">
        <v>171</v>
      </c>
      <c r="M73" s="42">
        <v>0.85</v>
      </c>
      <c r="N73" s="42">
        <v>0.15</v>
      </c>
      <c r="O73" s="27">
        <f>Ugovori_OPULJP[[#This Row],[Bespovratna sredstva - Ukupno (EU+Nac) HRK
= Ukupna ugovorena vrijednost bespovratnih sredstava]]*Ugovori_OPULJP[[#This Row],[EU STOPA SUFINANCIRANJA %
EU CO-FINANCING RATE %]]</f>
        <v>1689268.1125</v>
      </c>
      <c r="P73" s="27">
        <f>Ugovori_OPULJP[[#This Row],[Bespovratna sredstva - Ukupno (EU+Nac) HRK
= Ukupna ugovorena vrijednost bespovratnih sredstava]]*Ugovori_OPULJP[[#This Row],[STOPA NACIONALNOG SUFINANCIRANJA %]]</f>
        <v>298106.13750000001</v>
      </c>
      <c r="Q73" s="27">
        <v>1987374.25</v>
      </c>
      <c r="R73" s="27">
        <v>0</v>
      </c>
      <c r="S73" s="27">
        <v>0</v>
      </c>
      <c r="T73" s="20">
        <f>Ugovori_OPULJP[[#This Row],[Bespovratna sredstva - Ukupno (EU+Nac) HRK
= Ukupna ugovorena vrijednost bespovratnih sredstava]]+Ugovori_OPULJP[[#This Row],[Javni doprinos korisnika - HRK]]+Ugovori_OPULJP[[#This Row],[Privatni doprinos korisnika - HRK]]</f>
        <v>1987374.25</v>
      </c>
      <c r="U73" s="17" t="s">
        <v>32</v>
      </c>
      <c r="V73" s="17" t="s">
        <v>29</v>
      </c>
      <c r="W73" s="35" t="s">
        <v>328</v>
      </c>
      <c r="X73" s="35" t="s">
        <v>235</v>
      </c>
      <c r="Y73" s="11"/>
    </row>
    <row r="74" spans="1:25" ht="51" customHeight="1" x14ac:dyDescent="0.2">
      <c r="A74" s="33" t="s">
        <v>329</v>
      </c>
      <c r="B74" s="34" t="s">
        <v>25</v>
      </c>
      <c r="C74" s="35" t="s">
        <v>229</v>
      </c>
      <c r="D74" s="35" t="s">
        <v>230</v>
      </c>
      <c r="E74" s="17" t="s">
        <v>231</v>
      </c>
      <c r="F74" s="37" t="s">
        <v>330</v>
      </c>
      <c r="G74" s="37" t="s">
        <v>331</v>
      </c>
      <c r="H74" s="19">
        <v>43234</v>
      </c>
      <c r="I74" s="19">
        <v>44149</v>
      </c>
      <c r="J74" s="19" t="str">
        <f ca="1">IF(Ugovori_OPULJP[[#This Row],[DATUM ZAVRŠETKA OPERACIJE]]&lt;TODAY(),"završen","u provedbi")</f>
        <v>završen</v>
      </c>
      <c r="K74" s="18" t="s">
        <v>128</v>
      </c>
      <c r="L74" s="18" t="s">
        <v>128</v>
      </c>
      <c r="M74" s="42">
        <v>0.85</v>
      </c>
      <c r="N74" s="42">
        <v>0.15</v>
      </c>
      <c r="O74" s="27">
        <f>Ugovori_OPULJP[[#This Row],[Bespovratna sredstva - Ukupno (EU+Nac) HRK
= Ukupna ugovorena vrijednost bespovratnih sredstava]]*Ugovori_OPULJP[[#This Row],[EU STOPA SUFINANCIRANJA %
EU CO-FINANCING RATE %]]</f>
        <v>1697623.3659999999</v>
      </c>
      <c r="P74" s="27">
        <f>Ugovori_OPULJP[[#This Row],[Bespovratna sredstva - Ukupno (EU+Nac) HRK
= Ukupna ugovorena vrijednost bespovratnih sredstava]]*Ugovori_OPULJP[[#This Row],[STOPA NACIONALNOG SUFINANCIRANJA %]]</f>
        <v>299580.59399999998</v>
      </c>
      <c r="Q74" s="27">
        <v>1997203.96</v>
      </c>
      <c r="R74" s="27">
        <v>0</v>
      </c>
      <c r="S74" s="27">
        <v>0</v>
      </c>
      <c r="T74" s="20">
        <f>Ugovori_OPULJP[[#This Row],[Bespovratna sredstva - Ukupno (EU+Nac) HRK
= Ukupna ugovorena vrijednost bespovratnih sredstava]]+Ugovori_OPULJP[[#This Row],[Javni doprinos korisnika - HRK]]+Ugovori_OPULJP[[#This Row],[Privatni doprinos korisnika - HRK]]</f>
        <v>1997203.96</v>
      </c>
      <c r="U74" s="17" t="s">
        <v>32</v>
      </c>
      <c r="V74" s="17" t="s">
        <v>29</v>
      </c>
      <c r="W74" s="35" t="s">
        <v>332</v>
      </c>
      <c r="X74" s="35" t="s">
        <v>235</v>
      </c>
      <c r="Y74" s="11"/>
    </row>
    <row r="75" spans="1:25" ht="51" customHeight="1" x14ac:dyDescent="0.2">
      <c r="A75" s="33" t="s">
        <v>333</v>
      </c>
      <c r="B75" s="34" t="s">
        <v>25</v>
      </c>
      <c r="C75" s="35" t="s">
        <v>229</v>
      </c>
      <c r="D75" s="35" t="s">
        <v>230</v>
      </c>
      <c r="E75" s="17" t="s">
        <v>231</v>
      </c>
      <c r="F75" s="37" t="s">
        <v>12814</v>
      </c>
      <c r="G75" s="37" t="s">
        <v>334</v>
      </c>
      <c r="H75" s="19">
        <v>43234</v>
      </c>
      <c r="I75" s="19">
        <v>44149</v>
      </c>
      <c r="J75" s="19" t="str">
        <f ca="1">IF(Ugovori_OPULJP[[#This Row],[DATUM ZAVRŠETKA OPERACIJE]]&lt;TODAY(),"završen","u provedbi")</f>
        <v>završen</v>
      </c>
      <c r="K75" s="18" t="s">
        <v>324</v>
      </c>
      <c r="L75" s="18" t="s">
        <v>324</v>
      </c>
      <c r="M75" s="42">
        <v>0.85</v>
      </c>
      <c r="N75" s="42">
        <v>0.15</v>
      </c>
      <c r="O75" s="27">
        <f>Ugovori_OPULJP[[#This Row],[Bespovratna sredstva - Ukupno (EU+Nac) HRK
= Ukupna ugovorena vrijednost bespovratnih sredstava]]*Ugovori_OPULJP[[#This Row],[EU STOPA SUFINANCIRANJA %
EU CO-FINANCING RATE %]]</f>
        <v>1683819.621</v>
      </c>
      <c r="P75" s="27">
        <f>Ugovori_OPULJP[[#This Row],[Bespovratna sredstva - Ukupno (EU+Nac) HRK
= Ukupna ugovorena vrijednost bespovratnih sredstava]]*Ugovori_OPULJP[[#This Row],[STOPA NACIONALNOG SUFINANCIRANJA %]]</f>
        <v>297144.63899999997</v>
      </c>
      <c r="Q75" s="27">
        <v>1980964.26</v>
      </c>
      <c r="R75" s="27">
        <v>18462.760000000009</v>
      </c>
      <c r="S75" s="27">
        <v>0</v>
      </c>
      <c r="T75" s="20">
        <f>Ugovori_OPULJP[[#This Row],[Bespovratna sredstva - Ukupno (EU+Nac) HRK
= Ukupna ugovorena vrijednost bespovratnih sredstava]]+Ugovori_OPULJP[[#This Row],[Javni doprinos korisnika - HRK]]+Ugovori_OPULJP[[#This Row],[Privatni doprinos korisnika - HRK]]</f>
        <v>1999427.02</v>
      </c>
      <c r="U75" s="17" t="s">
        <v>32</v>
      </c>
      <c r="V75" s="17" t="s">
        <v>29</v>
      </c>
      <c r="W75" s="35" t="s">
        <v>335</v>
      </c>
      <c r="X75" s="35" t="s">
        <v>235</v>
      </c>
      <c r="Y75" s="11"/>
    </row>
    <row r="76" spans="1:25" ht="51" customHeight="1" x14ac:dyDescent="0.2">
      <c r="A76" s="33" t="s">
        <v>336</v>
      </c>
      <c r="B76" s="34" t="s">
        <v>25</v>
      </c>
      <c r="C76" s="35" t="s">
        <v>229</v>
      </c>
      <c r="D76" s="35" t="s">
        <v>230</v>
      </c>
      <c r="E76" s="17" t="s">
        <v>231</v>
      </c>
      <c r="F76" s="37" t="s">
        <v>337</v>
      </c>
      <c r="G76" s="37" t="s">
        <v>338</v>
      </c>
      <c r="H76" s="19">
        <v>43550</v>
      </c>
      <c r="I76" s="19">
        <v>44038</v>
      </c>
      <c r="J76" s="19" t="str">
        <f ca="1">IF(Ugovori_OPULJP[[#This Row],[DATUM ZAVRŠETKA OPERACIJE]]&lt;TODAY(),"završen","u provedbi")</f>
        <v>završen</v>
      </c>
      <c r="K76" s="18" t="s">
        <v>102</v>
      </c>
      <c r="L76" s="18" t="s">
        <v>102</v>
      </c>
      <c r="M76" s="42">
        <v>0.85</v>
      </c>
      <c r="N76" s="42">
        <v>0.15</v>
      </c>
      <c r="O76" s="27">
        <f>Ugovori_OPULJP[[#This Row],[Bespovratna sredstva - Ukupno (EU+Nac) HRK
= Ukupna ugovorena vrijednost bespovratnih sredstava]]*Ugovori_OPULJP[[#This Row],[EU STOPA SUFINANCIRANJA %
EU CO-FINANCING RATE %]]</f>
        <v>551633</v>
      </c>
      <c r="P76" s="27">
        <f>Ugovori_OPULJP[[#This Row],[Bespovratna sredstva - Ukupno (EU+Nac) HRK
= Ukupna ugovorena vrijednost bespovratnih sredstava]]*Ugovori_OPULJP[[#This Row],[STOPA NACIONALNOG SUFINANCIRANJA %]]</f>
        <v>97347</v>
      </c>
      <c r="Q76" s="27">
        <v>648980</v>
      </c>
      <c r="R76" s="27">
        <v>0</v>
      </c>
      <c r="S76" s="27">
        <v>0</v>
      </c>
      <c r="T76" s="20">
        <f>Ugovori_OPULJP[[#This Row],[Bespovratna sredstva - Ukupno (EU+Nac) HRK
= Ukupna ugovorena vrijednost bespovratnih sredstava]]+Ugovori_OPULJP[[#This Row],[Javni doprinos korisnika - HRK]]+Ugovori_OPULJP[[#This Row],[Privatni doprinos korisnika - HRK]]</f>
        <v>648980</v>
      </c>
      <c r="U76" s="17" t="s">
        <v>32</v>
      </c>
      <c r="V76" s="17" t="s">
        <v>29</v>
      </c>
      <c r="W76" s="35" t="s">
        <v>339</v>
      </c>
      <c r="X76" s="35" t="s">
        <v>235</v>
      </c>
      <c r="Y76" s="11"/>
    </row>
    <row r="77" spans="1:25" ht="51" customHeight="1" x14ac:dyDescent="0.2">
      <c r="A77" s="33" t="s">
        <v>340</v>
      </c>
      <c r="B77" s="34" t="s">
        <v>25</v>
      </c>
      <c r="C77" s="35" t="s">
        <v>229</v>
      </c>
      <c r="D77" s="35" t="s">
        <v>230</v>
      </c>
      <c r="E77" s="17" t="s">
        <v>231</v>
      </c>
      <c r="F77" s="37" t="s">
        <v>341</v>
      </c>
      <c r="G77" s="37" t="s">
        <v>342</v>
      </c>
      <c r="H77" s="19">
        <v>43550</v>
      </c>
      <c r="I77" s="19">
        <v>43977</v>
      </c>
      <c r="J77" s="19" t="str">
        <f ca="1">IF(Ugovori_OPULJP[[#This Row],[DATUM ZAVRŠETKA OPERACIJE]]&lt;TODAY(),"završen","u provedbi")</f>
        <v>završen</v>
      </c>
      <c r="K77" s="18" t="s">
        <v>102</v>
      </c>
      <c r="L77" s="18" t="s">
        <v>102</v>
      </c>
      <c r="M77" s="42">
        <v>0.85</v>
      </c>
      <c r="N77" s="42">
        <v>0.15</v>
      </c>
      <c r="O77" s="27">
        <f>Ugovori_OPULJP[[#This Row],[Bespovratna sredstva - Ukupno (EU+Nac) HRK
= Ukupna ugovorena vrijednost bespovratnih sredstava]]*Ugovori_OPULJP[[#This Row],[EU STOPA SUFINANCIRANJA %
EU CO-FINANCING RATE %]]</f>
        <v>395496.5</v>
      </c>
      <c r="P77" s="27">
        <f>Ugovori_OPULJP[[#This Row],[Bespovratna sredstva - Ukupno (EU+Nac) HRK
= Ukupna ugovorena vrijednost bespovratnih sredstava]]*Ugovori_OPULJP[[#This Row],[STOPA NACIONALNOG SUFINANCIRANJA %]]</f>
        <v>69793.5</v>
      </c>
      <c r="Q77" s="27">
        <v>465290</v>
      </c>
      <c r="R77" s="27">
        <v>0</v>
      </c>
      <c r="S77" s="27">
        <v>0</v>
      </c>
      <c r="T77" s="20">
        <f>Ugovori_OPULJP[[#This Row],[Bespovratna sredstva - Ukupno (EU+Nac) HRK
= Ukupna ugovorena vrijednost bespovratnih sredstava]]+Ugovori_OPULJP[[#This Row],[Javni doprinos korisnika - HRK]]+Ugovori_OPULJP[[#This Row],[Privatni doprinos korisnika - HRK]]</f>
        <v>465290</v>
      </c>
      <c r="U77" s="17" t="s">
        <v>32</v>
      </c>
      <c r="V77" s="17" t="s">
        <v>29</v>
      </c>
      <c r="W77" s="35" t="s">
        <v>343</v>
      </c>
      <c r="X77" s="35" t="s">
        <v>235</v>
      </c>
      <c r="Y77" s="11"/>
    </row>
    <row r="78" spans="1:25" ht="51" customHeight="1" x14ac:dyDescent="0.2">
      <c r="A78" s="33" t="s">
        <v>344</v>
      </c>
      <c r="B78" s="34" t="s">
        <v>25</v>
      </c>
      <c r="C78" s="35" t="s">
        <v>229</v>
      </c>
      <c r="D78" s="35" t="s">
        <v>230</v>
      </c>
      <c r="E78" s="17" t="s">
        <v>231</v>
      </c>
      <c r="F78" s="37" t="s">
        <v>12815</v>
      </c>
      <c r="G78" s="37" t="s">
        <v>345</v>
      </c>
      <c r="H78" s="19">
        <v>43234</v>
      </c>
      <c r="I78" s="19">
        <v>43599</v>
      </c>
      <c r="J78" s="19" t="str">
        <f ca="1">IF(Ugovori_OPULJP[[#This Row],[DATUM ZAVRŠETKA OPERACIJE]]&lt;TODAY(),"završen","u provedbi")</f>
        <v>završen</v>
      </c>
      <c r="K78" s="18" t="s">
        <v>102</v>
      </c>
      <c r="L78" s="18" t="s">
        <v>102</v>
      </c>
      <c r="M78" s="42">
        <v>0.85</v>
      </c>
      <c r="N78" s="42">
        <v>0.15</v>
      </c>
      <c r="O78" s="27">
        <f>Ugovori_OPULJP[[#This Row],[Bespovratna sredstva - Ukupno (EU+Nac) HRK
= Ukupna ugovorena vrijednost bespovratnih sredstava]]*Ugovori_OPULJP[[#This Row],[EU STOPA SUFINANCIRANJA %
EU CO-FINANCING RATE %]]</f>
        <v>811450.61300000001</v>
      </c>
      <c r="P78" s="27">
        <f>Ugovori_OPULJP[[#This Row],[Bespovratna sredstva - Ukupno (EU+Nac) HRK
= Ukupna ugovorena vrijednost bespovratnih sredstava]]*Ugovori_OPULJP[[#This Row],[STOPA NACIONALNOG SUFINANCIRANJA %]]</f>
        <v>143197.16699999999</v>
      </c>
      <c r="Q78" s="27">
        <v>954647.78</v>
      </c>
      <c r="R78" s="27">
        <v>0</v>
      </c>
      <c r="S78" s="27">
        <v>0</v>
      </c>
      <c r="T78" s="20">
        <f>Ugovori_OPULJP[[#This Row],[Bespovratna sredstva - Ukupno (EU+Nac) HRK
= Ukupna ugovorena vrijednost bespovratnih sredstava]]+Ugovori_OPULJP[[#This Row],[Javni doprinos korisnika - HRK]]+Ugovori_OPULJP[[#This Row],[Privatni doprinos korisnika - HRK]]</f>
        <v>954647.78</v>
      </c>
      <c r="U78" s="17" t="s">
        <v>32</v>
      </c>
      <c r="V78" s="17" t="s">
        <v>29</v>
      </c>
      <c r="W78" s="35" t="s">
        <v>346</v>
      </c>
      <c r="X78" s="35" t="s">
        <v>235</v>
      </c>
      <c r="Y78" s="11"/>
    </row>
    <row r="79" spans="1:25" ht="51" customHeight="1" x14ac:dyDescent="0.2">
      <c r="A79" s="33" t="s">
        <v>347</v>
      </c>
      <c r="B79" s="34" t="s">
        <v>25</v>
      </c>
      <c r="C79" s="35" t="s">
        <v>229</v>
      </c>
      <c r="D79" s="35" t="s">
        <v>230</v>
      </c>
      <c r="E79" s="17" t="s">
        <v>231</v>
      </c>
      <c r="F79" s="37" t="s">
        <v>348</v>
      </c>
      <c r="G79" s="37" t="s">
        <v>349</v>
      </c>
      <c r="H79" s="19">
        <v>43550</v>
      </c>
      <c r="I79" s="19">
        <v>44119</v>
      </c>
      <c r="J79" s="19" t="str">
        <f ca="1">IF(Ugovori_OPULJP[[#This Row],[DATUM ZAVRŠETKA OPERACIJE]]&lt;TODAY(),"završen","u provedbi")</f>
        <v>završen</v>
      </c>
      <c r="K79" s="18" t="s">
        <v>31</v>
      </c>
      <c r="L79" s="18" t="s">
        <v>31</v>
      </c>
      <c r="M79" s="42">
        <v>0.85</v>
      </c>
      <c r="N79" s="42">
        <v>0.15</v>
      </c>
      <c r="O79" s="27">
        <f>Ugovori_OPULJP[[#This Row],[Bespovratna sredstva - Ukupno (EU+Nac) HRK
= Ukupna ugovorena vrijednost bespovratnih sredstava]]*Ugovori_OPULJP[[#This Row],[EU STOPA SUFINANCIRANJA %
EU CO-FINANCING RATE %]]</f>
        <v>838286.26049999997</v>
      </c>
      <c r="P79" s="27">
        <f>Ugovori_OPULJP[[#This Row],[Bespovratna sredstva - Ukupno (EU+Nac) HRK
= Ukupna ugovorena vrijednost bespovratnih sredstava]]*Ugovori_OPULJP[[#This Row],[STOPA NACIONALNOG SUFINANCIRANJA %]]</f>
        <v>147932.8695</v>
      </c>
      <c r="Q79" s="27">
        <v>986219.13</v>
      </c>
      <c r="R79" s="27">
        <v>0</v>
      </c>
      <c r="S79" s="27">
        <v>0</v>
      </c>
      <c r="T79" s="20">
        <f>Ugovori_OPULJP[[#This Row],[Bespovratna sredstva - Ukupno (EU+Nac) HRK
= Ukupna ugovorena vrijednost bespovratnih sredstava]]+Ugovori_OPULJP[[#This Row],[Javni doprinos korisnika - HRK]]+Ugovori_OPULJP[[#This Row],[Privatni doprinos korisnika - HRK]]</f>
        <v>986219.13</v>
      </c>
      <c r="U79" s="17" t="s">
        <v>32</v>
      </c>
      <c r="V79" s="17" t="s">
        <v>29</v>
      </c>
      <c r="W79" s="35" t="s">
        <v>350</v>
      </c>
      <c r="X79" s="35" t="s">
        <v>235</v>
      </c>
      <c r="Y79" s="11"/>
    </row>
    <row r="80" spans="1:25" ht="51" customHeight="1" x14ac:dyDescent="0.2">
      <c r="A80" s="33" t="s">
        <v>351</v>
      </c>
      <c r="B80" s="34" t="s">
        <v>25</v>
      </c>
      <c r="C80" s="35" t="s">
        <v>229</v>
      </c>
      <c r="D80" s="35" t="s">
        <v>230</v>
      </c>
      <c r="E80" s="17" t="s">
        <v>231</v>
      </c>
      <c r="F80" s="37" t="s">
        <v>352</v>
      </c>
      <c r="G80" s="37" t="s">
        <v>353</v>
      </c>
      <c r="H80" s="19">
        <v>43550</v>
      </c>
      <c r="I80" s="19">
        <v>44281</v>
      </c>
      <c r="J80" s="19" t="str">
        <f ca="1">IF(Ugovori_OPULJP[[#This Row],[DATUM ZAVRŠETKA OPERACIJE]]&lt;TODAY(),"završen","u provedbi")</f>
        <v>završen</v>
      </c>
      <c r="K80" s="18" t="s">
        <v>354</v>
      </c>
      <c r="L80" s="18" t="s">
        <v>354</v>
      </c>
      <c r="M80" s="42">
        <v>0.85</v>
      </c>
      <c r="N80" s="42">
        <v>0.15</v>
      </c>
      <c r="O80" s="27">
        <f>Ugovori_OPULJP[[#This Row],[Bespovratna sredstva - Ukupno (EU+Nac) HRK
= Ukupna ugovorena vrijednost bespovratnih sredstava]]*Ugovori_OPULJP[[#This Row],[EU STOPA SUFINANCIRANJA %
EU CO-FINANCING RATE %]]</f>
        <v>684184.15049999999</v>
      </c>
      <c r="P80" s="27">
        <f>Ugovori_OPULJP[[#This Row],[Bespovratna sredstva - Ukupno (EU+Nac) HRK
= Ukupna ugovorena vrijednost bespovratnih sredstava]]*Ugovori_OPULJP[[#This Row],[STOPA NACIONALNOG SUFINANCIRANJA %]]</f>
        <v>120738.3795</v>
      </c>
      <c r="Q80" s="27">
        <v>804922.53</v>
      </c>
      <c r="R80" s="27">
        <v>0</v>
      </c>
      <c r="S80" s="27">
        <v>0</v>
      </c>
      <c r="T80" s="20">
        <f>Ugovori_OPULJP[[#This Row],[Bespovratna sredstva - Ukupno (EU+Nac) HRK
= Ukupna ugovorena vrijednost bespovratnih sredstava]]+Ugovori_OPULJP[[#This Row],[Javni doprinos korisnika - HRK]]+Ugovori_OPULJP[[#This Row],[Privatni doprinos korisnika - HRK]]</f>
        <v>804922.53</v>
      </c>
      <c r="U80" s="17" t="s">
        <v>32</v>
      </c>
      <c r="V80" s="17" t="s">
        <v>29</v>
      </c>
      <c r="W80" s="35" t="s">
        <v>355</v>
      </c>
      <c r="X80" s="35" t="s">
        <v>235</v>
      </c>
      <c r="Y80" s="11"/>
    </row>
    <row r="81" spans="1:25" ht="51" customHeight="1" x14ac:dyDescent="0.2">
      <c r="A81" s="33" t="s">
        <v>356</v>
      </c>
      <c r="B81" s="34" t="s">
        <v>25</v>
      </c>
      <c r="C81" s="35" t="s">
        <v>229</v>
      </c>
      <c r="D81" s="35" t="s">
        <v>230</v>
      </c>
      <c r="E81" s="17" t="s">
        <v>231</v>
      </c>
      <c r="F81" s="37" t="s">
        <v>357</v>
      </c>
      <c r="G81" s="37" t="s">
        <v>358</v>
      </c>
      <c r="H81" s="19">
        <v>43550</v>
      </c>
      <c r="I81" s="19">
        <v>43977</v>
      </c>
      <c r="J81" s="19" t="str">
        <f ca="1">IF(Ugovori_OPULJP[[#This Row],[DATUM ZAVRŠETKA OPERACIJE]]&lt;TODAY(),"završen","u provedbi")</f>
        <v>završen</v>
      </c>
      <c r="K81" s="18" t="s">
        <v>248</v>
      </c>
      <c r="L81" s="18" t="s">
        <v>248</v>
      </c>
      <c r="M81" s="42">
        <v>0.85</v>
      </c>
      <c r="N81" s="42">
        <v>0.15</v>
      </c>
      <c r="O81" s="27">
        <f>Ugovori_OPULJP[[#This Row],[Bespovratna sredstva - Ukupno (EU+Nac) HRK
= Ukupna ugovorena vrijednost bespovratnih sredstava]]*Ugovori_OPULJP[[#This Row],[EU STOPA SUFINANCIRANJA %
EU CO-FINANCING RATE %]]</f>
        <v>484298.47350000002</v>
      </c>
      <c r="P81" s="27">
        <f>Ugovori_OPULJP[[#This Row],[Bespovratna sredstva - Ukupno (EU+Nac) HRK
= Ukupna ugovorena vrijednost bespovratnih sredstava]]*Ugovori_OPULJP[[#This Row],[STOPA NACIONALNOG SUFINANCIRANJA %]]</f>
        <v>85464.436499999996</v>
      </c>
      <c r="Q81" s="27">
        <v>569762.91</v>
      </c>
      <c r="R81" s="27">
        <v>0</v>
      </c>
      <c r="S81" s="27">
        <v>0</v>
      </c>
      <c r="T81" s="20">
        <f>Ugovori_OPULJP[[#This Row],[Bespovratna sredstva - Ukupno (EU+Nac) HRK
= Ukupna ugovorena vrijednost bespovratnih sredstava]]+Ugovori_OPULJP[[#This Row],[Javni doprinos korisnika - HRK]]+Ugovori_OPULJP[[#This Row],[Privatni doprinos korisnika - HRK]]</f>
        <v>569762.91</v>
      </c>
      <c r="U81" s="17" t="s">
        <v>32</v>
      </c>
      <c r="V81" s="17" t="s">
        <v>29</v>
      </c>
      <c r="W81" s="35" t="s">
        <v>359</v>
      </c>
      <c r="X81" s="35" t="s">
        <v>235</v>
      </c>
      <c r="Y81" s="11"/>
    </row>
    <row r="82" spans="1:25" ht="51" customHeight="1" x14ac:dyDescent="0.2">
      <c r="A82" s="33" t="s">
        <v>360</v>
      </c>
      <c r="B82" s="34" t="s">
        <v>25</v>
      </c>
      <c r="C82" s="35" t="s">
        <v>229</v>
      </c>
      <c r="D82" s="35" t="s">
        <v>230</v>
      </c>
      <c r="E82" s="17" t="s">
        <v>231</v>
      </c>
      <c r="F82" s="37" t="s">
        <v>361</v>
      </c>
      <c r="G82" s="37" t="s">
        <v>362</v>
      </c>
      <c r="H82" s="19">
        <v>43550</v>
      </c>
      <c r="I82" s="19">
        <v>44131</v>
      </c>
      <c r="J82" s="19" t="str">
        <f ca="1">IF(Ugovori_OPULJP[[#This Row],[DATUM ZAVRŠETKA OPERACIJE]]&lt;TODAY(),"završen","u provedbi")</f>
        <v>završen</v>
      </c>
      <c r="K82" s="18" t="s">
        <v>152</v>
      </c>
      <c r="L82" s="18" t="s">
        <v>31</v>
      </c>
      <c r="M82" s="42">
        <v>0.85</v>
      </c>
      <c r="N82" s="42">
        <v>0.15</v>
      </c>
      <c r="O82" s="27">
        <f>Ugovori_OPULJP[[#This Row],[Bespovratna sredstva - Ukupno (EU+Nac) HRK
= Ukupna ugovorena vrijednost bespovratnih sredstava]]*Ugovori_OPULJP[[#This Row],[EU STOPA SUFINANCIRANJA %
EU CO-FINANCING RATE %]]</f>
        <v>710506.15149999992</v>
      </c>
      <c r="P82" s="27">
        <f>Ugovori_OPULJP[[#This Row],[Bespovratna sredstva - Ukupno (EU+Nac) HRK
= Ukupna ugovorena vrijednost bespovratnih sredstava]]*Ugovori_OPULJP[[#This Row],[STOPA NACIONALNOG SUFINANCIRANJA %]]</f>
        <v>125383.43849999999</v>
      </c>
      <c r="Q82" s="27">
        <v>835889.59</v>
      </c>
      <c r="R82" s="27">
        <v>0</v>
      </c>
      <c r="S82" s="27">
        <v>0</v>
      </c>
      <c r="T82" s="20">
        <f>Ugovori_OPULJP[[#This Row],[Bespovratna sredstva - Ukupno (EU+Nac) HRK
= Ukupna ugovorena vrijednost bespovratnih sredstava]]+Ugovori_OPULJP[[#This Row],[Javni doprinos korisnika - HRK]]+Ugovori_OPULJP[[#This Row],[Privatni doprinos korisnika - HRK]]</f>
        <v>835889.59</v>
      </c>
      <c r="U82" s="17" t="s">
        <v>32</v>
      </c>
      <c r="V82" s="17" t="s">
        <v>29</v>
      </c>
      <c r="W82" s="35" t="s">
        <v>363</v>
      </c>
      <c r="X82" s="35" t="s">
        <v>235</v>
      </c>
      <c r="Y82" s="11"/>
    </row>
    <row r="83" spans="1:25" ht="89.25" customHeight="1" x14ac:dyDescent="0.2">
      <c r="A83" s="33" t="s">
        <v>364</v>
      </c>
      <c r="B83" s="34" t="s">
        <v>25</v>
      </c>
      <c r="C83" s="35" t="s">
        <v>229</v>
      </c>
      <c r="D83" s="35" t="s">
        <v>230</v>
      </c>
      <c r="E83" s="17" t="s">
        <v>231</v>
      </c>
      <c r="F83" s="37" t="s">
        <v>12816</v>
      </c>
      <c r="G83" s="37" t="s">
        <v>365</v>
      </c>
      <c r="H83" s="19">
        <v>43234</v>
      </c>
      <c r="I83" s="19">
        <v>43599</v>
      </c>
      <c r="J83" s="19" t="str">
        <f ca="1">IF(Ugovori_OPULJP[[#This Row],[DATUM ZAVRŠETKA OPERACIJE]]&lt;TODAY(),"završen","u provedbi")</f>
        <v>završen</v>
      </c>
      <c r="K83" s="18" t="s">
        <v>366</v>
      </c>
      <c r="L83" s="18" t="s">
        <v>248</v>
      </c>
      <c r="M83" s="42">
        <v>0.85</v>
      </c>
      <c r="N83" s="42">
        <v>0.15</v>
      </c>
      <c r="O83" s="27">
        <f>Ugovori_OPULJP[[#This Row],[Bespovratna sredstva - Ukupno (EU+Nac) HRK
= Ukupna ugovorena vrijednost bespovratnih sredstava]]*Ugovori_OPULJP[[#This Row],[EU STOPA SUFINANCIRANJA %
EU CO-FINANCING RATE %]]</f>
        <v>818608.68400000001</v>
      </c>
      <c r="P83" s="27">
        <f>Ugovori_OPULJP[[#This Row],[Bespovratna sredstva - Ukupno (EU+Nac) HRK
= Ukupna ugovorena vrijednost bespovratnih sredstava]]*Ugovori_OPULJP[[#This Row],[STOPA NACIONALNOG SUFINANCIRANJA %]]</f>
        <v>144460.356</v>
      </c>
      <c r="Q83" s="27">
        <v>963069.04</v>
      </c>
      <c r="R83" s="27">
        <v>0</v>
      </c>
      <c r="S83" s="27">
        <v>0</v>
      </c>
      <c r="T83" s="20">
        <f>Ugovori_OPULJP[[#This Row],[Bespovratna sredstva - Ukupno (EU+Nac) HRK
= Ukupna ugovorena vrijednost bespovratnih sredstava]]+Ugovori_OPULJP[[#This Row],[Javni doprinos korisnika - HRK]]+Ugovori_OPULJP[[#This Row],[Privatni doprinos korisnika - HRK]]</f>
        <v>963069.04</v>
      </c>
      <c r="U83" s="17" t="s">
        <v>32</v>
      </c>
      <c r="V83" s="17" t="s">
        <v>29</v>
      </c>
      <c r="W83" s="35" t="s">
        <v>367</v>
      </c>
      <c r="X83" s="35" t="s">
        <v>235</v>
      </c>
      <c r="Y83" s="11"/>
    </row>
    <row r="84" spans="1:25" ht="51" customHeight="1" x14ac:dyDescent="0.2">
      <c r="A84" s="33" t="s">
        <v>368</v>
      </c>
      <c r="B84" s="34" t="s">
        <v>25</v>
      </c>
      <c r="C84" s="35" t="s">
        <v>229</v>
      </c>
      <c r="D84" s="35" t="s">
        <v>230</v>
      </c>
      <c r="E84" s="17" t="s">
        <v>231</v>
      </c>
      <c r="F84" s="37" t="s">
        <v>369</v>
      </c>
      <c r="G84" s="37" t="s">
        <v>370</v>
      </c>
      <c r="H84" s="19">
        <v>43234</v>
      </c>
      <c r="I84" s="19">
        <v>44149</v>
      </c>
      <c r="J84" s="19" t="str">
        <f ca="1">IF(Ugovori_OPULJP[[#This Row],[DATUM ZAVRŠETKA OPERACIJE]]&lt;TODAY(),"završen","u provedbi")</f>
        <v>završen</v>
      </c>
      <c r="K84" s="18" t="s">
        <v>153</v>
      </c>
      <c r="L84" s="18" t="s">
        <v>31</v>
      </c>
      <c r="M84" s="42">
        <v>0.85</v>
      </c>
      <c r="N84" s="42">
        <v>0.15</v>
      </c>
      <c r="O84" s="27">
        <f>Ugovori_OPULJP[[#This Row],[Bespovratna sredstva - Ukupno (EU+Nac) HRK
= Ukupna ugovorena vrijednost bespovratnih sredstava]]*Ugovori_OPULJP[[#This Row],[EU STOPA SUFINANCIRANJA %
EU CO-FINANCING RATE %]]</f>
        <v>1699721.9479999999</v>
      </c>
      <c r="P84" s="27">
        <f>Ugovori_OPULJP[[#This Row],[Bespovratna sredstva - Ukupno (EU+Nac) HRK
= Ukupna ugovorena vrijednost bespovratnih sredstava]]*Ugovori_OPULJP[[#This Row],[STOPA NACIONALNOG SUFINANCIRANJA %]]</f>
        <v>299950.93199999997</v>
      </c>
      <c r="Q84" s="27">
        <v>1999672.88</v>
      </c>
      <c r="R84" s="27">
        <v>0</v>
      </c>
      <c r="S84" s="27">
        <v>0</v>
      </c>
      <c r="T84" s="20">
        <f>Ugovori_OPULJP[[#This Row],[Bespovratna sredstva - Ukupno (EU+Nac) HRK
= Ukupna ugovorena vrijednost bespovratnih sredstava]]+Ugovori_OPULJP[[#This Row],[Javni doprinos korisnika - HRK]]+Ugovori_OPULJP[[#This Row],[Privatni doprinos korisnika - HRK]]</f>
        <v>1999672.88</v>
      </c>
      <c r="U84" s="17" t="s">
        <v>32</v>
      </c>
      <c r="V84" s="17" t="s">
        <v>29</v>
      </c>
      <c r="W84" s="35" t="s">
        <v>371</v>
      </c>
      <c r="X84" s="35" t="s">
        <v>235</v>
      </c>
      <c r="Y84" s="11"/>
    </row>
    <row r="85" spans="1:25" ht="51" customHeight="1" x14ac:dyDescent="0.2">
      <c r="A85" s="33" t="s">
        <v>372</v>
      </c>
      <c r="B85" s="34" t="s">
        <v>25</v>
      </c>
      <c r="C85" s="35" t="s">
        <v>229</v>
      </c>
      <c r="D85" s="35" t="s">
        <v>230</v>
      </c>
      <c r="E85" s="17" t="s">
        <v>231</v>
      </c>
      <c r="F85" s="37" t="s">
        <v>12817</v>
      </c>
      <c r="G85" s="37" t="s">
        <v>370</v>
      </c>
      <c r="H85" s="19">
        <v>43234</v>
      </c>
      <c r="I85" s="19">
        <v>44057</v>
      </c>
      <c r="J85" s="19" t="str">
        <f ca="1">IF(Ugovori_OPULJP[[#This Row],[DATUM ZAVRŠETKA OPERACIJE]]&lt;TODAY(),"završen","u provedbi")</f>
        <v>završen</v>
      </c>
      <c r="K85" s="18" t="s">
        <v>153</v>
      </c>
      <c r="L85" s="18" t="s">
        <v>31</v>
      </c>
      <c r="M85" s="42">
        <v>0.85</v>
      </c>
      <c r="N85" s="42">
        <v>0.15</v>
      </c>
      <c r="O85" s="27">
        <f>Ugovori_OPULJP[[#This Row],[Bespovratna sredstva - Ukupno (EU+Nac) HRK
= Ukupna ugovorena vrijednost bespovratnih sredstava]]*Ugovori_OPULJP[[#This Row],[EU STOPA SUFINANCIRANJA %
EU CO-FINANCING RATE %]]</f>
        <v>741229.27399999998</v>
      </c>
      <c r="P85" s="27">
        <f>Ugovori_OPULJP[[#This Row],[Bespovratna sredstva - Ukupno (EU+Nac) HRK
= Ukupna ugovorena vrijednost bespovratnih sredstava]]*Ugovori_OPULJP[[#This Row],[STOPA NACIONALNOG SUFINANCIRANJA %]]</f>
        <v>130805.16599999998</v>
      </c>
      <c r="Q85" s="27">
        <v>872034.44</v>
      </c>
      <c r="R85" s="27">
        <v>0</v>
      </c>
      <c r="S85" s="27">
        <v>0</v>
      </c>
      <c r="T85" s="20">
        <f>Ugovori_OPULJP[[#This Row],[Bespovratna sredstva - Ukupno (EU+Nac) HRK
= Ukupna ugovorena vrijednost bespovratnih sredstava]]+Ugovori_OPULJP[[#This Row],[Javni doprinos korisnika - HRK]]+Ugovori_OPULJP[[#This Row],[Privatni doprinos korisnika - HRK]]</f>
        <v>872034.44</v>
      </c>
      <c r="U85" s="17" t="s">
        <v>32</v>
      </c>
      <c r="V85" s="17" t="s">
        <v>29</v>
      </c>
      <c r="W85" s="35" t="s">
        <v>373</v>
      </c>
      <c r="X85" s="35" t="s">
        <v>235</v>
      </c>
      <c r="Y85" s="11"/>
    </row>
    <row r="86" spans="1:25" ht="63.75" customHeight="1" x14ac:dyDescent="0.2">
      <c r="A86" s="33" t="s">
        <v>374</v>
      </c>
      <c r="B86" s="34" t="s">
        <v>25</v>
      </c>
      <c r="C86" s="35" t="s">
        <v>229</v>
      </c>
      <c r="D86" s="35" t="s">
        <v>230</v>
      </c>
      <c r="E86" s="17" t="s">
        <v>231</v>
      </c>
      <c r="F86" s="37" t="s">
        <v>375</v>
      </c>
      <c r="G86" s="37" t="s">
        <v>376</v>
      </c>
      <c r="H86" s="19">
        <v>43234</v>
      </c>
      <c r="I86" s="19">
        <v>44149</v>
      </c>
      <c r="J86" s="19" t="str">
        <f ca="1">IF(Ugovori_OPULJP[[#This Row],[DATUM ZAVRŠETKA OPERACIJE]]&lt;TODAY(),"završen","u provedbi")</f>
        <v>završen</v>
      </c>
      <c r="K86" s="18" t="s">
        <v>153</v>
      </c>
      <c r="L86" s="18" t="s">
        <v>31</v>
      </c>
      <c r="M86" s="42">
        <v>0.85</v>
      </c>
      <c r="N86" s="42">
        <v>0.15</v>
      </c>
      <c r="O86" s="27">
        <f>Ugovori_OPULJP[[#This Row],[Bespovratna sredstva - Ukupno (EU+Nac) HRK
= Ukupna ugovorena vrijednost bespovratnih sredstava]]*Ugovori_OPULJP[[#This Row],[EU STOPA SUFINANCIRANJA %
EU CO-FINANCING RATE %]]</f>
        <v>820239.79999999993</v>
      </c>
      <c r="P86" s="27">
        <f>Ugovori_OPULJP[[#This Row],[Bespovratna sredstva - Ukupno (EU+Nac) HRK
= Ukupna ugovorena vrijednost bespovratnih sredstava]]*Ugovori_OPULJP[[#This Row],[STOPA NACIONALNOG SUFINANCIRANJA %]]</f>
        <v>144748.19999999998</v>
      </c>
      <c r="Q86" s="27">
        <v>964988</v>
      </c>
      <c r="R86" s="27">
        <v>0</v>
      </c>
      <c r="S86" s="27">
        <v>0</v>
      </c>
      <c r="T86" s="20">
        <f>Ugovori_OPULJP[[#This Row],[Bespovratna sredstva - Ukupno (EU+Nac) HRK
= Ukupna ugovorena vrijednost bespovratnih sredstava]]+Ugovori_OPULJP[[#This Row],[Javni doprinos korisnika - HRK]]+Ugovori_OPULJP[[#This Row],[Privatni doprinos korisnika - HRK]]</f>
        <v>964988</v>
      </c>
      <c r="U86" s="17" t="s">
        <v>32</v>
      </c>
      <c r="V86" s="17" t="s">
        <v>29</v>
      </c>
      <c r="W86" s="35" t="s">
        <v>377</v>
      </c>
      <c r="X86" s="35" t="s">
        <v>235</v>
      </c>
      <c r="Y86" s="11"/>
    </row>
    <row r="87" spans="1:25" ht="51" customHeight="1" x14ac:dyDescent="0.2">
      <c r="A87" s="33" t="s">
        <v>378</v>
      </c>
      <c r="B87" s="34" t="s">
        <v>25</v>
      </c>
      <c r="C87" s="35" t="s">
        <v>229</v>
      </c>
      <c r="D87" s="35" t="s">
        <v>230</v>
      </c>
      <c r="E87" s="17" t="s">
        <v>231</v>
      </c>
      <c r="F87" s="37" t="s">
        <v>12974</v>
      </c>
      <c r="G87" s="37" t="s">
        <v>379</v>
      </c>
      <c r="H87" s="19">
        <v>43234</v>
      </c>
      <c r="I87" s="19">
        <v>43965</v>
      </c>
      <c r="J87" s="19" t="str">
        <f ca="1">IF(Ugovori_OPULJP[[#This Row],[DATUM ZAVRŠETKA OPERACIJE]]&lt;TODAY(),"završen","u provedbi")</f>
        <v>završen</v>
      </c>
      <c r="K87" s="18" t="s">
        <v>31</v>
      </c>
      <c r="L87" s="18" t="s">
        <v>31</v>
      </c>
      <c r="M87" s="42">
        <v>0.85</v>
      </c>
      <c r="N87" s="42">
        <v>0.15</v>
      </c>
      <c r="O87" s="27">
        <f>Ugovori_OPULJP[[#This Row],[Bespovratna sredstva - Ukupno (EU+Nac) HRK
= Ukupna ugovorena vrijednost bespovratnih sredstava]]*Ugovori_OPULJP[[#This Row],[EU STOPA SUFINANCIRANJA %
EU CO-FINANCING RATE %]]</f>
        <v>848781.75450000004</v>
      </c>
      <c r="P87" s="27">
        <f>Ugovori_OPULJP[[#This Row],[Bespovratna sredstva - Ukupno (EU+Nac) HRK
= Ukupna ugovorena vrijednost bespovratnih sredstava]]*Ugovori_OPULJP[[#This Row],[STOPA NACIONALNOG SUFINANCIRANJA %]]</f>
        <v>149785.01550000001</v>
      </c>
      <c r="Q87" s="27">
        <v>998566.77</v>
      </c>
      <c r="R87" s="27">
        <v>0</v>
      </c>
      <c r="S87" s="27">
        <v>0</v>
      </c>
      <c r="T87" s="20">
        <f>Ugovori_OPULJP[[#This Row],[Bespovratna sredstva - Ukupno (EU+Nac) HRK
= Ukupna ugovorena vrijednost bespovratnih sredstava]]+Ugovori_OPULJP[[#This Row],[Javni doprinos korisnika - HRK]]+Ugovori_OPULJP[[#This Row],[Privatni doprinos korisnika - HRK]]</f>
        <v>998566.77</v>
      </c>
      <c r="U87" s="17" t="s">
        <v>32</v>
      </c>
      <c r="V87" s="17" t="s">
        <v>29</v>
      </c>
      <c r="W87" s="35" t="s">
        <v>380</v>
      </c>
      <c r="X87" s="35" t="s">
        <v>235</v>
      </c>
      <c r="Y87" s="11"/>
    </row>
    <row r="88" spans="1:25" ht="51" customHeight="1" x14ac:dyDescent="0.2">
      <c r="A88" s="33" t="s">
        <v>381</v>
      </c>
      <c r="B88" s="34" t="s">
        <v>25</v>
      </c>
      <c r="C88" s="35" t="s">
        <v>229</v>
      </c>
      <c r="D88" s="35" t="s">
        <v>230</v>
      </c>
      <c r="E88" s="17" t="s">
        <v>231</v>
      </c>
      <c r="F88" s="37" t="s">
        <v>382</v>
      </c>
      <c r="G88" s="37" t="s">
        <v>383</v>
      </c>
      <c r="H88" s="19">
        <v>43550</v>
      </c>
      <c r="I88" s="19">
        <v>44465</v>
      </c>
      <c r="J88" s="19" t="str">
        <f ca="1">IF(Ugovori_OPULJP[[#This Row],[DATUM ZAVRŠETKA OPERACIJE]]&lt;TODAY(),"završen","u provedbi")</f>
        <v>završen</v>
      </c>
      <c r="K88" s="18" t="s">
        <v>31</v>
      </c>
      <c r="L88" s="18" t="s">
        <v>31</v>
      </c>
      <c r="M88" s="42">
        <v>0.85</v>
      </c>
      <c r="N88" s="42">
        <v>0.15</v>
      </c>
      <c r="O88" s="27">
        <f>Ugovori_OPULJP[[#This Row],[Bespovratna sredstva - Ukupno (EU+Nac) HRK
= Ukupna ugovorena vrijednost bespovratnih sredstava]]*Ugovori_OPULJP[[#This Row],[EU STOPA SUFINANCIRANJA %
EU CO-FINANCING RATE %]]</f>
        <v>836713.83699999994</v>
      </c>
      <c r="P88" s="27">
        <f>Ugovori_OPULJP[[#This Row],[Bespovratna sredstva - Ukupno (EU+Nac) HRK
= Ukupna ugovorena vrijednost bespovratnih sredstava]]*Ugovori_OPULJP[[#This Row],[STOPA NACIONALNOG SUFINANCIRANJA %]]</f>
        <v>147655.383</v>
      </c>
      <c r="Q88" s="27">
        <v>984369.22</v>
      </c>
      <c r="R88" s="27">
        <v>0</v>
      </c>
      <c r="S88" s="27">
        <v>0</v>
      </c>
      <c r="T88" s="20">
        <f>Ugovori_OPULJP[[#This Row],[Bespovratna sredstva - Ukupno (EU+Nac) HRK
= Ukupna ugovorena vrijednost bespovratnih sredstava]]+Ugovori_OPULJP[[#This Row],[Javni doprinos korisnika - HRK]]+Ugovori_OPULJP[[#This Row],[Privatni doprinos korisnika - HRK]]</f>
        <v>984369.22</v>
      </c>
      <c r="U88" s="17" t="s">
        <v>32</v>
      </c>
      <c r="V88" s="17" t="s">
        <v>29</v>
      </c>
      <c r="W88" s="35" t="s">
        <v>384</v>
      </c>
      <c r="X88" s="35" t="s">
        <v>235</v>
      </c>
      <c r="Y88" s="11"/>
    </row>
    <row r="89" spans="1:25" ht="51" customHeight="1" x14ac:dyDescent="0.2">
      <c r="A89" s="33" t="s">
        <v>385</v>
      </c>
      <c r="B89" s="34" t="s">
        <v>25</v>
      </c>
      <c r="C89" s="35" t="s">
        <v>229</v>
      </c>
      <c r="D89" s="35" t="s">
        <v>230</v>
      </c>
      <c r="E89" s="17" t="s">
        <v>231</v>
      </c>
      <c r="F89" s="37" t="s">
        <v>386</v>
      </c>
      <c r="G89" s="37" t="s">
        <v>387</v>
      </c>
      <c r="H89" s="19">
        <v>43550</v>
      </c>
      <c r="I89" s="19">
        <v>44281</v>
      </c>
      <c r="J89" s="19" t="str">
        <f ca="1">IF(Ugovori_OPULJP[[#This Row],[DATUM ZAVRŠETKA OPERACIJE]]&lt;TODAY(),"završen","u provedbi")</f>
        <v>završen</v>
      </c>
      <c r="K89" s="18" t="s">
        <v>153</v>
      </c>
      <c r="L89" s="18" t="s">
        <v>153</v>
      </c>
      <c r="M89" s="42">
        <v>0.85</v>
      </c>
      <c r="N89" s="42">
        <v>0.15</v>
      </c>
      <c r="O89" s="27">
        <f>Ugovori_OPULJP[[#This Row],[Bespovratna sredstva - Ukupno (EU+Nac) HRK
= Ukupna ugovorena vrijednost bespovratnih sredstava]]*Ugovori_OPULJP[[#This Row],[EU STOPA SUFINANCIRANJA %
EU CO-FINANCING RATE %]]</f>
        <v>841776.28399999999</v>
      </c>
      <c r="P89" s="27">
        <f>Ugovori_OPULJP[[#This Row],[Bespovratna sredstva - Ukupno (EU+Nac) HRK
= Ukupna ugovorena vrijednost bespovratnih sredstava]]*Ugovori_OPULJP[[#This Row],[STOPA NACIONALNOG SUFINANCIRANJA %]]</f>
        <v>148548.75599999999</v>
      </c>
      <c r="Q89" s="27">
        <v>990325.04</v>
      </c>
      <c r="R89" s="27">
        <v>0</v>
      </c>
      <c r="S89" s="27">
        <v>0</v>
      </c>
      <c r="T89" s="20">
        <f>Ugovori_OPULJP[[#This Row],[Bespovratna sredstva - Ukupno (EU+Nac) HRK
= Ukupna ugovorena vrijednost bespovratnih sredstava]]+Ugovori_OPULJP[[#This Row],[Javni doprinos korisnika - HRK]]+Ugovori_OPULJP[[#This Row],[Privatni doprinos korisnika - HRK]]</f>
        <v>990325.04</v>
      </c>
      <c r="U89" s="17" t="s">
        <v>32</v>
      </c>
      <c r="V89" s="17" t="s">
        <v>29</v>
      </c>
      <c r="W89" s="35" t="s">
        <v>388</v>
      </c>
      <c r="X89" s="35" t="s">
        <v>235</v>
      </c>
      <c r="Y89" s="11"/>
    </row>
    <row r="90" spans="1:25" ht="51" customHeight="1" x14ac:dyDescent="0.2">
      <c r="A90" s="33" t="s">
        <v>389</v>
      </c>
      <c r="B90" s="34" t="s">
        <v>25</v>
      </c>
      <c r="C90" s="35" t="s">
        <v>229</v>
      </c>
      <c r="D90" s="35" t="s">
        <v>230</v>
      </c>
      <c r="E90" s="17" t="s">
        <v>231</v>
      </c>
      <c r="F90" s="37" t="s">
        <v>390</v>
      </c>
      <c r="G90" s="37" t="s">
        <v>391</v>
      </c>
      <c r="H90" s="19">
        <v>43550</v>
      </c>
      <c r="I90" s="19">
        <v>44281</v>
      </c>
      <c r="J90" s="19" t="str">
        <f ca="1">IF(Ugovori_OPULJP[[#This Row],[DATUM ZAVRŠETKA OPERACIJE]]&lt;TODAY(),"završen","u provedbi")</f>
        <v>završen</v>
      </c>
      <c r="K90" s="18" t="s">
        <v>392</v>
      </c>
      <c r="L90" s="18" t="s">
        <v>77</v>
      </c>
      <c r="M90" s="42">
        <v>0.85</v>
      </c>
      <c r="N90" s="42">
        <v>0.15</v>
      </c>
      <c r="O90" s="27">
        <f>Ugovori_OPULJP[[#This Row],[Bespovratna sredstva - Ukupno (EU+Nac) HRK
= Ukupna ugovorena vrijednost bespovratnih sredstava]]*Ugovori_OPULJP[[#This Row],[EU STOPA SUFINANCIRANJA %
EU CO-FINANCING RATE %]]</f>
        <v>845683.5554999999</v>
      </c>
      <c r="P90" s="27">
        <f>Ugovori_OPULJP[[#This Row],[Bespovratna sredstva - Ukupno (EU+Nac) HRK
= Ukupna ugovorena vrijednost bespovratnih sredstava]]*Ugovori_OPULJP[[#This Row],[STOPA NACIONALNOG SUFINANCIRANJA %]]</f>
        <v>149238.2745</v>
      </c>
      <c r="Q90" s="27">
        <v>994921.83</v>
      </c>
      <c r="R90" s="27">
        <v>0</v>
      </c>
      <c r="S90" s="27">
        <v>0</v>
      </c>
      <c r="T90" s="20">
        <f>Ugovori_OPULJP[[#This Row],[Bespovratna sredstva - Ukupno (EU+Nac) HRK
= Ukupna ugovorena vrijednost bespovratnih sredstava]]+Ugovori_OPULJP[[#This Row],[Javni doprinos korisnika - HRK]]+Ugovori_OPULJP[[#This Row],[Privatni doprinos korisnika - HRK]]</f>
        <v>994921.83</v>
      </c>
      <c r="U90" s="17" t="s">
        <v>32</v>
      </c>
      <c r="V90" s="17" t="s">
        <v>29</v>
      </c>
      <c r="W90" s="35" t="s">
        <v>393</v>
      </c>
      <c r="X90" s="35" t="s">
        <v>235</v>
      </c>
      <c r="Y90" s="11"/>
    </row>
    <row r="91" spans="1:25" ht="51" customHeight="1" x14ac:dyDescent="0.2">
      <c r="A91" s="33" t="s">
        <v>394</v>
      </c>
      <c r="B91" s="34" t="s">
        <v>25</v>
      </c>
      <c r="C91" s="35" t="s">
        <v>229</v>
      </c>
      <c r="D91" s="35" t="s">
        <v>230</v>
      </c>
      <c r="E91" s="17" t="s">
        <v>231</v>
      </c>
      <c r="F91" s="37" t="s">
        <v>12818</v>
      </c>
      <c r="G91" s="37" t="s">
        <v>202</v>
      </c>
      <c r="H91" s="19">
        <v>43234</v>
      </c>
      <c r="I91" s="19">
        <v>43660</v>
      </c>
      <c r="J91" s="19" t="str">
        <f ca="1">IF(Ugovori_OPULJP[[#This Row],[DATUM ZAVRŠETKA OPERACIJE]]&lt;TODAY(),"završen","u provedbi")</f>
        <v>završen</v>
      </c>
      <c r="K91" s="18" t="s">
        <v>395</v>
      </c>
      <c r="L91" s="18" t="s">
        <v>31</v>
      </c>
      <c r="M91" s="42">
        <v>0.85</v>
      </c>
      <c r="N91" s="42">
        <v>0.15</v>
      </c>
      <c r="O91" s="27">
        <f>Ugovori_OPULJP[[#This Row],[Bespovratna sredstva - Ukupno (EU+Nac) HRK
= Ukupna ugovorena vrijednost bespovratnih sredstava]]*Ugovori_OPULJP[[#This Row],[EU STOPA SUFINANCIRANJA %
EU CO-FINANCING RATE %]]</f>
        <v>489334.49400000001</v>
      </c>
      <c r="P91" s="27">
        <f>Ugovori_OPULJP[[#This Row],[Bespovratna sredstva - Ukupno (EU+Nac) HRK
= Ukupna ugovorena vrijednost bespovratnih sredstava]]*Ugovori_OPULJP[[#This Row],[STOPA NACIONALNOG SUFINANCIRANJA %]]</f>
        <v>86353.145999999993</v>
      </c>
      <c r="Q91" s="27">
        <v>575687.64</v>
      </c>
      <c r="R91" s="27">
        <v>0</v>
      </c>
      <c r="S91" s="27">
        <v>0</v>
      </c>
      <c r="T91" s="20">
        <f>Ugovori_OPULJP[[#This Row],[Bespovratna sredstva - Ukupno (EU+Nac) HRK
= Ukupna ugovorena vrijednost bespovratnih sredstava]]+Ugovori_OPULJP[[#This Row],[Javni doprinos korisnika - HRK]]+Ugovori_OPULJP[[#This Row],[Privatni doprinos korisnika - HRK]]</f>
        <v>575687.64</v>
      </c>
      <c r="U91" s="17" t="s">
        <v>32</v>
      </c>
      <c r="V91" s="17" t="s">
        <v>29</v>
      </c>
      <c r="W91" s="35" t="s">
        <v>396</v>
      </c>
      <c r="X91" s="35" t="s">
        <v>235</v>
      </c>
      <c r="Y91" s="11"/>
    </row>
    <row r="92" spans="1:25" ht="51" customHeight="1" x14ac:dyDescent="0.2">
      <c r="A92" s="33" t="s">
        <v>397</v>
      </c>
      <c r="B92" s="34" t="s">
        <v>25</v>
      </c>
      <c r="C92" s="35" t="s">
        <v>229</v>
      </c>
      <c r="D92" s="35" t="s">
        <v>230</v>
      </c>
      <c r="E92" s="17" t="s">
        <v>231</v>
      </c>
      <c r="F92" s="37" t="s">
        <v>12819</v>
      </c>
      <c r="G92" s="37" t="s">
        <v>398</v>
      </c>
      <c r="H92" s="19">
        <v>43234</v>
      </c>
      <c r="I92" s="19">
        <v>44057</v>
      </c>
      <c r="J92" s="19" t="str">
        <f ca="1">IF(Ugovori_OPULJP[[#This Row],[DATUM ZAVRŠETKA OPERACIJE]]&lt;TODAY(),"završen","u provedbi")</f>
        <v>završen</v>
      </c>
      <c r="K92" s="18" t="s">
        <v>31</v>
      </c>
      <c r="L92" s="18" t="s">
        <v>31</v>
      </c>
      <c r="M92" s="42">
        <v>0.85</v>
      </c>
      <c r="N92" s="42">
        <v>0.15</v>
      </c>
      <c r="O92" s="27">
        <f>Ugovori_OPULJP[[#This Row],[Bespovratna sredstva - Ukupno (EU+Nac) HRK
= Ukupna ugovorena vrijednost bespovratnih sredstava]]*Ugovori_OPULJP[[#This Row],[EU STOPA SUFINANCIRANJA %
EU CO-FINANCING RATE %]]</f>
        <v>845410.29749999999</v>
      </c>
      <c r="P92" s="27">
        <f>Ugovori_OPULJP[[#This Row],[Bespovratna sredstva - Ukupno (EU+Nac) HRK
= Ukupna ugovorena vrijednost bespovratnih sredstava]]*Ugovori_OPULJP[[#This Row],[STOPA NACIONALNOG SUFINANCIRANJA %]]</f>
        <v>149190.05249999999</v>
      </c>
      <c r="Q92" s="27">
        <v>994600.35</v>
      </c>
      <c r="R92" s="27">
        <v>0</v>
      </c>
      <c r="S92" s="27">
        <v>0</v>
      </c>
      <c r="T92" s="20">
        <f>Ugovori_OPULJP[[#This Row],[Bespovratna sredstva - Ukupno (EU+Nac) HRK
= Ukupna ugovorena vrijednost bespovratnih sredstava]]+Ugovori_OPULJP[[#This Row],[Javni doprinos korisnika - HRK]]+Ugovori_OPULJP[[#This Row],[Privatni doprinos korisnika - HRK]]</f>
        <v>994600.35</v>
      </c>
      <c r="U92" s="17" t="s">
        <v>32</v>
      </c>
      <c r="V92" s="17" t="s">
        <v>29</v>
      </c>
      <c r="W92" s="35" t="s">
        <v>399</v>
      </c>
      <c r="X92" s="35" t="s">
        <v>235</v>
      </c>
      <c r="Y92" s="11"/>
    </row>
    <row r="93" spans="1:25" ht="51" customHeight="1" x14ac:dyDescent="0.2">
      <c r="A93" s="33" t="s">
        <v>400</v>
      </c>
      <c r="B93" s="34" t="s">
        <v>25</v>
      </c>
      <c r="C93" s="35" t="s">
        <v>229</v>
      </c>
      <c r="D93" s="35" t="s">
        <v>230</v>
      </c>
      <c r="E93" s="17" t="s">
        <v>231</v>
      </c>
      <c r="F93" s="37" t="s">
        <v>12820</v>
      </c>
      <c r="G93" s="37" t="s">
        <v>401</v>
      </c>
      <c r="H93" s="19">
        <v>43255</v>
      </c>
      <c r="I93" s="19">
        <v>43742</v>
      </c>
      <c r="J93" s="19" t="str">
        <f ca="1">IF(Ugovori_OPULJP[[#This Row],[DATUM ZAVRŠETKA OPERACIJE]]&lt;TODAY(),"završen","u provedbi")</f>
        <v>završen</v>
      </c>
      <c r="K93" s="18" t="s">
        <v>402</v>
      </c>
      <c r="L93" s="18" t="s">
        <v>31</v>
      </c>
      <c r="M93" s="42">
        <v>0.85</v>
      </c>
      <c r="N93" s="42">
        <v>0.15</v>
      </c>
      <c r="O93" s="27">
        <f>Ugovori_OPULJP[[#This Row],[Bespovratna sredstva - Ukupno (EU+Nac) HRK
= Ukupna ugovorena vrijednost bespovratnih sredstava]]*Ugovori_OPULJP[[#This Row],[EU STOPA SUFINANCIRANJA %
EU CO-FINANCING RATE %]]</f>
        <v>845113.10349999997</v>
      </c>
      <c r="P93" s="27">
        <f>Ugovori_OPULJP[[#This Row],[Bespovratna sredstva - Ukupno (EU+Nac) HRK
= Ukupna ugovorena vrijednost bespovratnih sredstava]]*Ugovori_OPULJP[[#This Row],[STOPA NACIONALNOG SUFINANCIRANJA %]]</f>
        <v>149137.60649999999</v>
      </c>
      <c r="Q93" s="27">
        <v>994250.71</v>
      </c>
      <c r="R93" s="27">
        <v>0</v>
      </c>
      <c r="S93" s="27">
        <v>0</v>
      </c>
      <c r="T93" s="20">
        <f>Ugovori_OPULJP[[#This Row],[Bespovratna sredstva - Ukupno (EU+Nac) HRK
= Ukupna ugovorena vrijednost bespovratnih sredstava]]+Ugovori_OPULJP[[#This Row],[Javni doprinos korisnika - HRK]]+Ugovori_OPULJP[[#This Row],[Privatni doprinos korisnika - HRK]]</f>
        <v>994250.71</v>
      </c>
      <c r="U93" s="17" t="s">
        <v>32</v>
      </c>
      <c r="V93" s="17" t="s">
        <v>29</v>
      </c>
      <c r="W93" s="35" t="s">
        <v>403</v>
      </c>
      <c r="X93" s="35" t="s">
        <v>235</v>
      </c>
      <c r="Y93" s="11"/>
    </row>
    <row r="94" spans="1:25" ht="51" customHeight="1" x14ac:dyDescent="0.2">
      <c r="A94" s="33" t="s">
        <v>404</v>
      </c>
      <c r="B94" s="34" t="s">
        <v>25</v>
      </c>
      <c r="C94" s="35" t="s">
        <v>229</v>
      </c>
      <c r="D94" s="35" t="s">
        <v>230</v>
      </c>
      <c r="E94" s="17" t="s">
        <v>231</v>
      </c>
      <c r="F94" s="37" t="s">
        <v>405</v>
      </c>
      <c r="G94" s="37" t="s">
        <v>406</v>
      </c>
      <c r="H94" s="19">
        <v>43550</v>
      </c>
      <c r="I94" s="19">
        <v>44100</v>
      </c>
      <c r="J94" s="19" t="str">
        <f ca="1">IF(Ugovori_OPULJP[[#This Row],[DATUM ZAVRŠETKA OPERACIJE]]&lt;TODAY(),"završen","u provedbi")</f>
        <v>završen</v>
      </c>
      <c r="K94" s="18" t="s">
        <v>184</v>
      </c>
      <c r="L94" s="18" t="s">
        <v>184</v>
      </c>
      <c r="M94" s="42">
        <v>0.85</v>
      </c>
      <c r="N94" s="42">
        <v>0.15</v>
      </c>
      <c r="O94" s="27">
        <f>Ugovori_OPULJP[[#This Row],[Bespovratna sredstva - Ukupno (EU+Nac) HRK
= Ukupna ugovorena vrijednost bespovratnih sredstava]]*Ugovori_OPULJP[[#This Row],[EU STOPA SUFINANCIRANJA %
EU CO-FINANCING RATE %]]</f>
        <v>700430.09849999996</v>
      </c>
      <c r="P94" s="27">
        <f>Ugovori_OPULJP[[#This Row],[Bespovratna sredstva - Ukupno (EU+Nac) HRK
= Ukupna ugovorena vrijednost bespovratnih sredstava]]*Ugovori_OPULJP[[#This Row],[STOPA NACIONALNOG SUFINANCIRANJA %]]</f>
        <v>123605.3115</v>
      </c>
      <c r="Q94" s="27">
        <v>824035.41</v>
      </c>
      <c r="R94" s="27">
        <v>0</v>
      </c>
      <c r="S94" s="27">
        <v>0</v>
      </c>
      <c r="T94" s="20">
        <f>Ugovori_OPULJP[[#This Row],[Bespovratna sredstva - Ukupno (EU+Nac) HRK
= Ukupna ugovorena vrijednost bespovratnih sredstava]]+Ugovori_OPULJP[[#This Row],[Javni doprinos korisnika - HRK]]+Ugovori_OPULJP[[#This Row],[Privatni doprinos korisnika - HRK]]</f>
        <v>824035.41</v>
      </c>
      <c r="U94" s="17" t="s">
        <v>32</v>
      </c>
      <c r="V94" s="17" t="s">
        <v>29</v>
      </c>
      <c r="W94" s="35" t="s">
        <v>407</v>
      </c>
      <c r="X94" s="35" t="s">
        <v>235</v>
      </c>
      <c r="Y94" s="11"/>
    </row>
    <row r="95" spans="1:25" ht="51" customHeight="1" x14ac:dyDescent="0.2">
      <c r="A95" s="33" t="s">
        <v>408</v>
      </c>
      <c r="B95" s="34" t="s">
        <v>25</v>
      </c>
      <c r="C95" s="35" t="s">
        <v>229</v>
      </c>
      <c r="D95" s="35" t="s">
        <v>230</v>
      </c>
      <c r="E95" s="17" t="s">
        <v>231</v>
      </c>
      <c r="F95" s="37" t="s">
        <v>409</v>
      </c>
      <c r="G95" s="37" t="s">
        <v>410</v>
      </c>
      <c r="H95" s="19">
        <v>43550</v>
      </c>
      <c r="I95" s="19">
        <v>44465</v>
      </c>
      <c r="J95" s="19" t="str">
        <f ca="1">IF(Ugovori_OPULJP[[#This Row],[DATUM ZAVRŠETKA OPERACIJE]]&lt;TODAY(),"završen","u provedbi")</f>
        <v>završen</v>
      </c>
      <c r="K95" s="18" t="s">
        <v>411</v>
      </c>
      <c r="L95" s="18" t="s">
        <v>97</v>
      </c>
      <c r="M95" s="42">
        <v>0.85</v>
      </c>
      <c r="N95" s="42">
        <v>0.15</v>
      </c>
      <c r="O95" s="27">
        <f>Ugovori_OPULJP[[#This Row],[Bespovratna sredstva - Ukupno (EU+Nac) HRK
= Ukupna ugovorena vrijednost bespovratnih sredstava]]*Ugovori_OPULJP[[#This Row],[EU STOPA SUFINANCIRANJA %
EU CO-FINANCING RATE %]]</f>
        <v>846717.91200000001</v>
      </c>
      <c r="P95" s="27">
        <f>Ugovori_OPULJP[[#This Row],[Bespovratna sredstva - Ukupno (EU+Nac) HRK
= Ukupna ugovorena vrijednost bespovratnih sredstava]]*Ugovori_OPULJP[[#This Row],[STOPA NACIONALNOG SUFINANCIRANJA %]]</f>
        <v>149420.80799999999</v>
      </c>
      <c r="Q95" s="27">
        <v>996138.72</v>
      </c>
      <c r="R95" s="27">
        <v>0</v>
      </c>
      <c r="S95" s="27">
        <v>0</v>
      </c>
      <c r="T95" s="20">
        <f>Ugovori_OPULJP[[#This Row],[Bespovratna sredstva - Ukupno (EU+Nac) HRK
= Ukupna ugovorena vrijednost bespovratnih sredstava]]+Ugovori_OPULJP[[#This Row],[Javni doprinos korisnika - HRK]]+Ugovori_OPULJP[[#This Row],[Privatni doprinos korisnika - HRK]]</f>
        <v>996138.72</v>
      </c>
      <c r="U95" s="17" t="s">
        <v>32</v>
      </c>
      <c r="V95" s="17" t="s">
        <v>29</v>
      </c>
      <c r="W95" s="35" t="s">
        <v>412</v>
      </c>
      <c r="X95" s="35" t="s">
        <v>235</v>
      </c>
      <c r="Y95" s="11"/>
    </row>
    <row r="96" spans="1:25" ht="51" customHeight="1" x14ac:dyDescent="0.2">
      <c r="A96" s="33" t="s">
        <v>413</v>
      </c>
      <c r="B96" s="34" t="s">
        <v>25</v>
      </c>
      <c r="C96" s="35" t="s">
        <v>229</v>
      </c>
      <c r="D96" s="35" t="s">
        <v>230</v>
      </c>
      <c r="E96" s="17" t="s">
        <v>231</v>
      </c>
      <c r="F96" s="37" t="s">
        <v>414</v>
      </c>
      <c r="G96" s="37" t="s">
        <v>415</v>
      </c>
      <c r="H96" s="19">
        <v>43550</v>
      </c>
      <c r="I96" s="19">
        <v>43971</v>
      </c>
      <c r="J96" s="19" t="str">
        <f ca="1">IF(Ugovori_OPULJP[[#This Row],[DATUM ZAVRŠETKA OPERACIJE]]&lt;TODAY(),"završen","u provedbi")</f>
        <v>završen</v>
      </c>
      <c r="K96" s="18" t="s">
        <v>102</v>
      </c>
      <c r="L96" s="18" t="s">
        <v>102</v>
      </c>
      <c r="M96" s="42">
        <v>0.85</v>
      </c>
      <c r="N96" s="42">
        <v>0.15</v>
      </c>
      <c r="O96" s="27">
        <f>Ugovori_OPULJP[[#This Row],[Bespovratna sredstva - Ukupno (EU+Nac) HRK
= Ukupna ugovorena vrijednost bespovratnih sredstava]]*Ugovori_OPULJP[[#This Row],[EU STOPA SUFINANCIRANJA %
EU CO-FINANCING RATE %]]</f>
        <v>561548.25</v>
      </c>
      <c r="P96" s="27">
        <f>Ugovori_OPULJP[[#This Row],[Bespovratna sredstva - Ukupno (EU+Nac) HRK
= Ukupna ugovorena vrijednost bespovratnih sredstava]]*Ugovori_OPULJP[[#This Row],[STOPA NACIONALNOG SUFINANCIRANJA %]]</f>
        <v>99096.75</v>
      </c>
      <c r="Q96" s="27">
        <v>660645</v>
      </c>
      <c r="R96" s="27">
        <v>0</v>
      </c>
      <c r="S96" s="27">
        <v>0</v>
      </c>
      <c r="T96" s="20">
        <f>Ugovori_OPULJP[[#This Row],[Bespovratna sredstva - Ukupno (EU+Nac) HRK
= Ukupna ugovorena vrijednost bespovratnih sredstava]]+Ugovori_OPULJP[[#This Row],[Javni doprinos korisnika - HRK]]+Ugovori_OPULJP[[#This Row],[Privatni doprinos korisnika - HRK]]</f>
        <v>660645</v>
      </c>
      <c r="U96" s="17" t="s">
        <v>32</v>
      </c>
      <c r="V96" s="17" t="s">
        <v>29</v>
      </c>
      <c r="W96" s="35" t="s">
        <v>416</v>
      </c>
      <c r="X96" s="35" t="s">
        <v>235</v>
      </c>
      <c r="Y96" s="11"/>
    </row>
    <row r="97" spans="1:25" ht="51" customHeight="1" x14ac:dyDescent="0.2">
      <c r="A97" s="33" t="s">
        <v>417</v>
      </c>
      <c r="B97" s="34" t="s">
        <v>25</v>
      </c>
      <c r="C97" s="35" t="s">
        <v>229</v>
      </c>
      <c r="D97" s="35" t="s">
        <v>230</v>
      </c>
      <c r="E97" s="17" t="s">
        <v>231</v>
      </c>
      <c r="F97" s="37" t="s">
        <v>418</v>
      </c>
      <c r="G97" s="37" t="s">
        <v>419</v>
      </c>
      <c r="H97" s="19">
        <v>43550</v>
      </c>
      <c r="I97" s="19">
        <v>44100</v>
      </c>
      <c r="J97" s="19" t="str">
        <f ca="1">IF(Ugovori_OPULJP[[#This Row],[DATUM ZAVRŠETKA OPERACIJE]]&lt;TODAY(),"završen","u provedbi")</f>
        <v>završen</v>
      </c>
      <c r="K97" s="18" t="s">
        <v>97</v>
      </c>
      <c r="L97" s="18" t="s">
        <v>97</v>
      </c>
      <c r="M97" s="42">
        <v>0.85</v>
      </c>
      <c r="N97" s="42">
        <v>0.15</v>
      </c>
      <c r="O97" s="27">
        <f>Ugovori_OPULJP[[#This Row],[Bespovratna sredstva - Ukupno (EU+Nac) HRK
= Ukupna ugovorena vrijednost bespovratnih sredstava]]*Ugovori_OPULJP[[#This Row],[EU STOPA SUFINANCIRANJA %
EU CO-FINANCING RATE %]]</f>
        <v>713871.04650000005</v>
      </c>
      <c r="P97" s="27">
        <f>Ugovori_OPULJP[[#This Row],[Bespovratna sredstva - Ukupno (EU+Nac) HRK
= Ukupna ugovorena vrijednost bespovratnih sredstava]]*Ugovori_OPULJP[[#This Row],[STOPA NACIONALNOG SUFINANCIRANJA %]]</f>
        <v>125977.2435</v>
      </c>
      <c r="Q97" s="27">
        <v>839848.29</v>
      </c>
      <c r="R97" s="27">
        <v>0</v>
      </c>
      <c r="S97" s="27">
        <v>0</v>
      </c>
      <c r="T97" s="20">
        <f>Ugovori_OPULJP[[#This Row],[Bespovratna sredstva - Ukupno (EU+Nac) HRK
= Ukupna ugovorena vrijednost bespovratnih sredstava]]+Ugovori_OPULJP[[#This Row],[Javni doprinos korisnika - HRK]]+Ugovori_OPULJP[[#This Row],[Privatni doprinos korisnika - HRK]]</f>
        <v>839848.29</v>
      </c>
      <c r="U97" s="17" t="s">
        <v>32</v>
      </c>
      <c r="V97" s="17" t="s">
        <v>29</v>
      </c>
      <c r="W97" s="35" t="s">
        <v>420</v>
      </c>
      <c r="X97" s="35" t="s">
        <v>235</v>
      </c>
      <c r="Y97" s="11"/>
    </row>
    <row r="98" spans="1:25" ht="73.5" customHeight="1" x14ac:dyDescent="0.2">
      <c r="A98" s="33" t="s">
        <v>421</v>
      </c>
      <c r="B98" s="34" t="s">
        <v>25</v>
      </c>
      <c r="C98" s="35" t="s">
        <v>229</v>
      </c>
      <c r="D98" s="35" t="s">
        <v>230</v>
      </c>
      <c r="E98" s="17" t="s">
        <v>231</v>
      </c>
      <c r="F98" s="37" t="s">
        <v>12821</v>
      </c>
      <c r="G98" s="37" t="s">
        <v>422</v>
      </c>
      <c r="H98" s="19">
        <v>43234</v>
      </c>
      <c r="I98" s="19">
        <v>44149</v>
      </c>
      <c r="J98" s="19" t="str">
        <f ca="1">IF(Ugovori_OPULJP[[#This Row],[DATUM ZAVRŠETKA OPERACIJE]]&lt;TODAY(),"završen","u provedbi")</f>
        <v>završen</v>
      </c>
      <c r="K98" s="18" t="s">
        <v>320</v>
      </c>
      <c r="L98" s="18" t="s">
        <v>320</v>
      </c>
      <c r="M98" s="42">
        <v>0.85</v>
      </c>
      <c r="N98" s="42">
        <v>0.15</v>
      </c>
      <c r="O98" s="27">
        <f>Ugovori_OPULJP[[#This Row],[Bespovratna sredstva - Ukupno (EU+Nac) HRK
= Ukupna ugovorena vrijednost bespovratnih sredstava]]*Ugovori_OPULJP[[#This Row],[EU STOPA SUFINANCIRANJA %
EU CO-FINANCING RATE %]]</f>
        <v>1041649.2194999999</v>
      </c>
      <c r="P98" s="27">
        <f>Ugovori_OPULJP[[#This Row],[Bespovratna sredstva - Ukupno (EU+Nac) HRK
= Ukupna ugovorena vrijednost bespovratnih sredstava]]*Ugovori_OPULJP[[#This Row],[STOPA NACIONALNOG SUFINANCIRANJA %]]</f>
        <v>183820.45049999998</v>
      </c>
      <c r="Q98" s="27">
        <v>1225469.67</v>
      </c>
      <c r="R98" s="27">
        <v>0</v>
      </c>
      <c r="S98" s="27">
        <v>0</v>
      </c>
      <c r="T98" s="20">
        <f>Ugovori_OPULJP[[#This Row],[Bespovratna sredstva - Ukupno (EU+Nac) HRK
= Ukupna ugovorena vrijednost bespovratnih sredstava]]+Ugovori_OPULJP[[#This Row],[Javni doprinos korisnika - HRK]]+Ugovori_OPULJP[[#This Row],[Privatni doprinos korisnika - HRK]]</f>
        <v>1225469.67</v>
      </c>
      <c r="U98" s="17" t="s">
        <v>32</v>
      </c>
      <c r="V98" s="17" t="s">
        <v>29</v>
      </c>
      <c r="W98" s="35" t="s">
        <v>423</v>
      </c>
      <c r="X98" s="35" t="s">
        <v>235</v>
      </c>
      <c r="Y98" s="11"/>
    </row>
    <row r="99" spans="1:25" ht="51" customHeight="1" x14ac:dyDescent="0.2">
      <c r="A99" s="33" t="s">
        <v>424</v>
      </c>
      <c r="B99" s="34" t="s">
        <v>25</v>
      </c>
      <c r="C99" s="35" t="s">
        <v>229</v>
      </c>
      <c r="D99" s="35" t="s">
        <v>230</v>
      </c>
      <c r="E99" s="17" t="s">
        <v>231</v>
      </c>
      <c r="F99" s="37" t="s">
        <v>12975</v>
      </c>
      <c r="G99" s="37" t="s">
        <v>425</v>
      </c>
      <c r="H99" s="19">
        <v>43234</v>
      </c>
      <c r="I99" s="19">
        <v>44149</v>
      </c>
      <c r="J99" s="19" t="str">
        <f ca="1">IF(Ugovori_OPULJP[[#This Row],[DATUM ZAVRŠETKA OPERACIJE]]&lt;TODAY(),"završen","u provedbi")</f>
        <v>završen</v>
      </c>
      <c r="K99" s="18" t="s">
        <v>97</v>
      </c>
      <c r="L99" s="18" t="s">
        <v>97</v>
      </c>
      <c r="M99" s="42">
        <v>0.85</v>
      </c>
      <c r="N99" s="42">
        <v>0.15</v>
      </c>
      <c r="O99" s="27">
        <f>Ugovori_OPULJP[[#This Row],[Bespovratna sredstva - Ukupno (EU+Nac) HRK
= Ukupna ugovorena vrijednost bespovratnih sredstava]]*Ugovori_OPULJP[[#This Row],[EU STOPA SUFINANCIRANJA %
EU CO-FINANCING RATE %]]</f>
        <v>1672383.1259999999</v>
      </c>
      <c r="P99" s="27">
        <f>Ugovori_OPULJP[[#This Row],[Bespovratna sredstva - Ukupno (EU+Nac) HRK
= Ukupna ugovorena vrijednost bespovratnih sredstava]]*Ugovori_OPULJP[[#This Row],[STOPA NACIONALNOG SUFINANCIRANJA %]]</f>
        <v>295126.43400000001</v>
      </c>
      <c r="Q99" s="27">
        <v>1967509.56</v>
      </c>
      <c r="R99" s="27">
        <v>0</v>
      </c>
      <c r="S99" s="27">
        <v>0</v>
      </c>
      <c r="T99" s="20">
        <f>Ugovori_OPULJP[[#This Row],[Bespovratna sredstva - Ukupno (EU+Nac) HRK
= Ukupna ugovorena vrijednost bespovratnih sredstava]]+Ugovori_OPULJP[[#This Row],[Javni doprinos korisnika - HRK]]+Ugovori_OPULJP[[#This Row],[Privatni doprinos korisnika - HRK]]</f>
        <v>1967509.56</v>
      </c>
      <c r="U99" s="17" t="s">
        <v>32</v>
      </c>
      <c r="V99" s="17" t="s">
        <v>29</v>
      </c>
      <c r="W99" s="35" t="s">
        <v>426</v>
      </c>
      <c r="X99" s="35" t="s">
        <v>235</v>
      </c>
      <c r="Y99" s="11"/>
    </row>
    <row r="100" spans="1:25" ht="51" customHeight="1" x14ac:dyDescent="0.2">
      <c r="A100" s="33" t="s">
        <v>427</v>
      </c>
      <c r="B100" s="34" t="s">
        <v>25</v>
      </c>
      <c r="C100" s="35" t="s">
        <v>229</v>
      </c>
      <c r="D100" s="35" t="s">
        <v>230</v>
      </c>
      <c r="E100" s="17" t="s">
        <v>231</v>
      </c>
      <c r="F100" s="37" t="s">
        <v>12976</v>
      </c>
      <c r="G100" s="37" t="s">
        <v>428</v>
      </c>
      <c r="H100" s="19">
        <v>43234</v>
      </c>
      <c r="I100" s="19">
        <v>44149</v>
      </c>
      <c r="J100" s="19" t="str">
        <f ca="1">IF(Ugovori_OPULJP[[#This Row],[DATUM ZAVRŠETKA OPERACIJE]]&lt;TODAY(),"završen","u provedbi")</f>
        <v>završen</v>
      </c>
      <c r="K100" s="18" t="s">
        <v>82</v>
      </c>
      <c r="L100" s="18" t="s">
        <v>82</v>
      </c>
      <c r="M100" s="42">
        <v>0.85</v>
      </c>
      <c r="N100" s="42">
        <v>0.15</v>
      </c>
      <c r="O100" s="27">
        <f>Ugovori_OPULJP[[#This Row],[Bespovratna sredstva - Ukupno (EU+Nac) HRK
= Ukupna ugovorena vrijednost bespovratnih sredstava]]*Ugovori_OPULJP[[#This Row],[EU STOPA SUFINANCIRANJA %
EU CO-FINANCING RATE %]]</f>
        <v>844261.446</v>
      </c>
      <c r="P100" s="27">
        <f>Ugovori_OPULJP[[#This Row],[Bespovratna sredstva - Ukupno (EU+Nac) HRK
= Ukupna ugovorena vrijednost bespovratnih sredstava]]*Ugovori_OPULJP[[#This Row],[STOPA NACIONALNOG SUFINANCIRANJA %]]</f>
        <v>148987.31399999998</v>
      </c>
      <c r="Q100" s="27">
        <v>993248.76</v>
      </c>
      <c r="R100" s="27">
        <v>0</v>
      </c>
      <c r="S100" s="27">
        <v>0</v>
      </c>
      <c r="T100" s="20">
        <f>Ugovori_OPULJP[[#This Row],[Bespovratna sredstva - Ukupno (EU+Nac) HRK
= Ukupna ugovorena vrijednost bespovratnih sredstava]]+Ugovori_OPULJP[[#This Row],[Javni doprinos korisnika - HRK]]+Ugovori_OPULJP[[#This Row],[Privatni doprinos korisnika - HRK]]</f>
        <v>993248.76</v>
      </c>
      <c r="U100" s="17" t="s">
        <v>32</v>
      </c>
      <c r="V100" s="17" t="s">
        <v>29</v>
      </c>
      <c r="W100" s="35" t="s">
        <v>429</v>
      </c>
      <c r="X100" s="35" t="s">
        <v>235</v>
      </c>
      <c r="Y100" s="11"/>
    </row>
    <row r="101" spans="1:25" ht="51" customHeight="1" x14ac:dyDescent="0.2">
      <c r="A101" s="33" t="s">
        <v>430</v>
      </c>
      <c r="B101" s="34" t="s">
        <v>25</v>
      </c>
      <c r="C101" s="35" t="s">
        <v>229</v>
      </c>
      <c r="D101" s="35" t="s">
        <v>230</v>
      </c>
      <c r="E101" s="17" t="s">
        <v>231</v>
      </c>
      <c r="F101" s="37" t="s">
        <v>12822</v>
      </c>
      <c r="G101" s="37" t="s">
        <v>431</v>
      </c>
      <c r="H101" s="19">
        <v>43234</v>
      </c>
      <c r="I101" s="19">
        <v>44149</v>
      </c>
      <c r="J101" s="19" t="str">
        <f ca="1">IF(Ugovori_OPULJP[[#This Row],[DATUM ZAVRŠETKA OPERACIJE]]&lt;TODAY(),"završen","u provedbi")</f>
        <v>završen</v>
      </c>
      <c r="K101" s="18" t="s">
        <v>184</v>
      </c>
      <c r="L101" s="18" t="s">
        <v>184</v>
      </c>
      <c r="M101" s="42">
        <v>0.85</v>
      </c>
      <c r="N101" s="42">
        <v>0.15</v>
      </c>
      <c r="O101" s="27">
        <f>Ugovori_OPULJP[[#This Row],[Bespovratna sredstva - Ukupno (EU+Nac) HRK
= Ukupna ugovorena vrijednost bespovratnih sredstava]]*Ugovori_OPULJP[[#This Row],[EU STOPA SUFINANCIRANJA %
EU CO-FINANCING RATE %]]</f>
        <v>1684053.2944999998</v>
      </c>
      <c r="P101" s="27">
        <f>Ugovori_OPULJP[[#This Row],[Bespovratna sredstva - Ukupno (EU+Nac) HRK
= Ukupna ugovorena vrijednost bespovratnih sredstava]]*Ugovori_OPULJP[[#This Row],[STOPA NACIONALNOG SUFINANCIRANJA %]]</f>
        <v>297185.87549999997</v>
      </c>
      <c r="Q101" s="27">
        <v>1981239.17</v>
      </c>
      <c r="R101" s="27">
        <v>0</v>
      </c>
      <c r="S101" s="27">
        <v>0</v>
      </c>
      <c r="T101" s="20">
        <f>Ugovori_OPULJP[[#This Row],[Bespovratna sredstva - Ukupno (EU+Nac) HRK
= Ukupna ugovorena vrijednost bespovratnih sredstava]]+Ugovori_OPULJP[[#This Row],[Javni doprinos korisnika - HRK]]+Ugovori_OPULJP[[#This Row],[Privatni doprinos korisnika - HRK]]</f>
        <v>1981239.17</v>
      </c>
      <c r="U101" s="17" t="s">
        <v>32</v>
      </c>
      <c r="V101" s="17" t="s">
        <v>29</v>
      </c>
      <c r="W101" s="35" t="s">
        <v>432</v>
      </c>
      <c r="X101" s="35" t="s">
        <v>235</v>
      </c>
      <c r="Y101" s="11"/>
    </row>
    <row r="102" spans="1:25" ht="51" customHeight="1" x14ac:dyDescent="0.2">
      <c r="A102" s="33" t="s">
        <v>433</v>
      </c>
      <c r="B102" s="34" t="s">
        <v>25</v>
      </c>
      <c r="C102" s="35" t="s">
        <v>229</v>
      </c>
      <c r="D102" s="35" t="s">
        <v>230</v>
      </c>
      <c r="E102" s="17" t="s">
        <v>231</v>
      </c>
      <c r="F102" s="37" t="s">
        <v>434</v>
      </c>
      <c r="G102" s="37" t="s">
        <v>435</v>
      </c>
      <c r="H102" s="19">
        <v>43234</v>
      </c>
      <c r="I102" s="19">
        <v>43965</v>
      </c>
      <c r="J102" s="19" t="str">
        <f ca="1">IF(Ugovori_OPULJP[[#This Row],[DATUM ZAVRŠETKA OPERACIJE]]&lt;TODAY(),"završen","u provedbi")</f>
        <v>završen</v>
      </c>
      <c r="K102" s="18" t="s">
        <v>402</v>
      </c>
      <c r="L102" s="18" t="s">
        <v>402</v>
      </c>
      <c r="M102" s="42">
        <v>0.85</v>
      </c>
      <c r="N102" s="42">
        <v>0.15</v>
      </c>
      <c r="O102" s="27">
        <f>Ugovori_OPULJP[[#This Row],[Bespovratna sredstva - Ukupno (EU+Nac) HRK
= Ukupna ugovorena vrijednost bespovratnih sredstava]]*Ugovori_OPULJP[[#This Row],[EU STOPA SUFINANCIRANJA %
EU CO-FINANCING RATE %]]</f>
        <v>813500.41350000002</v>
      </c>
      <c r="P102" s="27">
        <f>Ugovori_OPULJP[[#This Row],[Bespovratna sredstva - Ukupno (EU+Nac) HRK
= Ukupna ugovorena vrijednost bespovratnih sredstava]]*Ugovori_OPULJP[[#This Row],[STOPA NACIONALNOG SUFINANCIRANJA %]]</f>
        <v>143558.8965</v>
      </c>
      <c r="Q102" s="27">
        <v>957059.31</v>
      </c>
      <c r="R102" s="27">
        <v>0</v>
      </c>
      <c r="S102" s="27">
        <v>0</v>
      </c>
      <c r="T102" s="20">
        <f>Ugovori_OPULJP[[#This Row],[Bespovratna sredstva - Ukupno (EU+Nac) HRK
= Ukupna ugovorena vrijednost bespovratnih sredstava]]+Ugovori_OPULJP[[#This Row],[Javni doprinos korisnika - HRK]]+Ugovori_OPULJP[[#This Row],[Privatni doprinos korisnika - HRK]]</f>
        <v>957059.31</v>
      </c>
      <c r="U102" s="17" t="s">
        <v>32</v>
      </c>
      <c r="V102" s="17" t="s">
        <v>29</v>
      </c>
      <c r="W102" s="35" t="s">
        <v>436</v>
      </c>
      <c r="X102" s="35" t="s">
        <v>235</v>
      </c>
      <c r="Y102" s="11"/>
    </row>
    <row r="103" spans="1:25" ht="51" customHeight="1" x14ac:dyDescent="0.2">
      <c r="A103" s="33" t="s">
        <v>437</v>
      </c>
      <c r="B103" s="34" t="s">
        <v>25</v>
      </c>
      <c r="C103" s="35" t="s">
        <v>229</v>
      </c>
      <c r="D103" s="35" t="s">
        <v>230</v>
      </c>
      <c r="E103" s="17" t="s">
        <v>231</v>
      </c>
      <c r="F103" s="37" t="s">
        <v>438</v>
      </c>
      <c r="G103" s="37" t="s">
        <v>439</v>
      </c>
      <c r="H103" s="19">
        <v>43550</v>
      </c>
      <c r="I103" s="19">
        <v>44281</v>
      </c>
      <c r="J103" s="19" t="str">
        <f ca="1">IF(Ugovori_OPULJP[[#This Row],[DATUM ZAVRŠETKA OPERACIJE]]&lt;TODAY(),"završen","u provedbi")</f>
        <v>završen</v>
      </c>
      <c r="K103" s="18" t="s">
        <v>92</v>
      </c>
      <c r="L103" s="18" t="s">
        <v>92</v>
      </c>
      <c r="M103" s="42">
        <v>0.85</v>
      </c>
      <c r="N103" s="42">
        <v>0.15</v>
      </c>
      <c r="O103" s="27">
        <f>Ugovori_OPULJP[[#This Row],[Bespovratna sredstva - Ukupno (EU+Nac) HRK
= Ukupna ugovorena vrijednost bespovratnih sredstava]]*Ugovori_OPULJP[[#This Row],[EU STOPA SUFINANCIRANJA %
EU CO-FINANCING RATE %]]</f>
        <v>752577.19050000003</v>
      </c>
      <c r="P103" s="27">
        <f>Ugovori_OPULJP[[#This Row],[Bespovratna sredstva - Ukupno (EU+Nac) HRK
= Ukupna ugovorena vrijednost bespovratnih sredstava]]*Ugovori_OPULJP[[#This Row],[STOPA NACIONALNOG SUFINANCIRANJA %]]</f>
        <v>132807.7395</v>
      </c>
      <c r="Q103" s="27">
        <v>885384.93</v>
      </c>
      <c r="R103" s="27">
        <v>0</v>
      </c>
      <c r="S103" s="27">
        <v>0</v>
      </c>
      <c r="T103" s="20">
        <f>Ugovori_OPULJP[[#This Row],[Bespovratna sredstva - Ukupno (EU+Nac) HRK
= Ukupna ugovorena vrijednost bespovratnih sredstava]]+Ugovori_OPULJP[[#This Row],[Javni doprinos korisnika - HRK]]+Ugovori_OPULJP[[#This Row],[Privatni doprinos korisnika - HRK]]</f>
        <v>885384.93</v>
      </c>
      <c r="U103" s="17" t="s">
        <v>32</v>
      </c>
      <c r="V103" s="17" t="s">
        <v>29</v>
      </c>
      <c r="W103" s="35" t="s">
        <v>440</v>
      </c>
      <c r="X103" s="35" t="s">
        <v>235</v>
      </c>
      <c r="Y103" s="11"/>
    </row>
    <row r="104" spans="1:25" ht="51" customHeight="1" x14ac:dyDescent="0.2">
      <c r="A104" s="33" t="s">
        <v>441</v>
      </c>
      <c r="B104" s="34" t="s">
        <v>25</v>
      </c>
      <c r="C104" s="35" t="s">
        <v>229</v>
      </c>
      <c r="D104" s="35" t="s">
        <v>230</v>
      </c>
      <c r="E104" s="17" t="s">
        <v>231</v>
      </c>
      <c r="F104" s="37" t="s">
        <v>442</v>
      </c>
      <c r="G104" s="37" t="s">
        <v>86</v>
      </c>
      <c r="H104" s="19">
        <v>43566</v>
      </c>
      <c r="I104" s="19">
        <v>44480</v>
      </c>
      <c r="J104" s="19" t="str">
        <f ca="1">IF(Ugovori_OPULJP[[#This Row],[DATUM ZAVRŠETKA OPERACIJE]]&lt;TODAY(),"završen","u provedbi")</f>
        <v>završen</v>
      </c>
      <c r="K104" s="18" t="s">
        <v>82</v>
      </c>
      <c r="L104" s="18" t="s">
        <v>82</v>
      </c>
      <c r="M104" s="42">
        <v>0.85</v>
      </c>
      <c r="N104" s="42">
        <v>0.15</v>
      </c>
      <c r="O104" s="27">
        <f>Ugovori_OPULJP[[#This Row],[Bespovratna sredstva - Ukupno (EU+Nac) HRK
= Ukupna ugovorena vrijednost bespovratnih sredstava]]*Ugovori_OPULJP[[#This Row],[EU STOPA SUFINANCIRANJA %
EU CO-FINANCING RATE %]]</f>
        <v>811320.32499999995</v>
      </c>
      <c r="P104" s="27">
        <f>Ugovori_OPULJP[[#This Row],[Bespovratna sredstva - Ukupno (EU+Nac) HRK
= Ukupna ugovorena vrijednost bespovratnih sredstava]]*Ugovori_OPULJP[[#This Row],[STOPA NACIONALNOG SUFINANCIRANJA %]]</f>
        <v>143174.17499999999</v>
      </c>
      <c r="Q104" s="27">
        <v>954494.5</v>
      </c>
      <c r="R104" s="27">
        <v>0</v>
      </c>
      <c r="S104" s="27">
        <v>0</v>
      </c>
      <c r="T104" s="20">
        <f>Ugovori_OPULJP[[#This Row],[Bespovratna sredstva - Ukupno (EU+Nac) HRK
= Ukupna ugovorena vrijednost bespovratnih sredstava]]+Ugovori_OPULJP[[#This Row],[Javni doprinos korisnika - HRK]]+Ugovori_OPULJP[[#This Row],[Privatni doprinos korisnika - HRK]]</f>
        <v>954494.5</v>
      </c>
      <c r="U104" s="17" t="s">
        <v>32</v>
      </c>
      <c r="V104" s="17" t="s">
        <v>29</v>
      </c>
      <c r="W104" s="35" t="s">
        <v>443</v>
      </c>
      <c r="X104" s="35" t="s">
        <v>235</v>
      </c>
      <c r="Y104" s="11"/>
    </row>
    <row r="105" spans="1:25" ht="51" customHeight="1" x14ac:dyDescent="0.2">
      <c r="A105" s="33" t="s">
        <v>444</v>
      </c>
      <c r="B105" s="34" t="s">
        <v>25</v>
      </c>
      <c r="C105" s="35" t="s">
        <v>229</v>
      </c>
      <c r="D105" s="35" t="s">
        <v>230</v>
      </c>
      <c r="E105" s="17" t="s">
        <v>231</v>
      </c>
      <c r="F105" s="18" t="s">
        <v>445</v>
      </c>
      <c r="G105" s="18" t="s">
        <v>446</v>
      </c>
      <c r="H105" s="19">
        <v>43234</v>
      </c>
      <c r="I105" s="19">
        <v>43996</v>
      </c>
      <c r="J105" s="19" t="str">
        <f ca="1">IF(Ugovori_OPULJP[[#This Row],[DATUM ZAVRŠETKA OPERACIJE]]&lt;TODAY(),"završen","u provedbi")</f>
        <v>završen</v>
      </c>
      <c r="K105" s="18" t="s">
        <v>198</v>
      </c>
      <c r="L105" s="18" t="s">
        <v>198</v>
      </c>
      <c r="M105" s="42">
        <v>0.85</v>
      </c>
      <c r="N105" s="42">
        <v>0.15</v>
      </c>
      <c r="O105" s="27">
        <f>Ugovori_OPULJP[[#This Row],[Bespovratna sredstva - Ukupno (EU+Nac) HRK
= Ukupna ugovorena vrijednost bespovratnih sredstava]]*Ugovori_OPULJP[[#This Row],[EU STOPA SUFINANCIRANJA %
EU CO-FINANCING RATE %]]</f>
        <v>710268.27899999998</v>
      </c>
      <c r="P105" s="27">
        <f>Ugovori_OPULJP[[#This Row],[Bespovratna sredstva - Ukupno (EU+Nac) HRK
= Ukupna ugovorena vrijednost bespovratnih sredstava]]*Ugovori_OPULJP[[#This Row],[STOPA NACIONALNOG SUFINANCIRANJA %]]</f>
        <v>125341.461</v>
      </c>
      <c r="Q105" s="27">
        <v>835609.74</v>
      </c>
      <c r="R105" s="27">
        <v>0</v>
      </c>
      <c r="S105" s="27">
        <v>0</v>
      </c>
      <c r="T105" s="20">
        <f>Ugovori_OPULJP[[#This Row],[Bespovratna sredstva - Ukupno (EU+Nac) HRK
= Ukupna ugovorena vrijednost bespovratnih sredstava]]+Ugovori_OPULJP[[#This Row],[Javni doprinos korisnika - HRK]]+Ugovori_OPULJP[[#This Row],[Privatni doprinos korisnika - HRK]]</f>
        <v>835609.74</v>
      </c>
      <c r="U105" s="17" t="s">
        <v>32</v>
      </c>
      <c r="V105" s="17" t="s">
        <v>29</v>
      </c>
      <c r="W105" s="35" t="s">
        <v>447</v>
      </c>
      <c r="X105" s="35" t="s">
        <v>235</v>
      </c>
      <c r="Y105" s="11"/>
    </row>
    <row r="106" spans="1:25" ht="51" customHeight="1" x14ac:dyDescent="0.2">
      <c r="A106" s="33" t="s">
        <v>448</v>
      </c>
      <c r="B106" s="34" t="s">
        <v>25</v>
      </c>
      <c r="C106" s="35" t="s">
        <v>229</v>
      </c>
      <c r="D106" s="35" t="s">
        <v>230</v>
      </c>
      <c r="E106" s="17" t="s">
        <v>231</v>
      </c>
      <c r="F106" s="37" t="s">
        <v>12823</v>
      </c>
      <c r="G106" s="37" t="s">
        <v>449</v>
      </c>
      <c r="H106" s="19">
        <v>43234</v>
      </c>
      <c r="I106" s="19">
        <v>44149</v>
      </c>
      <c r="J106" s="19" t="str">
        <f ca="1">IF(Ugovori_OPULJP[[#This Row],[DATUM ZAVRŠETKA OPERACIJE]]&lt;TODAY(),"završen","u provedbi")</f>
        <v>završen</v>
      </c>
      <c r="K106" s="18" t="s">
        <v>77</v>
      </c>
      <c r="L106" s="18" t="s">
        <v>77</v>
      </c>
      <c r="M106" s="42">
        <v>0.85</v>
      </c>
      <c r="N106" s="42">
        <v>0.15</v>
      </c>
      <c r="O106" s="27">
        <f>Ugovori_OPULJP[[#This Row],[Bespovratna sredstva - Ukupno (EU+Nac) HRK
= Ukupna ugovorena vrijednost bespovratnih sredstava]]*Ugovori_OPULJP[[#This Row],[EU STOPA SUFINANCIRANJA %
EU CO-FINANCING RATE %]]</f>
        <v>1700000</v>
      </c>
      <c r="P106" s="27">
        <f>Ugovori_OPULJP[[#This Row],[Bespovratna sredstva - Ukupno (EU+Nac) HRK
= Ukupna ugovorena vrijednost bespovratnih sredstava]]*Ugovori_OPULJP[[#This Row],[STOPA NACIONALNOG SUFINANCIRANJA %]]</f>
        <v>300000</v>
      </c>
      <c r="Q106" s="27">
        <v>2000000</v>
      </c>
      <c r="R106" s="27">
        <v>0</v>
      </c>
      <c r="S106" s="27">
        <v>0</v>
      </c>
      <c r="T106" s="20">
        <f>Ugovori_OPULJP[[#This Row],[Bespovratna sredstva - Ukupno (EU+Nac) HRK
= Ukupna ugovorena vrijednost bespovratnih sredstava]]+Ugovori_OPULJP[[#This Row],[Javni doprinos korisnika - HRK]]+Ugovori_OPULJP[[#This Row],[Privatni doprinos korisnika - HRK]]</f>
        <v>2000000</v>
      </c>
      <c r="U106" s="17" t="s">
        <v>32</v>
      </c>
      <c r="V106" s="17" t="s">
        <v>29</v>
      </c>
      <c r="W106" s="35" t="s">
        <v>450</v>
      </c>
      <c r="X106" s="35" t="s">
        <v>235</v>
      </c>
      <c r="Y106" s="11"/>
    </row>
    <row r="107" spans="1:25" ht="51" customHeight="1" x14ac:dyDescent="0.2">
      <c r="A107" s="33" t="s">
        <v>451</v>
      </c>
      <c r="B107" s="34" t="s">
        <v>25</v>
      </c>
      <c r="C107" s="35" t="s">
        <v>229</v>
      </c>
      <c r="D107" s="35" t="s">
        <v>230</v>
      </c>
      <c r="E107" s="17" t="s">
        <v>231</v>
      </c>
      <c r="F107" s="37" t="s">
        <v>452</v>
      </c>
      <c r="G107" s="37" t="s">
        <v>453</v>
      </c>
      <c r="H107" s="19">
        <v>43550</v>
      </c>
      <c r="I107" s="19">
        <v>44465</v>
      </c>
      <c r="J107" s="19" t="str">
        <f ca="1">IF(Ugovori_OPULJP[[#This Row],[DATUM ZAVRŠETKA OPERACIJE]]&lt;TODAY(),"završen","u provedbi")</f>
        <v>završen</v>
      </c>
      <c r="K107" s="18" t="s">
        <v>77</v>
      </c>
      <c r="L107" s="18" t="s">
        <v>77</v>
      </c>
      <c r="M107" s="42">
        <v>0.85</v>
      </c>
      <c r="N107" s="42">
        <v>0.15</v>
      </c>
      <c r="O107" s="27">
        <f>Ugovori_OPULJP[[#This Row],[Bespovratna sredstva - Ukupno (EU+Nac) HRK
= Ukupna ugovorena vrijednost bespovratnih sredstava]]*Ugovori_OPULJP[[#This Row],[EU STOPA SUFINANCIRANJA %
EU CO-FINANCING RATE %]]</f>
        <v>449159.10799999995</v>
      </c>
      <c r="P107" s="27">
        <f>Ugovori_OPULJP[[#This Row],[Bespovratna sredstva - Ukupno (EU+Nac) HRK
= Ukupna ugovorena vrijednost bespovratnih sredstava]]*Ugovori_OPULJP[[#This Row],[STOPA NACIONALNOG SUFINANCIRANJA %]]</f>
        <v>79263.371999999988</v>
      </c>
      <c r="Q107" s="27">
        <v>528422.48</v>
      </c>
      <c r="R107" s="27">
        <v>0</v>
      </c>
      <c r="S107" s="27">
        <v>0</v>
      </c>
      <c r="T107" s="20">
        <f>Ugovori_OPULJP[[#This Row],[Bespovratna sredstva - Ukupno (EU+Nac) HRK
= Ukupna ugovorena vrijednost bespovratnih sredstava]]+Ugovori_OPULJP[[#This Row],[Javni doprinos korisnika - HRK]]+Ugovori_OPULJP[[#This Row],[Privatni doprinos korisnika - HRK]]</f>
        <v>528422.48</v>
      </c>
      <c r="U107" s="17" t="s">
        <v>32</v>
      </c>
      <c r="V107" s="17" t="s">
        <v>29</v>
      </c>
      <c r="W107" s="35" t="s">
        <v>454</v>
      </c>
      <c r="X107" s="35" t="s">
        <v>235</v>
      </c>
      <c r="Y107" s="11"/>
    </row>
    <row r="108" spans="1:25" ht="51" customHeight="1" x14ac:dyDescent="0.2">
      <c r="A108" s="33" t="s">
        <v>455</v>
      </c>
      <c r="B108" s="34" t="s">
        <v>25</v>
      </c>
      <c r="C108" s="35" t="s">
        <v>229</v>
      </c>
      <c r="D108" s="35" t="s">
        <v>230</v>
      </c>
      <c r="E108" s="17" t="s">
        <v>231</v>
      </c>
      <c r="F108" s="37" t="s">
        <v>12824</v>
      </c>
      <c r="G108" s="37" t="s">
        <v>456</v>
      </c>
      <c r="H108" s="19">
        <v>43234</v>
      </c>
      <c r="I108" s="19">
        <v>44149</v>
      </c>
      <c r="J108" s="19" t="str">
        <f ca="1">IF(Ugovori_OPULJP[[#This Row],[DATUM ZAVRŠETKA OPERACIJE]]&lt;TODAY(),"završen","u provedbi")</f>
        <v>završen</v>
      </c>
      <c r="K108" s="18" t="s">
        <v>184</v>
      </c>
      <c r="L108" s="18" t="s">
        <v>184</v>
      </c>
      <c r="M108" s="42">
        <v>0.85</v>
      </c>
      <c r="N108" s="42">
        <v>0.15</v>
      </c>
      <c r="O108" s="27">
        <f>Ugovori_OPULJP[[#This Row],[Bespovratna sredstva - Ukupno (EU+Nac) HRK
= Ukupna ugovorena vrijednost bespovratnih sredstava]]*Ugovori_OPULJP[[#This Row],[EU STOPA SUFINANCIRANJA %
EU CO-FINANCING RATE %]]</f>
        <v>831333.93200000003</v>
      </c>
      <c r="P108" s="27">
        <f>Ugovori_OPULJP[[#This Row],[Bespovratna sredstva - Ukupno (EU+Nac) HRK
= Ukupna ugovorena vrijednost bespovratnih sredstava]]*Ugovori_OPULJP[[#This Row],[STOPA NACIONALNOG SUFINANCIRANJA %]]</f>
        <v>146705.98800000001</v>
      </c>
      <c r="Q108" s="27">
        <v>978039.92</v>
      </c>
      <c r="R108" s="27">
        <v>0</v>
      </c>
      <c r="S108" s="27">
        <v>0</v>
      </c>
      <c r="T108" s="20">
        <f>Ugovori_OPULJP[[#This Row],[Bespovratna sredstva - Ukupno (EU+Nac) HRK
= Ukupna ugovorena vrijednost bespovratnih sredstava]]+Ugovori_OPULJP[[#This Row],[Javni doprinos korisnika - HRK]]+Ugovori_OPULJP[[#This Row],[Privatni doprinos korisnika - HRK]]</f>
        <v>978039.92</v>
      </c>
      <c r="U108" s="17" t="s">
        <v>32</v>
      </c>
      <c r="V108" s="17" t="s">
        <v>29</v>
      </c>
      <c r="W108" s="35" t="s">
        <v>457</v>
      </c>
      <c r="X108" s="35" t="s">
        <v>235</v>
      </c>
      <c r="Y108" s="11"/>
    </row>
    <row r="109" spans="1:25" ht="63.75" customHeight="1" x14ac:dyDescent="0.2">
      <c r="A109" s="33" t="s">
        <v>458</v>
      </c>
      <c r="B109" s="34" t="s">
        <v>25</v>
      </c>
      <c r="C109" s="35" t="s">
        <v>229</v>
      </c>
      <c r="D109" s="35" t="s">
        <v>230</v>
      </c>
      <c r="E109" s="17" t="s">
        <v>231</v>
      </c>
      <c r="F109" s="37" t="s">
        <v>459</v>
      </c>
      <c r="G109" s="37" t="s">
        <v>460</v>
      </c>
      <c r="H109" s="19">
        <v>43550</v>
      </c>
      <c r="I109" s="19">
        <v>44281</v>
      </c>
      <c r="J109" s="19" t="str">
        <f ca="1">IF(Ugovori_OPULJP[[#This Row],[DATUM ZAVRŠETKA OPERACIJE]]&lt;TODAY(),"završen","u provedbi")</f>
        <v>završen</v>
      </c>
      <c r="K109" s="18" t="s">
        <v>184</v>
      </c>
      <c r="L109" s="18" t="s">
        <v>184</v>
      </c>
      <c r="M109" s="42">
        <v>0.85</v>
      </c>
      <c r="N109" s="42">
        <v>0.15</v>
      </c>
      <c r="O109" s="27">
        <f>Ugovori_OPULJP[[#This Row],[Bespovratna sredstva - Ukupno (EU+Nac) HRK
= Ukupna ugovorena vrijednost bespovratnih sredstava]]*Ugovori_OPULJP[[#This Row],[EU STOPA SUFINANCIRANJA %
EU CO-FINANCING RATE %]]</f>
        <v>401697.25</v>
      </c>
      <c r="P109" s="27">
        <f>Ugovori_OPULJP[[#This Row],[Bespovratna sredstva - Ukupno (EU+Nac) HRK
= Ukupna ugovorena vrijednost bespovratnih sredstava]]*Ugovori_OPULJP[[#This Row],[STOPA NACIONALNOG SUFINANCIRANJA %]]</f>
        <v>70887.75</v>
      </c>
      <c r="Q109" s="27">
        <v>472585</v>
      </c>
      <c r="R109" s="27">
        <v>0</v>
      </c>
      <c r="S109" s="27">
        <v>0</v>
      </c>
      <c r="T109" s="20">
        <f>Ugovori_OPULJP[[#This Row],[Bespovratna sredstva - Ukupno (EU+Nac) HRK
= Ukupna ugovorena vrijednost bespovratnih sredstava]]+Ugovori_OPULJP[[#This Row],[Javni doprinos korisnika - HRK]]+Ugovori_OPULJP[[#This Row],[Privatni doprinos korisnika - HRK]]</f>
        <v>472585</v>
      </c>
      <c r="U109" s="17" t="s">
        <v>32</v>
      </c>
      <c r="V109" s="17" t="s">
        <v>29</v>
      </c>
      <c r="W109" s="35" t="s">
        <v>461</v>
      </c>
      <c r="X109" s="35" t="s">
        <v>235</v>
      </c>
      <c r="Y109" s="11"/>
    </row>
    <row r="110" spans="1:25" ht="51" customHeight="1" x14ac:dyDescent="0.2">
      <c r="A110" s="33" t="s">
        <v>462</v>
      </c>
      <c r="B110" s="34" t="s">
        <v>25</v>
      </c>
      <c r="C110" s="35" t="s">
        <v>229</v>
      </c>
      <c r="D110" s="35" t="s">
        <v>230</v>
      </c>
      <c r="E110" s="17" t="s">
        <v>231</v>
      </c>
      <c r="F110" s="37" t="s">
        <v>463</v>
      </c>
      <c r="G110" s="37" t="s">
        <v>464</v>
      </c>
      <c r="H110" s="19">
        <v>43234</v>
      </c>
      <c r="I110" s="19">
        <v>43783</v>
      </c>
      <c r="J110" s="19" t="str">
        <f ca="1">IF(Ugovori_OPULJP[[#This Row],[DATUM ZAVRŠETKA OPERACIJE]]&lt;TODAY(),"završen","u provedbi")</f>
        <v>završen</v>
      </c>
      <c r="K110" s="18" t="s">
        <v>465</v>
      </c>
      <c r="L110" s="18" t="s">
        <v>266</v>
      </c>
      <c r="M110" s="42">
        <v>0.85</v>
      </c>
      <c r="N110" s="42">
        <v>0.15</v>
      </c>
      <c r="O110" s="27">
        <f>Ugovori_OPULJP[[#This Row],[Bespovratna sredstva - Ukupno (EU+Nac) HRK
= Ukupna ugovorena vrijednost bespovratnih sredstava]]*Ugovori_OPULJP[[#This Row],[EU STOPA SUFINANCIRANJA %
EU CO-FINANCING RATE %]]</f>
        <v>849585.76100000006</v>
      </c>
      <c r="P110" s="27">
        <f>Ugovori_OPULJP[[#This Row],[Bespovratna sredstva - Ukupno (EU+Nac) HRK
= Ukupna ugovorena vrijednost bespovratnih sredstava]]*Ugovori_OPULJP[[#This Row],[STOPA NACIONALNOG SUFINANCIRANJA %]]</f>
        <v>149926.899</v>
      </c>
      <c r="Q110" s="27">
        <v>999512.66</v>
      </c>
      <c r="R110" s="27">
        <v>0</v>
      </c>
      <c r="S110" s="27">
        <v>0</v>
      </c>
      <c r="T110" s="20">
        <f>Ugovori_OPULJP[[#This Row],[Bespovratna sredstva - Ukupno (EU+Nac) HRK
= Ukupna ugovorena vrijednost bespovratnih sredstava]]+Ugovori_OPULJP[[#This Row],[Javni doprinos korisnika - HRK]]+Ugovori_OPULJP[[#This Row],[Privatni doprinos korisnika - HRK]]</f>
        <v>999512.66</v>
      </c>
      <c r="U110" s="17" t="s">
        <v>32</v>
      </c>
      <c r="V110" s="17" t="s">
        <v>29</v>
      </c>
      <c r="W110" s="35" t="s">
        <v>466</v>
      </c>
      <c r="X110" s="35" t="s">
        <v>235</v>
      </c>
      <c r="Y110" s="11"/>
    </row>
    <row r="111" spans="1:25" ht="51" customHeight="1" x14ac:dyDescent="0.2">
      <c r="A111" s="33" t="s">
        <v>467</v>
      </c>
      <c r="B111" s="34" t="s">
        <v>25</v>
      </c>
      <c r="C111" s="35" t="s">
        <v>229</v>
      </c>
      <c r="D111" s="35" t="s">
        <v>230</v>
      </c>
      <c r="E111" s="17" t="s">
        <v>231</v>
      </c>
      <c r="F111" s="37" t="s">
        <v>468</v>
      </c>
      <c r="G111" s="37" t="s">
        <v>469</v>
      </c>
      <c r="H111" s="19">
        <v>43550</v>
      </c>
      <c r="I111" s="19">
        <v>44130</v>
      </c>
      <c r="J111" s="19" t="str">
        <f ca="1">IF(Ugovori_OPULJP[[#This Row],[DATUM ZAVRŠETKA OPERACIJE]]&lt;TODAY(),"završen","u provedbi")</f>
        <v>završen</v>
      </c>
      <c r="K111" s="18" t="s">
        <v>31</v>
      </c>
      <c r="L111" s="18" t="s">
        <v>31</v>
      </c>
      <c r="M111" s="42">
        <v>0.85</v>
      </c>
      <c r="N111" s="42">
        <v>0.15</v>
      </c>
      <c r="O111" s="27">
        <f>Ugovori_OPULJP[[#This Row],[Bespovratna sredstva - Ukupno (EU+Nac) HRK
= Ukupna ugovorena vrijednost bespovratnih sredstava]]*Ugovori_OPULJP[[#This Row],[EU STOPA SUFINANCIRANJA %
EU CO-FINANCING RATE %]]</f>
        <v>826132.40799999994</v>
      </c>
      <c r="P111" s="27">
        <f>Ugovori_OPULJP[[#This Row],[Bespovratna sredstva - Ukupno (EU+Nac) HRK
= Ukupna ugovorena vrijednost bespovratnih sredstava]]*Ugovori_OPULJP[[#This Row],[STOPA NACIONALNOG SUFINANCIRANJA %]]</f>
        <v>145788.07199999999</v>
      </c>
      <c r="Q111" s="27">
        <v>971920.48</v>
      </c>
      <c r="R111" s="27">
        <v>0</v>
      </c>
      <c r="S111" s="27">
        <v>0</v>
      </c>
      <c r="T111" s="20">
        <f>Ugovori_OPULJP[[#This Row],[Bespovratna sredstva - Ukupno (EU+Nac) HRK
= Ukupna ugovorena vrijednost bespovratnih sredstava]]+Ugovori_OPULJP[[#This Row],[Javni doprinos korisnika - HRK]]+Ugovori_OPULJP[[#This Row],[Privatni doprinos korisnika - HRK]]</f>
        <v>971920.48</v>
      </c>
      <c r="U111" s="17" t="s">
        <v>32</v>
      </c>
      <c r="V111" s="17" t="s">
        <v>29</v>
      </c>
      <c r="W111" s="35" t="s">
        <v>470</v>
      </c>
      <c r="X111" s="35" t="s">
        <v>235</v>
      </c>
      <c r="Y111" s="11"/>
    </row>
    <row r="112" spans="1:25" ht="51" customHeight="1" x14ac:dyDescent="0.2">
      <c r="A112" s="33" t="s">
        <v>471</v>
      </c>
      <c r="B112" s="34" t="s">
        <v>25</v>
      </c>
      <c r="C112" s="35" t="s">
        <v>229</v>
      </c>
      <c r="D112" s="35" t="s">
        <v>230</v>
      </c>
      <c r="E112" s="17" t="s">
        <v>231</v>
      </c>
      <c r="F112" s="37" t="s">
        <v>472</v>
      </c>
      <c r="G112" s="37" t="s">
        <v>473</v>
      </c>
      <c r="H112" s="19">
        <v>43550</v>
      </c>
      <c r="I112" s="19">
        <v>44465</v>
      </c>
      <c r="J112" s="19" t="str">
        <f ca="1">IF(Ugovori_OPULJP[[#This Row],[DATUM ZAVRŠETKA OPERACIJE]]&lt;TODAY(),"završen","u provedbi")</f>
        <v>završen</v>
      </c>
      <c r="K112" s="18" t="s">
        <v>243</v>
      </c>
      <c r="L112" s="18" t="s">
        <v>31</v>
      </c>
      <c r="M112" s="42">
        <v>0.85</v>
      </c>
      <c r="N112" s="42">
        <v>0.15</v>
      </c>
      <c r="O112" s="27">
        <f>Ugovori_OPULJP[[#This Row],[Bespovratna sredstva - Ukupno (EU+Nac) HRK
= Ukupna ugovorena vrijednost bespovratnih sredstava]]*Ugovori_OPULJP[[#This Row],[EU STOPA SUFINANCIRANJA %
EU CO-FINANCING RATE %]]</f>
        <v>700846.30099999998</v>
      </c>
      <c r="P112" s="27">
        <f>Ugovori_OPULJP[[#This Row],[Bespovratna sredstva - Ukupno (EU+Nac) HRK
= Ukupna ugovorena vrijednost bespovratnih sredstava]]*Ugovori_OPULJP[[#This Row],[STOPA NACIONALNOG SUFINANCIRANJA %]]</f>
        <v>123678.75900000001</v>
      </c>
      <c r="Q112" s="27">
        <v>824525.06</v>
      </c>
      <c r="R112" s="27">
        <v>0</v>
      </c>
      <c r="S112" s="27">
        <v>0</v>
      </c>
      <c r="T112" s="20">
        <f>Ugovori_OPULJP[[#This Row],[Bespovratna sredstva - Ukupno (EU+Nac) HRK
= Ukupna ugovorena vrijednost bespovratnih sredstava]]+Ugovori_OPULJP[[#This Row],[Javni doprinos korisnika - HRK]]+Ugovori_OPULJP[[#This Row],[Privatni doprinos korisnika - HRK]]</f>
        <v>824525.06</v>
      </c>
      <c r="U112" s="17" t="s">
        <v>32</v>
      </c>
      <c r="V112" s="17" t="s">
        <v>29</v>
      </c>
      <c r="W112" s="35" t="s">
        <v>474</v>
      </c>
      <c r="X112" s="35" t="s">
        <v>235</v>
      </c>
      <c r="Y112" s="11"/>
    </row>
    <row r="113" spans="1:25" ht="51" customHeight="1" x14ac:dyDescent="0.2">
      <c r="A113" s="33" t="s">
        <v>475</v>
      </c>
      <c r="B113" s="34" t="s">
        <v>25</v>
      </c>
      <c r="C113" s="35" t="s">
        <v>229</v>
      </c>
      <c r="D113" s="35" t="s">
        <v>230</v>
      </c>
      <c r="E113" s="17" t="s">
        <v>231</v>
      </c>
      <c r="F113" s="37" t="s">
        <v>476</v>
      </c>
      <c r="G113" s="37" t="s">
        <v>477</v>
      </c>
      <c r="H113" s="19">
        <v>43234</v>
      </c>
      <c r="I113" s="19">
        <v>44057</v>
      </c>
      <c r="J113" s="19" t="str">
        <f ca="1">IF(Ugovori_OPULJP[[#This Row],[DATUM ZAVRŠETKA OPERACIJE]]&lt;TODAY(),"završen","u provedbi")</f>
        <v>završen</v>
      </c>
      <c r="K113" s="18" t="s">
        <v>354</v>
      </c>
      <c r="L113" s="18" t="s">
        <v>354</v>
      </c>
      <c r="M113" s="42">
        <v>0.85</v>
      </c>
      <c r="N113" s="42">
        <v>0.15</v>
      </c>
      <c r="O113" s="27">
        <f>Ugovori_OPULJP[[#This Row],[Bespovratna sredstva - Ukupno (EU+Nac) HRK
= Ukupna ugovorena vrijednost bespovratnih sredstava]]*Ugovori_OPULJP[[#This Row],[EU STOPA SUFINANCIRANJA %
EU CO-FINANCING RATE %]]</f>
        <v>1520518.216</v>
      </c>
      <c r="P113" s="27">
        <f>Ugovori_OPULJP[[#This Row],[Bespovratna sredstva - Ukupno (EU+Nac) HRK
= Ukupna ugovorena vrijednost bespovratnih sredstava]]*Ugovori_OPULJP[[#This Row],[STOPA NACIONALNOG SUFINANCIRANJA %]]</f>
        <v>268326.74400000001</v>
      </c>
      <c r="Q113" s="27">
        <v>1788844.96</v>
      </c>
      <c r="R113" s="27">
        <v>0</v>
      </c>
      <c r="S113" s="27">
        <v>0</v>
      </c>
      <c r="T113" s="20">
        <f>Ugovori_OPULJP[[#This Row],[Bespovratna sredstva - Ukupno (EU+Nac) HRK
= Ukupna ugovorena vrijednost bespovratnih sredstava]]+Ugovori_OPULJP[[#This Row],[Javni doprinos korisnika - HRK]]+Ugovori_OPULJP[[#This Row],[Privatni doprinos korisnika - HRK]]</f>
        <v>1788844.96</v>
      </c>
      <c r="U113" s="17" t="s">
        <v>32</v>
      </c>
      <c r="V113" s="17" t="s">
        <v>29</v>
      </c>
      <c r="W113" s="35" t="s">
        <v>478</v>
      </c>
      <c r="X113" s="35" t="s">
        <v>235</v>
      </c>
      <c r="Y113" s="11"/>
    </row>
    <row r="114" spans="1:25" ht="51" customHeight="1" x14ac:dyDescent="0.2">
      <c r="A114" s="33" t="s">
        <v>479</v>
      </c>
      <c r="B114" s="34" t="s">
        <v>25</v>
      </c>
      <c r="C114" s="35" t="s">
        <v>229</v>
      </c>
      <c r="D114" s="35" t="s">
        <v>230</v>
      </c>
      <c r="E114" s="17" t="s">
        <v>231</v>
      </c>
      <c r="F114" s="37" t="s">
        <v>480</v>
      </c>
      <c r="G114" s="37" t="s">
        <v>481</v>
      </c>
      <c r="H114" s="19">
        <v>43550</v>
      </c>
      <c r="I114" s="19">
        <v>44130</v>
      </c>
      <c r="J114" s="19" t="str">
        <f ca="1">IF(Ugovori_OPULJP[[#This Row],[DATUM ZAVRŠETKA OPERACIJE]]&lt;TODAY(),"završen","u provedbi")</f>
        <v>završen</v>
      </c>
      <c r="K114" s="18" t="s">
        <v>107</v>
      </c>
      <c r="L114" s="18" t="s">
        <v>102</v>
      </c>
      <c r="M114" s="42">
        <v>0.85</v>
      </c>
      <c r="N114" s="42">
        <v>0.15</v>
      </c>
      <c r="O114" s="27">
        <f>Ugovori_OPULJP[[#This Row],[Bespovratna sredstva - Ukupno (EU+Nac) HRK
= Ukupna ugovorena vrijednost bespovratnih sredstava]]*Ugovori_OPULJP[[#This Row],[EU STOPA SUFINANCIRANJA %
EU CO-FINANCING RATE %]]</f>
        <v>844765.598</v>
      </c>
      <c r="P114" s="27">
        <f>Ugovori_OPULJP[[#This Row],[Bespovratna sredstva - Ukupno (EU+Nac) HRK
= Ukupna ugovorena vrijednost bespovratnih sredstava]]*Ugovori_OPULJP[[#This Row],[STOPA NACIONALNOG SUFINANCIRANJA %]]</f>
        <v>149076.28200000001</v>
      </c>
      <c r="Q114" s="27">
        <v>993841.88</v>
      </c>
      <c r="R114" s="27">
        <v>0</v>
      </c>
      <c r="S114" s="27">
        <v>0</v>
      </c>
      <c r="T114" s="20">
        <f>Ugovori_OPULJP[[#This Row],[Bespovratna sredstva - Ukupno (EU+Nac) HRK
= Ukupna ugovorena vrijednost bespovratnih sredstava]]+Ugovori_OPULJP[[#This Row],[Javni doprinos korisnika - HRK]]+Ugovori_OPULJP[[#This Row],[Privatni doprinos korisnika - HRK]]</f>
        <v>993841.88</v>
      </c>
      <c r="U114" s="17" t="s">
        <v>32</v>
      </c>
      <c r="V114" s="17" t="s">
        <v>29</v>
      </c>
      <c r="W114" s="35" t="s">
        <v>482</v>
      </c>
      <c r="X114" s="35" t="s">
        <v>235</v>
      </c>
      <c r="Y114" s="11"/>
    </row>
    <row r="115" spans="1:25" ht="51" customHeight="1" x14ac:dyDescent="0.2">
      <c r="A115" s="33" t="s">
        <v>483</v>
      </c>
      <c r="B115" s="34" t="s">
        <v>25</v>
      </c>
      <c r="C115" s="35" t="s">
        <v>229</v>
      </c>
      <c r="D115" s="35" t="s">
        <v>230</v>
      </c>
      <c r="E115" s="17" t="s">
        <v>231</v>
      </c>
      <c r="F115" s="37" t="s">
        <v>484</v>
      </c>
      <c r="G115" s="37" t="s">
        <v>282</v>
      </c>
      <c r="H115" s="19">
        <v>43234</v>
      </c>
      <c r="I115" s="19">
        <v>44149</v>
      </c>
      <c r="J115" s="19" t="str">
        <f ca="1">IF(Ugovori_OPULJP[[#This Row],[DATUM ZAVRŠETKA OPERACIJE]]&lt;TODAY(),"završen","u provedbi")</f>
        <v>završen</v>
      </c>
      <c r="K115" s="18" t="s">
        <v>82</v>
      </c>
      <c r="L115" s="18" t="s">
        <v>82</v>
      </c>
      <c r="M115" s="42">
        <v>0.85</v>
      </c>
      <c r="N115" s="42">
        <v>0.15</v>
      </c>
      <c r="O115" s="27">
        <f>Ugovori_OPULJP[[#This Row],[Bespovratna sredstva - Ukupno (EU+Nac) HRK
= Ukupna ugovorena vrijednost bespovratnih sredstava]]*Ugovori_OPULJP[[#This Row],[EU STOPA SUFINANCIRANJA %
EU CO-FINANCING RATE %]]</f>
        <v>1684290.8015000001</v>
      </c>
      <c r="P115" s="27">
        <f>Ugovori_OPULJP[[#This Row],[Bespovratna sredstva - Ukupno (EU+Nac) HRK
= Ukupna ugovorena vrijednost bespovratnih sredstava]]*Ugovori_OPULJP[[#This Row],[STOPA NACIONALNOG SUFINANCIRANJA %]]</f>
        <v>297227.78850000002</v>
      </c>
      <c r="Q115" s="27">
        <v>1981518.59</v>
      </c>
      <c r="R115" s="27">
        <v>0</v>
      </c>
      <c r="S115" s="27">
        <v>0</v>
      </c>
      <c r="T115" s="20">
        <f>Ugovori_OPULJP[[#This Row],[Bespovratna sredstva - Ukupno (EU+Nac) HRK
= Ukupna ugovorena vrijednost bespovratnih sredstava]]+Ugovori_OPULJP[[#This Row],[Javni doprinos korisnika - HRK]]+Ugovori_OPULJP[[#This Row],[Privatni doprinos korisnika - HRK]]</f>
        <v>1981518.59</v>
      </c>
      <c r="U115" s="17" t="s">
        <v>32</v>
      </c>
      <c r="V115" s="17" t="s">
        <v>29</v>
      </c>
      <c r="W115" s="35" t="s">
        <v>485</v>
      </c>
      <c r="X115" s="35" t="s">
        <v>235</v>
      </c>
      <c r="Y115" s="11"/>
    </row>
    <row r="116" spans="1:25" ht="51" customHeight="1" x14ac:dyDescent="0.2">
      <c r="A116" s="33" t="s">
        <v>486</v>
      </c>
      <c r="B116" s="34" t="s">
        <v>25</v>
      </c>
      <c r="C116" s="35" t="s">
        <v>229</v>
      </c>
      <c r="D116" s="35" t="s">
        <v>230</v>
      </c>
      <c r="E116" s="17" t="s">
        <v>231</v>
      </c>
      <c r="F116" s="37" t="s">
        <v>12825</v>
      </c>
      <c r="G116" s="37" t="s">
        <v>487</v>
      </c>
      <c r="H116" s="19">
        <v>43234</v>
      </c>
      <c r="I116" s="19">
        <v>44026</v>
      </c>
      <c r="J116" s="19" t="str">
        <f ca="1">IF(Ugovori_OPULJP[[#This Row],[DATUM ZAVRŠETKA OPERACIJE]]&lt;TODAY(),"završen","u provedbi")</f>
        <v>završen</v>
      </c>
      <c r="K116" s="18" t="s">
        <v>402</v>
      </c>
      <c r="L116" s="18" t="s">
        <v>402</v>
      </c>
      <c r="M116" s="42">
        <v>0.85</v>
      </c>
      <c r="N116" s="42">
        <v>0.15</v>
      </c>
      <c r="O116" s="27">
        <f>Ugovori_OPULJP[[#This Row],[Bespovratna sredstva - Ukupno (EU+Nac) HRK
= Ukupna ugovorena vrijednost bespovratnih sredstava]]*Ugovori_OPULJP[[#This Row],[EU STOPA SUFINANCIRANJA %
EU CO-FINANCING RATE %]]</f>
        <v>1636958.6279999998</v>
      </c>
      <c r="P116" s="27">
        <f>Ugovori_OPULJP[[#This Row],[Bespovratna sredstva - Ukupno (EU+Nac) HRK
= Ukupna ugovorena vrijednost bespovratnih sredstava]]*Ugovori_OPULJP[[#This Row],[STOPA NACIONALNOG SUFINANCIRANJA %]]</f>
        <v>288875.05199999997</v>
      </c>
      <c r="Q116" s="27">
        <v>1925833.68</v>
      </c>
      <c r="R116" s="27">
        <v>0</v>
      </c>
      <c r="S116" s="27">
        <v>0</v>
      </c>
      <c r="T116" s="20">
        <f>Ugovori_OPULJP[[#This Row],[Bespovratna sredstva - Ukupno (EU+Nac) HRK
= Ukupna ugovorena vrijednost bespovratnih sredstava]]+Ugovori_OPULJP[[#This Row],[Javni doprinos korisnika - HRK]]+Ugovori_OPULJP[[#This Row],[Privatni doprinos korisnika - HRK]]</f>
        <v>1925833.68</v>
      </c>
      <c r="U116" s="17" t="s">
        <v>32</v>
      </c>
      <c r="V116" s="17" t="s">
        <v>29</v>
      </c>
      <c r="W116" s="35" t="s">
        <v>488</v>
      </c>
      <c r="X116" s="35" t="s">
        <v>235</v>
      </c>
      <c r="Y116" s="11"/>
    </row>
    <row r="117" spans="1:25" ht="51" customHeight="1" x14ac:dyDescent="0.2">
      <c r="A117" s="33" t="s">
        <v>489</v>
      </c>
      <c r="B117" s="34" t="s">
        <v>25</v>
      </c>
      <c r="C117" s="35" t="s">
        <v>229</v>
      </c>
      <c r="D117" s="35" t="s">
        <v>230</v>
      </c>
      <c r="E117" s="17" t="s">
        <v>231</v>
      </c>
      <c r="F117" s="37" t="s">
        <v>12826</v>
      </c>
      <c r="G117" s="37" t="s">
        <v>490</v>
      </c>
      <c r="H117" s="19">
        <v>43242</v>
      </c>
      <c r="I117" s="19">
        <v>43973</v>
      </c>
      <c r="J117" s="19" t="str">
        <f ca="1">IF(Ugovori_OPULJP[[#This Row],[DATUM ZAVRŠETKA OPERACIJE]]&lt;TODAY(),"završen","u provedbi")</f>
        <v>završen</v>
      </c>
      <c r="K117" s="18" t="s">
        <v>92</v>
      </c>
      <c r="L117" s="18" t="s">
        <v>92</v>
      </c>
      <c r="M117" s="42">
        <v>0.85</v>
      </c>
      <c r="N117" s="42">
        <v>0.15</v>
      </c>
      <c r="O117" s="27">
        <f>Ugovori_OPULJP[[#This Row],[Bespovratna sredstva - Ukupno (EU+Nac) HRK
= Ukupna ugovorena vrijednost bespovratnih sredstava]]*Ugovori_OPULJP[[#This Row],[EU STOPA SUFINANCIRANJA %
EU CO-FINANCING RATE %]]</f>
        <v>1439580.281</v>
      </c>
      <c r="P117" s="27">
        <f>Ugovori_OPULJP[[#This Row],[Bespovratna sredstva - Ukupno (EU+Nac) HRK
= Ukupna ugovorena vrijednost bespovratnih sredstava]]*Ugovori_OPULJP[[#This Row],[STOPA NACIONALNOG SUFINANCIRANJA %]]</f>
        <v>254043.579</v>
      </c>
      <c r="Q117" s="27">
        <v>1693623.86</v>
      </c>
      <c r="R117" s="27">
        <v>0</v>
      </c>
      <c r="S117" s="27">
        <v>0</v>
      </c>
      <c r="T117" s="20">
        <f>Ugovori_OPULJP[[#This Row],[Bespovratna sredstva - Ukupno (EU+Nac) HRK
= Ukupna ugovorena vrijednost bespovratnih sredstava]]+Ugovori_OPULJP[[#This Row],[Javni doprinos korisnika - HRK]]+Ugovori_OPULJP[[#This Row],[Privatni doprinos korisnika - HRK]]</f>
        <v>1693623.86</v>
      </c>
      <c r="U117" s="17" t="s">
        <v>32</v>
      </c>
      <c r="V117" s="17" t="s">
        <v>29</v>
      </c>
      <c r="W117" s="35" t="s">
        <v>491</v>
      </c>
      <c r="X117" s="35" t="s">
        <v>235</v>
      </c>
      <c r="Y117" s="11"/>
    </row>
    <row r="118" spans="1:25" ht="51" customHeight="1" x14ac:dyDescent="0.2">
      <c r="A118" s="33" t="s">
        <v>492</v>
      </c>
      <c r="B118" s="34" t="s">
        <v>25</v>
      </c>
      <c r="C118" s="35" t="s">
        <v>229</v>
      </c>
      <c r="D118" s="35" t="s">
        <v>230</v>
      </c>
      <c r="E118" s="17" t="s">
        <v>231</v>
      </c>
      <c r="F118" s="37" t="s">
        <v>12827</v>
      </c>
      <c r="G118" s="37" t="s">
        <v>493</v>
      </c>
      <c r="H118" s="19">
        <v>43234</v>
      </c>
      <c r="I118" s="19">
        <v>43844</v>
      </c>
      <c r="J118" s="19" t="str">
        <f ca="1">IF(Ugovori_OPULJP[[#This Row],[DATUM ZAVRŠETKA OPERACIJE]]&lt;TODAY(),"završen","u provedbi")</f>
        <v>završen</v>
      </c>
      <c r="K118" s="18" t="s">
        <v>198</v>
      </c>
      <c r="L118" s="18" t="s">
        <v>198</v>
      </c>
      <c r="M118" s="42">
        <v>0.85</v>
      </c>
      <c r="N118" s="42">
        <v>0.15</v>
      </c>
      <c r="O118" s="27">
        <f>Ugovori_OPULJP[[#This Row],[Bespovratna sredstva - Ukupno (EU+Nac) HRK
= Ukupna ugovorena vrijednost bespovratnih sredstava]]*Ugovori_OPULJP[[#This Row],[EU STOPA SUFINANCIRANJA %
EU CO-FINANCING RATE %]]</f>
        <v>845197.80599999998</v>
      </c>
      <c r="P118" s="27">
        <f>Ugovori_OPULJP[[#This Row],[Bespovratna sredstva - Ukupno (EU+Nac) HRK
= Ukupna ugovorena vrijednost bespovratnih sredstava]]*Ugovori_OPULJP[[#This Row],[STOPA NACIONALNOG SUFINANCIRANJA %]]</f>
        <v>149152.554</v>
      </c>
      <c r="Q118" s="27">
        <v>994350.36</v>
      </c>
      <c r="R118" s="27">
        <v>0</v>
      </c>
      <c r="S118" s="27">
        <v>0</v>
      </c>
      <c r="T118" s="20">
        <f>Ugovori_OPULJP[[#This Row],[Bespovratna sredstva - Ukupno (EU+Nac) HRK
= Ukupna ugovorena vrijednost bespovratnih sredstava]]+Ugovori_OPULJP[[#This Row],[Javni doprinos korisnika - HRK]]+Ugovori_OPULJP[[#This Row],[Privatni doprinos korisnika - HRK]]</f>
        <v>994350.36</v>
      </c>
      <c r="U118" s="17" t="s">
        <v>32</v>
      </c>
      <c r="V118" s="17" t="s">
        <v>29</v>
      </c>
      <c r="W118" s="35" t="s">
        <v>494</v>
      </c>
      <c r="X118" s="35" t="s">
        <v>235</v>
      </c>
      <c r="Y118" s="11"/>
    </row>
    <row r="119" spans="1:25" ht="51" customHeight="1" x14ac:dyDescent="0.2">
      <c r="A119" s="33" t="s">
        <v>495</v>
      </c>
      <c r="B119" s="34" t="s">
        <v>25</v>
      </c>
      <c r="C119" s="35" t="s">
        <v>229</v>
      </c>
      <c r="D119" s="35" t="s">
        <v>230</v>
      </c>
      <c r="E119" s="17" t="s">
        <v>231</v>
      </c>
      <c r="F119" s="37" t="s">
        <v>496</v>
      </c>
      <c r="G119" s="37" t="s">
        <v>497</v>
      </c>
      <c r="H119" s="19">
        <v>43567</v>
      </c>
      <c r="I119" s="19">
        <v>44024</v>
      </c>
      <c r="J119" s="19" t="str">
        <f ca="1">IF(Ugovori_OPULJP[[#This Row],[DATUM ZAVRŠETKA OPERACIJE]]&lt;TODAY(),"završen","u provedbi")</f>
        <v>završen</v>
      </c>
      <c r="K119" s="18" t="s">
        <v>248</v>
      </c>
      <c r="L119" s="18" t="s">
        <v>31</v>
      </c>
      <c r="M119" s="42">
        <v>0.85</v>
      </c>
      <c r="N119" s="42">
        <v>0.15</v>
      </c>
      <c r="O119" s="27">
        <f>Ugovori_OPULJP[[#This Row],[Bespovratna sredstva - Ukupno (EU+Nac) HRK
= Ukupna ugovorena vrijednost bespovratnih sredstava]]*Ugovori_OPULJP[[#This Row],[EU STOPA SUFINANCIRANJA %
EU CO-FINANCING RATE %]]</f>
        <v>573373.79</v>
      </c>
      <c r="P119" s="27">
        <f>Ugovori_OPULJP[[#This Row],[Bespovratna sredstva - Ukupno (EU+Nac) HRK
= Ukupna ugovorena vrijednost bespovratnih sredstava]]*Ugovori_OPULJP[[#This Row],[STOPA NACIONALNOG SUFINANCIRANJA %]]</f>
        <v>101183.61</v>
      </c>
      <c r="Q119" s="27">
        <v>674557.4</v>
      </c>
      <c r="R119" s="27">
        <v>0</v>
      </c>
      <c r="S119" s="27">
        <v>0</v>
      </c>
      <c r="T119" s="20">
        <f>Ugovori_OPULJP[[#This Row],[Bespovratna sredstva - Ukupno (EU+Nac) HRK
= Ukupna ugovorena vrijednost bespovratnih sredstava]]+Ugovori_OPULJP[[#This Row],[Javni doprinos korisnika - HRK]]+Ugovori_OPULJP[[#This Row],[Privatni doprinos korisnika - HRK]]</f>
        <v>674557.4</v>
      </c>
      <c r="U119" s="17" t="s">
        <v>32</v>
      </c>
      <c r="V119" s="17" t="s">
        <v>29</v>
      </c>
      <c r="W119" s="35" t="s">
        <v>498</v>
      </c>
      <c r="X119" s="35" t="s">
        <v>235</v>
      </c>
      <c r="Y119" s="11"/>
    </row>
    <row r="120" spans="1:25" ht="51" customHeight="1" x14ac:dyDescent="0.2">
      <c r="A120" s="33" t="s">
        <v>499</v>
      </c>
      <c r="B120" s="34" t="s">
        <v>25</v>
      </c>
      <c r="C120" s="35" t="s">
        <v>229</v>
      </c>
      <c r="D120" s="35" t="s">
        <v>230</v>
      </c>
      <c r="E120" s="17" t="s">
        <v>231</v>
      </c>
      <c r="F120" s="37" t="s">
        <v>500</v>
      </c>
      <c r="G120" s="37" t="s">
        <v>501</v>
      </c>
      <c r="H120" s="19">
        <v>43550</v>
      </c>
      <c r="I120" s="19">
        <v>43916</v>
      </c>
      <c r="J120" s="19" t="str">
        <f ca="1">IF(Ugovori_OPULJP[[#This Row],[DATUM ZAVRŠETKA OPERACIJE]]&lt;TODAY(),"završen","u provedbi")</f>
        <v>završen</v>
      </c>
      <c r="K120" s="18" t="s">
        <v>502</v>
      </c>
      <c r="L120" s="18" t="s">
        <v>171</v>
      </c>
      <c r="M120" s="42">
        <v>0.85</v>
      </c>
      <c r="N120" s="42">
        <v>0.15</v>
      </c>
      <c r="O120" s="27">
        <f>Ugovori_OPULJP[[#This Row],[Bespovratna sredstva - Ukupno (EU+Nac) HRK
= Ukupna ugovorena vrijednost bespovratnih sredstava]]*Ugovori_OPULJP[[#This Row],[EU STOPA SUFINANCIRANJA %
EU CO-FINANCING RATE %]]</f>
        <v>840368.62449999992</v>
      </c>
      <c r="P120" s="27">
        <f>Ugovori_OPULJP[[#This Row],[Bespovratna sredstva - Ukupno (EU+Nac) HRK
= Ukupna ugovorena vrijednost bespovratnih sredstava]]*Ugovori_OPULJP[[#This Row],[STOPA NACIONALNOG SUFINANCIRANJA %]]</f>
        <v>148300.3455</v>
      </c>
      <c r="Q120" s="27">
        <v>988668.97</v>
      </c>
      <c r="R120" s="27">
        <v>0</v>
      </c>
      <c r="S120" s="27">
        <v>0</v>
      </c>
      <c r="T120" s="20">
        <f>Ugovori_OPULJP[[#This Row],[Bespovratna sredstva - Ukupno (EU+Nac) HRK
= Ukupna ugovorena vrijednost bespovratnih sredstava]]+Ugovori_OPULJP[[#This Row],[Javni doprinos korisnika - HRK]]+Ugovori_OPULJP[[#This Row],[Privatni doprinos korisnika - HRK]]</f>
        <v>988668.97</v>
      </c>
      <c r="U120" s="17" t="s">
        <v>32</v>
      </c>
      <c r="V120" s="17" t="s">
        <v>29</v>
      </c>
      <c r="W120" s="35" t="s">
        <v>503</v>
      </c>
      <c r="X120" s="35" t="s">
        <v>235</v>
      </c>
      <c r="Y120" s="11"/>
    </row>
    <row r="121" spans="1:25" ht="51" customHeight="1" x14ac:dyDescent="0.2">
      <c r="A121" s="33" t="s">
        <v>504</v>
      </c>
      <c r="B121" s="34" t="s">
        <v>25</v>
      </c>
      <c r="C121" s="35" t="s">
        <v>229</v>
      </c>
      <c r="D121" s="35" t="s">
        <v>230</v>
      </c>
      <c r="E121" s="17" t="s">
        <v>231</v>
      </c>
      <c r="F121" s="37" t="s">
        <v>12828</v>
      </c>
      <c r="G121" s="37" t="s">
        <v>505</v>
      </c>
      <c r="H121" s="19">
        <v>43234</v>
      </c>
      <c r="I121" s="19">
        <v>44057</v>
      </c>
      <c r="J121" s="19" t="str">
        <f ca="1">IF(Ugovori_OPULJP[[#This Row],[DATUM ZAVRŠETKA OPERACIJE]]&lt;TODAY(),"završen","u provedbi")</f>
        <v>završen</v>
      </c>
      <c r="K121" s="18" t="s">
        <v>248</v>
      </c>
      <c r="L121" s="18" t="s">
        <v>248</v>
      </c>
      <c r="M121" s="42">
        <v>0.85</v>
      </c>
      <c r="N121" s="42">
        <v>0.15</v>
      </c>
      <c r="O121" s="27">
        <f>Ugovori_OPULJP[[#This Row],[Bespovratna sredstva - Ukupno (EU+Nac) HRK
= Ukupna ugovorena vrijednost bespovratnih sredstava]]*Ugovori_OPULJP[[#This Row],[EU STOPA SUFINANCIRANJA %
EU CO-FINANCING RATE %]]</f>
        <v>1689865.875</v>
      </c>
      <c r="P121" s="27">
        <f>Ugovori_OPULJP[[#This Row],[Bespovratna sredstva - Ukupno (EU+Nac) HRK
= Ukupna ugovorena vrijednost bespovratnih sredstava]]*Ugovori_OPULJP[[#This Row],[STOPA NACIONALNOG SUFINANCIRANJA %]]</f>
        <v>298211.625</v>
      </c>
      <c r="Q121" s="27">
        <v>1988077.5</v>
      </c>
      <c r="R121" s="27">
        <v>0</v>
      </c>
      <c r="S121" s="27">
        <v>0</v>
      </c>
      <c r="T121" s="20">
        <f>Ugovori_OPULJP[[#This Row],[Bespovratna sredstva - Ukupno (EU+Nac) HRK
= Ukupna ugovorena vrijednost bespovratnih sredstava]]+Ugovori_OPULJP[[#This Row],[Javni doprinos korisnika - HRK]]+Ugovori_OPULJP[[#This Row],[Privatni doprinos korisnika - HRK]]</f>
        <v>1988077.5</v>
      </c>
      <c r="U121" s="17" t="s">
        <v>32</v>
      </c>
      <c r="V121" s="17" t="s">
        <v>29</v>
      </c>
      <c r="W121" s="35" t="s">
        <v>506</v>
      </c>
      <c r="X121" s="35" t="s">
        <v>235</v>
      </c>
      <c r="Y121" s="11"/>
    </row>
    <row r="122" spans="1:25" ht="51" customHeight="1" x14ac:dyDescent="0.2">
      <c r="A122" s="33" t="s">
        <v>507</v>
      </c>
      <c r="B122" s="34" t="s">
        <v>25</v>
      </c>
      <c r="C122" s="35" t="s">
        <v>229</v>
      </c>
      <c r="D122" s="35" t="s">
        <v>230</v>
      </c>
      <c r="E122" s="17" t="s">
        <v>231</v>
      </c>
      <c r="F122" s="37" t="s">
        <v>508</v>
      </c>
      <c r="G122" s="37" t="s">
        <v>509</v>
      </c>
      <c r="H122" s="19">
        <v>43550</v>
      </c>
      <c r="I122" s="19">
        <v>44100</v>
      </c>
      <c r="J122" s="19" t="str">
        <f ca="1">IF(Ugovori_OPULJP[[#This Row],[DATUM ZAVRŠETKA OPERACIJE]]&lt;TODAY(),"završen","u provedbi")</f>
        <v>završen</v>
      </c>
      <c r="K122" s="18" t="s">
        <v>510</v>
      </c>
      <c r="L122" s="18" t="s">
        <v>209</v>
      </c>
      <c r="M122" s="42">
        <v>0.85</v>
      </c>
      <c r="N122" s="42">
        <v>0.15</v>
      </c>
      <c r="O122" s="27">
        <f>Ugovori_OPULJP[[#This Row],[Bespovratna sredstva - Ukupno (EU+Nac) HRK
= Ukupna ugovorena vrijednost bespovratnih sredstava]]*Ugovori_OPULJP[[#This Row],[EU STOPA SUFINANCIRANJA %
EU CO-FINANCING RATE %]]</f>
        <v>793939.69499999995</v>
      </c>
      <c r="P122" s="27">
        <f>Ugovori_OPULJP[[#This Row],[Bespovratna sredstva - Ukupno (EU+Nac) HRK
= Ukupna ugovorena vrijednost bespovratnih sredstava]]*Ugovori_OPULJP[[#This Row],[STOPA NACIONALNOG SUFINANCIRANJA %]]</f>
        <v>140107.00499999998</v>
      </c>
      <c r="Q122" s="27">
        <v>934046.7</v>
      </c>
      <c r="R122" s="27">
        <v>0</v>
      </c>
      <c r="S122" s="27">
        <v>0</v>
      </c>
      <c r="T122" s="20">
        <f>Ugovori_OPULJP[[#This Row],[Bespovratna sredstva - Ukupno (EU+Nac) HRK
= Ukupna ugovorena vrijednost bespovratnih sredstava]]+Ugovori_OPULJP[[#This Row],[Javni doprinos korisnika - HRK]]+Ugovori_OPULJP[[#This Row],[Privatni doprinos korisnika - HRK]]</f>
        <v>934046.7</v>
      </c>
      <c r="U122" s="17" t="s">
        <v>32</v>
      </c>
      <c r="V122" s="17" t="s">
        <v>29</v>
      </c>
      <c r="W122" s="35" t="s">
        <v>511</v>
      </c>
      <c r="X122" s="35" t="s">
        <v>235</v>
      </c>
      <c r="Y122" s="11"/>
    </row>
    <row r="123" spans="1:25" ht="51" customHeight="1" x14ac:dyDescent="0.2">
      <c r="A123" s="33" t="s">
        <v>512</v>
      </c>
      <c r="B123" s="34" t="s">
        <v>25</v>
      </c>
      <c r="C123" s="35" t="s">
        <v>229</v>
      </c>
      <c r="D123" s="35" t="s">
        <v>230</v>
      </c>
      <c r="E123" s="17" t="s">
        <v>231</v>
      </c>
      <c r="F123" s="37" t="s">
        <v>12829</v>
      </c>
      <c r="G123" s="37" t="s">
        <v>513</v>
      </c>
      <c r="H123" s="19">
        <v>43234</v>
      </c>
      <c r="I123" s="19">
        <v>43783</v>
      </c>
      <c r="J123" s="19" t="str">
        <f ca="1">IF(Ugovori_OPULJP[[#This Row],[DATUM ZAVRŠETKA OPERACIJE]]&lt;TODAY(),"završen","u provedbi")</f>
        <v>završen</v>
      </c>
      <c r="K123" s="18" t="s">
        <v>510</v>
      </c>
      <c r="L123" s="18" t="s">
        <v>266</v>
      </c>
      <c r="M123" s="42">
        <v>0.85</v>
      </c>
      <c r="N123" s="42">
        <v>0.15</v>
      </c>
      <c r="O123" s="27">
        <f>Ugovori_OPULJP[[#This Row],[Bespovratna sredstva - Ukupno (EU+Nac) HRK
= Ukupna ugovorena vrijednost bespovratnih sredstava]]*Ugovori_OPULJP[[#This Row],[EU STOPA SUFINANCIRANJA %
EU CO-FINANCING RATE %]]</f>
        <v>788765.56649999996</v>
      </c>
      <c r="P123" s="27">
        <f>Ugovori_OPULJP[[#This Row],[Bespovratna sredstva - Ukupno (EU+Nac) HRK
= Ukupna ugovorena vrijednost bespovratnih sredstava]]*Ugovori_OPULJP[[#This Row],[STOPA NACIONALNOG SUFINANCIRANJA %]]</f>
        <v>139193.9235</v>
      </c>
      <c r="Q123" s="27">
        <v>927959.49</v>
      </c>
      <c r="R123" s="27">
        <v>0</v>
      </c>
      <c r="S123" s="27">
        <v>0</v>
      </c>
      <c r="T123" s="20">
        <f>Ugovori_OPULJP[[#This Row],[Bespovratna sredstva - Ukupno (EU+Nac) HRK
= Ukupna ugovorena vrijednost bespovratnih sredstava]]+Ugovori_OPULJP[[#This Row],[Javni doprinos korisnika - HRK]]+Ugovori_OPULJP[[#This Row],[Privatni doprinos korisnika - HRK]]</f>
        <v>927959.49</v>
      </c>
      <c r="U123" s="17" t="s">
        <v>32</v>
      </c>
      <c r="V123" s="17" t="s">
        <v>29</v>
      </c>
      <c r="W123" s="35" t="s">
        <v>514</v>
      </c>
      <c r="X123" s="35" t="s">
        <v>235</v>
      </c>
      <c r="Y123" s="11"/>
    </row>
    <row r="124" spans="1:25" ht="51" customHeight="1" x14ac:dyDescent="0.2">
      <c r="A124" s="33" t="s">
        <v>515</v>
      </c>
      <c r="B124" s="34" t="s">
        <v>25</v>
      </c>
      <c r="C124" s="35" t="s">
        <v>229</v>
      </c>
      <c r="D124" s="35" t="s">
        <v>230</v>
      </c>
      <c r="E124" s="17" t="s">
        <v>231</v>
      </c>
      <c r="F124" s="37" t="s">
        <v>516</v>
      </c>
      <c r="G124" s="37" t="s">
        <v>517</v>
      </c>
      <c r="H124" s="19">
        <v>43550</v>
      </c>
      <c r="I124" s="19">
        <v>44191</v>
      </c>
      <c r="J124" s="19" t="str">
        <f ca="1">IF(Ugovori_OPULJP[[#This Row],[DATUM ZAVRŠETKA OPERACIJE]]&lt;TODAY(),"završen","u provedbi")</f>
        <v>završen</v>
      </c>
      <c r="K124" s="18" t="s">
        <v>152</v>
      </c>
      <c r="L124" s="18" t="s">
        <v>31</v>
      </c>
      <c r="M124" s="42">
        <v>0.85</v>
      </c>
      <c r="N124" s="42">
        <v>0.15</v>
      </c>
      <c r="O124" s="27">
        <f>Ugovori_OPULJP[[#This Row],[Bespovratna sredstva - Ukupno (EU+Nac) HRK
= Ukupna ugovorena vrijednost bespovratnih sredstava]]*Ugovori_OPULJP[[#This Row],[EU STOPA SUFINANCIRANJA %
EU CO-FINANCING RATE %]]</f>
        <v>842565.75549999997</v>
      </c>
      <c r="P124" s="27">
        <f>Ugovori_OPULJP[[#This Row],[Bespovratna sredstva - Ukupno (EU+Nac) HRK
= Ukupna ugovorena vrijednost bespovratnih sredstava]]*Ugovori_OPULJP[[#This Row],[STOPA NACIONALNOG SUFINANCIRANJA %]]</f>
        <v>148688.07449999999</v>
      </c>
      <c r="Q124" s="27">
        <v>991253.83</v>
      </c>
      <c r="R124" s="27">
        <v>0</v>
      </c>
      <c r="S124" s="27">
        <v>0</v>
      </c>
      <c r="T124" s="20">
        <f>Ugovori_OPULJP[[#This Row],[Bespovratna sredstva - Ukupno (EU+Nac) HRK
= Ukupna ugovorena vrijednost bespovratnih sredstava]]+Ugovori_OPULJP[[#This Row],[Javni doprinos korisnika - HRK]]+Ugovori_OPULJP[[#This Row],[Privatni doprinos korisnika - HRK]]</f>
        <v>991253.83</v>
      </c>
      <c r="U124" s="17" t="s">
        <v>32</v>
      </c>
      <c r="V124" s="17" t="s">
        <v>29</v>
      </c>
      <c r="W124" s="35" t="s">
        <v>518</v>
      </c>
      <c r="X124" s="35" t="s">
        <v>235</v>
      </c>
      <c r="Y124" s="11"/>
    </row>
    <row r="125" spans="1:25" ht="51" customHeight="1" x14ac:dyDescent="0.2">
      <c r="A125" s="33" t="s">
        <v>519</v>
      </c>
      <c r="B125" s="34" t="s">
        <v>25</v>
      </c>
      <c r="C125" s="35" t="s">
        <v>229</v>
      </c>
      <c r="D125" s="35" t="s">
        <v>230</v>
      </c>
      <c r="E125" s="17" t="s">
        <v>231</v>
      </c>
      <c r="F125" s="37" t="s">
        <v>520</v>
      </c>
      <c r="G125" s="37" t="s">
        <v>521</v>
      </c>
      <c r="H125" s="19">
        <v>43550</v>
      </c>
      <c r="I125" s="19">
        <v>43916</v>
      </c>
      <c r="J125" s="19" t="str">
        <f ca="1">IF(Ugovori_OPULJP[[#This Row],[DATUM ZAVRŠETKA OPERACIJE]]&lt;TODAY(),"završen","u provedbi")</f>
        <v>završen</v>
      </c>
      <c r="K125" s="18" t="s">
        <v>31</v>
      </c>
      <c r="L125" s="18" t="s">
        <v>31</v>
      </c>
      <c r="M125" s="42">
        <v>0.85</v>
      </c>
      <c r="N125" s="42">
        <v>0.15</v>
      </c>
      <c r="O125" s="27">
        <f>Ugovori_OPULJP[[#This Row],[Bespovratna sredstva - Ukupno (EU+Nac) HRK
= Ukupna ugovorena vrijednost bespovratnih sredstava]]*Ugovori_OPULJP[[#This Row],[EU STOPA SUFINANCIRANJA %
EU CO-FINANCING RATE %]]</f>
        <v>451665.68150000001</v>
      </c>
      <c r="P125" s="27">
        <f>Ugovori_OPULJP[[#This Row],[Bespovratna sredstva - Ukupno (EU+Nac) HRK
= Ukupna ugovorena vrijednost bespovratnih sredstava]]*Ugovori_OPULJP[[#This Row],[STOPA NACIONALNOG SUFINANCIRANJA %]]</f>
        <v>79705.708499999993</v>
      </c>
      <c r="Q125" s="27">
        <v>531371.39</v>
      </c>
      <c r="R125" s="27">
        <v>0</v>
      </c>
      <c r="S125" s="27">
        <v>0</v>
      </c>
      <c r="T125" s="20">
        <f>Ugovori_OPULJP[[#This Row],[Bespovratna sredstva - Ukupno (EU+Nac) HRK
= Ukupna ugovorena vrijednost bespovratnih sredstava]]+Ugovori_OPULJP[[#This Row],[Javni doprinos korisnika - HRK]]+Ugovori_OPULJP[[#This Row],[Privatni doprinos korisnika - HRK]]</f>
        <v>531371.39</v>
      </c>
      <c r="U125" s="17" t="s">
        <v>32</v>
      </c>
      <c r="V125" s="17" t="s">
        <v>29</v>
      </c>
      <c r="W125" s="35" t="s">
        <v>522</v>
      </c>
      <c r="X125" s="35" t="s">
        <v>235</v>
      </c>
      <c r="Y125" s="11"/>
    </row>
    <row r="126" spans="1:25" ht="51" customHeight="1" x14ac:dyDescent="0.2">
      <c r="A126" s="33" t="s">
        <v>523</v>
      </c>
      <c r="B126" s="34" t="s">
        <v>25</v>
      </c>
      <c r="C126" s="35" t="s">
        <v>229</v>
      </c>
      <c r="D126" s="35" t="s">
        <v>230</v>
      </c>
      <c r="E126" s="17" t="s">
        <v>231</v>
      </c>
      <c r="F126" s="37" t="s">
        <v>524</v>
      </c>
      <c r="G126" s="37" t="s">
        <v>525</v>
      </c>
      <c r="H126" s="19">
        <v>43550</v>
      </c>
      <c r="I126" s="19">
        <v>44465</v>
      </c>
      <c r="J126" s="19" t="str">
        <f ca="1">IF(Ugovori_OPULJP[[#This Row],[DATUM ZAVRŠETKA OPERACIJE]]&lt;TODAY(),"završen","u provedbi")</f>
        <v>završen</v>
      </c>
      <c r="K126" s="18" t="s">
        <v>248</v>
      </c>
      <c r="L126" s="18" t="s">
        <v>248</v>
      </c>
      <c r="M126" s="42">
        <v>0.85</v>
      </c>
      <c r="N126" s="42">
        <v>0.15</v>
      </c>
      <c r="O126" s="27">
        <f>Ugovori_OPULJP[[#This Row],[Bespovratna sredstva - Ukupno (EU+Nac) HRK
= Ukupna ugovorena vrijednost bespovratnih sredstava]]*Ugovori_OPULJP[[#This Row],[EU STOPA SUFINANCIRANJA %
EU CO-FINANCING RATE %]]</f>
        <v>849964.46149999998</v>
      </c>
      <c r="P126" s="27">
        <f>Ugovori_OPULJP[[#This Row],[Bespovratna sredstva - Ukupno (EU+Nac) HRK
= Ukupna ugovorena vrijednost bespovratnih sredstava]]*Ugovori_OPULJP[[#This Row],[STOPA NACIONALNOG SUFINANCIRANJA %]]</f>
        <v>149993.7285</v>
      </c>
      <c r="Q126" s="27">
        <v>999958.19</v>
      </c>
      <c r="R126" s="27">
        <v>0</v>
      </c>
      <c r="S126" s="27">
        <v>0</v>
      </c>
      <c r="T126" s="20">
        <f>Ugovori_OPULJP[[#This Row],[Bespovratna sredstva - Ukupno (EU+Nac) HRK
= Ukupna ugovorena vrijednost bespovratnih sredstava]]+Ugovori_OPULJP[[#This Row],[Javni doprinos korisnika - HRK]]+Ugovori_OPULJP[[#This Row],[Privatni doprinos korisnika - HRK]]</f>
        <v>999958.19</v>
      </c>
      <c r="U126" s="17" t="s">
        <v>32</v>
      </c>
      <c r="V126" s="17" t="s">
        <v>29</v>
      </c>
      <c r="W126" s="35" t="s">
        <v>526</v>
      </c>
      <c r="X126" s="35" t="s">
        <v>235</v>
      </c>
      <c r="Y126" s="11"/>
    </row>
    <row r="127" spans="1:25" ht="51" customHeight="1" x14ac:dyDescent="0.2">
      <c r="A127" s="33" t="s">
        <v>527</v>
      </c>
      <c r="B127" s="34" t="s">
        <v>25</v>
      </c>
      <c r="C127" s="35" t="s">
        <v>229</v>
      </c>
      <c r="D127" s="35" t="s">
        <v>230</v>
      </c>
      <c r="E127" s="17" t="s">
        <v>231</v>
      </c>
      <c r="F127" s="37" t="s">
        <v>528</v>
      </c>
      <c r="G127" s="37" t="s">
        <v>127</v>
      </c>
      <c r="H127" s="19">
        <v>43550</v>
      </c>
      <c r="I127" s="19">
        <v>44465</v>
      </c>
      <c r="J127" s="19" t="str">
        <f ca="1">IF(Ugovori_OPULJP[[#This Row],[DATUM ZAVRŠETKA OPERACIJE]]&lt;TODAY(),"završen","u provedbi")</f>
        <v>završen</v>
      </c>
      <c r="K127" s="18" t="s">
        <v>128</v>
      </c>
      <c r="L127" s="18" t="s">
        <v>128</v>
      </c>
      <c r="M127" s="42">
        <v>0.85</v>
      </c>
      <c r="N127" s="42">
        <v>0.15</v>
      </c>
      <c r="O127" s="27">
        <f>Ugovori_OPULJP[[#This Row],[Bespovratna sredstva - Ukupno (EU+Nac) HRK
= Ukupna ugovorena vrijednost bespovratnih sredstava]]*Ugovori_OPULJP[[#This Row],[EU STOPA SUFINANCIRANJA %
EU CO-FINANCING RATE %]]</f>
        <v>831001.9219999999</v>
      </c>
      <c r="P127" s="27">
        <f>Ugovori_OPULJP[[#This Row],[Bespovratna sredstva - Ukupno (EU+Nac) HRK
= Ukupna ugovorena vrijednost bespovratnih sredstava]]*Ugovori_OPULJP[[#This Row],[STOPA NACIONALNOG SUFINANCIRANJA %]]</f>
        <v>146647.39799999999</v>
      </c>
      <c r="Q127" s="27">
        <v>977649.32</v>
      </c>
      <c r="R127" s="27">
        <v>0</v>
      </c>
      <c r="S127" s="27">
        <v>0</v>
      </c>
      <c r="T127" s="20">
        <f>Ugovori_OPULJP[[#This Row],[Bespovratna sredstva - Ukupno (EU+Nac) HRK
= Ukupna ugovorena vrijednost bespovratnih sredstava]]+Ugovori_OPULJP[[#This Row],[Javni doprinos korisnika - HRK]]+Ugovori_OPULJP[[#This Row],[Privatni doprinos korisnika - HRK]]</f>
        <v>977649.32</v>
      </c>
      <c r="U127" s="17" t="s">
        <v>32</v>
      </c>
      <c r="V127" s="17" t="s">
        <v>29</v>
      </c>
      <c r="W127" s="35" t="s">
        <v>529</v>
      </c>
      <c r="X127" s="35" t="s">
        <v>235</v>
      </c>
      <c r="Y127" s="11"/>
    </row>
    <row r="128" spans="1:25" ht="51" customHeight="1" x14ac:dyDescent="0.2">
      <c r="A128" s="33" t="s">
        <v>530</v>
      </c>
      <c r="B128" s="34" t="s">
        <v>25</v>
      </c>
      <c r="C128" s="35" t="s">
        <v>229</v>
      </c>
      <c r="D128" s="35" t="s">
        <v>230</v>
      </c>
      <c r="E128" s="17" t="s">
        <v>231</v>
      </c>
      <c r="F128" s="37" t="s">
        <v>12830</v>
      </c>
      <c r="G128" s="23" t="s">
        <v>531</v>
      </c>
      <c r="H128" s="19">
        <v>43234</v>
      </c>
      <c r="I128" s="19">
        <v>43844</v>
      </c>
      <c r="J128" s="19" t="str">
        <f ca="1">IF(Ugovori_OPULJP[[#This Row],[DATUM ZAVRŠETKA OPERACIJE]]&lt;TODAY(),"završen","u provedbi")</f>
        <v>završen</v>
      </c>
      <c r="K128" s="18" t="s">
        <v>153</v>
      </c>
      <c r="L128" s="18" t="s">
        <v>153</v>
      </c>
      <c r="M128" s="42">
        <v>0.85</v>
      </c>
      <c r="N128" s="42">
        <v>0.15</v>
      </c>
      <c r="O128" s="27">
        <f>Ugovori_OPULJP[[#This Row],[Bespovratna sredstva - Ukupno (EU+Nac) HRK
= Ukupna ugovorena vrijednost bespovratnih sredstava]]*Ugovori_OPULJP[[#This Row],[EU STOPA SUFINANCIRANJA %
EU CO-FINANCING RATE %]]</f>
        <v>849533.97049999994</v>
      </c>
      <c r="P128" s="27">
        <f>Ugovori_OPULJP[[#This Row],[Bespovratna sredstva - Ukupno (EU+Nac) HRK
= Ukupna ugovorena vrijednost bespovratnih sredstava]]*Ugovori_OPULJP[[#This Row],[STOPA NACIONALNOG SUFINANCIRANJA %]]</f>
        <v>149917.75949999999</v>
      </c>
      <c r="Q128" s="27">
        <v>999451.73</v>
      </c>
      <c r="R128" s="27">
        <v>0</v>
      </c>
      <c r="S128" s="27">
        <v>25673.989999999991</v>
      </c>
      <c r="T128" s="20">
        <f>Ugovori_OPULJP[[#This Row],[Bespovratna sredstva - Ukupno (EU+Nac) HRK
= Ukupna ugovorena vrijednost bespovratnih sredstava]]+Ugovori_OPULJP[[#This Row],[Javni doprinos korisnika - HRK]]+Ugovori_OPULJP[[#This Row],[Privatni doprinos korisnika - HRK]]</f>
        <v>1025125.72</v>
      </c>
      <c r="U128" s="17" t="s">
        <v>32</v>
      </c>
      <c r="V128" s="17" t="s">
        <v>29</v>
      </c>
      <c r="W128" s="35" t="s">
        <v>532</v>
      </c>
      <c r="X128" s="35" t="s">
        <v>235</v>
      </c>
      <c r="Y128" s="11"/>
    </row>
    <row r="129" spans="1:25" ht="51" customHeight="1" x14ac:dyDescent="0.2">
      <c r="A129" s="33" t="s">
        <v>533</v>
      </c>
      <c r="B129" s="34" t="s">
        <v>25</v>
      </c>
      <c r="C129" s="35" t="s">
        <v>229</v>
      </c>
      <c r="D129" s="35" t="s">
        <v>230</v>
      </c>
      <c r="E129" s="17" t="s">
        <v>231</v>
      </c>
      <c r="F129" s="37" t="s">
        <v>534</v>
      </c>
      <c r="G129" s="37" t="s">
        <v>535</v>
      </c>
      <c r="H129" s="19">
        <v>43550</v>
      </c>
      <c r="I129" s="19">
        <v>44281</v>
      </c>
      <c r="J129" s="19" t="str">
        <f ca="1">IF(Ugovori_OPULJP[[#This Row],[DATUM ZAVRŠETKA OPERACIJE]]&lt;TODAY(),"završen","u provedbi")</f>
        <v>završen</v>
      </c>
      <c r="K129" s="18" t="s">
        <v>354</v>
      </c>
      <c r="L129" s="18" t="s">
        <v>354</v>
      </c>
      <c r="M129" s="42">
        <v>0.85</v>
      </c>
      <c r="N129" s="42">
        <v>0.15</v>
      </c>
      <c r="O129" s="27">
        <f>Ugovori_OPULJP[[#This Row],[Bespovratna sredstva - Ukupno (EU+Nac) HRK
= Ukupna ugovorena vrijednost bespovratnih sredstava]]*Ugovori_OPULJP[[#This Row],[EU STOPA SUFINANCIRANJA %
EU CO-FINANCING RATE %]]</f>
        <v>476678.43599999999</v>
      </c>
      <c r="P129" s="27">
        <f>Ugovori_OPULJP[[#This Row],[Bespovratna sredstva - Ukupno (EU+Nac) HRK
= Ukupna ugovorena vrijednost bespovratnih sredstava]]*Ugovori_OPULJP[[#This Row],[STOPA NACIONALNOG SUFINANCIRANJA %]]</f>
        <v>84119.724000000002</v>
      </c>
      <c r="Q129" s="27">
        <v>560798.16</v>
      </c>
      <c r="R129" s="27">
        <v>0</v>
      </c>
      <c r="S129" s="27">
        <v>0</v>
      </c>
      <c r="T129" s="20">
        <f>Ugovori_OPULJP[[#This Row],[Bespovratna sredstva - Ukupno (EU+Nac) HRK
= Ukupna ugovorena vrijednost bespovratnih sredstava]]+Ugovori_OPULJP[[#This Row],[Javni doprinos korisnika - HRK]]+Ugovori_OPULJP[[#This Row],[Privatni doprinos korisnika - HRK]]</f>
        <v>560798.16</v>
      </c>
      <c r="U129" s="17" t="s">
        <v>32</v>
      </c>
      <c r="V129" s="17" t="s">
        <v>29</v>
      </c>
      <c r="W129" s="35" t="s">
        <v>536</v>
      </c>
      <c r="X129" s="35" t="s">
        <v>235</v>
      </c>
      <c r="Y129" s="11"/>
    </row>
    <row r="130" spans="1:25" ht="51" customHeight="1" x14ac:dyDescent="0.2">
      <c r="A130" s="33" t="s">
        <v>537</v>
      </c>
      <c r="B130" s="34" t="s">
        <v>25</v>
      </c>
      <c r="C130" s="35" t="s">
        <v>229</v>
      </c>
      <c r="D130" s="35" t="s">
        <v>230</v>
      </c>
      <c r="E130" s="17" t="s">
        <v>231</v>
      </c>
      <c r="F130" s="37" t="s">
        <v>538</v>
      </c>
      <c r="G130" s="23" t="s">
        <v>539</v>
      </c>
      <c r="H130" s="19">
        <v>43550</v>
      </c>
      <c r="I130" s="19">
        <v>43916</v>
      </c>
      <c r="J130" s="19" t="str">
        <f ca="1">IF(Ugovori_OPULJP[[#This Row],[DATUM ZAVRŠETKA OPERACIJE]]&lt;TODAY(),"završen","u provedbi")</f>
        <v>završen</v>
      </c>
      <c r="K130" s="18" t="s">
        <v>243</v>
      </c>
      <c r="L130" s="18" t="s">
        <v>243</v>
      </c>
      <c r="M130" s="42">
        <v>0.85</v>
      </c>
      <c r="N130" s="42">
        <v>0.15</v>
      </c>
      <c r="O130" s="27">
        <f>Ugovori_OPULJP[[#This Row],[Bespovratna sredstva - Ukupno (EU+Nac) HRK
= Ukupna ugovorena vrijednost bespovratnih sredstava]]*Ugovori_OPULJP[[#This Row],[EU STOPA SUFINANCIRANJA %
EU CO-FINANCING RATE %]]</f>
        <v>359980.86499999999</v>
      </c>
      <c r="P130" s="27">
        <f>Ugovori_OPULJP[[#This Row],[Bespovratna sredstva - Ukupno (EU+Nac) HRK
= Ukupna ugovorena vrijednost bespovratnih sredstava]]*Ugovori_OPULJP[[#This Row],[STOPA NACIONALNOG SUFINANCIRANJA %]]</f>
        <v>63526.035000000003</v>
      </c>
      <c r="Q130" s="27">
        <v>423506.9</v>
      </c>
      <c r="R130" s="27">
        <v>0</v>
      </c>
      <c r="S130" s="27">
        <v>0</v>
      </c>
      <c r="T130" s="20">
        <f>Ugovori_OPULJP[[#This Row],[Bespovratna sredstva - Ukupno (EU+Nac) HRK
= Ukupna ugovorena vrijednost bespovratnih sredstava]]+Ugovori_OPULJP[[#This Row],[Javni doprinos korisnika - HRK]]+Ugovori_OPULJP[[#This Row],[Privatni doprinos korisnika - HRK]]</f>
        <v>423506.9</v>
      </c>
      <c r="U130" s="17" t="s">
        <v>32</v>
      </c>
      <c r="V130" s="17" t="s">
        <v>29</v>
      </c>
      <c r="W130" s="35" t="s">
        <v>540</v>
      </c>
      <c r="X130" s="35" t="s">
        <v>235</v>
      </c>
      <c r="Y130" s="11"/>
    </row>
    <row r="131" spans="1:25" ht="51" customHeight="1" x14ac:dyDescent="0.2">
      <c r="A131" s="33" t="s">
        <v>541</v>
      </c>
      <c r="B131" s="34" t="s">
        <v>25</v>
      </c>
      <c r="C131" s="35" t="s">
        <v>229</v>
      </c>
      <c r="D131" s="35" t="s">
        <v>230</v>
      </c>
      <c r="E131" s="17" t="s">
        <v>231</v>
      </c>
      <c r="F131" s="37" t="s">
        <v>542</v>
      </c>
      <c r="G131" s="37" t="s">
        <v>543</v>
      </c>
      <c r="H131" s="19">
        <v>43556</v>
      </c>
      <c r="I131" s="19">
        <v>44348</v>
      </c>
      <c r="J131" s="19" t="str">
        <f ca="1">IF(Ugovori_OPULJP[[#This Row],[DATUM ZAVRŠETKA OPERACIJE]]&lt;TODAY(),"završen","u provedbi")</f>
        <v>završen</v>
      </c>
      <c r="K131" s="18" t="s">
        <v>77</v>
      </c>
      <c r="L131" s="18" t="s">
        <v>77</v>
      </c>
      <c r="M131" s="42">
        <v>0.85</v>
      </c>
      <c r="N131" s="42">
        <v>0.15</v>
      </c>
      <c r="O131" s="27">
        <f>Ugovori_OPULJP[[#This Row],[Bespovratna sredstva - Ukupno (EU+Nac) HRK
= Ukupna ugovorena vrijednost bespovratnih sredstava]]*Ugovori_OPULJP[[#This Row],[EU STOPA SUFINANCIRANJA %
EU CO-FINANCING RATE %]]</f>
        <v>472248.55900000001</v>
      </c>
      <c r="P131" s="27">
        <f>Ugovori_OPULJP[[#This Row],[Bespovratna sredstva - Ukupno (EU+Nac) HRK
= Ukupna ugovorena vrijednost bespovratnih sredstava]]*Ugovori_OPULJP[[#This Row],[STOPA NACIONALNOG SUFINANCIRANJA %]]</f>
        <v>83337.981</v>
      </c>
      <c r="Q131" s="27">
        <v>555586.54</v>
      </c>
      <c r="R131" s="27">
        <v>0</v>
      </c>
      <c r="S131" s="27">
        <v>0</v>
      </c>
      <c r="T131" s="20">
        <f>Ugovori_OPULJP[[#This Row],[Bespovratna sredstva - Ukupno (EU+Nac) HRK
= Ukupna ugovorena vrijednost bespovratnih sredstava]]+Ugovori_OPULJP[[#This Row],[Javni doprinos korisnika - HRK]]+Ugovori_OPULJP[[#This Row],[Privatni doprinos korisnika - HRK]]</f>
        <v>555586.54</v>
      </c>
      <c r="U131" s="17" t="s">
        <v>32</v>
      </c>
      <c r="V131" s="17" t="s">
        <v>29</v>
      </c>
      <c r="W131" s="35" t="s">
        <v>544</v>
      </c>
      <c r="X131" s="35" t="s">
        <v>235</v>
      </c>
      <c r="Y131" s="11"/>
    </row>
    <row r="132" spans="1:25" ht="51" customHeight="1" x14ac:dyDescent="0.2">
      <c r="A132" s="33" t="s">
        <v>545</v>
      </c>
      <c r="B132" s="34" t="s">
        <v>25</v>
      </c>
      <c r="C132" s="35" t="s">
        <v>229</v>
      </c>
      <c r="D132" s="35" t="s">
        <v>230</v>
      </c>
      <c r="E132" s="17" t="s">
        <v>231</v>
      </c>
      <c r="F132" s="37" t="s">
        <v>12831</v>
      </c>
      <c r="G132" s="37" t="s">
        <v>76</v>
      </c>
      <c r="H132" s="19">
        <v>43237</v>
      </c>
      <c r="I132" s="19">
        <v>43786</v>
      </c>
      <c r="J132" s="19" t="str">
        <f ca="1">IF(Ugovori_OPULJP[[#This Row],[DATUM ZAVRŠETKA OPERACIJE]]&lt;TODAY(),"završen","u provedbi")</f>
        <v>završen</v>
      </c>
      <c r="K132" s="18" t="s">
        <v>77</v>
      </c>
      <c r="L132" s="18" t="s">
        <v>77</v>
      </c>
      <c r="M132" s="42">
        <v>0.85</v>
      </c>
      <c r="N132" s="42">
        <v>0.15</v>
      </c>
      <c r="O132" s="27">
        <f>Ugovori_OPULJP[[#This Row],[Bespovratna sredstva - Ukupno (EU+Nac) HRK
= Ukupna ugovorena vrijednost bespovratnih sredstava]]*Ugovori_OPULJP[[#This Row],[EU STOPA SUFINANCIRANJA %
EU CO-FINANCING RATE %]]</f>
        <v>818665.05599999998</v>
      </c>
      <c r="P132" s="27">
        <f>Ugovori_OPULJP[[#This Row],[Bespovratna sredstva - Ukupno (EU+Nac) HRK
= Ukupna ugovorena vrijednost bespovratnih sredstava]]*Ugovori_OPULJP[[#This Row],[STOPA NACIONALNOG SUFINANCIRANJA %]]</f>
        <v>144470.304</v>
      </c>
      <c r="Q132" s="27">
        <v>963135.36</v>
      </c>
      <c r="R132" s="27">
        <v>0</v>
      </c>
      <c r="S132" s="27">
        <v>0</v>
      </c>
      <c r="T132" s="20">
        <f>Ugovori_OPULJP[[#This Row],[Bespovratna sredstva - Ukupno (EU+Nac) HRK
= Ukupna ugovorena vrijednost bespovratnih sredstava]]+Ugovori_OPULJP[[#This Row],[Javni doprinos korisnika - HRK]]+Ugovori_OPULJP[[#This Row],[Privatni doprinos korisnika - HRK]]</f>
        <v>963135.36</v>
      </c>
      <c r="U132" s="17" t="s">
        <v>32</v>
      </c>
      <c r="V132" s="17" t="s">
        <v>29</v>
      </c>
      <c r="W132" s="35" t="s">
        <v>546</v>
      </c>
      <c r="X132" s="35" t="s">
        <v>235</v>
      </c>
      <c r="Y132" s="11"/>
    </row>
    <row r="133" spans="1:25" ht="51" customHeight="1" x14ac:dyDescent="0.2">
      <c r="A133" s="33" t="s">
        <v>547</v>
      </c>
      <c r="B133" s="34" t="s">
        <v>25</v>
      </c>
      <c r="C133" s="35" t="s">
        <v>229</v>
      </c>
      <c r="D133" s="35" t="s">
        <v>230</v>
      </c>
      <c r="E133" s="17" t="s">
        <v>231</v>
      </c>
      <c r="F133" s="37" t="s">
        <v>548</v>
      </c>
      <c r="G133" s="37" t="s">
        <v>549</v>
      </c>
      <c r="H133" s="19">
        <v>43550</v>
      </c>
      <c r="I133" s="19">
        <v>44100</v>
      </c>
      <c r="J133" s="19" t="str">
        <f ca="1">IF(Ugovori_OPULJP[[#This Row],[DATUM ZAVRŠETKA OPERACIJE]]&lt;TODAY(),"završen","u provedbi")</f>
        <v>završen</v>
      </c>
      <c r="K133" s="18" t="s">
        <v>198</v>
      </c>
      <c r="L133" s="18" t="s">
        <v>198</v>
      </c>
      <c r="M133" s="42">
        <v>0.85</v>
      </c>
      <c r="N133" s="42">
        <v>0.15</v>
      </c>
      <c r="O133" s="27">
        <f>Ugovori_OPULJP[[#This Row],[Bespovratna sredstva - Ukupno (EU+Nac) HRK
= Ukupna ugovorena vrijednost bespovratnih sredstava]]*Ugovori_OPULJP[[#This Row],[EU STOPA SUFINANCIRANJA %
EU CO-FINANCING RATE %]]</f>
        <v>637612.27649999992</v>
      </c>
      <c r="P133" s="27">
        <f>Ugovori_OPULJP[[#This Row],[Bespovratna sredstva - Ukupno (EU+Nac) HRK
= Ukupna ugovorena vrijednost bespovratnih sredstava]]*Ugovori_OPULJP[[#This Row],[STOPA NACIONALNOG SUFINANCIRANJA %]]</f>
        <v>112519.81349999999</v>
      </c>
      <c r="Q133" s="27">
        <v>750132.09</v>
      </c>
      <c r="R133" s="27">
        <v>0</v>
      </c>
      <c r="S133" s="27">
        <v>0</v>
      </c>
      <c r="T133" s="20">
        <f>Ugovori_OPULJP[[#This Row],[Bespovratna sredstva - Ukupno (EU+Nac) HRK
= Ukupna ugovorena vrijednost bespovratnih sredstava]]+Ugovori_OPULJP[[#This Row],[Javni doprinos korisnika - HRK]]+Ugovori_OPULJP[[#This Row],[Privatni doprinos korisnika - HRK]]</f>
        <v>750132.09</v>
      </c>
      <c r="U133" s="17" t="s">
        <v>32</v>
      </c>
      <c r="V133" s="17" t="s">
        <v>29</v>
      </c>
      <c r="W133" s="35" t="s">
        <v>550</v>
      </c>
      <c r="X133" s="35" t="s">
        <v>235</v>
      </c>
      <c r="Y133" s="11"/>
    </row>
    <row r="134" spans="1:25" ht="63.75" customHeight="1" x14ac:dyDescent="0.2">
      <c r="A134" s="33" t="s">
        <v>551</v>
      </c>
      <c r="B134" s="34" t="s">
        <v>25</v>
      </c>
      <c r="C134" s="35" t="s">
        <v>229</v>
      </c>
      <c r="D134" s="35" t="s">
        <v>230</v>
      </c>
      <c r="E134" s="17" t="s">
        <v>231</v>
      </c>
      <c r="F134" s="37" t="s">
        <v>12832</v>
      </c>
      <c r="G134" s="37" t="s">
        <v>552</v>
      </c>
      <c r="H134" s="19">
        <v>43234</v>
      </c>
      <c r="I134" s="19">
        <v>44026</v>
      </c>
      <c r="J134" s="19" t="str">
        <f ca="1">IF(Ugovori_OPULJP[[#This Row],[DATUM ZAVRŠETKA OPERACIJE]]&lt;TODAY(),"završen","u provedbi")</f>
        <v>završen</v>
      </c>
      <c r="K134" s="18" t="s">
        <v>266</v>
      </c>
      <c r="L134" s="18" t="s">
        <v>266</v>
      </c>
      <c r="M134" s="42">
        <v>0.85</v>
      </c>
      <c r="N134" s="42">
        <v>0.15</v>
      </c>
      <c r="O134" s="27">
        <f>Ugovori_OPULJP[[#This Row],[Bespovratna sredstva - Ukupno (EU+Nac) HRK
= Ukupna ugovorena vrijednost bespovratnih sredstava]]*Ugovori_OPULJP[[#This Row],[EU STOPA SUFINANCIRANJA %
EU CO-FINANCING RATE %]]</f>
        <v>841026.54999999993</v>
      </c>
      <c r="P134" s="27">
        <f>Ugovori_OPULJP[[#This Row],[Bespovratna sredstva - Ukupno (EU+Nac) HRK
= Ukupna ugovorena vrijednost bespovratnih sredstava]]*Ugovori_OPULJP[[#This Row],[STOPA NACIONALNOG SUFINANCIRANJA %]]</f>
        <v>148416.44999999998</v>
      </c>
      <c r="Q134" s="27">
        <v>989443</v>
      </c>
      <c r="R134" s="27">
        <v>0</v>
      </c>
      <c r="S134" s="27">
        <v>0</v>
      </c>
      <c r="T134" s="20">
        <f>Ugovori_OPULJP[[#This Row],[Bespovratna sredstva - Ukupno (EU+Nac) HRK
= Ukupna ugovorena vrijednost bespovratnih sredstava]]+Ugovori_OPULJP[[#This Row],[Javni doprinos korisnika - HRK]]+Ugovori_OPULJP[[#This Row],[Privatni doprinos korisnika - HRK]]</f>
        <v>989443</v>
      </c>
      <c r="U134" s="17" t="s">
        <v>32</v>
      </c>
      <c r="V134" s="17" t="s">
        <v>29</v>
      </c>
      <c r="W134" s="35" t="s">
        <v>553</v>
      </c>
      <c r="X134" s="35" t="s">
        <v>235</v>
      </c>
      <c r="Y134" s="11"/>
    </row>
    <row r="135" spans="1:25" ht="51" customHeight="1" x14ac:dyDescent="0.2">
      <c r="A135" s="33" t="s">
        <v>554</v>
      </c>
      <c r="B135" s="34" t="s">
        <v>25</v>
      </c>
      <c r="C135" s="35" t="s">
        <v>229</v>
      </c>
      <c r="D135" s="35" t="s">
        <v>230</v>
      </c>
      <c r="E135" s="17" t="s">
        <v>231</v>
      </c>
      <c r="F135" s="37" t="s">
        <v>12833</v>
      </c>
      <c r="G135" s="37" t="s">
        <v>555</v>
      </c>
      <c r="H135" s="19">
        <v>43234</v>
      </c>
      <c r="I135" s="19">
        <v>44149</v>
      </c>
      <c r="J135" s="19" t="str">
        <f ca="1">IF(Ugovori_OPULJP[[#This Row],[DATUM ZAVRŠETKA OPERACIJE]]&lt;TODAY(),"završen","u provedbi")</f>
        <v>završen</v>
      </c>
      <c r="K135" s="18" t="s">
        <v>556</v>
      </c>
      <c r="L135" s="18" t="s">
        <v>556</v>
      </c>
      <c r="M135" s="42">
        <v>0.85</v>
      </c>
      <c r="N135" s="42">
        <v>0.15</v>
      </c>
      <c r="O135" s="27">
        <f>Ugovori_OPULJP[[#This Row],[Bespovratna sredstva - Ukupno (EU+Nac) HRK
= Ukupna ugovorena vrijednost bespovratnih sredstava]]*Ugovori_OPULJP[[#This Row],[EU STOPA SUFINANCIRANJA %
EU CO-FINANCING RATE %]]</f>
        <v>800877.08049999992</v>
      </c>
      <c r="P135" s="27">
        <f>Ugovori_OPULJP[[#This Row],[Bespovratna sredstva - Ukupno (EU+Nac) HRK
= Ukupna ugovorena vrijednost bespovratnih sredstava]]*Ugovori_OPULJP[[#This Row],[STOPA NACIONALNOG SUFINANCIRANJA %]]</f>
        <v>141331.24949999998</v>
      </c>
      <c r="Q135" s="27">
        <v>942208.33</v>
      </c>
      <c r="R135" s="27">
        <v>0</v>
      </c>
      <c r="S135" s="27">
        <v>0</v>
      </c>
      <c r="T135" s="20">
        <f>Ugovori_OPULJP[[#This Row],[Bespovratna sredstva - Ukupno (EU+Nac) HRK
= Ukupna ugovorena vrijednost bespovratnih sredstava]]+Ugovori_OPULJP[[#This Row],[Javni doprinos korisnika - HRK]]+Ugovori_OPULJP[[#This Row],[Privatni doprinos korisnika - HRK]]</f>
        <v>942208.33</v>
      </c>
      <c r="U135" s="17" t="s">
        <v>32</v>
      </c>
      <c r="V135" s="17" t="s">
        <v>29</v>
      </c>
      <c r="W135" s="35" t="s">
        <v>557</v>
      </c>
      <c r="X135" s="35" t="s">
        <v>235</v>
      </c>
      <c r="Y135" s="11"/>
    </row>
    <row r="136" spans="1:25" ht="51" customHeight="1" x14ac:dyDescent="0.2">
      <c r="A136" s="33" t="s">
        <v>558</v>
      </c>
      <c r="B136" s="34" t="s">
        <v>25</v>
      </c>
      <c r="C136" s="35" t="s">
        <v>229</v>
      </c>
      <c r="D136" s="35" t="s">
        <v>230</v>
      </c>
      <c r="E136" s="17" t="s">
        <v>231</v>
      </c>
      <c r="F136" s="37" t="s">
        <v>12834</v>
      </c>
      <c r="G136" s="37" t="s">
        <v>559</v>
      </c>
      <c r="H136" s="19">
        <v>43234</v>
      </c>
      <c r="I136" s="19">
        <v>44149</v>
      </c>
      <c r="J136" s="19" t="str">
        <f ca="1">IF(Ugovori_OPULJP[[#This Row],[DATUM ZAVRŠETKA OPERACIJE]]&lt;TODAY(),"završen","u provedbi")</f>
        <v>završen</v>
      </c>
      <c r="K136" s="18" t="s">
        <v>560</v>
      </c>
      <c r="L136" s="18" t="s">
        <v>560</v>
      </c>
      <c r="M136" s="42">
        <v>0.85</v>
      </c>
      <c r="N136" s="42">
        <v>0.15</v>
      </c>
      <c r="O136" s="27">
        <f>Ugovori_OPULJP[[#This Row],[Bespovratna sredstva - Ukupno (EU+Nac) HRK
= Ukupna ugovorena vrijednost bespovratnih sredstava]]*Ugovori_OPULJP[[#This Row],[EU STOPA SUFINANCIRANJA %
EU CO-FINANCING RATE %]]</f>
        <v>1679507.5965</v>
      </c>
      <c r="P136" s="27">
        <f>Ugovori_OPULJP[[#This Row],[Bespovratna sredstva - Ukupno (EU+Nac) HRK
= Ukupna ugovorena vrijednost bespovratnih sredstava]]*Ugovori_OPULJP[[#This Row],[STOPA NACIONALNOG SUFINANCIRANJA %]]</f>
        <v>296383.69349999999</v>
      </c>
      <c r="Q136" s="27">
        <v>1975891.29</v>
      </c>
      <c r="R136" s="27">
        <v>0</v>
      </c>
      <c r="S136" s="27">
        <v>0</v>
      </c>
      <c r="T136" s="20">
        <f>Ugovori_OPULJP[[#This Row],[Bespovratna sredstva - Ukupno (EU+Nac) HRK
= Ukupna ugovorena vrijednost bespovratnih sredstava]]+Ugovori_OPULJP[[#This Row],[Javni doprinos korisnika - HRK]]+Ugovori_OPULJP[[#This Row],[Privatni doprinos korisnika - HRK]]</f>
        <v>1975891.29</v>
      </c>
      <c r="U136" s="17" t="s">
        <v>32</v>
      </c>
      <c r="V136" s="17" t="s">
        <v>29</v>
      </c>
      <c r="W136" s="35" t="s">
        <v>561</v>
      </c>
      <c r="X136" s="35" t="s">
        <v>235</v>
      </c>
      <c r="Y136" s="11"/>
    </row>
    <row r="137" spans="1:25" ht="51" customHeight="1" x14ac:dyDescent="0.2">
      <c r="A137" s="33" t="s">
        <v>562</v>
      </c>
      <c r="B137" s="34" t="s">
        <v>25</v>
      </c>
      <c r="C137" s="35" t="s">
        <v>229</v>
      </c>
      <c r="D137" s="35" t="s">
        <v>230</v>
      </c>
      <c r="E137" s="17" t="s">
        <v>231</v>
      </c>
      <c r="F137" s="37" t="s">
        <v>12835</v>
      </c>
      <c r="G137" s="37" t="s">
        <v>563</v>
      </c>
      <c r="H137" s="19">
        <v>43234</v>
      </c>
      <c r="I137" s="19">
        <v>44149</v>
      </c>
      <c r="J137" s="19" t="str">
        <f ca="1">IF(Ugovori_OPULJP[[#This Row],[DATUM ZAVRŠETKA OPERACIJE]]&lt;TODAY(),"završen","u provedbi")</f>
        <v>završen</v>
      </c>
      <c r="K137" s="18" t="s">
        <v>556</v>
      </c>
      <c r="L137" s="18" t="s">
        <v>556</v>
      </c>
      <c r="M137" s="42">
        <v>0.85</v>
      </c>
      <c r="N137" s="42">
        <v>0.15</v>
      </c>
      <c r="O137" s="27">
        <f>Ugovori_OPULJP[[#This Row],[Bespovratna sredstva - Ukupno (EU+Nac) HRK
= Ukupna ugovorena vrijednost bespovratnih sredstava]]*Ugovori_OPULJP[[#This Row],[EU STOPA SUFINANCIRANJA %
EU CO-FINANCING RATE %]]</f>
        <v>846562.99949999992</v>
      </c>
      <c r="P137" s="27">
        <f>Ugovori_OPULJP[[#This Row],[Bespovratna sredstva - Ukupno (EU+Nac) HRK
= Ukupna ugovorena vrijednost bespovratnih sredstava]]*Ugovori_OPULJP[[#This Row],[STOPA NACIONALNOG SUFINANCIRANJA %]]</f>
        <v>149393.4705</v>
      </c>
      <c r="Q137" s="27">
        <v>995956.47</v>
      </c>
      <c r="R137" s="27">
        <v>933724.42999999993</v>
      </c>
      <c r="S137" s="27">
        <v>0</v>
      </c>
      <c r="T137" s="20">
        <f>Ugovori_OPULJP[[#This Row],[Bespovratna sredstva - Ukupno (EU+Nac) HRK
= Ukupna ugovorena vrijednost bespovratnih sredstava]]+Ugovori_OPULJP[[#This Row],[Javni doprinos korisnika - HRK]]+Ugovori_OPULJP[[#This Row],[Privatni doprinos korisnika - HRK]]</f>
        <v>1929680.9</v>
      </c>
      <c r="U137" s="17" t="s">
        <v>32</v>
      </c>
      <c r="V137" s="17" t="s">
        <v>29</v>
      </c>
      <c r="W137" s="35" t="s">
        <v>564</v>
      </c>
      <c r="X137" s="35" t="s">
        <v>235</v>
      </c>
      <c r="Y137" s="11"/>
    </row>
    <row r="138" spans="1:25" ht="51" customHeight="1" x14ac:dyDescent="0.2">
      <c r="A138" s="33" t="s">
        <v>565</v>
      </c>
      <c r="B138" s="34" t="s">
        <v>25</v>
      </c>
      <c r="C138" s="35" t="s">
        <v>229</v>
      </c>
      <c r="D138" s="35" t="s">
        <v>230</v>
      </c>
      <c r="E138" s="17" t="s">
        <v>231</v>
      </c>
      <c r="F138" s="37" t="s">
        <v>566</v>
      </c>
      <c r="G138" s="37" t="s">
        <v>567</v>
      </c>
      <c r="H138" s="19">
        <v>43550</v>
      </c>
      <c r="I138" s="19">
        <v>44465</v>
      </c>
      <c r="J138" s="19" t="str">
        <f ca="1">IF(Ugovori_OPULJP[[#This Row],[DATUM ZAVRŠETKA OPERACIJE]]&lt;TODAY(),"završen","u provedbi")</f>
        <v>završen</v>
      </c>
      <c r="K138" s="18" t="s">
        <v>92</v>
      </c>
      <c r="L138" s="18" t="s">
        <v>92</v>
      </c>
      <c r="M138" s="42">
        <v>0.85</v>
      </c>
      <c r="N138" s="42">
        <v>0.15</v>
      </c>
      <c r="O138" s="27">
        <f>Ugovori_OPULJP[[#This Row],[Bespovratna sredstva - Ukupno (EU+Nac) HRK
= Ukupna ugovorena vrijednost bespovratnih sredstava]]*Ugovori_OPULJP[[#This Row],[EU STOPA SUFINANCIRANJA %
EU CO-FINANCING RATE %]]</f>
        <v>807342.89450000005</v>
      </c>
      <c r="P138" s="27">
        <f>Ugovori_OPULJP[[#This Row],[Bespovratna sredstva - Ukupno (EU+Nac) HRK
= Ukupna ugovorena vrijednost bespovratnih sredstava]]*Ugovori_OPULJP[[#This Row],[STOPA NACIONALNOG SUFINANCIRANJA %]]</f>
        <v>142472.27549999999</v>
      </c>
      <c r="Q138" s="27">
        <v>949815.17</v>
      </c>
      <c r="R138" s="27">
        <v>0</v>
      </c>
      <c r="S138" s="27">
        <v>0</v>
      </c>
      <c r="T138" s="20">
        <f>Ugovori_OPULJP[[#This Row],[Bespovratna sredstva - Ukupno (EU+Nac) HRK
= Ukupna ugovorena vrijednost bespovratnih sredstava]]+Ugovori_OPULJP[[#This Row],[Javni doprinos korisnika - HRK]]+Ugovori_OPULJP[[#This Row],[Privatni doprinos korisnika - HRK]]</f>
        <v>949815.17</v>
      </c>
      <c r="U138" s="17" t="s">
        <v>32</v>
      </c>
      <c r="V138" s="17" t="s">
        <v>29</v>
      </c>
      <c r="W138" s="35" t="s">
        <v>568</v>
      </c>
      <c r="X138" s="35" t="s">
        <v>235</v>
      </c>
      <c r="Y138" s="11"/>
    </row>
    <row r="139" spans="1:25" ht="51" customHeight="1" x14ac:dyDescent="0.2">
      <c r="A139" s="33" t="s">
        <v>569</v>
      </c>
      <c r="B139" s="34" t="s">
        <v>25</v>
      </c>
      <c r="C139" s="35" t="s">
        <v>229</v>
      </c>
      <c r="D139" s="35" t="s">
        <v>230</v>
      </c>
      <c r="E139" s="17" t="s">
        <v>231</v>
      </c>
      <c r="F139" s="37" t="s">
        <v>570</v>
      </c>
      <c r="G139" s="37" t="s">
        <v>571</v>
      </c>
      <c r="H139" s="19">
        <v>43234</v>
      </c>
      <c r="I139" s="19">
        <v>43965</v>
      </c>
      <c r="J139" s="19" t="str">
        <f ca="1">IF(Ugovori_OPULJP[[#This Row],[DATUM ZAVRŠETKA OPERACIJE]]&lt;TODAY(),"završen","u provedbi")</f>
        <v>završen</v>
      </c>
      <c r="K139" s="18" t="s">
        <v>402</v>
      </c>
      <c r="L139" s="18" t="s">
        <v>402</v>
      </c>
      <c r="M139" s="42">
        <v>0.85</v>
      </c>
      <c r="N139" s="42">
        <v>0.15</v>
      </c>
      <c r="O139" s="27">
        <f>Ugovori_OPULJP[[#This Row],[Bespovratna sredstva - Ukupno (EU+Nac) HRK
= Ukupna ugovorena vrijednost bespovratnih sredstava]]*Ugovori_OPULJP[[#This Row],[EU STOPA SUFINANCIRANJA %
EU CO-FINANCING RATE %]]</f>
        <v>726022.17050000001</v>
      </c>
      <c r="P139" s="27">
        <f>Ugovori_OPULJP[[#This Row],[Bespovratna sredstva - Ukupno (EU+Nac) HRK
= Ukupna ugovorena vrijednost bespovratnih sredstava]]*Ugovori_OPULJP[[#This Row],[STOPA NACIONALNOG SUFINANCIRANJA %]]</f>
        <v>128121.55949999999</v>
      </c>
      <c r="Q139" s="27">
        <v>854143.73</v>
      </c>
      <c r="R139" s="27">
        <v>0</v>
      </c>
      <c r="S139" s="27">
        <v>0</v>
      </c>
      <c r="T139" s="20">
        <f>Ugovori_OPULJP[[#This Row],[Bespovratna sredstva - Ukupno (EU+Nac) HRK
= Ukupna ugovorena vrijednost bespovratnih sredstava]]+Ugovori_OPULJP[[#This Row],[Javni doprinos korisnika - HRK]]+Ugovori_OPULJP[[#This Row],[Privatni doprinos korisnika - HRK]]</f>
        <v>854143.73</v>
      </c>
      <c r="U139" s="17" t="s">
        <v>32</v>
      </c>
      <c r="V139" s="17" t="s">
        <v>29</v>
      </c>
      <c r="W139" s="35" t="s">
        <v>572</v>
      </c>
      <c r="X139" s="35" t="s">
        <v>235</v>
      </c>
      <c r="Y139" s="11"/>
    </row>
    <row r="140" spans="1:25" ht="51" customHeight="1" x14ac:dyDescent="0.2">
      <c r="A140" s="33" t="s">
        <v>573</v>
      </c>
      <c r="B140" s="34" t="s">
        <v>25</v>
      </c>
      <c r="C140" s="35" t="s">
        <v>229</v>
      </c>
      <c r="D140" s="35" t="s">
        <v>230</v>
      </c>
      <c r="E140" s="17" t="s">
        <v>231</v>
      </c>
      <c r="F140" s="37" t="s">
        <v>12836</v>
      </c>
      <c r="G140" s="37" t="s">
        <v>574</v>
      </c>
      <c r="H140" s="19">
        <v>43234</v>
      </c>
      <c r="I140" s="19">
        <v>43722</v>
      </c>
      <c r="J140" s="19" t="str">
        <f ca="1">IF(Ugovori_OPULJP[[#This Row],[DATUM ZAVRŠETKA OPERACIJE]]&lt;TODAY(),"završen","u provedbi")</f>
        <v>završen</v>
      </c>
      <c r="K140" s="18" t="s">
        <v>92</v>
      </c>
      <c r="L140" s="18" t="s">
        <v>92</v>
      </c>
      <c r="M140" s="42">
        <v>0.85</v>
      </c>
      <c r="N140" s="42">
        <v>0.15</v>
      </c>
      <c r="O140" s="27">
        <f>Ugovori_OPULJP[[#This Row],[Bespovratna sredstva - Ukupno (EU+Nac) HRK
= Ukupna ugovorena vrijednost bespovratnih sredstava]]*Ugovori_OPULJP[[#This Row],[EU STOPA SUFINANCIRANJA %
EU CO-FINANCING RATE %]]</f>
        <v>763799.93599999999</v>
      </c>
      <c r="P140" s="27">
        <f>Ugovori_OPULJP[[#This Row],[Bespovratna sredstva - Ukupno (EU+Nac) HRK
= Ukupna ugovorena vrijednost bespovratnih sredstava]]*Ugovori_OPULJP[[#This Row],[STOPA NACIONALNOG SUFINANCIRANJA %]]</f>
        <v>134788.22399999999</v>
      </c>
      <c r="Q140" s="27">
        <v>898588.16000000003</v>
      </c>
      <c r="R140" s="27">
        <v>0</v>
      </c>
      <c r="S140" s="27">
        <v>0</v>
      </c>
      <c r="T140" s="20">
        <f>Ugovori_OPULJP[[#This Row],[Bespovratna sredstva - Ukupno (EU+Nac) HRK
= Ukupna ugovorena vrijednost bespovratnih sredstava]]+Ugovori_OPULJP[[#This Row],[Javni doprinos korisnika - HRK]]+Ugovori_OPULJP[[#This Row],[Privatni doprinos korisnika - HRK]]</f>
        <v>898588.16000000003</v>
      </c>
      <c r="U140" s="17" t="s">
        <v>32</v>
      </c>
      <c r="V140" s="17" t="s">
        <v>29</v>
      </c>
      <c r="W140" s="35" t="s">
        <v>575</v>
      </c>
      <c r="X140" s="35" t="s">
        <v>235</v>
      </c>
      <c r="Y140" s="11"/>
    </row>
    <row r="141" spans="1:25" ht="51" customHeight="1" x14ac:dyDescent="0.2">
      <c r="A141" s="33" t="s">
        <v>576</v>
      </c>
      <c r="B141" s="34" t="s">
        <v>25</v>
      </c>
      <c r="C141" s="35" t="s">
        <v>229</v>
      </c>
      <c r="D141" s="35" t="s">
        <v>230</v>
      </c>
      <c r="E141" s="17" t="s">
        <v>231</v>
      </c>
      <c r="F141" s="37" t="s">
        <v>12837</v>
      </c>
      <c r="G141" s="37" t="s">
        <v>577</v>
      </c>
      <c r="H141" s="19">
        <v>43234</v>
      </c>
      <c r="I141" s="19">
        <v>43660</v>
      </c>
      <c r="J141" s="19" t="str">
        <f ca="1">IF(Ugovori_OPULJP[[#This Row],[DATUM ZAVRŠETKA OPERACIJE]]&lt;TODAY(),"završen","u provedbi")</f>
        <v>završen</v>
      </c>
      <c r="K141" s="18" t="s">
        <v>209</v>
      </c>
      <c r="L141" s="18" t="s">
        <v>209</v>
      </c>
      <c r="M141" s="42">
        <v>0.85</v>
      </c>
      <c r="N141" s="42">
        <v>0.15</v>
      </c>
      <c r="O141" s="27">
        <f>Ugovori_OPULJP[[#This Row],[Bespovratna sredstva - Ukupno (EU+Nac) HRK
= Ukupna ugovorena vrijednost bespovratnih sredstava]]*Ugovori_OPULJP[[#This Row],[EU STOPA SUFINANCIRANJA %
EU CO-FINANCING RATE %]]</f>
        <v>690397.12349999999</v>
      </c>
      <c r="P141" s="27">
        <f>Ugovori_OPULJP[[#This Row],[Bespovratna sredstva - Ukupno (EU+Nac) HRK
= Ukupna ugovorena vrijednost bespovratnih sredstava]]*Ugovori_OPULJP[[#This Row],[STOPA NACIONALNOG SUFINANCIRANJA %]]</f>
        <v>121834.7865</v>
      </c>
      <c r="Q141" s="27">
        <v>812231.91</v>
      </c>
      <c r="R141" s="27">
        <v>0</v>
      </c>
      <c r="S141" s="27">
        <v>0</v>
      </c>
      <c r="T141" s="20">
        <f>Ugovori_OPULJP[[#This Row],[Bespovratna sredstva - Ukupno (EU+Nac) HRK
= Ukupna ugovorena vrijednost bespovratnih sredstava]]+Ugovori_OPULJP[[#This Row],[Javni doprinos korisnika - HRK]]+Ugovori_OPULJP[[#This Row],[Privatni doprinos korisnika - HRK]]</f>
        <v>812231.91</v>
      </c>
      <c r="U141" s="17" t="s">
        <v>32</v>
      </c>
      <c r="V141" s="17" t="s">
        <v>29</v>
      </c>
      <c r="W141" s="35" t="s">
        <v>578</v>
      </c>
      <c r="X141" s="35" t="s">
        <v>235</v>
      </c>
      <c r="Y141" s="11"/>
    </row>
    <row r="142" spans="1:25" ht="51" customHeight="1" x14ac:dyDescent="0.2">
      <c r="A142" s="33" t="s">
        <v>579</v>
      </c>
      <c r="B142" s="34" t="s">
        <v>25</v>
      </c>
      <c r="C142" s="35" t="s">
        <v>229</v>
      </c>
      <c r="D142" s="35" t="s">
        <v>230</v>
      </c>
      <c r="E142" s="17" t="s">
        <v>231</v>
      </c>
      <c r="F142" s="37" t="s">
        <v>12977</v>
      </c>
      <c r="G142" s="37" t="s">
        <v>580</v>
      </c>
      <c r="H142" s="19">
        <v>43234</v>
      </c>
      <c r="I142" s="19">
        <v>43783</v>
      </c>
      <c r="J142" s="19" t="str">
        <f ca="1">IF(Ugovori_OPULJP[[#This Row],[DATUM ZAVRŠETKA OPERACIJE]]&lt;TODAY(),"završen","u provedbi")</f>
        <v>završen</v>
      </c>
      <c r="K142" s="18" t="s">
        <v>97</v>
      </c>
      <c r="L142" s="18" t="s">
        <v>97</v>
      </c>
      <c r="M142" s="42">
        <v>0.85</v>
      </c>
      <c r="N142" s="42">
        <v>0.15</v>
      </c>
      <c r="O142" s="27">
        <f>Ugovori_OPULJP[[#This Row],[Bespovratna sredstva - Ukupno (EU+Nac) HRK
= Ukupna ugovorena vrijednost bespovratnih sredstava]]*Ugovori_OPULJP[[#This Row],[EU STOPA SUFINANCIRANJA %
EU CO-FINANCING RATE %]]</f>
        <v>849488.21499999997</v>
      </c>
      <c r="P142" s="27">
        <f>Ugovori_OPULJP[[#This Row],[Bespovratna sredstva - Ukupno (EU+Nac) HRK
= Ukupna ugovorena vrijednost bespovratnih sredstava]]*Ugovori_OPULJP[[#This Row],[STOPA NACIONALNOG SUFINANCIRANJA %]]</f>
        <v>149909.685</v>
      </c>
      <c r="Q142" s="27">
        <v>999397.9</v>
      </c>
      <c r="R142" s="27">
        <v>0</v>
      </c>
      <c r="S142" s="27">
        <v>0</v>
      </c>
      <c r="T142" s="20">
        <f>Ugovori_OPULJP[[#This Row],[Bespovratna sredstva - Ukupno (EU+Nac) HRK
= Ukupna ugovorena vrijednost bespovratnih sredstava]]+Ugovori_OPULJP[[#This Row],[Javni doprinos korisnika - HRK]]+Ugovori_OPULJP[[#This Row],[Privatni doprinos korisnika - HRK]]</f>
        <v>999397.9</v>
      </c>
      <c r="U142" s="17" t="s">
        <v>32</v>
      </c>
      <c r="V142" s="17" t="s">
        <v>29</v>
      </c>
      <c r="W142" s="35" t="s">
        <v>581</v>
      </c>
      <c r="X142" s="35" t="s">
        <v>235</v>
      </c>
      <c r="Y142" s="11"/>
    </row>
    <row r="143" spans="1:25" ht="51" customHeight="1" x14ac:dyDescent="0.2">
      <c r="A143" s="33" t="s">
        <v>582</v>
      </c>
      <c r="B143" s="34" t="s">
        <v>25</v>
      </c>
      <c r="C143" s="35" t="s">
        <v>229</v>
      </c>
      <c r="D143" s="35" t="s">
        <v>230</v>
      </c>
      <c r="E143" s="17" t="s">
        <v>231</v>
      </c>
      <c r="F143" s="37" t="s">
        <v>583</v>
      </c>
      <c r="G143" s="37" t="s">
        <v>584</v>
      </c>
      <c r="H143" s="19">
        <v>43550</v>
      </c>
      <c r="I143" s="19">
        <v>44281</v>
      </c>
      <c r="J143" s="19" t="str">
        <f ca="1">IF(Ugovori_OPULJP[[#This Row],[DATUM ZAVRŠETKA OPERACIJE]]&lt;TODAY(),"završen","u provedbi")</f>
        <v>završen</v>
      </c>
      <c r="K143" s="18" t="s">
        <v>102</v>
      </c>
      <c r="L143" s="18" t="s">
        <v>102</v>
      </c>
      <c r="M143" s="42">
        <v>0.85</v>
      </c>
      <c r="N143" s="42">
        <v>0.15</v>
      </c>
      <c r="O143" s="27">
        <f>Ugovori_OPULJP[[#This Row],[Bespovratna sredstva - Ukupno (EU+Nac) HRK
= Ukupna ugovorena vrijednost bespovratnih sredstava]]*Ugovori_OPULJP[[#This Row],[EU STOPA SUFINANCIRANJA %
EU CO-FINANCING RATE %]]</f>
        <v>705571.52749999997</v>
      </c>
      <c r="P143" s="27">
        <f>Ugovori_OPULJP[[#This Row],[Bespovratna sredstva - Ukupno (EU+Nac) HRK
= Ukupna ugovorena vrijednost bespovratnih sredstava]]*Ugovori_OPULJP[[#This Row],[STOPA NACIONALNOG SUFINANCIRANJA %]]</f>
        <v>124512.6225</v>
      </c>
      <c r="Q143" s="27">
        <v>830084.15</v>
      </c>
      <c r="R143" s="27">
        <v>0</v>
      </c>
      <c r="S143" s="27">
        <v>0</v>
      </c>
      <c r="T143" s="20">
        <f>Ugovori_OPULJP[[#This Row],[Bespovratna sredstva - Ukupno (EU+Nac) HRK
= Ukupna ugovorena vrijednost bespovratnih sredstava]]+Ugovori_OPULJP[[#This Row],[Javni doprinos korisnika - HRK]]+Ugovori_OPULJP[[#This Row],[Privatni doprinos korisnika - HRK]]</f>
        <v>830084.15</v>
      </c>
      <c r="U143" s="17" t="s">
        <v>32</v>
      </c>
      <c r="V143" s="17" t="s">
        <v>29</v>
      </c>
      <c r="W143" s="35" t="s">
        <v>585</v>
      </c>
      <c r="X143" s="35" t="s">
        <v>235</v>
      </c>
      <c r="Y143" s="11"/>
    </row>
    <row r="144" spans="1:25" ht="51" customHeight="1" x14ac:dyDescent="0.2">
      <c r="A144" s="33" t="s">
        <v>586</v>
      </c>
      <c r="B144" s="34" t="s">
        <v>25</v>
      </c>
      <c r="C144" s="35" t="s">
        <v>229</v>
      </c>
      <c r="D144" s="35" t="s">
        <v>230</v>
      </c>
      <c r="E144" s="17" t="s">
        <v>231</v>
      </c>
      <c r="F144" s="37" t="s">
        <v>587</v>
      </c>
      <c r="G144" s="37" t="s">
        <v>588</v>
      </c>
      <c r="H144" s="19">
        <v>43550</v>
      </c>
      <c r="I144" s="19">
        <v>44465</v>
      </c>
      <c r="J144" s="19" t="str">
        <f ca="1">IF(Ugovori_OPULJP[[#This Row],[DATUM ZAVRŠETKA OPERACIJE]]&lt;TODAY(),"završen","u provedbi")</f>
        <v>završen</v>
      </c>
      <c r="K144" s="18" t="s">
        <v>97</v>
      </c>
      <c r="L144" s="18" t="s">
        <v>97</v>
      </c>
      <c r="M144" s="42">
        <v>0.85</v>
      </c>
      <c r="N144" s="42">
        <v>0.15</v>
      </c>
      <c r="O144" s="27">
        <f>Ugovori_OPULJP[[#This Row],[Bespovratna sredstva - Ukupno (EU+Nac) HRK
= Ukupna ugovorena vrijednost bespovratnih sredstava]]*Ugovori_OPULJP[[#This Row],[EU STOPA SUFINANCIRANJA %
EU CO-FINANCING RATE %]]</f>
        <v>838437.11849999998</v>
      </c>
      <c r="P144" s="27">
        <f>Ugovori_OPULJP[[#This Row],[Bespovratna sredstva - Ukupno (EU+Nac) HRK
= Ukupna ugovorena vrijednost bespovratnih sredstava]]*Ugovori_OPULJP[[#This Row],[STOPA NACIONALNOG SUFINANCIRANJA %]]</f>
        <v>147959.4915</v>
      </c>
      <c r="Q144" s="27">
        <v>986396.61</v>
      </c>
      <c r="R144" s="27">
        <v>0</v>
      </c>
      <c r="S144" s="27">
        <v>0</v>
      </c>
      <c r="T144" s="20">
        <f>Ugovori_OPULJP[[#This Row],[Bespovratna sredstva - Ukupno (EU+Nac) HRK
= Ukupna ugovorena vrijednost bespovratnih sredstava]]+Ugovori_OPULJP[[#This Row],[Javni doprinos korisnika - HRK]]+Ugovori_OPULJP[[#This Row],[Privatni doprinos korisnika - HRK]]</f>
        <v>986396.61</v>
      </c>
      <c r="U144" s="17" t="s">
        <v>32</v>
      </c>
      <c r="V144" s="17" t="s">
        <v>29</v>
      </c>
      <c r="W144" s="35" t="s">
        <v>589</v>
      </c>
      <c r="X144" s="35" t="s">
        <v>235</v>
      </c>
      <c r="Y144" s="11"/>
    </row>
    <row r="145" spans="1:25" ht="51" customHeight="1" x14ac:dyDescent="0.2">
      <c r="A145" s="33" t="s">
        <v>590</v>
      </c>
      <c r="B145" s="34" t="s">
        <v>25</v>
      </c>
      <c r="C145" s="35" t="s">
        <v>229</v>
      </c>
      <c r="D145" s="35" t="s">
        <v>230</v>
      </c>
      <c r="E145" s="17" t="s">
        <v>231</v>
      </c>
      <c r="F145" s="37" t="s">
        <v>591</v>
      </c>
      <c r="G145" s="37" t="s">
        <v>592</v>
      </c>
      <c r="H145" s="19">
        <v>43234</v>
      </c>
      <c r="I145" s="19">
        <v>44057</v>
      </c>
      <c r="J145" s="19" t="str">
        <f ca="1">IF(Ugovori_OPULJP[[#This Row],[DATUM ZAVRŠETKA OPERACIJE]]&lt;TODAY(),"završen","u provedbi")</f>
        <v>završen</v>
      </c>
      <c r="K145" s="18" t="s">
        <v>320</v>
      </c>
      <c r="L145" s="18" t="s">
        <v>320</v>
      </c>
      <c r="M145" s="42">
        <v>0.85</v>
      </c>
      <c r="N145" s="42">
        <v>0.15</v>
      </c>
      <c r="O145" s="27">
        <f>Ugovori_OPULJP[[#This Row],[Bespovratna sredstva - Ukupno (EU+Nac) HRK
= Ukupna ugovorena vrijednost bespovratnih sredstava]]*Ugovori_OPULJP[[#This Row],[EU STOPA SUFINANCIRANJA %
EU CO-FINANCING RATE %]]</f>
        <v>836739.15</v>
      </c>
      <c r="P145" s="27">
        <f>Ugovori_OPULJP[[#This Row],[Bespovratna sredstva - Ukupno (EU+Nac) HRK
= Ukupna ugovorena vrijednost bespovratnih sredstava]]*Ugovori_OPULJP[[#This Row],[STOPA NACIONALNOG SUFINANCIRANJA %]]</f>
        <v>147659.85</v>
      </c>
      <c r="Q145" s="27">
        <v>984399</v>
      </c>
      <c r="R145" s="27">
        <v>0</v>
      </c>
      <c r="S145" s="27">
        <v>0</v>
      </c>
      <c r="T145" s="20">
        <f>Ugovori_OPULJP[[#This Row],[Bespovratna sredstva - Ukupno (EU+Nac) HRK
= Ukupna ugovorena vrijednost bespovratnih sredstava]]+Ugovori_OPULJP[[#This Row],[Javni doprinos korisnika - HRK]]+Ugovori_OPULJP[[#This Row],[Privatni doprinos korisnika - HRK]]</f>
        <v>984399</v>
      </c>
      <c r="U145" s="17" t="s">
        <v>32</v>
      </c>
      <c r="V145" s="17" t="s">
        <v>29</v>
      </c>
      <c r="W145" s="35" t="s">
        <v>593</v>
      </c>
      <c r="X145" s="35" t="s">
        <v>235</v>
      </c>
      <c r="Y145" s="11"/>
    </row>
    <row r="146" spans="1:25" ht="51" customHeight="1" x14ac:dyDescent="0.2">
      <c r="A146" s="33" t="s">
        <v>594</v>
      </c>
      <c r="B146" s="34" t="s">
        <v>25</v>
      </c>
      <c r="C146" s="35" t="s">
        <v>229</v>
      </c>
      <c r="D146" s="35" t="s">
        <v>230</v>
      </c>
      <c r="E146" s="17" t="s">
        <v>231</v>
      </c>
      <c r="F146" s="37" t="s">
        <v>595</v>
      </c>
      <c r="G146" s="37" t="s">
        <v>596</v>
      </c>
      <c r="H146" s="19">
        <v>43550</v>
      </c>
      <c r="I146" s="19">
        <v>44281</v>
      </c>
      <c r="J146" s="19" t="str">
        <f ca="1">IF(Ugovori_OPULJP[[#This Row],[DATUM ZAVRŠETKA OPERACIJE]]&lt;TODAY(),"završen","u provedbi")</f>
        <v>završen</v>
      </c>
      <c r="K146" s="18" t="s">
        <v>597</v>
      </c>
      <c r="L146" s="18" t="s">
        <v>402</v>
      </c>
      <c r="M146" s="42">
        <v>0.85</v>
      </c>
      <c r="N146" s="42">
        <v>0.15</v>
      </c>
      <c r="O146" s="27">
        <f>Ugovori_OPULJP[[#This Row],[Bespovratna sredstva - Ukupno (EU+Nac) HRK
= Ukupna ugovorena vrijednost bespovratnih sredstava]]*Ugovori_OPULJP[[#This Row],[EU STOPA SUFINANCIRANJA %
EU CO-FINANCING RATE %]]</f>
        <v>830067.5</v>
      </c>
      <c r="P146" s="27">
        <f>Ugovori_OPULJP[[#This Row],[Bespovratna sredstva - Ukupno (EU+Nac) HRK
= Ukupna ugovorena vrijednost bespovratnih sredstava]]*Ugovori_OPULJP[[#This Row],[STOPA NACIONALNOG SUFINANCIRANJA %]]</f>
        <v>146482.5</v>
      </c>
      <c r="Q146" s="27">
        <v>976550</v>
      </c>
      <c r="R146" s="27">
        <v>0</v>
      </c>
      <c r="S146" s="27">
        <v>0</v>
      </c>
      <c r="T146" s="20">
        <f>Ugovori_OPULJP[[#This Row],[Bespovratna sredstva - Ukupno (EU+Nac) HRK
= Ukupna ugovorena vrijednost bespovratnih sredstava]]+Ugovori_OPULJP[[#This Row],[Javni doprinos korisnika - HRK]]+Ugovori_OPULJP[[#This Row],[Privatni doprinos korisnika - HRK]]</f>
        <v>976550</v>
      </c>
      <c r="U146" s="17" t="s">
        <v>32</v>
      </c>
      <c r="V146" s="17" t="s">
        <v>29</v>
      </c>
      <c r="W146" s="35" t="s">
        <v>598</v>
      </c>
      <c r="X146" s="35" t="s">
        <v>235</v>
      </c>
      <c r="Y146" s="11"/>
    </row>
    <row r="147" spans="1:25" ht="51" customHeight="1" x14ac:dyDescent="0.2">
      <c r="A147" s="33" t="s">
        <v>599</v>
      </c>
      <c r="B147" s="34" t="s">
        <v>25</v>
      </c>
      <c r="C147" s="35" t="s">
        <v>229</v>
      </c>
      <c r="D147" s="35" t="s">
        <v>230</v>
      </c>
      <c r="E147" s="17" t="s">
        <v>231</v>
      </c>
      <c r="F147" s="37" t="s">
        <v>600</v>
      </c>
      <c r="G147" s="37" t="s">
        <v>601</v>
      </c>
      <c r="H147" s="19">
        <v>43550</v>
      </c>
      <c r="I147" s="19">
        <v>44151</v>
      </c>
      <c r="J147" s="19" t="str">
        <f ca="1">IF(Ugovori_OPULJP[[#This Row],[DATUM ZAVRŠETKA OPERACIJE]]&lt;TODAY(),"završen","u provedbi")</f>
        <v>završen</v>
      </c>
      <c r="K147" s="18" t="s">
        <v>102</v>
      </c>
      <c r="L147" s="18" t="s">
        <v>102</v>
      </c>
      <c r="M147" s="42">
        <v>0.85</v>
      </c>
      <c r="N147" s="42">
        <v>0.15</v>
      </c>
      <c r="O147" s="27">
        <f>Ugovori_OPULJP[[#This Row],[Bespovratna sredstva - Ukupno (EU+Nac) HRK
= Ukupna ugovorena vrijednost bespovratnih sredstava]]*Ugovori_OPULJP[[#This Row],[EU STOPA SUFINANCIRANJA %
EU CO-FINANCING RATE %]]</f>
        <v>778254.55149999994</v>
      </c>
      <c r="P147" s="27">
        <f>Ugovori_OPULJP[[#This Row],[Bespovratna sredstva - Ukupno (EU+Nac) HRK
= Ukupna ugovorena vrijednost bespovratnih sredstava]]*Ugovori_OPULJP[[#This Row],[STOPA NACIONALNOG SUFINANCIRANJA %]]</f>
        <v>137339.0385</v>
      </c>
      <c r="Q147" s="27">
        <v>915593.59</v>
      </c>
      <c r="R147" s="27">
        <v>0</v>
      </c>
      <c r="S147" s="27">
        <v>0</v>
      </c>
      <c r="T147" s="20">
        <f>Ugovori_OPULJP[[#This Row],[Bespovratna sredstva - Ukupno (EU+Nac) HRK
= Ukupna ugovorena vrijednost bespovratnih sredstava]]+Ugovori_OPULJP[[#This Row],[Javni doprinos korisnika - HRK]]+Ugovori_OPULJP[[#This Row],[Privatni doprinos korisnika - HRK]]</f>
        <v>915593.59</v>
      </c>
      <c r="U147" s="17" t="s">
        <v>32</v>
      </c>
      <c r="V147" s="17" t="s">
        <v>29</v>
      </c>
      <c r="W147" s="35" t="s">
        <v>602</v>
      </c>
      <c r="X147" s="35" t="s">
        <v>235</v>
      </c>
      <c r="Y147" s="11"/>
    </row>
    <row r="148" spans="1:25" ht="51" customHeight="1" x14ac:dyDescent="0.2">
      <c r="A148" s="33" t="s">
        <v>603</v>
      </c>
      <c r="B148" s="34" t="s">
        <v>25</v>
      </c>
      <c r="C148" s="35" t="s">
        <v>229</v>
      </c>
      <c r="D148" s="35" t="s">
        <v>230</v>
      </c>
      <c r="E148" s="17" t="s">
        <v>231</v>
      </c>
      <c r="F148" s="37" t="s">
        <v>604</v>
      </c>
      <c r="G148" s="23" t="s">
        <v>605</v>
      </c>
      <c r="H148" s="19">
        <v>43550</v>
      </c>
      <c r="I148" s="19">
        <v>43916</v>
      </c>
      <c r="J148" s="19" t="str">
        <f ca="1">IF(Ugovori_OPULJP[[#This Row],[DATUM ZAVRŠETKA OPERACIJE]]&lt;TODAY(),"završen","u provedbi")</f>
        <v>završen</v>
      </c>
      <c r="K148" s="18" t="s">
        <v>82</v>
      </c>
      <c r="L148" s="18" t="s">
        <v>82</v>
      </c>
      <c r="M148" s="42">
        <v>0.85</v>
      </c>
      <c r="N148" s="42">
        <v>0.15</v>
      </c>
      <c r="O148" s="27">
        <f>Ugovori_OPULJP[[#This Row],[Bespovratna sredstva - Ukupno (EU+Nac) HRK
= Ukupna ugovorena vrijednost bespovratnih sredstava]]*Ugovori_OPULJP[[#This Row],[EU STOPA SUFINANCIRANJA %
EU CO-FINANCING RATE %]]</f>
        <v>494151.49499999994</v>
      </c>
      <c r="P148" s="27">
        <f>Ugovori_OPULJP[[#This Row],[Bespovratna sredstva - Ukupno (EU+Nac) HRK
= Ukupna ugovorena vrijednost bespovratnih sredstava]]*Ugovori_OPULJP[[#This Row],[STOPA NACIONALNOG SUFINANCIRANJA %]]</f>
        <v>87203.204999999987</v>
      </c>
      <c r="Q148" s="27">
        <v>581354.69999999995</v>
      </c>
      <c r="R148" s="27">
        <v>0</v>
      </c>
      <c r="S148" s="27">
        <v>0</v>
      </c>
      <c r="T148" s="20">
        <f>Ugovori_OPULJP[[#This Row],[Bespovratna sredstva - Ukupno (EU+Nac) HRK
= Ukupna ugovorena vrijednost bespovratnih sredstava]]+Ugovori_OPULJP[[#This Row],[Javni doprinos korisnika - HRK]]+Ugovori_OPULJP[[#This Row],[Privatni doprinos korisnika - HRK]]</f>
        <v>581354.69999999995</v>
      </c>
      <c r="U148" s="17" t="s">
        <v>32</v>
      </c>
      <c r="V148" s="17" t="s">
        <v>29</v>
      </c>
      <c r="W148" s="35" t="s">
        <v>606</v>
      </c>
      <c r="X148" s="35" t="s">
        <v>235</v>
      </c>
      <c r="Y148" s="11"/>
    </row>
    <row r="149" spans="1:25" ht="51" customHeight="1" x14ac:dyDescent="0.2">
      <c r="A149" s="33" t="s">
        <v>607</v>
      </c>
      <c r="B149" s="34" t="s">
        <v>25</v>
      </c>
      <c r="C149" s="35" t="s">
        <v>229</v>
      </c>
      <c r="D149" s="35" t="s">
        <v>230</v>
      </c>
      <c r="E149" s="17" t="s">
        <v>231</v>
      </c>
      <c r="F149" s="37" t="s">
        <v>608</v>
      </c>
      <c r="G149" s="37" t="s">
        <v>609</v>
      </c>
      <c r="H149" s="19">
        <v>43234</v>
      </c>
      <c r="I149" s="19">
        <v>43599</v>
      </c>
      <c r="J149" s="19" t="str">
        <f ca="1">IF(Ugovori_OPULJP[[#This Row],[DATUM ZAVRŠETKA OPERACIJE]]&lt;TODAY(),"završen","u provedbi")</f>
        <v>završen</v>
      </c>
      <c r="K149" s="18" t="s">
        <v>354</v>
      </c>
      <c r="L149" s="18" t="s">
        <v>354</v>
      </c>
      <c r="M149" s="42">
        <v>0.85</v>
      </c>
      <c r="N149" s="42">
        <v>0.15</v>
      </c>
      <c r="O149" s="27">
        <f>Ugovori_OPULJP[[#This Row],[Bespovratna sredstva - Ukupno (EU+Nac) HRK
= Ukupna ugovorena vrijednost bespovratnih sredstava]]*Ugovori_OPULJP[[#This Row],[EU STOPA SUFINANCIRANJA %
EU CO-FINANCING RATE %]]</f>
        <v>614926.38</v>
      </c>
      <c r="P149" s="27">
        <f>Ugovori_OPULJP[[#This Row],[Bespovratna sredstva - Ukupno (EU+Nac) HRK
= Ukupna ugovorena vrijednost bespovratnih sredstava]]*Ugovori_OPULJP[[#This Row],[STOPA NACIONALNOG SUFINANCIRANJA %]]</f>
        <v>108516.42</v>
      </c>
      <c r="Q149" s="27">
        <v>723442.8</v>
      </c>
      <c r="R149" s="27">
        <v>0</v>
      </c>
      <c r="S149" s="27">
        <v>0</v>
      </c>
      <c r="T149" s="20">
        <f>Ugovori_OPULJP[[#This Row],[Bespovratna sredstva - Ukupno (EU+Nac) HRK
= Ukupna ugovorena vrijednost bespovratnih sredstava]]+Ugovori_OPULJP[[#This Row],[Javni doprinos korisnika - HRK]]+Ugovori_OPULJP[[#This Row],[Privatni doprinos korisnika - HRK]]</f>
        <v>723442.8</v>
      </c>
      <c r="U149" s="17" t="s">
        <v>32</v>
      </c>
      <c r="V149" s="17" t="s">
        <v>29</v>
      </c>
      <c r="W149" s="35" t="s">
        <v>610</v>
      </c>
      <c r="X149" s="35" t="s">
        <v>235</v>
      </c>
      <c r="Y149" s="11"/>
    </row>
    <row r="150" spans="1:25" ht="51" customHeight="1" x14ac:dyDescent="0.2">
      <c r="A150" s="33" t="s">
        <v>611</v>
      </c>
      <c r="B150" s="34" t="s">
        <v>25</v>
      </c>
      <c r="C150" s="35" t="s">
        <v>229</v>
      </c>
      <c r="D150" s="35" t="s">
        <v>230</v>
      </c>
      <c r="E150" s="17" t="s">
        <v>231</v>
      </c>
      <c r="F150" s="37" t="s">
        <v>612</v>
      </c>
      <c r="G150" s="37" t="s">
        <v>613</v>
      </c>
      <c r="H150" s="19">
        <v>43234</v>
      </c>
      <c r="I150" s="19">
        <v>44149</v>
      </c>
      <c r="J150" s="19" t="str">
        <f ca="1">IF(Ugovori_OPULJP[[#This Row],[DATUM ZAVRŠETKA OPERACIJE]]&lt;TODAY(),"završen","u provedbi")</f>
        <v>završen</v>
      </c>
      <c r="K150" s="18" t="s">
        <v>82</v>
      </c>
      <c r="L150" s="18" t="s">
        <v>82</v>
      </c>
      <c r="M150" s="42">
        <v>0.85</v>
      </c>
      <c r="N150" s="42">
        <v>0.15</v>
      </c>
      <c r="O150" s="27">
        <f>Ugovori_OPULJP[[#This Row],[Bespovratna sredstva - Ukupno (EU+Nac) HRK
= Ukupna ugovorena vrijednost bespovratnih sredstava]]*Ugovori_OPULJP[[#This Row],[EU STOPA SUFINANCIRANJA %
EU CO-FINANCING RATE %]]</f>
        <v>725941.27600000007</v>
      </c>
      <c r="P150" s="27">
        <f>Ugovori_OPULJP[[#This Row],[Bespovratna sredstva - Ukupno (EU+Nac) HRK
= Ukupna ugovorena vrijednost bespovratnih sredstava]]*Ugovori_OPULJP[[#This Row],[STOPA NACIONALNOG SUFINANCIRANJA %]]</f>
        <v>128107.284</v>
      </c>
      <c r="Q150" s="27">
        <v>854048.56</v>
      </c>
      <c r="R150" s="27">
        <v>0</v>
      </c>
      <c r="S150" s="27">
        <v>0</v>
      </c>
      <c r="T150" s="20">
        <f>Ugovori_OPULJP[[#This Row],[Bespovratna sredstva - Ukupno (EU+Nac) HRK
= Ukupna ugovorena vrijednost bespovratnih sredstava]]+Ugovori_OPULJP[[#This Row],[Javni doprinos korisnika - HRK]]+Ugovori_OPULJP[[#This Row],[Privatni doprinos korisnika - HRK]]</f>
        <v>854048.56</v>
      </c>
      <c r="U150" s="17" t="s">
        <v>32</v>
      </c>
      <c r="V150" s="17" t="s">
        <v>29</v>
      </c>
      <c r="W150" s="35" t="s">
        <v>614</v>
      </c>
      <c r="X150" s="35" t="s">
        <v>235</v>
      </c>
      <c r="Y150" s="11"/>
    </row>
    <row r="151" spans="1:25" ht="51" customHeight="1" x14ac:dyDescent="0.2">
      <c r="A151" s="33" t="s">
        <v>615</v>
      </c>
      <c r="B151" s="34" t="s">
        <v>25</v>
      </c>
      <c r="C151" s="35" t="s">
        <v>229</v>
      </c>
      <c r="D151" s="35" t="s">
        <v>230</v>
      </c>
      <c r="E151" s="17" t="s">
        <v>231</v>
      </c>
      <c r="F151" s="37" t="s">
        <v>12838</v>
      </c>
      <c r="G151" s="37" t="s">
        <v>616</v>
      </c>
      <c r="H151" s="19">
        <v>43234</v>
      </c>
      <c r="I151" s="19">
        <v>44149</v>
      </c>
      <c r="J151" s="19" t="str">
        <f ca="1">IF(Ugovori_OPULJP[[#This Row],[DATUM ZAVRŠETKA OPERACIJE]]&lt;TODAY(),"završen","u provedbi")</f>
        <v>završen</v>
      </c>
      <c r="K151" s="18" t="s">
        <v>556</v>
      </c>
      <c r="L151" s="18" t="s">
        <v>556</v>
      </c>
      <c r="M151" s="42">
        <v>0.85</v>
      </c>
      <c r="N151" s="42">
        <v>0.15</v>
      </c>
      <c r="O151" s="27">
        <f>Ugovori_OPULJP[[#This Row],[Bespovratna sredstva - Ukupno (EU+Nac) HRK
= Ukupna ugovorena vrijednost bespovratnih sredstava]]*Ugovori_OPULJP[[#This Row],[EU STOPA SUFINANCIRANJA %
EU CO-FINANCING RATE %]]</f>
        <v>1451702.6154999998</v>
      </c>
      <c r="P151" s="27">
        <f>Ugovori_OPULJP[[#This Row],[Bespovratna sredstva - Ukupno (EU+Nac) HRK
= Ukupna ugovorena vrijednost bespovratnih sredstava]]*Ugovori_OPULJP[[#This Row],[STOPA NACIONALNOG SUFINANCIRANJA %]]</f>
        <v>256182.81449999998</v>
      </c>
      <c r="Q151" s="27">
        <v>1707885.43</v>
      </c>
      <c r="R151" s="27">
        <v>0</v>
      </c>
      <c r="S151" s="27">
        <v>0</v>
      </c>
      <c r="T151" s="20">
        <f>Ugovori_OPULJP[[#This Row],[Bespovratna sredstva - Ukupno (EU+Nac) HRK
= Ukupna ugovorena vrijednost bespovratnih sredstava]]+Ugovori_OPULJP[[#This Row],[Javni doprinos korisnika - HRK]]+Ugovori_OPULJP[[#This Row],[Privatni doprinos korisnika - HRK]]</f>
        <v>1707885.43</v>
      </c>
      <c r="U151" s="17" t="s">
        <v>32</v>
      </c>
      <c r="V151" s="17" t="s">
        <v>29</v>
      </c>
      <c r="W151" s="35" t="s">
        <v>617</v>
      </c>
      <c r="X151" s="35" t="s">
        <v>235</v>
      </c>
      <c r="Y151" s="11"/>
    </row>
    <row r="152" spans="1:25" ht="51" customHeight="1" x14ac:dyDescent="0.2">
      <c r="A152" s="33" t="s">
        <v>618</v>
      </c>
      <c r="B152" s="34" t="s">
        <v>25</v>
      </c>
      <c r="C152" s="35" t="s">
        <v>229</v>
      </c>
      <c r="D152" s="35" t="s">
        <v>230</v>
      </c>
      <c r="E152" s="17" t="s">
        <v>231</v>
      </c>
      <c r="F152" s="37" t="s">
        <v>619</v>
      </c>
      <c r="G152" s="37" t="s">
        <v>620</v>
      </c>
      <c r="H152" s="19">
        <v>43550</v>
      </c>
      <c r="I152" s="19">
        <v>44100</v>
      </c>
      <c r="J152" s="19" t="str">
        <f ca="1">IF(Ugovori_OPULJP[[#This Row],[DATUM ZAVRŠETKA OPERACIJE]]&lt;TODAY(),"završen","u provedbi")</f>
        <v>završen</v>
      </c>
      <c r="K152" s="18" t="s">
        <v>243</v>
      </c>
      <c r="L152" s="18" t="s">
        <v>243</v>
      </c>
      <c r="M152" s="42">
        <v>0.85</v>
      </c>
      <c r="N152" s="42">
        <v>0.15</v>
      </c>
      <c r="O152" s="27">
        <f>Ugovori_OPULJP[[#This Row],[Bespovratna sredstva - Ukupno (EU+Nac) HRK
= Ukupna ugovorena vrijednost bespovratnih sredstava]]*Ugovori_OPULJP[[#This Row],[EU STOPA SUFINANCIRANJA %
EU CO-FINANCING RATE %]]</f>
        <v>357136</v>
      </c>
      <c r="P152" s="27">
        <f>Ugovori_OPULJP[[#This Row],[Bespovratna sredstva - Ukupno (EU+Nac) HRK
= Ukupna ugovorena vrijednost bespovratnih sredstava]]*Ugovori_OPULJP[[#This Row],[STOPA NACIONALNOG SUFINANCIRANJA %]]</f>
        <v>63024</v>
      </c>
      <c r="Q152" s="27">
        <v>420160</v>
      </c>
      <c r="R152" s="27">
        <v>0</v>
      </c>
      <c r="S152" s="27">
        <v>0</v>
      </c>
      <c r="T152" s="20">
        <f>Ugovori_OPULJP[[#This Row],[Bespovratna sredstva - Ukupno (EU+Nac) HRK
= Ukupna ugovorena vrijednost bespovratnih sredstava]]+Ugovori_OPULJP[[#This Row],[Javni doprinos korisnika - HRK]]+Ugovori_OPULJP[[#This Row],[Privatni doprinos korisnika - HRK]]</f>
        <v>420160</v>
      </c>
      <c r="U152" s="17" t="s">
        <v>32</v>
      </c>
      <c r="V152" s="17" t="s">
        <v>29</v>
      </c>
      <c r="W152" s="35" t="s">
        <v>621</v>
      </c>
      <c r="X152" s="35" t="s">
        <v>235</v>
      </c>
      <c r="Y152" s="11"/>
    </row>
    <row r="153" spans="1:25" ht="51" customHeight="1" x14ac:dyDescent="0.2">
      <c r="A153" s="33" t="s">
        <v>622</v>
      </c>
      <c r="B153" s="34" t="s">
        <v>25</v>
      </c>
      <c r="C153" s="35" t="s">
        <v>229</v>
      </c>
      <c r="D153" s="35" t="s">
        <v>230</v>
      </c>
      <c r="E153" s="17" t="s">
        <v>231</v>
      </c>
      <c r="F153" s="37" t="s">
        <v>623</v>
      </c>
      <c r="G153" s="37" t="s">
        <v>624</v>
      </c>
      <c r="H153" s="19">
        <v>43550</v>
      </c>
      <c r="I153" s="19">
        <v>44465</v>
      </c>
      <c r="J153" s="19" t="str">
        <f ca="1">IF(Ugovori_OPULJP[[#This Row],[DATUM ZAVRŠETKA OPERACIJE]]&lt;TODAY(),"završen","u provedbi")</f>
        <v>završen</v>
      </c>
      <c r="K153" s="18" t="s">
        <v>243</v>
      </c>
      <c r="L153" s="18" t="s">
        <v>243</v>
      </c>
      <c r="M153" s="42">
        <v>0.85</v>
      </c>
      <c r="N153" s="42">
        <v>0.15</v>
      </c>
      <c r="O153" s="27">
        <f>Ugovori_OPULJP[[#This Row],[Bespovratna sredstva - Ukupno (EU+Nac) HRK
= Ukupna ugovorena vrijednost bespovratnih sredstava]]*Ugovori_OPULJP[[#This Row],[EU STOPA SUFINANCIRANJA %
EU CO-FINANCING RATE %]]</f>
        <v>630288.37049999996</v>
      </c>
      <c r="P153" s="27">
        <f>Ugovori_OPULJP[[#This Row],[Bespovratna sredstva - Ukupno (EU+Nac) HRK
= Ukupna ugovorena vrijednost bespovratnih sredstava]]*Ugovori_OPULJP[[#This Row],[STOPA NACIONALNOG SUFINANCIRANJA %]]</f>
        <v>111227.35949999999</v>
      </c>
      <c r="Q153" s="27">
        <v>741515.73</v>
      </c>
      <c r="R153" s="27">
        <v>0</v>
      </c>
      <c r="S153" s="27">
        <v>0</v>
      </c>
      <c r="T153" s="20">
        <f>Ugovori_OPULJP[[#This Row],[Bespovratna sredstva - Ukupno (EU+Nac) HRK
= Ukupna ugovorena vrijednost bespovratnih sredstava]]+Ugovori_OPULJP[[#This Row],[Javni doprinos korisnika - HRK]]+Ugovori_OPULJP[[#This Row],[Privatni doprinos korisnika - HRK]]</f>
        <v>741515.73</v>
      </c>
      <c r="U153" s="17" t="s">
        <v>32</v>
      </c>
      <c r="V153" s="17" t="s">
        <v>29</v>
      </c>
      <c r="W153" s="35" t="s">
        <v>625</v>
      </c>
      <c r="X153" s="35" t="s">
        <v>235</v>
      </c>
      <c r="Y153" s="11"/>
    </row>
    <row r="154" spans="1:25" ht="51" customHeight="1" x14ac:dyDescent="0.2">
      <c r="A154" s="33" t="s">
        <v>626</v>
      </c>
      <c r="B154" s="34" t="s">
        <v>25</v>
      </c>
      <c r="C154" s="35" t="s">
        <v>229</v>
      </c>
      <c r="D154" s="35" t="s">
        <v>230</v>
      </c>
      <c r="E154" s="17" t="s">
        <v>231</v>
      </c>
      <c r="F154" s="37" t="s">
        <v>627</v>
      </c>
      <c r="G154" s="37" t="s">
        <v>628</v>
      </c>
      <c r="H154" s="19">
        <v>43550</v>
      </c>
      <c r="I154" s="19">
        <v>43947</v>
      </c>
      <c r="J154" s="19" t="str">
        <f ca="1">IF(Ugovori_OPULJP[[#This Row],[DATUM ZAVRŠETKA OPERACIJE]]&lt;TODAY(),"završen","u provedbi")</f>
        <v>završen</v>
      </c>
      <c r="K154" s="18" t="s">
        <v>248</v>
      </c>
      <c r="L154" s="18" t="s">
        <v>248</v>
      </c>
      <c r="M154" s="42">
        <v>0.85</v>
      </c>
      <c r="N154" s="42">
        <v>0.15</v>
      </c>
      <c r="O154" s="27">
        <f>Ugovori_OPULJP[[#This Row],[Bespovratna sredstva - Ukupno (EU+Nac) HRK
= Ukupna ugovorena vrijednost bespovratnih sredstava]]*Ugovori_OPULJP[[#This Row],[EU STOPA SUFINANCIRANJA %
EU CO-FINANCING RATE %]]</f>
        <v>413956.70650000003</v>
      </c>
      <c r="P154" s="27">
        <f>Ugovori_OPULJP[[#This Row],[Bespovratna sredstva - Ukupno (EU+Nac) HRK
= Ukupna ugovorena vrijednost bespovratnih sredstava]]*Ugovori_OPULJP[[#This Row],[STOPA NACIONALNOG SUFINANCIRANJA %]]</f>
        <v>73051.183499999999</v>
      </c>
      <c r="Q154" s="27">
        <v>487007.89</v>
      </c>
      <c r="R154" s="27">
        <v>0</v>
      </c>
      <c r="S154" s="27">
        <v>0</v>
      </c>
      <c r="T154" s="20">
        <f>Ugovori_OPULJP[[#This Row],[Bespovratna sredstva - Ukupno (EU+Nac) HRK
= Ukupna ugovorena vrijednost bespovratnih sredstava]]+Ugovori_OPULJP[[#This Row],[Javni doprinos korisnika - HRK]]+Ugovori_OPULJP[[#This Row],[Privatni doprinos korisnika - HRK]]</f>
        <v>487007.89</v>
      </c>
      <c r="U154" s="17" t="s">
        <v>32</v>
      </c>
      <c r="V154" s="17" t="s">
        <v>29</v>
      </c>
      <c r="W154" s="35" t="s">
        <v>629</v>
      </c>
      <c r="X154" s="35" t="s">
        <v>235</v>
      </c>
      <c r="Y154" s="11"/>
    </row>
    <row r="155" spans="1:25" ht="51" customHeight="1" x14ac:dyDescent="0.2">
      <c r="A155" s="33" t="s">
        <v>630</v>
      </c>
      <c r="B155" s="34" t="s">
        <v>25</v>
      </c>
      <c r="C155" s="35" t="s">
        <v>229</v>
      </c>
      <c r="D155" s="35" t="s">
        <v>230</v>
      </c>
      <c r="E155" s="17" t="s">
        <v>231</v>
      </c>
      <c r="F155" s="37" t="s">
        <v>631</v>
      </c>
      <c r="G155" s="37" t="s">
        <v>632</v>
      </c>
      <c r="H155" s="19">
        <v>43550</v>
      </c>
      <c r="I155" s="19">
        <v>44465</v>
      </c>
      <c r="J155" s="19" t="str">
        <f ca="1">IF(Ugovori_OPULJP[[#This Row],[DATUM ZAVRŠETKA OPERACIJE]]&lt;TODAY(),"završen","u provedbi")</f>
        <v>završen</v>
      </c>
      <c r="K155" s="18" t="s">
        <v>102</v>
      </c>
      <c r="L155" s="18" t="s">
        <v>102</v>
      </c>
      <c r="M155" s="42">
        <v>0.85</v>
      </c>
      <c r="N155" s="42">
        <v>0.15</v>
      </c>
      <c r="O155" s="27">
        <f>Ugovori_OPULJP[[#This Row],[Bespovratna sredstva - Ukupno (EU+Nac) HRK
= Ukupna ugovorena vrijednost bespovratnih sredstava]]*Ugovori_OPULJP[[#This Row],[EU STOPA SUFINANCIRANJA %
EU CO-FINANCING RATE %]]</f>
        <v>849948.12449999992</v>
      </c>
      <c r="P155" s="27">
        <f>Ugovori_OPULJP[[#This Row],[Bespovratna sredstva - Ukupno (EU+Nac) HRK
= Ukupna ugovorena vrijednost bespovratnih sredstava]]*Ugovori_OPULJP[[#This Row],[STOPA NACIONALNOG SUFINANCIRANJA %]]</f>
        <v>149990.8455</v>
      </c>
      <c r="Q155" s="27">
        <v>999938.97</v>
      </c>
      <c r="R155" s="27">
        <v>0</v>
      </c>
      <c r="S155" s="27">
        <v>0</v>
      </c>
      <c r="T155" s="20">
        <f>Ugovori_OPULJP[[#This Row],[Bespovratna sredstva - Ukupno (EU+Nac) HRK
= Ukupna ugovorena vrijednost bespovratnih sredstava]]+Ugovori_OPULJP[[#This Row],[Javni doprinos korisnika - HRK]]+Ugovori_OPULJP[[#This Row],[Privatni doprinos korisnika - HRK]]</f>
        <v>999938.97</v>
      </c>
      <c r="U155" s="17" t="s">
        <v>32</v>
      </c>
      <c r="V155" s="17" t="s">
        <v>29</v>
      </c>
      <c r="W155" s="35" t="s">
        <v>633</v>
      </c>
      <c r="X155" s="35" t="s">
        <v>235</v>
      </c>
      <c r="Y155" s="11"/>
    </row>
    <row r="156" spans="1:25" ht="51" customHeight="1" x14ac:dyDescent="0.2">
      <c r="A156" s="33" t="s">
        <v>634</v>
      </c>
      <c r="B156" s="34" t="s">
        <v>25</v>
      </c>
      <c r="C156" s="35" t="s">
        <v>229</v>
      </c>
      <c r="D156" s="35" t="s">
        <v>230</v>
      </c>
      <c r="E156" s="17" t="s">
        <v>231</v>
      </c>
      <c r="F156" s="37" t="s">
        <v>635</v>
      </c>
      <c r="G156" s="37" t="s">
        <v>636</v>
      </c>
      <c r="H156" s="19">
        <v>43550</v>
      </c>
      <c r="I156" s="19">
        <v>43916</v>
      </c>
      <c r="J156" s="19" t="str">
        <f ca="1">IF(Ugovori_OPULJP[[#This Row],[DATUM ZAVRŠETKA OPERACIJE]]&lt;TODAY(),"završen","u provedbi")</f>
        <v>završen</v>
      </c>
      <c r="K156" s="18" t="s">
        <v>243</v>
      </c>
      <c r="L156" s="18" t="s">
        <v>243</v>
      </c>
      <c r="M156" s="42">
        <v>0.85</v>
      </c>
      <c r="N156" s="42">
        <v>0.15</v>
      </c>
      <c r="O156" s="27">
        <f>Ugovori_OPULJP[[#This Row],[Bespovratna sredstva - Ukupno (EU+Nac) HRK
= Ukupna ugovorena vrijednost bespovratnih sredstava]]*Ugovori_OPULJP[[#This Row],[EU STOPA SUFINANCIRANJA %
EU CO-FINANCING RATE %]]</f>
        <v>458781.97499999998</v>
      </c>
      <c r="P156" s="27">
        <f>Ugovori_OPULJP[[#This Row],[Bespovratna sredstva - Ukupno (EU+Nac) HRK
= Ukupna ugovorena vrijednost bespovratnih sredstava]]*Ugovori_OPULJP[[#This Row],[STOPA NACIONALNOG SUFINANCIRANJA %]]</f>
        <v>80961.524999999994</v>
      </c>
      <c r="Q156" s="27">
        <v>539743.5</v>
      </c>
      <c r="R156" s="27">
        <v>0</v>
      </c>
      <c r="S156" s="27">
        <v>0</v>
      </c>
      <c r="T156" s="20">
        <f>Ugovori_OPULJP[[#This Row],[Bespovratna sredstva - Ukupno (EU+Nac) HRK
= Ukupna ugovorena vrijednost bespovratnih sredstava]]+Ugovori_OPULJP[[#This Row],[Javni doprinos korisnika - HRK]]+Ugovori_OPULJP[[#This Row],[Privatni doprinos korisnika - HRK]]</f>
        <v>539743.5</v>
      </c>
      <c r="U156" s="17" t="s">
        <v>32</v>
      </c>
      <c r="V156" s="17" t="s">
        <v>29</v>
      </c>
      <c r="W156" s="35" t="s">
        <v>637</v>
      </c>
      <c r="X156" s="35" t="s">
        <v>235</v>
      </c>
      <c r="Y156" s="11"/>
    </row>
    <row r="157" spans="1:25" ht="51" customHeight="1" x14ac:dyDescent="0.2">
      <c r="A157" s="33" t="s">
        <v>638</v>
      </c>
      <c r="B157" s="34" t="s">
        <v>25</v>
      </c>
      <c r="C157" s="35" t="s">
        <v>229</v>
      </c>
      <c r="D157" s="35" t="s">
        <v>230</v>
      </c>
      <c r="E157" s="17" t="s">
        <v>231</v>
      </c>
      <c r="F157" s="37" t="s">
        <v>639</v>
      </c>
      <c r="G157" s="37" t="s">
        <v>640</v>
      </c>
      <c r="H157" s="19">
        <v>43550</v>
      </c>
      <c r="I157" s="19">
        <v>44281</v>
      </c>
      <c r="J157" s="19" t="str">
        <f ca="1">IF(Ugovori_OPULJP[[#This Row],[DATUM ZAVRŠETKA OPERACIJE]]&lt;TODAY(),"završen","u provedbi")</f>
        <v>završen</v>
      </c>
      <c r="K157" s="18" t="s">
        <v>243</v>
      </c>
      <c r="L157" s="18" t="s">
        <v>243</v>
      </c>
      <c r="M157" s="42">
        <v>0.85</v>
      </c>
      <c r="N157" s="42">
        <v>0.15</v>
      </c>
      <c r="O157" s="27">
        <f>Ugovori_OPULJP[[#This Row],[Bespovratna sredstva - Ukupno (EU+Nac) HRK
= Ukupna ugovorena vrijednost bespovratnih sredstava]]*Ugovori_OPULJP[[#This Row],[EU STOPA SUFINANCIRANJA %
EU CO-FINANCING RATE %]]</f>
        <v>684975.01599999995</v>
      </c>
      <c r="P157" s="27">
        <f>Ugovori_OPULJP[[#This Row],[Bespovratna sredstva - Ukupno (EU+Nac) HRK
= Ukupna ugovorena vrijednost bespovratnih sredstava]]*Ugovori_OPULJP[[#This Row],[STOPA NACIONALNOG SUFINANCIRANJA %]]</f>
        <v>120877.94399999999</v>
      </c>
      <c r="Q157" s="27">
        <v>805852.96</v>
      </c>
      <c r="R157" s="27">
        <v>0</v>
      </c>
      <c r="S157" s="27">
        <v>0</v>
      </c>
      <c r="T157" s="20">
        <f>Ugovori_OPULJP[[#This Row],[Bespovratna sredstva - Ukupno (EU+Nac) HRK
= Ukupna ugovorena vrijednost bespovratnih sredstava]]+Ugovori_OPULJP[[#This Row],[Javni doprinos korisnika - HRK]]+Ugovori_OPULJP[[#This Row],[Privatni doprinos korisnika - HRK]]</f>
        <v>805852.96</v>
      </c>
      <c r="U157" s="17" t="s">
        <v>32</v>
      </c>
      <c r="V157" s="17" t="s">
        <v>29</v>
      </c>
      <c r="W157" s="35" t="s">
        <v>641</v>
      </c>
      <c r="X157" s="35" t="s">
        <v>235</v>
      </c>
      <c r="Y157" s="11"/>
    </row>
    <row r="158" spans="1:25" ht="51" customHeight="1" x14ac:dyDescent="0.2">
      <c r="A158" s="33" t="s">
        <v>642</v>
      </c>
      <c r="B158" s="34" t="s">
        <v>25</v>
      </c>
      <c r="C158" s="35" t="s">
        <v>229</v>
      </c>
      <c r="D158" s="35" t="s">
        <v>230</v>
      </c>
      <c r="E158" s="17" t="s">
        <v>231</v>
      </c>
      <c r="F158" s="37" t="s">
        <v>12980</v>
      </c>
      <c r="G158" s="37" t="s">
        <v>643</v>
      </c>
      <c r="H158" s="19">
        <v>43234</v>
      </c>
      <c r="I158" s="19">
        <v>44149</v>
      </c>
      <c r="J158" s="19" t="str">
        <f ca="1">IF(Ugovori_OPULJP[[#This Row],[DATUM ZAVRŠETKA OPERACIJE]]&lt;TODAY(),"završen","u provedbi")</f>
        <v>završen</v>
      </c>
      <c r="K158" s="18" t="s">
        <v>209</v>
      </c>
      <c r="L158" s="18" t="s">
        <v>209</v>
      </c>
      <c r="M158" s="42">
        <v>0.85</v>
      </c>
      <c r="N158" s="42">
        <v>0.15</v>
      </c>
      <c r="O158" s="27">
        <f>Ugovori_OPULJP[[#This Row],[Bespovratna sredstva - Ukupno (EU+Nac) HRK
= Ukupna ugovorena vrijednost bespovratnih sredstava]]*Ugovori_OPULJP[[#This Row],[EU STOPA SUFINANCIRANJA %
EU CO-FINANCING RATE %]]</f>
        <v>849702.5</v>
      </c>
      <c r="P158" s="27">
        <f>Ugovori_OPULJP[[#This Row],[Bespovratna sredstva - Ukupno (EU+Nac) HRK
= Ukupna ugovorena vrijednost bespovratnih sredstava]]*Ugovori_OPULJP[[#This Row],[STOPA NACIONALNOG SUFINANCIRANJA %]]</f>
        <v>149947.5</v>
      </c>
      <c r="Q158" s="27">
        <v>999650</v>
      </c>
      <c r="R158" s="27">
        <v>0</v>
      </c>
      <c r="S158" s="27">
        <v>0</v>
      </c>
      <c r="T158" s="20">
        <f>Ugovori_OPULJP[[#This Row],[Bespovratna sredstva - Ukupno (EU+Nac) HRK
= Ukupna ugovorena vrijednost bespovratnih sredstava]]+Ugovori_OPULJP[[#This Row],[Javni doprinos korisnika - HRK]]+Ugovori_OPULJP[[#This Row],[Privatni doprinos korisnika - HRK]]</f>
        <v>999650</v>
      </c>
      <c r="U158" s="17" t="s">
        <v>32</v>
      </c>
      <c r="V158" s="17" t="s">
        <v>29</v>
      </c>
      <c r="W158" s="35" t="s">
        <v>644</v>
      </c>
      <c r="X158" s="35" t="s">
        <v>235</v>
      </c>
      <c r="Y158" s="11"/>
    </row>
    <row r="159" spans="1:25" ht="51" customHeight="1" x14ac:dyDescent="0.2">
      <c r="A159" s="33" t="s">
        <v>645</v>
      </c>
      <c r="B159" s="34" t="s">
        <v>25</v>
      </c>
      <c r="C159" s="35" t="s">
        <v>229</v>
      </c>
      <c r="D159" s="35" t="s">
        <v>230</v>
      </c>
      <c r="E159" s="17" t="s">
        <v>231</v>
      </c>
      <c r="F159" s="37" t="s">
        <v>646</v>
      </c>
      <c r="G159" s="37" t="s">
        <v>647</v>
      </c>
      <c r="H159" s="19">
        <v>43550</v>
      </c>
      <c r="I159" s="19">
        <v>43916</v>
      </c>
      <c r="J159" s="19" t="str">
        <f ca="1">IF(Ugovori_OPULJP[[#This Row],[DATUM ZAVRŠETKA OPERACIJE]]&lt;TODAY(),"završen","u provedbi")</f>
        <v>završen</v>
      </c>
      <c r="K159" s="18" t="s">
        <v>648</v>
      </c>
      <c r="L159" s="18" t="s">
        <v>209</v>
      </c>
      <c r="M159" s="42">
        <v>0.85</v>
      </c>
      <c r="N159" s="42">
        <v>0.15</v>
      </c>
      <c r="O159" s="27">
        <f>Ugovori_OPULJP[[#This Row],[Bespovratna sredstva - Ukupno (EU+Nac) HRK
= Ukupna ugovorena vrijednost bespovratnih sredstava]]*Ugovori_OPULJP[[#This Row],[EU STOPA SUFINANCIRANJA %
EU CO-FINANCING RATE %]]</f>
        <v>509915</v>
      </c>
      <c r="P159" s="27">
        <f>Ugovori_OPULJP[[#This Row],[Bespovratna sredstva - Ukupno (EU+Nac) HRK
= Ukupna ugovorena vrijednost bespovratnih sredstava]]*Ugovori_OPULJP[[#This Row],[STOPA NACIONALNOG SUFINANCIRANJA %]]</f>
        <v>89985</v>
      </c>
      <c r="Q159" s="27">
        <v>599900</v>
      </c>
      <c r="R159" s="27">
        <v>0</v>
      </c>
      <c r="S159" s="27">
        <v>0</v>
      </c>
      <c r="T159" s="20">
        <f>Ugovori_OPULJP[[#This Row],[Bespovratna sredstva - Ukupno (EU+Nac) HRK
= Ukupna ugovorena vrijednost bespovratnih sredstava]]+Ugovori_OPULJP[[#This Row],[Javni doprinos korisnika - HRK]]+Ugovori_OPULJP[[#This Row],[Privatni doprinos korisnika - HRK]]</f>
        <v>599900</v>
      </c>
      <c r="U159" s="17" t="s">
        <v>32</v>
      </c>
      <c r="V159" s="17" t="s">
        <v>29</v>
      </c>
      <c r="W159" s="35" t="s">
        <v>649</v>
      </c>
      <c r="X159" s="35" t="s">
        <v>235</v>
      </c>
      <c r="Y159" s="11"/>
    </row>
    <row r="160" spans="1:25" ht="51" customHeight="1" x14ac:dyDescent="0.2">
      <c r="A160" s="33" t="s">
        <v>651</v>
      </c>
      <c r="B160" s="34" t="s">
        <v>25</v>
      </c>
      <c r="C160" s="35" t="s">
        <v>650</v>
      </c>
      <c r="D160" s="35" t="s">
        <v>652</v>
      </c>
      <c r="E160" s="17" t="s">
        <v>28</v>
      </c>
      <c r="F160" s="37" t="s">
        <v>653</v>
      </c>
      <c r="G160" s="37" t="s">
        <v>29</v>
      </c>
      <c r="H160" s="19">
        <v>42612</v>
      </c>
      <c r="I160" s="19">
        <v>43404</v>
      </c>
      <c r="J160" s="19" t="str">
        <f ca="1">IF(Ugovori_OPULJP[[#This Row],[DATUM ZAVRŠETKA OPERACIJE]]&lt;TODAY(),"završen","u provedbi")</f>
        <v>završen</v>
      </c>
      <c r="K160" s="18" t="s">
        <v>30</v>
      </c>
      <c r="L160" s="18" t="s">
        <v>31</v>
      </c>
      <c r="M160" s="42">
        <v>0.85</v>
      </c>
      <c r="N160" s="42">
        <v>0.15</v>
      </c>
      <c r="O160" s="27">
        <f>Ugovori_OPULJP[[#This Row],[Bespovratna sredstva - Ukupno (EU+Nac) HRK
= Ukupna ugovorena vrijednost bespovratnih sredstava]]*Ugovori_OPULJP[[#This Row],[EU STOPA SUFINANCIRANJA %
EU CO-FINANCING RATE %]]</f>
        <v>1769910.2050000001</v>
      </c>
      <c r="P160" s="27">
        <f>Ugovori_OPULJP[[#This Row],[Bespovratna sredstva - Ukupno (EU+Nac) HRK
= Ukupna ugovorena vrijednost bespovratnih sredstava]]*Ugovori_OPULJP[[#This Row],[STOPA NACIONALNOG SUFINANCIRANJA %]]</f>
        <v>312337.09499999997</v>
      </c>
      <c r="Q160" s="27">
        <v>2082247.3</v>
      </c>
      <c r="R160" s="27">
        <v>0</v>
      </c>
      <c r="S160" s="27">
        <v>0</v>
      </c>
      <c r="T160" s="20">
        <f>Ugovori_OPULJP[[#This Row],[Bespovratna sredstva - Ukupno (EU+Nac) HRK
= Ukupna ugovorena vrijednost bespovratnih sredstava]]+Ugovori_OPULJP[[#This Row],[Javni doprinos korisnika - HRK]]+Ugovori_OPULJP[[#This Row],[Privatni doprinos korisnika - HRK]]</f>
        <v>2082247.3</v>
      </c>
      <c r="U160" s="17" t="s">
        <v>32</v>
      </c>
      <c r="V160" s="17" t="s">
        <v>29</v>
      </c>
      <c r="W160" s="35" t="s">
        <v>654</v>
      </c>
      <c r="X160" s="35" t="s">
        <v>235</v>
      </c>
      <c r="Y160" s="11"/>
    </row>
    <row r="161" spans="1:25" ht="51" customHeight="1" x14ac:dyDescent="0.2">
      <c r="A161" s="33" t="s">
        <v>655</v>
      </c>
      <c r="B161" s="34" t="s">
        <v>25</v>
      </c>
      <c r="C161" s="35" t="s">
        <v>650</v>
      </c>
      <c r="D161" s="35" t="s">
        <v>656</v>
      </c>
      <c r="E161" s="17" t="s">
        <v>28</v>
      </c>
      <c r="F161" s="37" t="s">
        <v>656</v>
      </c>
      <c r="G161" s="37" t="s">
        <v>32</v>
      </c>
      <c r="H161" s="19">
        <v>42648</v>
      </c>
      <c r="I161" s="19">
        <v>43255</v>
      </c>
      <c r="J161" s="19" t="str">
        <f ca="1">IF(Ugovori_OPULJP[[#This Row],[DATUM ZAVRŠETKA OPERACIJE]]&lt;TODAY(),"završen","u provedbi")</f>
        <v>završen</v>
      </c>
      <c r="K161" s="18" t="s">
        <v>31</v>
      </c>
      <c r="L161" s="18" t="s">
        <v>31</v>
      </c>
      <c r="M161" s="42">
        <v>0.85</v>
      </c>
      <c r="N161" s="42">
        <v>0.15</v>
      </c>
      <c r="O161" s="27">
        <f>Ugovori_OPULJP[[#This Row],[Bespovratna sredstva - Ukupno (EU+Nac) HRK
= Ukupna ugovorena vrijednost bespovratnih sredstava]]*Ugovori_OPULJP[[#This Row],[EU STOPA SUFINANCIRANJA %
EU CO-FINANCING RATE %]]</f>
        <v>549397.5</v>
      </c>
      <c r="P161" s="27">
        <f>Ugovori_OPULJP[[#This Row],[Bespovratna sredstva - Ukupno (EU+Nac) HRK
= Ukupna ugovorena vrijednost bespovratnih sredstava]]*Ugovori_OPULJP[[#This Row],[STOPA NACIONALNOG SUFINANCIRANJA %]]</f>
        <v>96952.5</v>
      </c>
      <c r="Q161" s="27">
        <v>646350</v>
      </c>
      <c r="R161" s="27">
        <v>0</v>
      </c>
      <c r="S161" s="27">
        <v>0</v>
      </c>
      <c r="T161" s="20">
        <f>Ugovori_OPULJP[[#This Row],[Bespovratna sredstva - Ukupno (EU+Nac) HRK
= Ukupna ugovorena vrijednost bespovratnih sredstava]]+Ugovori_OPULJP[[#This Row],[Javni doprinos korisnika - HRK]]+Ugovori_OPULJP[[#This Row],[Privatni doprinos korisnika - HRK]]</f>
        <v>646350</v>
      </c>
      <c r="U161" s="17" t="s">
        <v>32</v>
      </c>
      <c r="V161" s="17" t="s">
        <v>29</v>
      </c>
      <c r="W161" s="35" t="s">
        <v>657</v>
      </c>
      <c r="X161" s="35" t="s">
        <v>235</v>
      </c>
      <c r="Y161" s="11"/>
    </row>
    <row r="162" spans="1:25" ht="51" customHeight="1" x14ac:dyDescent="0.2">
      <c r="A162" s="33" t="s">
        <v>658</v>
      </c>
      <c r="B162" s="34" t="s">
        <v>25</v>
      </c>
      <c r="C162" s="35" t="s">
        <v>650</v>
      </c>
      <c r="D162" s="35" t="s">
        <v>659</v>
      </c>
      <c r="E162" s="17" t="s">
        <v>28</v>
      </c>
      <c r="F162" s="37" t="s">
        <v>660</v>
      </c>
      <c r="G162" s="37" t="s">
        <v>32</v>
      </c>
      <c r="H162" s="19">
        <v>42957</v>
      </c>
      <c r="I162" s="19">
        <v>44237</v>
      </c>
      <c r="J162" s="19" t="str">
        <f ca="1">IF(Ugovori_OPULJP[[#This Row],[DATUM ZAVRŠETKA OPERACIJE]]&lt;TODAY(),"završen","u provedbi")</f>
        <v>završen</v>
      </c>
      <c r="K162" s="18" t="s">
        <v>31</v>
      </c>
      <c r="L162" s="18" t="s">
        <v>31</v>
      </c>
      <c r="M162" s="42">
        <v>0.85</v>
      </c>
      <c r="N162" s="42">
        <v>0.15</v>
      </c>
      <c r="O162" s="27">
        <f>Ugovori_OPULJP[[#This Row],[Bespovratna sredstva - Ukupno (EU+Nac) HRK
= Ukupna ugovorena vrijednost bespovratnih sredstava]]*Ugovori_OPULJP[[#This Row],[EU STOPA SUFINANCIRANJA %
EU CO-FINANCING RATE %]]</f>
        <v>782195.92499999993</v>
      </c>
      <c r="P162" s="27">
        <f>Ugovori_OPULJP[[#This Row],[Bespovratna sredstva - Ukupno (EU+Nac) HRK
= Ukupna ugovorena vrijednost bespovratnih sredstava]]*Ugovori_OPULJP[[#This Row],[STOPA NACIONALNOG SUFINANCIRANJA %]]</f>
        <v>138034.57499999998</v>
      </c>
      <c r="Q162" s="27">
        <v>920230.5</v>
      </c>
      <c r="R162" s="27">
        <v>0</v>
      </c>
      <c r="S162" s="27">
        <v>0</v>
      </c>
      <c r="T162" s="20">
        <f>Ugovori_OPULJP[[#This Row],[Bespovratna sredstva - Ukupno (EU+Nac) HRK
= Ukupna ugovorena vrijednost bespovratnih sredstava]]+Ugovori_OPULJP[[#This Row],[Javni doprinos korisnika - HRK]]+Ugovori_OPULJP[[#This Row],[Privatni doprinos korisnika - HRK]]</f>
        <v>920230.5</v>
      </c>
      <c r="U162" s="17" t="s">
        <v>32</v>
      </c>
      <c r="V162" s="17" t="s">
        <v>29</v>
      </c>
      <c r="W162" s="35" t="s">
        <v>661</v>
      </c>
      <c r="X162" s="35" t="s">
        <v>235</v>
      </c>
      <c r="Y162" s="11"/>
    </row>
    <row r="163" spans="1:25" ht="51" customHeight="1" x14ac:dyDescent="0.2">
      <c r="A163" s="33" t="s">
        <v>662</v>
      </c>
      <c r="B163" s="34" t="s">
        <v>25</v>
      </c>
      <c r="C163" s="35" t="s">
        <v>650</v>
      </c>
      <c r="D163" s="35" t="s">
        <v>663</v>
      </c>
      <c r="E163" s="17" t="s">
        <v>28</v>
      </c>
      <c r="F163" s="37" t="s">
        <v>663</v>
      </c>
      <c r="G163" s="37" t="s">
        <v>664</v>
      </c>
      <c r="H163" s="19">
        <v>43077</v>
      </c>
      <c r="I163" s="19">
        <v>44173</v>
      </c>
      <c r="J163" s="19" t="str">
        <f ca="1">IF(Ugovori_OPULJP[[#This Row],[DATUM ZAVRŠETKA OPERACIJE]]&lt;TODAY(),"završen","u provedbi")</f>
        <v>završen</v>
      </c>
      <c r="K163" s="18" t="s">
        <v>30</v>
      </c>
      <c r="L163" s="18" t="s">
        <v>31</v>
      </c>
      <c r="M163" s="42">
        <v>0.85</v>
      </c>
      <c r="N163" s="42">
        <v>0.15</v>
      </c>
      <c r="O163" s="27">
        <f>Ugovori_OPULJP[[#This Row],[Bespovratna sredstva - Ukupno (EU+Nac) HRK
= Ukupna ugovorena vrijednost bespovratnih sredstava]]*Ugovori_OPULJP[[#This Row],[EU STOPA SUFINANCIRANJA %
EU CO-FINANCING RATE %]]</f>
        <v>57672500</v>
      </c>
      <c r="P163" s="27">
        <f>Ugovori_OPULJP[[#This Row],[Bespovratna sredstva - Ukupno (EU+Nac) HRK
= Ukupna ugovorena vrijednost bespovratnih sredstava]]*Ugovori_OPULJP[[#This Row],[STOPA NACIONALNOG SUFINANCIRANJA %]]</f>
        <v>10177500</v>
      </c>
      <c r="Q163" s="27">
        <v>67850000</v>
      </c>
      <c r="R163" s="27">
        <v>0</v>
      </c>
      <c r="S163" s="27">
        <v>0</v>
      </c>
      <c r="T163" s="20">
        <f>Ugovori_OPULJP[[#This Row],[Bespovratna sredstva - Ukupno (EU+Nac) HRK
= Ukupna ugovorena vrijednost bespovratnih sredstava]]+Ugovori_OPULJP[[#This Row],[Javni doprinos korisnika - HRK]]+Ugovori_OPULJP[[#This Row],[Privatni doprinos korisnika - HRK]]</f>
        <v>67850000</v>
      </c>
      <c r="U163" s="17" t="s">
        <v>32</v>
      </c>
      <c r="V163" s="17" t="s">
        <v>29</v>
      </c>
      <c r="W163" s="35" t="s">
        <v>665</v>
      </c>
      <c r="X163" s="35" t="s">
        <v>235</v>
      </c>
      <c r="Y163" s="11"/>
    </row>
    <row r="164" spans="1:25" ht="51" customHeight="1" x14ac:dyDescent="0.2">
      <c r="A164" s="33" t="s">
        <v>666</v>
      </c>
      <c r="B164" s="34" t="s">
        <v>25</v>
      </c>
      <c r="C164" s="35" t="s">
        <v>650</v>
      </c>
      <c r="D164" s="35" t="s">
        <v>667</v>
      </c>
      <c r="E164" s="17" t="s">
        <v>28</v>
      </c>
      <c r="F164" s="37" t="s">
        <v>668</v>
      </c>
      <c r="G164" s="37" t="s">
        <v>669</v>
      </c>
      <c r="H164" s="19">
        <v>42744</v>
      </c>
      <c r="I164" s="19">
        <v>45096</v>
      </c>
      <c r="J164" s="19" t="str">
        <f ca="1">IF(Ugovori_OPULJP[[#This Row],[DATUM ZAVRŠETKA OPERACIJE]]&lt;TODAY(),"završen","u provedbi")</f>
        <v>u provedbi</v>
      </c>
      <c r="K164" s="18" t="s">
        <v>30</v>
      </c>
      <c r="L164" s="18" t="s">
        <v>31</v>
      </c>
      <c r="M164" s="42">
        <v>0.85</v>
      </c>
      <c r="N164" s="42">
        <v>0.15</v>
      </c>
      <c r="O164" s="27">
        <f>Ugovori_OPULJP[[#This Row],[Bespovratna sredstva - Ukupno (EU+Nac) HRK
= Ukupna ugovorena vrijednost bespovratnih sredstava]]*Ugovori_OPULJP[[#This Row],[EU STOPA SUFINANCIRANJA %
EU CO-FINANCING RATE %]]</f>
        <v>8485969.7895</v>
      </c>
      <c r="P164" s="27">
        <f>Ugovori_OPULJP[[#This Row],[Bespovratna sredstva - Ukupno (EU+Nac) HRK
= Ukupna ugovorena vrijednost bespovratnih sredstava]]*Ugovori_OPULJP[[#This Row],[STOPA NACIONALNOG SUFINANCIRANJA %]]</f>
        <v>1497524.0804999999</v>
      </c>
      <c r="Q164" s="27">
        <v>9983493.8699999992</v>
      </c>
      <c r="R164" s="27">
        <v>0</v>
      </c>
      <c r="S164" s="27">
        <v>0</v>
      </c>
      <c r="T164" s="20">
        <f>Ugovori_OPULJP[[#This Row],[Bespovratna sredstva - Ukupno (EU+Nac) HRK
= Ukupna ugovorena vrijednost bespovratnih sredstava]]+Ugovori_OPULJP[[#This Row],[Javni doprinos korisnika - HRK]]+Ugovori_OPULJP[[#This Row],[Privatni doprinos korisnika - HRK]]</f>
        <v>9983493.8699999992</v>
      </c>
      <c r="U164" s="17" t="s">
        <v>32</v>
      </c>
      <c r="V164" s="17" t="s">
        <v>29</v>
      </c>
      <c r="W164" s="35" t="s">
        <v>670</v>
      </c>
      <c r="X164" s="35" t="s">
        <v>235</v>
      </c>
      <c r="Y164" s="11"/>
    </row>
    <row r="165" spans="1:25" ht="51" customHeight="1" x14ac:dyDescent="0.2">
      <c r="A165" s="33" t="s">
        <v>671</v>
      </c>
      <c r="B165" s="34" t="s">
        <v>25</v>
      </c>
      <c r="C165" s="35" t="s">
        <v>650</v>
      </c>
      <c r="D165" s="35" t="s">
        <v>672</v>
      </c>
      <c r="E165" s="17" t="s">
        <v>28</v>
      </c>
      <c r="F165" s="37" t="s">
        <v>672</v>
      </c>
      <c r="G165" s="37" t="s">
        <v>673</v>
      </c>
      <c r="H165" s="19">
        <v>43235</v>
      </c>
      <c r="I165" s="19">
        <v>43661</v>
      </c>
      <c r="J165" s="19" t="str">
        <f ca="1">IF(Ugovori_OPULJP[[#This Row],[DATUM ZAVRŠETKA OPERACIJE]]&lt;TODAY(),"završen","u provedbi")</f>
        <v>završen</v>
      </c>
      <c r="K165" s="18" t="s">
        <v>674</v>
      </c>
      <c r="L165" s="18" t="s">
        <v>31</v>
      </c>
      <c r="M165" s="42">
        <v>0.85</v>
      </c>
      <c r="N165" s="42">
        <v>0.15</v>
      </c>
      <c r="O165" s="27">
        <f>Ugovori_OPULJP[[#This Row],[Bespovratna sredstva - Ukupno (EU+Nac) HRK
= Ukupna ugovorena vrijednost bespovratnih sredstava]]*Ugovori_OPULJP[[#This Row],[EU STOPA SUFINANCIRANJA %
EU CO-FINANCING RATE %]]</f>
        <v>1715894.8640000001</v>
      </c>
      <c r="P165" s="27">
        <f>Ugovori_OPULJP[[#This Row],[Bespovratna sredstva - Ukupno (EU+Nac) HRK
= Ukupna ugovorena vrijednost bespovratnih sredstava]]*Ugovori_OPULJP[[#This Row],[STOPA NACIONALNOG SUFINANCIRANJA %]]</f>
        <v>302804.97600000002</v>
      </c>
      <c r="Q165" s="27">
        <v>2018699.84</v>
      </c>
      <c r="R165" s="27">
        <v>0</v>
      </c>
      <c r="S165" s="27">
        <v>0</v>
      </c>
      <c r="T165" s="20">
        <f>Ugovori_OPULJP[[#This Row],[Bespovratna sredstva - Ukupno (EU+Nac) HRK
= Ukupna ugovorena vrijednost bespovratnih sredstava]]+Ugovori_OPULJP[[#This Row],[Javni doprinos korisnika - HRK]]+Ugovori_OPULJP[[#This Row],[Privatni doprinos korisnika - HRK]]</f>
        <v>2018699.84</v>
      </c>
      <c r="U165" s="17" t="s">
        <v>32</v>
      </c>
      <c r="V165" s="17" t="s">
        <v>29</v>
      </c>
      <c r="W165" s="35" t="s">
        <v>675</v>
      </c>
      <c r="X165" s="35" t="s">
        <v>235</v>
      </c>
      <c r="Y165" s="11"/>
    </row>
    <row r="166" spans="1:25" ht="51" customHeight="1" x14ac:dyDescent="0.2">
      <c r="A166" s="33" t="s">
        <v>676</v>
      </c>
      <c r="B166" s="34" t="s">
        <v>25</v>
      </c>
      <c r="C166" s="35" t="s">
        <v>650</v>
      </c>
      <c r="D166" s="35" t="s">
        <v>677</v>
      </c>
      <c r="E166" s="17" t="s">
        <v>28</v>
      </c>
      <c r="F166" s="37" t="s">
        <v>677</v>
      </c>
      <c r="G166" s="37" t="s">
        <v>678</v>
      </c>
      <c r="H166" s="19">
        <v>43360</v>
      </c>
      <c r="I166" s="19">
        <v>44821</v>
      </c>
      <c r="J166" s="19" t="str">
        <f ca="1">IF(Ugovori_OPULJP[[#This Row],[DATUM ZAVRŠETKA OPERACIJE]]&lt;TODAY(),"završen","u provedbi")</f>
        <v>u provedbi</v>
      </c>
      <c r="K166" s="18" t="s">
        <v>30</v>
      </c>
      <c r="L166" s="18" t="s">
        <v>31</v>
      </c>
      <c r="M166" s="42">
        <v>0.85</v>
      </c>
      <c r="N166" s="42">
        <v>0.15</v>
      </c>
      <c r="O166" s="27">
        <f>Ugovori_OPULJP[[#This Row],[Bespovratna sredstva - Ukupno (EU+Nac) HRK
= Ukupna ugovorena vrijednost bespovratnih sredstava]]*Ugovori_OPULJP[[#This Row],[EU STOPA SUFINANCIRANJA %
EU CO-FINANCING RATE %]]</f>
        <v>4289459.04</v>
      </c>
      <c r="P166" s="27">
        <f>Ugovori_OPULJP[[#This Row],[Bespovratna sredstva - Ukupno (EU+Nac) HRK
= Ukupna ugovorena vrijednost bespovratnih sredstava]]*Ugovori_OPULJP[[#This Row],[STOPA NACIONALNOG SUFINANCIRANJA %]]</f>
        <v>756963.36</v>
      </c>
      <c r="Q166" s="27">
        <v>5046422.4000000004</v>
      </c>
      <c r="R166" s="27">
        <v>0</v>
      </c>
      <c r="S166" s="27">
        <v>0</v>
      </c>
      <c r="T166" s="20">
        <f>Ugovori_OPULJP[[#This Row],[Bespovratna sredstva - Ukupno (EU+Nac) HRK
= Ukupna ugovorena vrijednost bespovratnih sredstava]]+Ugovori_OPULJP[[#This Row],[Javni doprinos korisnika - HRK]]+Ugovori_OPULJP[[#This Row],[Privatni doprinos korisnika - HRK]]</f>
        <v>5046422.4000000004</v>
      </c>
      <c r="U166" s="17" t="s">
        <v>32</v>
      </c>
      <c r="V166" s="17" t="s">
        <v>29</v>
      </c>
      <c r="W166" s="35" t="s">
        <v>679</v>
      </c>
      <c r="X166" s="35" t="s">
        <v>235</v>
      </c>
      <c r="Y166" s="11"/>
    </row>
    <row r="167" spans="1:25" ht="51" customHeight="1" x14ac:dyDescent="0.2">
      <c r="A167" s="33" t="s">
        <v>680</v>
      </c>
      <c r="B167" s="34" t="s">
        <v>25</v>
      </c>
      <c r="C167" s="35" t="s">
        <v>650</v>
      </c>
      <c r="D167" s="35" t="s">
        <v>681</v>
      </c>
      <c r="E167" s="17" t="s">
        <v>28</v>
      </c>
      <c r="F167" s="37" t="s">
        <v>681</v>
      </c>
      <c r="G167" s="37" t="s">
        <v>32</v>
      </c>
      <c r="H167" s="19">
        <v>43388</v>
      </c>
      <c r="I167" s="19">
        <v>44977</v>
      </c>
      <c r="J167" s="19" t="str">
        <f ca="1">IF(Ugovori_OPULJP[[#This Row],[DATUM ZAVRŠETKA OPERACIJE]]&lt;TODAY(),"završen","u provedbi")</f>
        <v>u provedbi</v>
      </c>
      <c r="K167" s="18" t="s">
        <v>30</v>
      </c>
      <c r="L167" s="18" t="s">
        <v>31</v>
      </c>
      <c r="M167" s="42">
        <v>0.85</v>
      </c>
      <c r="N167" s="42">
        <v>0.15</v>
      </c>
      <c r="O167" s="27">
        <f>Ugovori_OPULJP[[#This Row],[Bespovratna sredstva - Ukupno (EU+Nac) HRK
= Ukupna ugovorena vrijednost bespovratnih sredstava]]*Ugovori_OPULJP[[#This Row],[EU STOPA SUFINANCIRANJA %
EU CO-FINANCING RATE %]]</f>
        <v>21262890.25</v>
      </c>
      <c r="P167" s="27">
        <f>Ugovori_OPULJP[[#This Row],[Bespovratna sredstva - Ukupno (EU+Nac) HRK
= Ukupna ugovorena vrijednost bespovratnih sredstava]]*Ugovori_OPULJP[[#This Row],[STOPA NACIONALNOG SUFINANCIRANJA %]]</f>
        <v>3752274.75</v>
      </c>
      <c r="Q167" s="27">
        <v>25015165</v>
      </c>
      <c r="R167" s="27">
        <v>0</v>
      </c>
      <c r="S167" s="27">
        <v>0</v>
      </c>
      <c r="T167" s="20">
        <f>Ugovori_OPULJP[[#This Row],[Bespovratna sredstva - Ukupno (EU+Nac) HRK
= Ukupna ugovorena vrijednost bespovratnih sredstava]]+Ugovori_OPULJP[[#This Row],[Javni doprinos korisnika - HRK]]+Ugovori_OPULJP[[#This Row],[Privatni doprinos korisnika - HRK]]</f>
        <v>25015165</v>
      </c>
      <c r="U167" s="17" t="s">
        <v>32</v>
      </c>
      <c r="V167" s="17" t="s">
        <v>29</v>
      </c>
      <c r="W167" s="35" t="s">
        <v>682</v>
      </c>
      <c r="X167" s="35" t="s">
        <v>235</v>
      </c>
      <c r="Y167" s="11"/>
    </row>
    <row r="168" spans="1:25" ht="51" customHeight="1" x14ac:dyDescent="0.2">
      <c r="A168" s="33" t="s">
        <v>683</v>
      </c>
      <c r="B168" s="34" t="s">
        <v>25</v>
      </c>
      <c r="C168" s="35" t="s">
        <v>650</v>
      </c>
      <c r="D168" s="35" t="s">
        <v>684</v>
      </c>
      <c r="E168" s="17" t="s">
        <v>28</v>
      </c>
      <c r="F168" s="37" t="s">
        <v>684</v>
      </c>
      <c r="G168" s="37" t="s">
        <v>673</v>
      </c>
      <c r="H168" s="19">
        <v>43467</v>
      </c>
      <c r="I168" s="19">
        <v>45125</v>
      </c>
      <c r="J168" s="19" t="str">
        <f ca="1">IF(Ugovori_OPULJP[[#This Row],[DATUM ZAVRŠETKA OPERACIJE]]&lt;TODAY(),"završen","u provedbi")</f>
        <v>u provedbi</v>
      </c>
      <c r="K168" s="18" t="s">
        <v>674</v>
      </c>
      <c r="L168" s="18" t="s">
        <v>31</v>
      </c>
      <c r="M168" s="42">
        <v>0.85</v>
      </c>
      <c r="N168" s="42">
        <v>0.15</v>
      </c>
      <c r="O168" s="27">
        <f>Ugovori_OPULJP[[#This Row],[Bespovratna sredstva - Ukupno (EU+Nac) HRK
= Ukupna ugovorena vrijednost bespovratnih sredstava]]*Ugovori_OPULJP[[#This Row],[EU STOPA SUFINANCIRANJA %
EU CO-FINANCING RATE %]]</f>
        <v>16868250.127499998</v>
      </c>
      <c r="P168" s="27">
        <f>Ugovori_OPULJP[[#This Row],[Bespovratna sredstva - Ukupno (EU+Nac) HRK
= Ukupna ugovorena vrijednost bespovratnih sredstava]]*Ugovori_OPULJP[[#This Row],[STOPA NACIONALNOG SUFINANCIRANJA %]]</f>
        <v>2976750.0224999995</v>
      </c>
      <c r="Q168" s="27">
        <v>19845000.149999999</v>
      </c>
      <c r="R168" s="27">
        <v>0</v>
      </c>
      <c r="S168" s="27">
        <v>0</v>
      </c>
      <c r="T168" s="20">
        <f>Ugovori_OPULJP[[#This Row],[Bespovratna sredstva - Ukupno (EU+Nac) HRK
= Ukupna ugovorena vrijednost bespovratnih sredstava]]+Ugovori_OPULJP[[#This Row],[Javni doprinos korisnika - HRK]]+Ugovori_OPULJP[[#This Row],[Privatni doprinos korisnika - HRK]]</f>
        <v>19845000.149999999</v>
      </c>
      <c r="U168" s="17" t="s">
        <v>32</v>
      </c>
      <c r="V168" s="17" t="s">
        <v>29</v>
      </c>
      <c r="W168" s="35" t="s">
        <v>685</v>
      </c>
      <c r="X168" s="35" t="s">
        <v>235</v>
      </c>
      <c r="Y168" s="11"/>
    </row>
    <row r="169" spans="1:25" ht="51" customHeight="1" x14ac:dyDescent="0.2">
      <c r="A169" s="55" t="s">
        <v>686</v>
      </c>
      <c r="B169" s="24" t="s">
        <v>25</v>
      </c>
      <c r="C169" s="21" t="s">
        <v>650</v>
      </c>
      <c r="D169" s="35" t="s">
        <v>687</v>
      </c>
      <c r="E169" s="44" t="s">
        <v>28</v>
      </c>
      <c r="F169" s="37" t="s">
        <v>687</v>
      </c>
      <c r="G169" s="37" t="s">
        <v>664</v>
      </c>
      <c r="H169" s="29">
        <v>43344</v>
      </c>
      <c r="I169" s="29">
        <v>44804</v>
      </c>
      <c r="J169" s="29" t="str">
        <f ca="1">IF(Ugovori_OPULJP[[#This Row],[DATUM ZAVRŠETKA OPERACIJE]]&lt;TODAY(),"završen","u provedbi")</f>
        <v>u provedbi</v>
      </c>
      <c r="K169" s="43" t="s">
        <v>30</v>
      </c>
      <c r="L169" s="22" t="s">
        <v>31</v>
      </c>
      <c r="M169" s="79">
        <v>0.85</v>
      </c>
      <c r="N169" s="42">
        <v>0.15</v>
      </c>
      <c r="O169" s="27">
        <f>Ugovori_OPULJP[[#This Row],[Bespovratna sredstva - Ukupno (EU+Nac) HRK
= Ukupna ugovorena vrijednost bespovratnih sredstava]]*Ugovori_OPULJP[[#This Row],[EU STOPA SUFINANCIRANJA %
EU CO-FINANCING RATE %]]</f>
        <v>208934250</v>
      </c>
      <c r="P169" s="27">
        <f>Ugovori_OPULJP[[#This Row],[Bespovratna sredstva - Ukupno (EU+Nac) HRK
= Ukupna ugovorena vrijednost bespovratnih sredstava]]*Ugovori_OPULJP[[#This Row],[STOPA NACIONALNOG SUFINANCIRANJA %]]</f>
        <v>36870750</v>
      </c>
      <c r="Q169" s="20">
        <v>245805000</v>
      </c>
      <c r="R169" s="27">
        <v>0</v>
      </c>
      <c r="S169" s="27">
        <v>0</v>
      </c>
      <c r="T169" s="20">
        <f>Ugovori_OPULJP[[#This Row],[Bespovratna sredstva - Ukupno (EU+Nac) HRK
= Ukupna ugovorena vrijednost bespovratnih sredstava]]+Ugovori_OPULJP[[#This Row],[Javni doprinos korisnika - HRK]]+Ugovori_OPULJP[[#This Row],[Privatni doprinos korisnika - HRK]]</f>
        <v>245805000</v>
      </c>
      <c r="U169" s="44" t="s">
        <v>32</v>
      </c>
      <c r="V169" s="44" t="s">
        <v>29</v>
      </c>
      <c r="W169" s="21" t="s">
        <v>688</v>
      </c>
      <c r="X169" s="21" t="s">
        <v>235</v>
      </c>
      <c r="Y169" s="11"/>
    </row>
    <row r="170" spans="1:25" ht="51" customHeight="1" x14ac:dyDescent="0.2">
      <c r="A170" s="33" t="s">
        <v>689</v>
      </c>
      <c r="B170" s="34" t="s">
        <v>25</v>
      </c>
      <c r="C170" s="35" t="s">
        <v>650</v>
      </c>
      <c r="D170" s="35" t="s">
        <v>690</v>
      </c>
      <c r="E170" s="17" t="s">
        <v>28</v>
      </c>
      <c r="F170" s="37" t="s">
        <v>690</v>
      </c>
      <c r="G170" s="37" t="s">
        <v>29</v>
      </c>
      <c r="H170" s="19">
        <v>43739</v>
      </c>
      <c r="I170" s="19">
        <v>45107</v>
      </c>
      <c r="J170" s="19" t="str">
        <f ca="1">IF(Ugovori_OPULJP[[#This Row],[DATUM ZAVRŠETKA OPERACIJE]]&lt;TODAY(),"završen","u provedbi")</f>
        <v>u provedbi</v>
      </c>
      <c r="K170" s="18" t="s">
        <v>30</v>
      </c>
      <c r="L170" s="18" t="s">
        <v>31</v>
      </c>
      <c r="M170" s="42">
        <v>0.85</v>
      </c>
      <c r="N170" s="42">
        <v>0.15</v>
      </c>
      <c r="O170" s="27">
        <f>Ugovori_OPULJP[[#This Row],[Bespovratna sredstva - Ukupno (EU+Nac) HRK
= Ukupna ugovorena vrijednost bespovratnih sredstava]]*Ugovori_OPULJP[[#This Row],[EU STOPA SUFINANCIRANJA %
EU CO-FINANCING RATE %]]</f>
        <v>16692839.138</v>
      </c>
      <c r="P170" s="27">
        <f>Ugovori_OPULJP[[#This Row],[Bespovratna sredstva - Ukupno (EU+Nac) HRK
= Ukupna ugovorena vrijednost bespovratnih sredstava]]*Ugovori_OPULJP[[#This Row],[STOPA NACIONALNOG SUFINANCIRANJA %]]</f>
        <v>2945795.142</v>
      </c>
      <c r="Q170" s="27">
        <v>19638634.280000001</v>
      </c>
      <c r="R170" s="27">
        <v>0</v>
      </c>
      <c r="S170" s="27">
        <v>0</v>
      </c>
      <c r="T170" s="20">
        <f>Ugovori_OPULJP[[#This Row],[Bespovratna sredstva - Ukupno (EU+Nac) HRK
= Ukupna ugovorena vrijednost bespovratnih sredstava]]+Ugovori_OPULJP[[#This Row],[Javni doprinos korisnika - HRK]]+Ugovori_OPULJP[[#This Row],[Privatni doprinos korisnika - HRK]]</f>
        <v>19638634.280000001</v>
      </c>
      <c r="U170" s="17" t="s">
        <v>32</v>
      </c>
      <c r="V170" s="17" t="s">
        <v>29</v>
      </c>
      <c r="W170" s="35" t="s">
        <v>691</v>
      </c>
      <c r="X170" s="35" t="s">
        <v>235</v>
      </c>
      <c r="Y170" s="11"/>
    </row>
    <row r="171" spans="1:25" ht="51" customHeight="1" x14ac:dyDescent="0.2">
      <c r="A171" s="33" t="s">
        <v>692</v>
      </c>
      <c r="B171" s="34" t="s">
        <v>25</v>
      </c>
      <c r="C171" s="35" t="s">
        <v>650</v>
      </c>
      <c r="D171" s="35" t="s">
        <v>693</v>
      </c>
      <c r="E171" s="17" t="s">
        <v>28</v>
      </c>
      <c r="F171" s="37" t="s">
        <v>693</v>
      </c>
      <c r="G171" s="37" t="s">
        <v>694</v>
      </c>
      <c r="H171" s="19">
        <v>43525</v>
      </c>
      <c r="I171" s="19">
        <v>45291</v>
      </c>
      <c r="J171" s="19" t="str">
        <f ca="1">IF(Ugovori_OPULJP[[#This Row],[DATUM ZAVRŠETKA OPERACIJE]]&lt;TODAY(),"završen","u provedbi")</f>
        <v>u provedbi</v>
      </c>
      <c r="K171" s="18" t="s">
        <v>31</v>
      </c>
      <c r="L171" s="18" t="s">
        <v>31</v>
      </c>
      <c r="M171" s="42">
        <v>0.85</v>
      </c>
      <c r="N171" s="42">
        <v>0.15</v>
      </c>
      <c r="O171" s="27">
        <f>Ugovori_OPULJP[[#This Row],[Bespovratna sredstva - Ukupno (EU+Nac) HRK
= Ukupna ugovorena vrijednost bespovratnih sredstava]]*Ugovori_OPULJP[[#This Row],[EU STOPA SUFINANCIRANJA %
EU CO-FINANCING RATE %]]</f>
        <v>45981447.008499995</v>
      </c>
      <c r="P171" s="27">
        <f>Ugovori_OPULJP[[#This Row],[Bespovratna sredstva - Ukupno (EU+Nac) HRK
= Ukupna ugovorena vrijednost bespovratnih sredstava]]*Ugovori_OPULJP[[#This Row],[STOPA NACIONALNOG SUFINANCIRANJA %]]</f>
        <v>8114373.0014999993</v>
      </c>
      <c r="Q171" s="27">
        <v>54095820.009999998</v>
      </c>
      <c r="R171" s="27">
        <v>0</v>
      </c>
      <c r="S171" s="27">
        <v>0</v>
      </c>
      <c r="T171" s="20">
        <f>Ugovori_OPULJP[[#This Row],[Bespovratna sredstva - Ukupno (EU+Nac) HRK
= Ukupna ugovorena vrijednost bespovratnih sredstava]]+Ugovori_OPULJP[[#This Row],[Javni doprinos korisnika - HRK]]+Ugovori_OPULJP[[#This Row],[Privatni doprinos korisnika - HRK]]</f>
        <v>54095820.009999998</v>
      </c>
      <c r="U171" s="17" t="s">
        <v>32</v>
      </c>
      <c r="V171" s="17" t="s">
        <v>29</v>
      </c>
      <c r="W171" s="35" t="s">
        <v>695</v>
      </c>
      <c r="X171" s="35" t="s">
        <v>235</v>
      </c>
      <c r="Y171" s="11"/>
    </row>
    <row r="172" spans="1:25" ht="51" customHeight="1" x14ac:dyDescent="0.2">
      <c r="A172" s="28" t="s">
        <v>696</v>
      </c>
      <c r="B172" s="24" t="s">
        <v>25</v>
      </c>
      <c r="C172" s="21" t="s">
        <v>650</v>
      </c>
      <c r="D172" s="21" t="s">
        <v>697</v>
      </c>
      <c r="E172" s="44" t="s">
        <v>28</v>
      </c>
      <c r="F172" s="23" t="s">
        <v>697</v>
      </c>
      <c r="G172" s="23" t="s">
        <v>32</v>
      </c>
      <c r="H172" s="29">
        <v>44175</v>
      </c>
      <c r="I172" s="29">
        <v>44905</v>
      </c>
      <c r="J172" s="29" t="str">
        <f ca="1">IF(Ugovori_OPULJP[[#This Row],[DATUM ZAVRŠETKA OPERACIJE]]&lt;TODAY(),"završen","u provedbi")</f>
        <v>u provedbi</v>
      </c>
      <c r="K172" s="22" t="s">
        <v>31</v>
      </c>
      <c r="L172" s="22" t="s">
        <v>31</v>
      </c>
      <c r="M172" s="42">
        <v>0.85</v>
      </c>
      <c r="N172" s="42">
        <v>0.15</v>
      </c>
      <c r="O172" s="27">
        <f>Ugovori_OPULJP[[#This Row],[Bespovratna sredstva - Ukupno (EU+Nac) HRK
= Ukupna ugovorena vrijednost bespovratnih sredstava]]*Ugovori_OPULJP[[#This Row],[EU STOPA SUFINANCIRANJA %
EU CO-FINANCING RATE %]]</f>
        <v>637500</v>
      </c>
      <c r="P172" s="27">
        <f>Ugovori_OPULJP[[#This Row],[Bespovratna sredstva - Ukupno (EU+Nac) HRK
= Ukupna ugovorena vrijednost bespovratnih sredstava]]*Ugovori_OPULJP[[#This Row],[STOPA NACIONALNOG SUFINANCIRANJA %]]</f>
        <v>112500</v>
      </c>
      <c r="Q172" s="20">
        <v>750000</v>
      </c>
      <c r="R172" s="27">
        <v>0</v>
      </c>
      <c r="S172" s="27">
        <v>0</v>
      </c>
      <c r="T172" s="20">
        <f>Ugovori_OPULJP[[#This Row],[Bespovratna sredstva - Ukupno (EU+Nac) HRK
= Ukupna ugovorena vrijednost bespovratnih sredstava]]+Ugovori_OPULJP[[#This Row],[Javni doprinos korisnika - HRK]]+Ugovori_OPULJP[[#This Row],[Privatni doprinos korisnika - HRK]]</f>
        <v>750000</v>
      </c>
      <c r="U172" s="44" t="s">
        <v>32</v>
      </c>
      <c r="V172" s="44" t="s">
        <v>29</v>
      </c>
      <c r="W172" s="21" t="s">
        <v>698</v>
      </c>
      <c r="X172" s="21" t="s">
        <v>235</v>
      </c>
      <c r="Y172" s="11"/>
    </row>
    <row r="173" spans="1:25" ht="51" customHeight="1" x14ac:dyDescent="0.2">
      <c r="A173" s="33" t="s">
        <v>699</v>
      </c>
      <c r="B173" s="34" t="s">
        <v>700</v>
      </c>
      <c r="C173" s="35" t="s">
        <v>701</v>
      </c>
      <c r="D173" s="35" t="s">
        <v>702</v>
      </c>
      <c r="E173" s="17" t="s">
        <v>28</v>
      </c>
      <c r="F173" s="37" t="s">
        <v>702</v>
      </c>
      <c r="G173" s="37" t="s">
        <v>29</v>
      </c>
      <c r="H173" s="19">
        <v>42005</v>
      </c>
      <c r="I173" s="19">
        <v>43646</v>
      </c>
      <c r="J173" s="19" t="str">
        <f ca="1">IF(Ugovori_OPULJP[[#This Row],[DATUM ZAVRŠETKA OPERACIJE]]&lt;TODAY(),"završen","u provedbi")</f>
        <v>završen</v>
      </c>
      <c r="K173" s="18" t="s">
        <v>30</v>
      </c>
      <c r="L173" s="18" t="s">
        <v>31</v>
      </c>
      <c r="M173" s="42">
        <v>0.85</v>
      </c>
      <c r="N173" s="42">
        <v>0.15</v>
      </c>
      <c r="O173" s="27">
        <f>Ugovori_OPULJP[[#This Row],[Bespovratna sredstva - Ukupno (EU+Nac) HRK
= Ukupna ugovorena vrijednost bespovratnih sredstava]]*Ugovori_OPULJP[[#This Row],[EU STOPA SUFINANCIRANJA %
EU CO-FINANCING RATE %]]</f>
        <v>78030000</v>
      </c>
      <c r="P173" s="27">
        <f>Ugovori_OPULJP[[#This Row],[Bespovratna sredstva - Ukupno (EU+Nac) HRK
= Ukupna ugovorena vrijednost bespovratnih sredstava]]*Ugovori_OPULJP[[#This Row],[STOPA NACIONALNOG SUFINANCIRANJA %]]</f>
        <v>13770000</v>
      </c>
      <c r="Q173" s="27">
        <v>91800000</v>
      </c>
      <c r="R173" s="27">
        <v>0</v>
      </c>
      <c r="S173" s="27">
        <v>0</v>
      </c>
      <c r="T173" s="20">
        <f>Ugovori_OPULJP[[#This Row],[Bespovratna sredstva - Ukupno (EU+Nac) HRK
= Ukupna ugovorena vrijednost bespovratnih sredstava]]+Ugovori_OPULJP[[#This Row],[Javni doprinos korisnika - HRK]]+Ugovori_OPULJP[[#This Row],[Privatni doprinos korisnika - HRK]]</f>
        <v>91800000</v>
      </c>
      <c r="U173" s="17" t="s">
        <v>32</v>
      </c>
      <c r="V173" s="17" t="s">
        <v>29</v>
      </c>
      <c r="W173" s="35" t="s">
        <v>703</v>
      </c>
      <c r="X173" s="35" t="s">
        <v>704</v>
      </c>
      <c r="Y173" s="11"/>
    </row>
    <row r="174" spans="1:25" ht="51" customHeight="1" x14ac:dyDescent="0.2">
      <c r="A174" s="33" t="s">
        <v>705</v>
      </c>
      <c r="B174" s="34" t="s">
        <v>700</v>
      </c>
      <c r="C174" s="35" t="s">
        <v>701</v>
      </c>
      <c r="D174" s="35" t="s">
        <v>706</v>
      </c>
      <c r="E174" s="17" t="s">
        <v>231</v>
      </c>
      <c r="F174" s="37" t="s">
        <v>707</v>
      </c>
      <c r="G174" s="37" t="s">
        <v>708</v>
      </c>
      <c r="H174" s="19">
        <v>43139</v>
      </c>
      <c r="I174" s="19">
        <v>43685</v>
      </c>
      <c r="J174" s="19" t="str">
        <f ca="1">IF(Ugovori_OPULJP[[#This Row],[DATUM ZAVRŠETKA OPERACIJE]]&lt;TODAY(),"završen","u provedbi")</f>
        <v>završen</v>
      </c>
      <c r="K174" s="18" t="s">
        <v>102</v>
      </c>
      <c r="L174" s="18" t="s">
        <v>102</v>
      </c>
      <c r="M174" s="42">
        <v>0.85</v>
      </c>
      <c r="N174" s="42">
        <v>0.15</v>
      </c>
      <c r="O174" s="27">
        <f>Ugovori_OPULJP[[#This Row],[Bespovratna sredstva - Ukupno (EU+Nac) HRK
= Ukupna ugovorena vrijednost bespovratnih sredstava]]*Ugovori_OPULJP[[#This Row],[EU STOPA SUFINANCIRANJA %
EU CO-FINANCING RATE %]]</f>
        <v>411792.69149999996</v>
      </c>
      <c r="P174" s="27">
        <f>Ugovori_OPULJP[[#This Row],[Bespovratna sredstva - Ukupno (EU+Nac) HRK
= Ukupna ugovorena vrijednost bespovratnih sredstava]]*Ugovori_OPULJP[[#This Row],[STOPA NACIONALNOG SUFINANCIRANJA %]]</f>
        <v>72669.29849999999</v>
      </c>
      <c r="Q174" s="27">
        <v>484461.99</v>
      </c>
      <c r="R174" s="27">
        <v>0</v>
      </c>
      <c r="S174" s="27">
        <v>0</v>
      </c>
      <c r="T174" s="20">
        <f>Ugovori_OPULJP[[#This Row],[Bespovratna sredstva - Ukupno (EU+Nac) HRK
= Ukupna ugovorena vrijednost bespovratnih sredstava]]+Ugovori_OPULJP[[#This Row],[Javni doprinos korisnika - HRK]]+Ugovori_OPULJP[[#This Row],[Privatni doprinos korisnika - HRK]]</f>
        <v>484461.99</v>
      </c>
      <c r="U174" s="17" t="s">
        <v>709</v>
      </c>
      <c r="V174" s="17" t="s">
        <v>710</v>
      </c>
      <c r="W174" s="35" t="s">
        <v>711</v>
      </c>
      <c r="X174" s="35" t="s">
        <v>704</v>
      </c>
      <c r="Y174" s="11"/>
    </row>
    <row r="175" spans="1:25" ht="51" customHeight="1" x14ac:dyDescent="0.2">
      <c r="A175" s="33" t="s">
        <v>712</v>
      </c>
      <c r="B175" s="34" t="s">
        <v>700</v>
      </c>
      <c r="C175" s="35" t="s">
        <v>701</v>
      </c>
      <c r="D175" s="35" t="s">
        <v>706</v>
      </c>
      <c r="E175" s="17" t="s">
        <v>231</v>
      </c>
      <c r="F175" s="37" t="s">
        <v>713</v>
      </c>
      <c r="G175" s="37" t="s">
        <v>714</v>
      </c>
      <c r="H175" s="19">
        <v>43214</v>
      </c>
      <c r="I175" s="19">
        <v>43520</v>
      </c>
      <c r="J175" s="19" t="str">
        <f ca="1">IF(Ugovori_OPULJP[[#This Row],[DATUM ZAVRŠETKA OPERACIJE]]&lt;TODAY(),"završen","u provedbi")</f>
        <v>završen</v>
      </c>
      <c r="K175" s="18" t="s">
        <v>77</v>
      </c>
      <c r="L175" s="18" t="s">
        <v>77</v>
      </c>
      <c r="M175" s="42">
        <v>0.85</v>
      </c>
      <c r="N175" s="42">
        <v>0.15</v>
      </c>
      <c r="O175" s="27">
        <f>Ugovori_OPULJP[[#This Row],[Bespovratna sredstva - Ukupno (EU+Nac) HRK
= Ukupna ugovorena vrijednost bespovratnih sredstava]]*Ugovori_OPULJP[[#This Row],[EU STOPA SUFINANCIRANJA %
EU CO-FINANCING RATE %]]</f>
        <v>578693.59149999998</v>
      </c>
      <c r="P175" s="27">
        <f>Ugovori_OPULJP[[#This Row],[Bespovratna sredstva - Ukupno (EU+Nac) HRK
= Ukupna ugovorena vrijednost bespovratnih sredstava]]*Ugovori_OPULJP[[#This Row],[STOPA NACIONALNOG SUFINANCIRANJA %]]</f>
        <v>102122.3985</v>
      </c>
      <c r="Q175" s="27">
        <v>680815.99</v>
      </c>
      <c r="R175" s="27">
        <v>0</v>
      </c>
      <c r="S175" s="27">
        <v>0</v>
      </c>
      <c r="T175" s="20">
        <f>Ugovori_OPULJP[[#This Row],[Bespovratna sredstva - Ukupno (EU+Nac) HRK
= Ukupna ugovorena vrijednost bespovratnih sredstava]]+Ugovori_OPULJP[[#This Row],[Javni doprinos korisnika - HRK]]+Ugovori_OPULJP[[#This Row],[Privatni doprinos korisnika - HRK]]</f>
        <v>680815.99</v>
      </c>
      <c r="U175" s="17" t="s">
        <v>709</v>
      </c>
      <c r="V175" s="17" t="s">
        <v>710</v>
      </c>
      <c r="W175" s="35" t="s">
        <v>715</v>
      </c>
      <c r="X175" s="35" t="s">
        <v>704</v>
      </c>
      <c r="Y175" s="11"/>
    </row>
    <row r="176" spans="1:25" ht="51" customHeight="1" x14ac:dyDescent="0.2">
      <c r="A176" s="33" t="s">
        <v>716</v>
      </c>
      <c r="B176" s="34" t="s">
        <v>700</v>
      </c>
      <c r="C176" s="35" t="s">
        <v>701</v>
      </c>
      <c r="D176" s="35" t="s">
        <v>706</v>
      </c>
      <c r="E176" s="17" t="s">
        <v>231</v>
      </c>
      <c r="F176" s="37" t="s">
        <v>717</v>
      </c>
      <c r="G176" s="37" t="s">
        <v>718</v>
      </c>
      <c r="H176" s="19">
        <v>43091</v>
      </c>
      <c r="I176" s="19">
        <v>43456</v>
      </c>
      <c r="J176" s="19" t="str">
        <f ca="1">IF(Ugovori_OPULJP[[#This Row],[DATUM ZAVRŠETKA OPERACIJE]]&lt;TODAY(),"završen","u provedbi")</f>
        <v>završen</v>
      </c>
      <c r="K176" s="18" t="s">
        <v>719</v>
      </c>
      <c r="L176" s="18" t="s">
        <v>31</v>
      </c>
      <c r="M176" s="42">
        <v>0.85</v>
      </c>
      <c r="N176" s="42">
        <v>0.15</v>
      </c>
      <c r="O176" s="27">
        <f>Ugovori_OPULJP[[#This Row],[Bespovratna sredstva - Ukupno (EU+Nac) HRK
= Ukupna ugovorena vrijednost bespovratnih sredstava]]*Ugovori_OPULJP[[#This Row],[EU STOPA SUFINANCIRANJA %
EU CO-FINANCING RATE %]]</f>
        <v>345854.25599999999</v>
      </c>
      <c r="P176" s="27">
        <f>Ugovori_OPULJP[[#This Row],[Bespovratna sredstva - Ukupno (EU+Nac) HRK
= Ukupna ugovorena vrijednost bespovratnih sredstava]]*Ugovori_OPULJP[[#This Row],[STOPA NACIONALNOG SUFINANCIRANJA %]]</f>
        <v>61033.103999999992</v>
      </c>
      <c r="Q176" s="27">
        <v>406887.36</v>
      </c>
      <c r="R176" s="27">
        <v>0</v>
      </c>
      <c r="S176" s="27">
        <v>0</v>
      </c>
      <c r="T176" s="20">
        <f>Ugovori_OPULJP[[#This Row],[Bespovratna sredstva - Ukupno (EU+Nac) HRK
= Ukupna ugovorena vrijednost bespovratnih sredstava]]+Ugovori_OPULJP[[#This Row],[Javni doprinos korisnika - HRK]]+Ugovori_OPULJP[[#This Row],[Privatni doprinos korisnika - HRK]]</f>
        <v>406887.36</v>
      </c>
      <c r="U176" s="17" t="s">
        <v>709</v>
      </c>
      <c r="V176" s="17" t="s">
        <v>710</v>
      </c>
      <c r="W176" s="35" t="s">
        <v>720</v>
      </c>
      <c r="X176" s="35" t="s">
        <v>704</v>
      </c>
      <c r="Y176" s="11"/>
    </row>
    <row r="177" spans="1:25" ht="51" customHeight="1" x14ac:dyDescent="0.2">
      <c r="A177" s="33" t="s">
        <v>721</v>
      </c>
      <c r="B177" s="34" t="s">
        <v>700</v>
      </c>
      <c r="C177" s="35" t="s">
        <v>701</v>
      </c>
      <c r="D177" s="35" t="s">
        <v>706</v>
      </c>
      <c r="E177" s="17" t="s">
        <v>231</v>
      </c>
      <c r="F177" s="37" t="s">
        <v>722</v>
      </c>
      <c r="G177" s="37" t="s">
        <v>723</v>
      </c>
      <c r="H177" s="19">
        <v>43091</v>
      </c>
      <c r="I177" s="19">
        <v>43426</v>
      </c>
      <c r="J177" s="19" t="str">
        <f ca="1">IF(Ugovori_OPULJP[[#This Row],[DATUM ZAVRŠETKA OPERACIJE]]&lt;TODAY(),"završen","u provedbi")</f>
        <v>završen</v>
      </c>
      <c r="K177" s="18" t="s">
        <v>724</v>
      </c>
      <c r="L177" s="18" t="s">
        <v>248</v>
      </c>
      <c r="M177" s="42">
        <v>0.85</v>
      </c>
      <c r="N177" s="42">
        <v>0.15</v>
      </c>
      <c r="O177" s="27">
        <f>Ugovori_OPULJP[[#This Row],[Bespovratna sredstva - Ukupno (EU+Nac) HRK
= Ukupna ugovorena vrijednost bespovratnih sredstava]]*Ugovori_OPULJP[[#This Row],[EU STOPA SUFINANCIRANJA %
EU CO-FINANCING RATE %]]</f>
        <v>167254.0325</v>
      </c>
      <c r="P177" s="27">
        <f>Ugovori_OPULJP[[#This Row],[Bespovratna sredstva - Ukupno (EU+Nac) HRK
= Ukupna ugovorena vrijednost bespovratnih sredstava]]*Ugovori_OPULJP[[#This Row],[STOPA NACIONALNOG SUFINANCIRANJA %]]</f>
        <v>29515.4175</v>
      </c>
      <c r="Q177" s="27">
        <v>196769.45</v>
      </c>
      <c r="R177" s="27">
        <v>0</v>
      </c>
      <c r="S177" s="27">
        <v>0</v>
      </c>
      <c r="T177" s="20">
        <f>Ugovori_OPULJP[[#This Row],[Bespovratna sredstva - Ukupno (EU+Nac) HRK
= Ukupna ugovorena vrijednost bespovratnih sredstava]]+Ugovori_OPULJP[[#This Row],[Javni doprinos korisnika - HRK]]+Ugovori_OPULJP[[#This Row],[Privatni doprinos korisnika - HRK]]</f>
        <v>196769.45</v>
      </c>
      <c r="U177" s="17" t="s">
        <v>709</v>
      </c>
      <c r="V177" s="17" t="s">
        <v>710</v>
      </c>
      <c r="W177" s="35" t="s">
        <v>725</v>
      </c>
      <c r="X177" s="35" t="s">
        <v>704</v>
      </c>
      <c r="Y177" s="11"/>
    </row>
    <row r="178" spans="1:25" ht="51" customHeight="1" x14ac:dyDescent="0.2">
      <c r="A178" s="33" t="s">
        <v>726</v>
      </c>
      <c r="B178" s="34" t="s">
        <v>700</v>
      </c>
      <c r="C178" s="35" t="s">
        <v>701</v>
      </c>
      <c r="D178" s="35" t="s">
        <v>706</v>
      </c>
      <c r="E178" s="17" t="s">
        <v>231</v>
      </c>
      <c r="F178" s="37" t="s">
        <v>727</v>
      </c>
      <c r="G178" s="37" t="s">
        <v>728</v>
      </c>
      <c r="H178" s="19">
        <v>43091</v>
      </c>
      <c r="I178" s="19">
        <v>43456</v>
      </c>
      <c r="J178" s="19" t="str">
        <f ca="1">IF(Ugovori_OPULJP[[#This Row],[DATUM ZAVRŠETKA OPERACIJE]]&lt;TODAY(),"završen","u provedbi")</f>
        <v>završen</v>
      </c>
      <c r="K178" s="18" t="s">
        <v>402</v>
      </c>
      <c r="L178" s="18" t="s">
        <v>402</v>
      </c>
      <c r="M178" s="42">
        <v>0.85</v>
      </c>
      <c r="N178" s="42">
        <v>0.15</v>
      </c>
      <c r="O178" s="27">
        <f>Ugovori_OPULJP[[#This Row],[Bespovratna sredstva - Ukupno (EU+Nac) HRK
= Ukupna ugovorena vrijednost bespovratnih sredstava]]*Ugovori_OPULJP[[#This Row],[EU STOPA SUFINANCIRANJA %
EU CO-FINANCING RATE %]]</f>
        <v>567065.17499999993</v>
      </c>
      <c r="P178" s="27">
        <f>Ugovori_OPULJP[[#This Row],[Bespovratna sredstva - Ukupno (EU+Nac) HRK
= Ukupna ugovorena vrijednost bespovratnih sredstava]]*Ugovori_OPULJP[[#This Row],[STOPA NACIONALNOG SUFINANCIRANJA %]]</f>
        <v>100070.325</v>
      </c>
      <c r="Q178" s="27">
        <v>667135.5</v>
      </c>
      <c r="R178" s="27">
        <v>0</v>
      </c>
      <c r="S178" s="27">
        <v>0</v>
      </c>
      <c r="T178" s="20">
        <f>Ugovori_OPULJP[[#This Row],[Bespovratna sredstva - Ukupno (EU+Nac) HRK
= Ukupna ugovorena vrijednost bespovratnih sredstava]]+Ugovori_OPULJP[[#This Row],[Javni doprinos korisnika - HRK]]+Ugovori_OPULJP[[#This Row],[Privatni doprinos korisnika - HRK]]</f>
        <v>667135.5</v>
      </c>
      <c r="U178" s="17" t="s">
        <v>709</v>
      </c>
      <c r="V178" s="17" t="s">
        <v>710</v>
      </c>
      <c r="W178" s="35" t="s">
        <v>729</v>
      </c>
      <c r="X178" s="35" t="s">
        <v>704</v>
      </c>
      <c r="Y178" s="11"/>
    </row>
    <row r="179" spans="1:25" ht="51" customHeight="1" x14ac:dyDescent="0.2">
      <c r="A179" s="33" t="s">
        <v>730</v>
      </c>
      <c r="B179" s="34" t="s">
        <v>700</v>
      </c>
      <c r="C179" s="35" t="s">
        <v>701</v>
      </c>
      <c r="D179" s="35" t="s">
        <v>706</v>
      </c>
      <c r="E179" s="17" t="s">
        <v>231</v>
      </c>
      <c r="F179" s="37" t="s">
        <v>731</v>
      </c>
      <c r="G179" s="37" t="s">
        <v>732</v>
      </c>
      <c r="H179" s="19">
        <v>43091</v>
      </c>
      <c r="I179" s="19">
        <v>43518</v>
      </c>
      <c r="J179" s="19" t="str">
        <f ca="1">IF(Ugovori_OPULJP[[#This Row],[DATUM ZAVRŠETKA OPERACIJE]]&lt;TODAY(),"završen","u provedbi")</f>
        <v>završen</v>
      </c>
      <c r="K179" s="18" t="s">
        <v>733</v>
      </c>
      <c r="L179" s="18" t="s">
        <v>31</v>
      </c>
      <c r="M179" s="42">
        <v>0.85</v>
      </c>
      <c r="N179" s="42">
        <v>0.15</v>
      </c>
      <c r="O179" s="27">
        <f>Ugovori_OPULJP[[#This Row],[Bespovratna sredstva - Ukupno (EU+Nac) HRK
= Ukupna ugovorena vrijednost bespovratnih sredstava]]*Ugovori_OPULJP[[#This Row],[EU STOPA SUFINANCIRANJA %
EU CO-FINANCING RATE %]]</f>
        <v>457693.61799999996</v>
      </c>
      <c r="P179" s="27">
        <f>Ugovori_OPULJP[[#This Row],[Bespovratna sredstva - Ukupno (EU+Nac) HRK
= Ukupna ugovorena vrijednost bespovratnih sredstava]]*Ugovori_OPULJP[[#This Row],[STOPA NACIONALNOG SUFINANCIRANJA %]]</f>
        <v>80769.461999999985</v>
      </c>
      <c r="Q179" s="27">
        <v>538463.07999999996</v>
      </c>
      <c r="R179" s="27">
        <v>0</v>
      </c>
      <c r="S179" s="27">
        <v>0</v>
      </c>
      <c r="T179" s="20">
        <f>Ugovori_OPULJP[[#This Row],[Bespovratna sredstva - Ukupno (EU+Nac) HRK
= Ukupna ugovorena vrijednost bespovratnih sredstava]]+Ugovori_OPULJP[[#This Row],[Javni doprinos korisnika - HRK]]+Ugovori_OPULJP[[#This Row],[Privatni doprinos korisnika - HRK]]</f>
        <v>538463.07999999996</v>
      </c>
      <c r="U179" s="17" t="s">
        <v>709</v>
      </c>
      <c r="V179" s="17" t="s">
        <v>710</v>
      </c>
      <c r="W179" s="35" t="s">
        <v>734</v>
      </c>
      <c r="X179" s="35" t="s">
        <v>704</v>
      </c>
      <c r="Y179" s="11"/>
    </row>
    <row r="180" spans="1:25" ht="51" customHeight="1" x14ac:dyDescent="0.2">
      <c r="A180" s="33" t="s">
        <v>735</v>
      </c>
      <c r="B180" s="34" t="s">
        <v>700</v>
      </c>
      <c r="C180" s="35" t="s">
        <v>701</v>
      </c>
      <c r="D180" s="35" t="s">
        <v>706</v>
      </c>
      <c r="E180" s="17" t="s">
        <v>231</v>
      </c>
      <c r="F180" s="37" t="s">
        <v>736</v>
      </c>
      <c r="G180" s="37" t="s">
        <v>737</v>
      </c>
      <c r="H180" s="19">
        <v>43139</v>
      </c>
      <c r="I180" s="19">
        <v>43685</v>
      </c>
      <c r="J180" s="19" t="str">
        <f ca="1">IF(Ugovori_OPULJP[[#This Row],[DATUM ZAVRŠETKA OPERACIJE]]&lt;TODAY(),"završen","u provedbi")</f>
        <v>završen</v>
      </c>
      <c r="K180" s="18" t="s">
        <v>31</v>
      </c>
      <c r="L180" s="18" t="s">
        <v>31</v>
      </c>
      <c r="M180" s="42">
        <v>0.85</v>
      </c>
      <c r="N180" s="42">
        <v>0.15</v>
      </c>
      <c r="O180" s="27">
        <f>Ugovori_OPULJP[[#This Row],[Bespovratna sredstva - Ukupno (EU+Nac) HRK
= Ukupna ugovorena vrijednost bespovratnih sredstava]]*Ugovori_OPULJP[[#This Row],[EU STOPA SUFINANCIRANJA %
EU CO-FINANCING RATE %]]</f>
        <v>646836.4</v>
      </c>
      <c r="P180" s="27">
        <f>Ugovori_OPULJP[[#This Row],[Bespovratna sredstva - Ukupno (EU+Nac) HRK
= Ukupna ugovorena vrijednost bespovratnih sredstava]]*Ugovori_OPULJP[[#This Row],[STOPA NACIONALNOG SUFINANCIRANJA %]]</f>
        <v>114147.59999999999</v>
      </c>
      <c r="Q180" s="27">
        <v>760984</v>
      </c>
      <c r="R180" s="27">
        <v>0</v>
      </c>
      <c r="S180" s="27">
        <v>0</v>
      </c>
      <c r="T180" s="20">
        <f>Ugovori_OPULJP[[#This Row],[Bespovratna sredstva - Ukupno (EU+Nac) HRK
= Ukupna ugovorena vrijednost bespovratnih sredstava]]+Ugovori_OPULJP[[#This Row],[Javni doprinos korisnika - HRK]]+Ugovori_OPULJP[[#This Row],[Privatni doprinos korisnika - HRK]]</f>
        <v>760984</v>
      </c>
      <c r="U180" s="17" t="s">
        <v>709</v>
      </c>
      <c r="V180" s="17" t="s">
        <v>710</v>
      </c>
      <c r="W180" s="35" t="s">
        <v>738</v>
      </c>
      <c r="X180" s="35" t="s">
        <v>704</v>
      </c>
      <c r="Y180" s="11"/>
    </row>
    <row r="181" spans="1:25" ht="51" customHeight="1" x14ac:dyDescent="0.2">
      <c r="A181" s="33" t="s">
        <v>739</v>
      </c>
      <c r="B181" s="34" t="s">
        <v>700</v>
      </c>
      <c r="C181" s="35" t="s">
        <v>701</v>
      </c>
      <c r="D181" s="35" t="s">
        <v>706</v>
      </c>
      <c r="E181" s="17" t="s">
        <v>231</v>
      </c>
      <c r="F181" s="37" t="s">
        <v>740</v>
      </c>
      <c r="G181" s="37" t="s">
        <v>297</v>
      </c>
      <c r="H181" s="19">
        <v>43139</v>
      </c>
      <c r="I181" s="19">
        <v>43504</v>
      </c>
      <c r="J181" s="19" t="str">
        <f ca="1">IF(Ugovori_OPULJP[[#This Row],[DATUM ZAVRŠETKA OPERACIJE]]&lt;TODAY(),"završen","u provedbi")</f>
        <v>završen</v>
      </c>
      <c r="K181" s="18" t="s">
        <v>31</v>
      </c>
      <c r="L181" s="18" t="s">
        <v>31</v>
      </c>
      <c r="M181" s="42">
        <v>0.85</v>
      </c>
      <c r="N181" s="42">
        <v>0.15</v>
      </c>
      <c r="O181" s="27">
        <f>Ugovori_OPULJP[[#This Row],[Bespovratna sredstva - Ukupno (EU+Nac) HRK
= Ukupna ugovorena vrijednost bespovratnih sredstava]]*Ugovori_OPULJP[[#This Row],[EU STOPA SUFINANCIRANJA %
EU CO-FINANCING RATE %]]</f>
        <v>262385.08049999998</v>
      </c>
      <c r="P181" s="27">
        <f>Ugovori_OPULJP[[#This Row],[Bespovratna sredstva - Ukupno (EU+Nac) HRK
= Ukupna ugovorena vrijednost bespovratnih sredstava]]*Ugovori_OPULJP[[#This Row],[STOPA NACIONALNOG SUFINANCIRANJA %]]</f>
        <v>46303.249499999998</v>
      </c>
      <c r="Q181" s="27">
        <v>308688.33</v>
      </c>
      <c r="R181" s="27">
        <v>0</v>
      </c>
      <c r="S181" s="27">
        <v>0</v>
      </c>
      <c r="T181" s="20">
        <f>Ugovori_OPULJP[[#This Row],[Bespovratna sredstva - Ukupno (EU+Nac) HRK
= Ukupna ugovorena vrijednost bespovratnih sredstava]]+Ugovori_OPULJP[[#This Row],[Javni doprinos korisnika - HRK]]+Ugovori_OPULJP[[#This Row],[Privatni doprinos korisnika - HRK]]</f>
        <v>308688.33</v>
      </c>
      <c r="U181" s="17" t="s">
        <v>709</v>
      </c>
      <c r="V181" s="17" t="s">
        <v>710</v>
      </c>
      <c r="W181" s="35" t="s">
        <v>741</v>
      </c>
      <c r="X181" s="35" t="s">
        <v>704</v>
      </c>
      <c r="Y181" s="11"/>
    </row>
    <row r="182" spans="1:25" ht="51" customHeight="1" x14ac:dyDescent="0.2">
      <c r="A182" s="33" t="s">
        <v>742</v>
      </c>
      <c r="B182" s="34" t="s">
        <v>700</v>
      </c>
      <c r="C182" s="35" t="s">
        <v>701</v>
      </c>
      <c r="D182" s="35" t="s">
        <v>706</v>
      </c>
      <c r="E182" s="17" t="s">
        <v>231</v>
      </c>
      <c r="F182" s="37" t="s">
        <v>743</v>
      </c>
      <c r="G182" s="37" t="s">
        <v>744</v>
      </c>
      <c r="H182" s="19">
        <v>43214</v>
      </c>
      <c r="I182" s="19">
        <v>43640</v>
      </c>
      <c r="J182" s="19" t="str">
        <f ca="1">IF(Ugovori_OPULJP[[#This Row],[DATUM ZAVRŠETKA OPERACIJE]]&lt;TODAY(),"završen","u provedbi")</f>
        <v>završen</v>
      </c>
      <c r="K182" s="18" t="s">
        <v>745</v>
      </c>
      <c r="L182" s="18" t="s">
        <v>31</v>
      </c>
      <c r="M182" s="42">
        <v>0.85</v>
      </c>
      <c r="N182" s="42">
        <v>0.15</v>
      </c>
      <c r="O182" s="27">
        <f>Ugovori_OPULJP[[#This Row],[Bespovratna sredstva - Ukupno (EU+Nac) HRK
= Ukupna ugovorena vrijednost bespovratnih sredstava]]*Ugovori_OPULJP[[#This Row],[EU STOPA SUFINANCIRANJA %
EU CO-FINANCING RATE %]]</f>
        <v>702712.45050000004</v>
      </c>
      <c r="P182" s="27">
        <f>Ugovori_OPULJP[[#This Row],[Bespovratna sredstva - Ukupno (EU+Nac) HRK
= Ukupna ugovorena vrijednost bespovratnih sredstava]]*Ugovori_OPULJP[[#This Row],[STOPA NACIONALNOG SUFINANCIRANJA %]]</f>
        <v>124008.07949999999</v>
      </c>
      <c r="Q182" s="27">
        <v>826720.53</v>
      </c>
      <c r="R182" s="27">
        <v>0</v>
      </c>
      <c r="S182" s="27">
        <v>0</v>
      </c>
      <c r="T182" s="20">
        <f>Ugovori_OPULJP[[#This Row],[Bespovratna sredstva - Ukupno (EU+Nac) HRK
= Ukupna ugovorena vrijednost bespovratnih sredstava]]+Ugovori_OPULJP[[#This Row],[Javni doprinos korisnika - HRK]]+Ugovori_OPULJP[[#This Row],[Privatni doprinos korisnika - HRK]]</f>
        <v>826720.53</v>
      </c>
      <c r="U182" s="17" t="s">
        <v>709</v>
      </c>
      <c r="V182" s="17" t="s">
        <v>710</v>
      </c>
      <c r="W182" s="35" t="s">
        <v>746</v>
      </c>
      <c r="X182" s="35" t="s">
        <v>704</v>
      </c>
      <c r="Y182" s="11"/>
    </row>
    <row r="183" spans="1:25" ht="51" customHeight="1" x14ac:dyDescent="0.2">
      <c r="A183" s="33" t="s">
        <v>747</v>
      </c>
      <c r="B183" s="34" t="s">
        <v>700</v>
      </c>
      <c r="C183" s="35" t="s">
        <v>701</v>
      </c>
      <c r="D183" s="35" t="s">
        <v>706</v>
      </c>
      <c r="E183" s="17" t="s">
        <v>231</v>
      </c>
      <c r="F183" s="37" t="s">
        <v>748</v>
      </c>
      <c r="G183" s="37" t="s">
        <v>749</v>
      </c>
      <c r="H183" s="19">
        <v>43344</v>
      </c>
      <c r="I183" s="19">
        <v>43709</v>
      </c>
      <c r="J183" s="19" t="str">
        <f ca="1">IF(Ugovori_OPULJP[[#This Row],[DATUM ZAVRŠETKA OPERACIJE]]&lt;TODAY(),"završen","u provedbi")</f>
        <v>završen</v>
      </c>
      <c r="K183" s="18" t="s">
        <v>198</v>
      </c>
      <c r="L183" s="18" t="s">
        <v>198</v>
      </c>
      <c r="M183" s="42">
        <v>0.85</v>
      </c>
      <c r="N183" s="42">
        <v>0.15</v>
      </c>
      <c r="O183" s="27">
        <f>Ugovori_OPULJP[[#This Row],[Bespovratna sredstva - Ukupno (EU+Nac) HRK
= Ukupna ugovorena vrijednost bespovratnih sredstava]]*Ugovori_OPULJP[[#This Row],[EU STOPA SUFINANCIRANJA %
EU CO-FINANCING RATE %]]</f>
        <v>431427.90399999998</v>
      </c>
      <c r="P183" s="27">
        <f>Ugovori_OPULJP[[#This Row],[Bespovratna sredstva - Ukupno (EU+Nac) HRK
= Ukupna ugovorena vrijednost bespovratnih sredstava]]*Ugovori_OPULJP[[#This Row],[STOPA NACIONALNOG SUFINANCIRANJA %]]</f>
        <v>76134.335999999996</v>
      </c>
      <c r="Q183" s="27">
        <v>507562.23999999999</v>
      </c>
      <c r="R183" s="27">
        <v>0</v>
      </c>
      <c r="S183" s="27">
        <v>0</v>
      </c>
      <c r="T183" s="20">
        <f>Ugovori_OPULJP[[#This Row],[Bespovratna sredstva - Ukupno (EU+Nac) HRK
= Ukupna ugovorena vrijednost bespovratnih sredstava]]+Ugovori_OPULJP[[#This Row],[Javni doprinos korisnika - HRK]]+Ugovori_OPULJP[[#This Row],[Privatni doprinos korisnika - HRK]]</f>
        <v>507562.23999999999</v>
      </c>
      <c r="U183" s="17" t="s">
        <v>709</v>
      </c>
      <c r="V183" s="17" t="s">
        <v>710</v>
      </c>
      <c r="W183" s="35" t="s">
        <v>750</v>
      </c>
      <c r="X183" s="35" t="s">
        <v>704</v>
      </c>
      <c r="Y183" s="11"/>
    </row>
    <row r="184" spans="1:25" ht="51" customHeight="1" x14ac:dyDescent="0.2">
      <c r="A184" s="33" t="s">
        <v>751</v>
      </c>
      <c r="B184" s="34" t="s">
        <v>700</v>
      </c>
      <c r="C184" s="35" t="s">
        <v>701</v>
      </c>
      <c r="D184" s="35" t="s">
        <v>706</v>
      </c>
      <c r="E184" s="17" t="s">
        <v>231</v>
      </c>
      <c r="F184" s="37" t="s">
        <v>752</v>
      </c>
      <c r="G184" s="37" t="s">
        <v>552</v>
      </c>
      <c r="H184" s="19">
        <v>43139</v>
      </c>
      <c r="I184" s="19">
        <v>43504</v>
      </c>
      <c r="J184" s="19" t="str">
        <f ca="1">IF(Ugovori_OPULJP[[#This Row],[DATUM ZAVRŠETKA OPERACIJE]]&lt;TODAY(),"završen","u provedbi")</f>
        <v>završen</v>
      </c>
      <c r="K184" s="18" t="s">
        <v>31</v>
      </c>
      <c r="L184" s="18" t="s">
        <v>266</v>
      </c>
      <c r="M184" s="42">
        <v>0.85</v>
      </c>
      <c r="N184" s="42">
        <v>0.15</v>
      </c>
      <c r="O184" s="27">
        <f>Ugovori_OPULJP[[#This Row],[Bespovratna sredstva - Ukupno (EU+Nac) HRK
= Ukupna ugovorena vrijednost bespovratnih sredstava]]*Ugovori_OPULJP[[#This Row],[EU STOPA SUFINANCIRANJA %
EU CO-FINANCING RATE %]]</f>
        <v>707775.09299999999</v>
      </c>
      <c r="P184" s="27">
        <f>Ugovori_OPULJP[[#This Row],[Bespovratna sredstva - Ukupno (EU+Nac) HRK
= Ukupna ugovorena vrijednost bespovratnih sredstava]]*Ugovori_OPULJP[[#This Row],[STOPA NACIONALNOG SUFINANCIRANJA %]]</f>
        <v>124901.48699999999</v>
      </c>
      <c r="Q184" s="27">
        <v>832676.58</v>
      </c>
      <c r="R184" s="27">
        <v>0</v>
      </c>
      <c r="S184" s="27">
        <v>0</v>
      </c>
      <c r="T184" s="20">
        <f>Ugovori_OPULJP[[#This Row],[Bespovratna sredstva - Ukupno (EU+Nac) HRK
= Ukupna ugovorena vrijednost bespovratnih sredstava]]+Ugovori_OPULJP[[#This Row],[Javni doprinos korisnika - HRK]]+Ugovori_OPULJP[[#This Row],[Privatni doprinos korisnika - HRK]]</f>
        <v>832676.58</v>
      </c>
      <c r="U184" s="17" t="s">
        <v>709</v>
      </c>
      <c r="V184" s="17" t="s">
        <v>710</v>
      </c>
      <c r="W184" s="35" t="s">
        <v>753</v>
      </c>
      <c r="X184" s="35" t="s">
        <v>704</v>
      </c>
      <c r="Y184" s="11"/>
    </row>
    <row r="185" spans="1:25" ht="51" customHeight="1" x14ac:dyDescent="0.2">
      <c r="A185" s="33" t="s">
        <v>754</v>
      </c>
      <c r="B185" s="34" t="s">
        <v>700</v>
      </c>
      <c r="C185" s="35" t="s">
        <v>701</v>
      </c>
      <c r="D185" s="35" t="s">
        <v>706</v>
      </c>
      <c r="E185" s="17" t="s">
        <v>231</v>
      </c>
      <c r="F185" s="37" t="s">
        <v>755</v>
      </c>
      <c r="G185" s="37" t="s">
        <v>756</v>
      </c>
      <c r="H185" s="19">
        <v>43139</v>
      </c>
      <c r="I185" s="19">
        <v>43685</v>
      </c>
      <c r="J185" s="19" t="str">
        <f ca="1">IF(Ugovori_OPULJP[[#This Row],[DATUM ZAVRŠETKA OPERACIJE]]&lt;TODAY(),"završen","u provedbi")</f>
        <v>završen</v>
      </c>
      <c r="K185" s="18" t="s">
        <v>757</v>
      </c>
      <c r="L185" s="18" t="s">
        <v>31</v>
      </c>
      <c r="M185" s="42">
        <v>0.85</v>
      </c>
      <c r="N185" s="42">
        <v>0.15</v>
      </c>
      <c r="O185" s="27">
        <f>Ugovori_OPULJP[[#This Row],[Bespovratna sredstva - Ukupno (EU+Nac) HRK
= Ukupna ugovorena vrijednost bespovratnih sredstava]]*Ugovori_OPULJP[[#This Row],[EU STOPA SUFINANCIRANJA %
EU CO-FINANCING RATE %]]</f>
        <v>845062.12049999996</v>
      </c>
      <c r="P185" s="27">
        <f>Ugovori_OPULJP[[#This Row],[Bespovratna sredstva - Ukupno (EU+Nac) HRK
= Ukupna ugovorena vrijednost bespovratnih sredstava]]*Ugovori_OPULJP[[#This Row],[STOPA NACIONALNOG SUFINANCIRANJA %]]</f>
        <v>149128.60949999999</v>
      </c>
      <c r="Q185" s="27">
        <v>994190.73</v>
      </c>
      <c r="R185" s="27">
        <v>0</v>
      </c>
      <c r="S185" s="27">
        <v>0</v>
      </c>
      <c r="T185" s="20">
        <f>Ugovori_OPULJP[[#This Row],[Bespovratna sredstva - Ukupno (EU+Nac) HRK
= Ukupna ugovorena vrijednost bespovratnih sredstava]]+Ugovori_OPULJP[[#This Row],[Javni doprinos korisnika - HRK]]+Ugovori_OPULJP[[#This Row],[Privatni doprinos korisnika - HRK]]</f>
        <v>994190.73</v>
      </c>
      <c r="U185" s="17" t="s">
        <v>709</v>
      </c>
      <c r="V185" s="17" t="s">
        <v>710</v>
      </c>
      <c r="W185" s="35" t="s">
        <v>758</v>
      </c>
      <c r="X185" s="35" t="s">
        <v>704</v>
      </c>
      <c r="Y185" s="11"/>
    </row>
    <row r="186" spans="1:25" ht="51" customHeight="1" x14ac:dyDescent="0.2">
      <c r="A186" s="33" t="s">
        <v>759</v>
      </c>
      <c r="B186" s="34" t="s">
        <v>700</v>
      </c>
      <c r="C186" s="35" t="s">
        <v>701</v>
      </c>
      <c r="D186" s="35" t="s">
        <v>706</v>
      </c>
      <c r="E186" s="17" t="s">
        <v>231</v>
      </c>
      <c r="F186" s="37" t="s">
        <v>760</v>
      </c>
      <c r="G186" s="37" t="s">
        <v>761</v>
      </c>
      <c r="H186" s="19">
        <v>43091</v>
      </c>
      <c r="I186" s="19">
        <v>43518</v>
      </c>
      <c r="J186" s="19" t="str">
        <f ca="1">IF(Ugovori_OPULJP[[#This Row],[DATUM ZAVRŠETKA OPERACIJE]]&lt;TODAY(),"završen","u provedbi")</f>
        <v>završen</v>
      </c>
      <c r="K186" s="18" t="s">
        <v>556</v>
      </c>
      <c r="L186" s="18" t="s">
        <v>556</v>
      </c>
      <c r="M186" s="42">
        <v>0.85</v>
      </c>
      <c r="N186" s="42">
        <v>0.15</v>
      </c>
      <c r="O186" s="27">
        <f>Ugovori_OPULJP[[#This Row],[Bespovratna sredstva - Ukupno (EU+Nac) HRK
= Ukupna ugovorena vrijednost bespovratnih sredstava]]*Ugovori_OPULJP[[#This Row],[EU STOPA SUFINANCIRANJA %
EU CO-FINANCING RATE %]]</f>
        <v>393346</v>
      </c>
      <c r="P186" s="27">
        <f>Ugovori_OPULJP[[#This Row],[Bespovratna sredstva - Ukupno (EU+Nac) HRK
= Ukupna ugovorena vrijednost bespovratnih sredstava]]*Ugovori_OPULJP[[#This Row],[STOPA NACIONALNOG SUFINANCIRANJA %]]</f>
        <v>69414</v>
      </c>
      <c r="Q186" s="27">
        <v>462760</v>
      </c>
      <c r="R186" s="27">
        <v>0</v>
      </c>
      <c r="S186" s="27">
        <v>0</v>
      </c>
      <c r="T186" s="20">
        <f>Ugovori_OPULJP[[#This Row],[Bespovratna sredstva - Ukupno (EU+Nac) HRK
= Ukupna ugovorena vrijednost bespovratnih sredstava]]+Ugovori_OPULJP[[#This Row],[Javni doprinos korisnika - HRK]]+Ugovori_OPULJP[[#This Row],[Privatni doprinos korisnika - HRK]]</f>
        <v>462760</v>
      </c>
      <c r="U186" s="17" t="s">
        <v>709</v>
      </c>
      <c r="V186" s="17" t="s">
        <v>710</v>
      </c>
      <c r="W186" s="35" t="s">
        <v>762</v>
      </c>
      <c r="X186" s="35" t="s">
        <v>704</v>
      </c>
      <c r="Y186" s="11"/>
    </row>
    <row r="187" spans="1:25" ht="51" customHeight="1" x14ac:dyDescent="0.2">
      <c r="A187" s="33" t="s">
        <v>763</v>
      </c>
      <c r="B187" s="34" t="s">
        <v>700</v>
      </c>
      <c r="C187" s="35" t="s">
        <v>701</v>
      </c>
      <c r="D187" s="35" t="s">
        <v>706</v>
      </c>
      <c r="E187" s="17" t="s">
        <v>231</v>
      </c>
      <c r="F187" s="37" t="s">
        <v>764</v>
      </c>
      <c r="G187" s="37" t="s">
        <v>765</v>
      </c>
      <c r="H187" s="19">
        <v>43214</v>
      </c>
      <c r="I187" s="19">
        <v>43640</v>
      </c>
      <c r="J187" s="19" t="str">
        <f ca="1">IF(Ugovori_OPULJP[[#This Row],[DATUM ZAVRŠETKA OPERACIJE]]&lt;TODAY(),"završen","u provedbi")</f>
        <v>završen</v>
      </c>
      <c r="K187" s="18" t="s">
        <v>97</v>
      </c>
      <c r="L187" s="18" t="s">
        <v>97</v>
      </c>
      <c r="M187" s="42">
        <v>0.85</v>
      </c>
      <c r="N187" s="42">
        <v>0.15</v>
      </c>
      <c r="O187" s="27">
        <f>Ugovori_OPULJP[[#This Row],[Bespovratna sredstva - Ukupno (EU+Nac) HRK
= Ukupna ugovorena vrijednost bespovratnih sredstava]]*Ugovori_OPULJP[[#This Row],[EU STOPA SUFINANCIRANJA %
EU CO-FINANCING RATE %]]</f>
        <v>714805.84250000003</v>
      </c>
      <c r="P187" s="27">
        <f>Ugovori_OPULJP[[#This Row],[Bespovratna sredstva - Ukupno (EU+Nac) HRK
= Ukupna ugovorena vrijednost bespovratnih sredstava]]*Ugovori_OPULJP[[#This Row],[STOPA NACIONALNOG SUFINANCIRANJA %]]</f>
        <v>126142.2075</v>
      </c>
      <c r="Q187" s="27">
        <v>840948.05</v>
      </c>
      <c r="R187" s="27">
        <v>0</v>
      </c>
      <c r="S187" s="27">
        <v>0</v>
      </c>
      <c r="T187" s="20">
        <f>Ugovori_OPULJP[[#This Row],[Bespovratna sredstva - Ukupno (EU+Nac) HRK
= Ukupna ugovorena vrijednost bespovratnih sredstava]]+Ugovori_OPULJP[[#This Row],[Javni doprinos korisnika - HRK]]+Ugovori_OPULJP[[#This Row],[Privatni doprinos korisnika - HRK]]</f>
        <v>840948.05</v>
      </c>
      <c r="U187" s="17" t="s">
        <v>709</v>
      </c>
      <c r="V187" s="17" t="s">
        <v>710</v>
      </c>
      <c r="W187" s="35" t="s">
        <v>766</v>
      </c>
      <c r="X187" s="35" t="s">
        <v>704</v>
      </c>
      <c r="Y187" s="11"/>
    </row>
    <row r="188" spans="1:25" ht="51" customHeight="1" x14ac:dyDescent="0.2">
      <c r="A188" s="33" t="s">
        <v>767</v>
      </c>
      <c r="B188" s="34" t="s">
        <v>700</v>
      </c>
      <c r="C188" s="35" t="s">
        <v>701</v>
      </c>
      <c r="D188" s="35" t="s">
        <v>706</v>
      </c>
      <c r="E188" s="17" t="s">
        <v>231</v>
      </c>
      <c r="F188" s="37" t="s">
        <v>768</v>
      </c>
      <c r="G188" s="37" t="s">
        <v>769</v>
      </c>
      <c r="H188" s="19">
        <v>43214</v>
      </c>
      <c r="I188" s="19">
        <v>43670</v>
      </c>
      <c r="J188" s="19" t="str">
        <f ca="1">IF(Ugovori_OPULJP[[#This Row],[DATUM ZAVRŠETKA OPERACIJE]]&lt;TODAY(),"završen","u provedbi")</f>
        <v>završen</v>
      </c>
      <c r="K188" s="18" t="s">
        <v>31</v>
      </c>
      <c r="L188" s="18" t="s">
        <v>31</v>
      </c>
      <c r="M188" s="42">
        <v>0.85</v>
      </c>
      <c r="N188" s="42">
        <v>0.15</v>
      </c>
      <c r="O188" s="27">
        <f>Ugovori_OPULJP[[#This Row],[Bespovratna sredstva - Ukupno (EU+Nac) HRK
= Ukupna ugovorena vrijednost bespovratnih sredstava]]*Ugovori_OPULJP[[#This Row],[EU STOPA SUFINANCIRANJA %
EU CO-FINANCING RATE %]]</f>
        <v>348384.39999999997</v>
      </c>
      <c r="P188" s="27">
        <f>Ugovori_OPULJP[[#This Row],[Bespovratna sredstva - Ukupno (EU+Nac) HRK
= Ukupna ugovorena vrijednost bespovratnih sredstava]]*Ugovori_OPULJP[[#This Row],[STOPA NACIONALNOG SUFINANCIRANJA %]]</f>
        <v>61479.6</v>
      </c>
      <c r="Q188" s="27">
        <v>409864</v>
      </c>
      <c r="R188" s="27">
        <v>0</v>
      </c>
      <c r="S188" s="27">
        <v>0</v>
      </c>
      <c r="T188" s="20">
        <f>Ugovori_OPULJP[[#This Row],[Bespovratna sredstva - Ukupno (EU+Nac) HRK
= Ukupna ugovorena vrijednost bespovratnih sredstava]]+Ugovori_OPULJP[[#This Row],[Javni doprinos korisnika - HRK]]+Ugovori_OPULJP[[#This Row],[Privatni doprinos korisnika - HRK]]</f>
        <v>409864</v>
      </c>
      <c r="U188" s="17" t="s">
        <v>709</v>
      </c>
      <c r="V188" s="17" t="s">
        <v>710</v>
      </c>
      <c r="W188" s="35" t="s">
        <v>770</v>
      </c>
      <c r="X188" s="35" t="s">
        <v>704</v>
      </c>
      <c r="Y188" s="11"/>
    </row>
    <row r="189" spans="1:25" ht="51" customHeight="1" x14ac:dyDescent="0.2">
      <c r="A189" s="33" t="s">
        <v>771</v>
      </c>
      <c r="B189" s="34" t="s">
        <v>700</v>
      </c>
      <c r="C189" s="35" t="s">
        <v>701</v>
      </c>
      <c r="D189" s="35" t="s">
        <v>706</v>
      </c>
      <c r="E189" s="17" t="s">
        <v>231</v>
      </c>
      <c r="F189" s="37" t="s">
        <v>772</v>
      </c>
      <c r="G189" s="37" t="s">
        <v>773</v>
      </c>
      <c r="H189" s="19">
        <v>43139</v>
      </c>
      <c r="I189" s="19">
        <v>43685</v>
      </c>
      <c r="J189" s="19" t="str">
        <f ca="1">IF(Ugovori_OPULJP[[#This Row],[DATUM ZAVRŠETKA OPERACIJE]]&lt;TODAY(),"završen","u provedbi")</f>
        <v>završen</v>
      </c>
      <c r="K189" s="18" t="s">
        <v>128</v>
      </c>
      <c r="L189" s="18" t="s">
        <v>128</v>
      </c>
      <c r="M189" s="42">
        <v>0.85</v>
      </c>
      <c r="N189" s="42">
        <v>0.15</v>
      </c>
      <c r="O189" s="27">
        <f>Ugovori_OPULJP[[#This Row],[Bespovratna sredstva - Ukupno (EU+Nac) HRK
= Ukupna ugovorena vrijednost bespovratnih sredstava]]*Ugovori_OPULJP[[#This Row],[EU STOPA SUFINANCIRANJA %
EU CO-FINANCING RATE %]]</f>
        <v>571653.76399999997</v>
      </c>
      <c r="P189" s="27">
        <f>Ugovori_OPULJP[[#This Row],[Bespovratna sredstva - Ukupno (EU+Nac) HRK
= Ukupna ugovorena vrijednost bespovratnih sredstava]]*Ugovori_OPULJP[[#This Row],[STOPA NACIONALNOG SUFINANCIRANJA %]]</f>
        <v>100880.07599999999</v>
      </c>
      <c r="Q189" s="27">
        <v>672533.84</v>
      </c>
      <c r="R189" s="27">
        <v>0</v>
      </c>
      <c r="S189" s="27">
        <v>0</v>
      </c>
      <c r="T189" s="20">
        <f>Ugovori_OPULJP[[#This Row],[Bespovratna sredstva - Ukupno (EU+Nac) HRK
= Ukupna ugovorena vrijednost bespovratnih sredstava]]+Ugovori_OPULJP[[#This Row],[Javni doprinos korisnika - HRK]]+Ugovori_OPULJP[[#This Row],[Privatni doprinos korisnika - HRK]]</f>
        <v>672533.84</v>
      </c>
      <c r="U189" s="17" t="s">
        <v>709</v>
      </c>
      <c r="V189" s="17" t="s">
        <v>710</v>
      </c>
      <c r="W189" s="35" t="s">
        <v>774</v>
      </c>
      <c r="X189" s="35" t="s">
        <v>704</v>
      </c>
      <c r="Y189" s="11"/>
    </row>
    <row r="190" spans="1:25" ht="51" customHeight="1" x14ac:dyDescent="0.2">
      <c r="A190" s="33" t="s">
        <v>775</v>
      </c>
      <c r="B190" s="34" t="s">
        <v>700</v>
      </c>
      <c r="C190" s="35" t="s">
        <v>701</v>
      </c>
      <c r="D190" s="35" t="s">
        <v>706</v>
      </c>
      <c r="E190" s="17" t="s">
        <v>231</v>
      </c>
      <c r="F190" s="37" t="s">
        <v>776</v>
      </c>
      <c r="G190" s="37" t="s">
        <v>777</v>
      </c>
      <c r="H190" s="19">
        <v>43214</v>
      </c>
      <c r="I190" s="19">
        <v>43520</v>
      </c>
      <c r="J190" s="19" t="str">
        <f ca="1">IF(Ugovori_OPULJP[[#This Row],[DATUM ZAVRŠETKA OPERACIJE]]&lt;TODAY(),"završen","u provedbi")</f>
        <v>završen</v>
      </c>
      <c r="K190" s="18" t="s">
        <v>778</v>
      </c>
      <c r="L190" s="18" t="s">
        <v>198</v>
      </c>
      <c r="M190" s="42">
        <v>0.85</v>
      </c>
      <c r="N190" s="42">
        <v>0.15</v>
      </c>
      <c r="O190" s="27">
        <f>Ugovori_OPULJP[[#This Row],[Bespovratna sredstva - Ukupno (EU+Nac) HRK
= Ukupna ugovorena vrijednost bespovratnih sredstava]]*Ugovori_OPULJP[[#This Row],[EU STOPA SUFINANCIRANJA %
EU CO-FINANCING RATE %]]</f>
        <v>551004.7905</v>
      </c>
      <c r="P190" s="27">
        <f>Ugovori_OPULJP[[#This Row],[Bespovratna sredstva - Ukupno (EU+Nac) HRK
= Ukupna ugovorena vrijednost bespovratnih sredstava]]*Ugovori_OPULJP[[#This Row],[STOPA NACIONALNOG SUFINANCIRANJA %]]</f>
        <v>97236.139500000005</v>
      </c>
      <c r="Q190" s="27">
        <v>648240.93000000005</v>
      </c>
      <c r="R190" s="27">
        <v>0</v>
      </c>
      <c r="S190" s="27">
        <v>0</v>
      </c>
      <c r="T190" s="20">
        <f>Ugovori_OPULJP[[#This Row],[Bespovratna sredstva - Ukupno (EU+Nac) HRK
= Ukupna ugovorena vrijednost bespovratnih sredstava]]+Ugovori_OPULJP[[#This Row],[Javni doprinos korisnika - HRK]]+Ugovori_OPULJP[[#This Row],[Privatni doprinos korisnika - HRK]]</f>
        <v>648240.93000000005</v>
      </c>
      <c r="U190" s="17" t="s">
        <v>709</v>
      </c>
      <c r="V190" s="17" t="s">
        <v>710</v>
      </c>
      <c r="W190" s="35" t="s">
        <v>779</v>
      </c>
      <c r="X190" s="35" t="s">
        <v>704</v>
      </c>
      <c r="Y190" s="11"/>
    </row>
    <row r="191" spans="1:25" ht="51" customHeight="1" x14ac:dyDescent="0.2">
      <c r="A191" s="33" t="s">
        <v>780</v>
      </c>
      <c r="B191" s="34" t="s">
        <v>700</v>
      </c>
      <c r="C191" s="35" t="s">
        <v>701</v>
      </c>
      <c r="D191" s="35" t="s">
        <v>706</v>
      </c>
      <c r="E191" s="17" t="s">
        <v>231</v>
      </c>
      <c r="F191" s="37" t="s">
        <v>781</v>
      </c>
      <c r="G191" s="37" t="s">
        <v>782</v>
      </c>
      <c r="H191" s="19">
        <v>43139</v>
      </c>
      <c r="I191" s="19">
        <v>43685</v>
      </c>
      <c r="J191" s="19" t="str">
        <f ca="1">IF(Ugovori_OPULJP[[#This Row],[DATUM ZAVRŠETKA OPERACIJE]]&lt;TODAY(),"završen","u provedbi")</f>
        <v>završen</v>
      </c>
      <c r="K191" s="18" t="s">
        <v>77</v>
      </c>
      <c r="L191" s="18" t="s">
        <v>77</v>
      </c>
      <c r="M191" s="42">
        <v>0.85</v>
      </c>
      <c r="N191" s="42">
        <v>0.15</v>
      </c>
      <c r="O191" s="27">
        <f>Ugovori_OPULJP[[#This Row],[Bespovratna sredstva - Ukupno (EU+Nac) HRK
= Ukupna ugovorena vrijednost bespovratnih sredstava]]*Ugovori_OPULJP[[#This Row],[EU STOPA SUFINANCIRANJA %
EU CO-FINANCING RATE %]]</f>
        <v>678117.37749999994</v>
      </c>
      <c r="P191" s="27">
        <f>Ugovori_OPULJP[[#This Row],[Bespovratna sredstva - Ukupno (EU+Nac) HRK
= Ukupna ugovorena vrijednost bespovratnih sredstava]]*Ugovori_OPULJP[[#This Row],[STOPA NACIONALNOG SUFINANCIRANJA %]]</f>
        <v>119667.77249999999</v>
      </c>
      <c r="Q191" s="27">
        <v>797785.15</v>
      </c>
      <c r="R191" s="27">
        <v>0</v>
      </c>
      <c r="S191" s="27">
        <v>0</v>
      </c>
      <c r="T191" s="20">
        <f>Ugovori_OPULJP[[#This Row],[Bespovratna sredstva - Ukupno (EU+Nac) HRK
= Ukupna ugovorena vrijednost bespovratnih sredstava]]+Ugovori_OPULJP[[#This Row],[Javni doprinos korisnika - HRK]]+Ugovori_OPULJP[[#This Row],[Privatni doprinos korisnika - HRK]]</f>
        <v>797785.15</v>
      </c>
      <c r="U191" s="17" t="s">
        <v>709</v>
      </c>
      <c r="V191" s="17" t="s">
        <v>710</v>
      </c>
      <c r="W191" s="35" t="s">
        <v>783</v>
      </c>
      <c r="X191" s="35" t="s">
        <v>704</v>
      </c>
      <c r="Y191" s="11"/>
    </row>
    <row r="192" spans="1:25" ht="51" customHeight="1" x14ac:dyDescent="0.2">
      <c r="A192" s="33" t="s">
        <v>784</v>
      </c>
      <c r="B192" s="34" t="s">
        <v>700</v>
      </c>
      <c r="C192" s="35" t="s">
        <v>701</v>
      </c>
      <c r="D192" s="35" t="s">
        <v>706</v>
      </c>
      <c r="E192" s="17" t="s">
        <v>231</v>
      </c>
      <c r="F192" s="37" t="s">
        <v>785</v>
      </c>
      <c r="G192" s="37" t="s">
        <v>786</v>
      </c>
      <c r="H192" s="19">
        <v>43214</v>
      </c>
      <c r="I192" s="19">
        <v>43701</v>
      </c>
      <c r="J192" s="19" t="str">
        <f ca="1">IF(Ugovori_OPULJP[[#This Row],[DATUM ZAVRŠETKA OPERACIJE]]&lt;TODAY(),"završen","u provedbi")</f>
        <v>završen</v>
      </c>
      <c r="K192" s="18" t="s">
        <v>320</v>
      </c>
      <c r="L192" s="18" t="s">
        <v>320</v>
      </c>
      <c r="M192" s="42">
        <v>0.85</v>
      </c>
      <c r="N192" s="42">
        <v>0.15</v>
      </c>
      <c r="O192" s="27">
        <f>Ugovori_OPULJP[[#This Row],[Bespovratna sredstva - Ukupno (EU+Nac) HRK
= Ukupna ugovorena vrijednost bespovratnih sredstava]]*Ugovori_OPULJP[[#This Row],[EU STOPA SUFINANCIRANJA %
EU CO-FINANCING RATE %]]</f>
        <v>508040.52899999998</v>
      </c>
      <c r="P192" s="27">
        <f>Ugovori_OPULJP[[#This Row],[Bespovratna sredstva - Ukupno (EU+Nac) HRK
= Ukupna ugovorena vrijednost bespovratnih sredstava]]*Ugovori_OPULJP[[#This Row],[STOPA NACIONALNOG SUFINANCIRANJA %]]</f>
        <v>89654.210999999996</v>
      </c>
      <c r="Q192" s="27">
        <v>597694.74</v>
      </c>
      <c r="R192" s="27">
        <v>0</v>
      </c>
      <c r="S192" s="27">
        <v>0</v>
      </c>
      <c r="T192" s="20">
        <f>Ugovori_OPULJP[[#This Row],[Bespovratna sredstva - Ukupno (EU+Nac) HRK
= Ukupna ugovorena vrijednost bespovratnih sredstava]]+Ugovori_OPULJP[[#This Row],[Javni doprinos korisnika - HRK]]+Ugovori_OPULJP[[#This Row],[Privatni doprinos korisnika - HRK]]</f>
        <v>597694.74</v>
      </c>
      <c r="U192" s="17" t="s">
        <v>709</v>
      </c>
      <c r="V192" s="17" t="s">
        <v>710</v>
      </c>
      <c r="W192" s="35" t="s">
        <v>787</v>
      </c>
      <c r="X192" s="35" t="s">
        <v>704</v>
      </c>
      <c r="Y192" s="11"/>
    </row>
    <row r="193" spans="1:25" ht="51" customHeight="1" x14ac:dyDescent="0.2">
      <c r="A193" s="33" t="s">
        <v>788</v>
      </c>
      <c r="B193" s="34" t="s">
        <v>700</v>
      </c>
      <c r="C193" s="35" t="s">
        <v>701</v>
      </c>
      <c r="D193" s="35" t="s">
        <v>706</v>
      </c>
      <c r="E193" s="17" t="s">
        <v>231</v>
      </c>
      <c r="F193" s="37" t="s">
        <v>789</v>
      </c>
      <c r="G193" s="37" t="s">
        <v>790</v>
      </c>
      <c r="H193" s="19">
        <v>43214</v>
      </c>
      <c r="I193" s="19">
        <v>43640</v>
      </c>
      <c r="J193" s="19" t="str">
        <f ca="1">IF(Ugovori_OPULJP[[#This Row],[DATUM ZAVRŠETKA OPERACIJE]]&lt;TODAY(),"završen","u provedbi")</f>
        <v>završen</v>
      </c>
      <c r="K193" s="18" t="s">
        <v>31</v>
      </c>
      <c r="L193" s="18" t="s">
        <v>31</v>
      </c>
      <c r="M193" s="42">
        <v>0.85</v>
      </c>
      <c r="N193" s="42">
        <v>0.15</v>
      </c>
      <c r="O193" s="27">
        <f>Ugovori_OPULJP[[#This Row],[Bespovratna sredstva - Ukupno (EU+Nac) HRK
= Ukupna ugovorena vrijednost bespovratnih sredstava]]*Ugovori_OPULJP[[#This Row],[EU STOPA SUFINANCIRANJA %
EU CO-FINANCING RATE %]]</f>
        <v>375538.5</v>
      </c>
      <c r="P193" s="27">
        <f>Ugovori_OPULJP[[#This Row],[Bespovratna sredstva - Ukupno (EU+Nac) HRK
= Ukupna ugovorena vrijednost bespovratnih sredstava]]*Ugovori_OPULJP[[#This Row],[STOPA NACIONALNOG SUFINANCIRANJA %]]</f>
        <v>66271.5</v>
      </c>
      <c r="Q193" s="27">
        <v>441810</v>
      </c>
      <c r="R193" s="27">
        <v>0</v>
      </c>
      <c r="S193" s="27">
        <v>0</v>
      </c>
      <c r="T193" s="20">
        <f>Ugovori_OPULJP[[#This Row],[Bespovratna sredstva - Ukupno (EU+Nac) HRK
= Ukupna ugovorena vrijednost bespovratnih sredstava]]+Ugovori_OPULJP[[#This Row],[Javni doprinos korisnika - HRK]]+Ugovori_OPULJP[[#This Row],[Privatni doprinos korisnika - HRK]]</f>
        <v>441810</v>
      </c>
      <c r="U193" s="17" t="s">
        <v>709</v>
      </c>
      <c r="V193" s="17" t="s">
        <v>710</v>
      </c>
      <c r="W193" s="35" t="s">
        <v>791</v>
      </c>
      <c r="X193" s="35" t="s">
        <v>704</v>
      </c>
      <c r="Y193" s="11"/>
    </row>
    <row r="194" spans="1:25" ht="51" customHeight="1" x14ac:dyDescent="0.2">
      <c r="A194" s="33" t="s">
        <v>792</v>
      </c>
      <c r="B194" s="34" t="s">
        <v>700</v>
      </c>
      <c r="C194" s="35" t="s">
        <v>701</v>
      </c>
      <c r="D194" s="35" t="s">
        <v>706</v>
      </c>
      <c r="E194" s="17" t="s">
        <v>231</v>
      </c>
      <c r="F194" s="37" t="s">
        <v>793</v>
      </c>
      <c r="G194" s="37" t="s">
        <v>794</v>
      </c>
      <c r="H194" s="19">
        <v>43091</v>
      </c>
      <c r="I194" s="19">
        <v>43546</v>
      </c>
      <c r="J194" s="19" t="str">
        <f ca="1">IF(Ugovori_OPULJP[[#This Row],[DATUM ZAVRŠETKA OPERACIJE]]&lt;TODAY(),"završen","u provedbi")</f>
        <v>završen</v>
      </c>
      <c r="K194" s="18" t="s">
        <v>556</v>
      </c>
      <c r="L194" s="18" t="s">
        <v>556</v>
      </c>
      <c r="M194" s="42">
        <v>0.85</v>
      </c>
      <c r="N194" s="42">
        <v>0.15</v>
      </c>
      <c r="O194" s="27">
        <f>Ugovori_OPULJP[[#This Row],[Bespovratna sredstva - Ukupno (EU+Nac) HRK
= Ukupna ugovorena vrijednost bespovratnih sredstava]]*Ugovori_OPULJP[[#This Row],[EU STOPA SUFINANCIRANJA %
EU CO-FINANCING RATE %]]</f>
        <v>591774.96399999992</v>
      </c>
      <c r="P194" s="27">
        <f>Ugovori_OPULJP[[#This Row],[Bespovratna sredstva - Ukupno (EU+Nac) HRK
= Ukupna ugovorena vrijednost bespovratnih sredstava]]*Ugovori_OPULJP[[#This Row],[STOPA NACIONALNOG SUFINANCIRANJA %]]</f>
        <v>104430.87599999999</v>
      </c>
      <c r="Q194" s="27">
        <v>696205.84</v>
      </c>
      <c r="R194" s="27">
        <v>0</v>
      </c>
      <c r="S194" s="27">
        <v>0</v>
      </c>
      <c r="T194" s="20">
        <f>Ugovori_OPULJP[[#This Row],[Bespovratna sredstva - Ukupno (EU+Nac) HRK
= Ukupna ugovorena vrijednost bespovratnih sredstava]]+Ugovori_OPULJP[[#This Row],[Javni doprinos korisnika - HRK]]+Ugovori_OPULJP[[#This Row],[Privatni doprinos korisnika - HRK]]</f>
        <v>696205.84</v>
      </c>
      <c r="U194" s="17" t="s">
        <v>709</v>
      </c>
      <c r="V194" s="17" t="s">
        <v>710</v>
      </c>
      <c r="W194" s="35" t="s">
        <v>795</v>
      </c>
      <c r="X194" s="35" t="s">
        <v>704</v>
      </c>
      <c r="Y194" s="11"/>
    </row>
    <row r="195" spans="1:25" ht="51" customHeight="1" x14ac:dyDescent="0.2">
      <c r="A195" s="33" t="s">
        <v>796</v>
      </c>
      <c r="B195" s="34" t="s">
        <v>700</v>
      </c>
      <c r="C195" s="35" t="s">
        <v>701</v>
      </c>
      <c r="D195" s="35" t="s">
        <v>706</v>
      </c>
      <c r="E195" s="17" t="s">
        <v>231</v>
      </c>
      <c r="F195" s="37" t="s">
        <v>797</v>
      </c>
      <c r="G195" s="37" t="s">
        <v>119</v>
      </c>
      <c r="H195" s="19">
        <v>43139</v>
      </c>
      <c r="I195" s="19">
        <v>43685</v>
      </c>
      <c r="J195" s="19" t="str">
        <f ca="1">IF(Ugovori_OPULJP[[#This Row],[DATUM ZAVRŠETKA OPERACIJE]]&lt;TODAY(),"završen","u provedbi")</f>
        <v>završen</v>
      </c>
      <c r="K195" s="18" t="s">
        <v>107</v>
      </c>
      <c r="L195" s="18" t="s">
        <v>97</v>
      </c>
      <c r="M195" s="42">
        <v>0.85</v>
      </c>
      <c r="N195" s="42">
        <v>0.15</v>
      </c>
      <c r="O195" s="27">
        <f>Ugovori_OPULJP[[#This Row],[Bespovratna sredstva - Ukupno (EU+Nac) HRK
= Ukupna ugovorena vrijednost bespovratnih sredstava]]*Ugovori_OPULJP[[#This Row],[EU STOPA SUFINANCIRANJA %
EU CO-FINANCING RATE %]]</f>
        <v>662090.88249999995</v>
      </c>
      <c r="P195" s="27">
        <f>Ugovori_OPULJP[[#This Row],[Bespovratna sredstva - Ukupno (EU+Nac) HRK
= Ukupna ugovorena vrijednost bespovratnih sredstava]]*Ugovori_OPULJP[[#This Row],[STOPA NACIONALNOG SUFINANCIRANJA %]]</f>
        <v>116839.56749999999</v>
      </c>
      <c r="Q195" s="27">
        <v>778930.45</v>
      </c>
      <c r="R195" s="27">
        <v>0</v>
      </c>
      <c r="S195" s="27">
        <v>0</v>
      </c>
      <c r="T195" s="20">
        <f>Ugovori_OPULJP[[#This Row],[Bespovratna sredstva - Ukupno (EU+Nac) HRK
= Ukupna ugovorena vrijednost bespovratnih sredstava]]+Ugovori_OPULJP[[#This Row],[Javni doprinos korisnika - HRK]]+Ugovori_OPULJP[[#This Row],[Privatni doprinos korisnika - HRK]]</f>
        <v>778930.45</v>
      </c>
      <c r="U195" s="17" t="s">
        <v>709</v>
      </c>
      <c r="V195" s="17" t="s">
        <v>710</v>
      </c>
      <c r="W195" s="35" t="s">
        <v>798</v>
      </c>
      <c r="X195" s="35" t="s">
        <v>704</v>
      </c>
      <c r="Y195" s="11"/>
    </row>
    <row r="196" spans="1:25" ht="51" customHeight="1" x14ac:dyDescent="0.2">
      <c r="A196" s="33" t="s">
        <v>799</v>
      </c>
      <c r="B196" s="34" t="s">
        <v>700</v>
      </c>
      <c r="C196" s="35" t="s">
        <v>701</v>
      </c>
      <c r="D196" s="35" t="s">
        <v>706</v>
      </c>
      <c r="E196" s="17" t="s">
        <v>231</v>
      </c>
      <c r="F196" s="37" t="s">
        <v>800</v>
      </c>
      <c r="G196" s="37" t="s">
        <v>801</v>
      </c>
      <c r="H196" s="19">
        <v>43344</v>
      </c>
      <c r="I196" s="19">
        <v>43891</v>
      </c>
      <c r="J196" s="19" t="str">
        <f ca="1">IF(Ugovori_OPULJP[[#This Row],[DATUM ZAVRŠETKA OPERACIJE]]&lt;TODAY(),"završen","u provedbi")</f>
        <v>završen</v>
      </c>
      <c r="K196" s="18" t="s">
        <v>266</v>
      </c>
      <c r="L196" s="18" t="s">
        <v>266</v>
      </c>
      <c r="M196" s="42">
        <v>0.85</v>
      </c>
      <c r="N196" s="42">
        <v>0.15</v>
      </c>
      <c r="O196" s="27">
        <f>Ugovori_OPULJP[[#This Row],[Bespovratna sredstva - Ukupno (EU+Nac) HRK
= Ukupna ugovorena vrijednost bespovratnih sredstava]]*Ugovori_OPULJP[[#This Row],[EU STOPA SUFINANCIRANJA %
EU CO-FINANCING RATE %]]</f>
        <v>761286.48600000003</v>
      </c>
      <c r="P196" s="27">
        <f>Ugovori_OPULJP[[#This Row],[Bespovratna sredstva - Ukupno (EU+Nac) HRK
= Ukupna ugovorena vrijednost bespovratnih sredstava]]*Ugovori_OPULJP[[#This Row],[STOPA NACIONALNOG SUFINANCIRANJA %]]</f>
        <v>134344.674</v>
      </c>
      <c r="Q196" s="27">
        <v>895631.16</v>
      </c>
      <c r="R196" s="27">
        <v>0</v>
      </c>
      <c r="S196" s="27">
        <v>0</v>
      </c>
      <c r="T196" s="20">
        <f>Ugovori_OPULJP[[#This Row],[Bespovratna sredstva - Ukupno (EU+Nac) HRK
= Ukupna ugovorena vrijednost bespovratnih sredstava]]+Ugovori_OPULJP[[#This Row],[Javni doprinos korisnika - HRK]]+Ugovori_OPULJP[[#This Row],[Privatni doprinos korisnika - HRK]]</f>
        <v>895631.16</v>
      </c>
      <c r="U196" s="17" t="s">
        <v>709</v>
      </c>
      <c r="V196" s="17" t="s">
        <v>710</v>
      </c>
      <c r="W196" s="35" t="s">
        <v>802</v>
      </c>
      <c r="X196" s="35" t="s">
        <v>704</v>
      </c>
      <c r="Y196" s="11"/>
    </row>
    <row r="197" spans="1:25" ht="51" customHeight="1" x14ac:dyDescent="0.2">
      <c r="A197" s="33" t="s">
        <v>803</v>
      </c>
      <c r="B197" s="34" t="s">
        <v>700</v>
      </c>
      <c r="C197" s="35" t="s">
        <v>701</v>
      </c>
      <c r="D197" s="35" t="s">
        <v>706</v>
      </c>
      <c r="E197" s="17" t="s">
        <v>231</v>
      </c>
      <c r="F197" s="37" t="s">
        <v>804</v>
      </c>
      <c r="G197" s="37" t="s">
        <v>805</v>
      </c>
      <c r="H197" s="19">
        <v>43139</v>
      </c>
      <c r="I197" s="19">
        <v>43685</v>
      </c>
      <c r="J197" s="19" t="str">
        <f ca="1">IF(Ugovori_OPULJP[[#This Row],[DATUM ZAVRŠETKA OPERACIJE]]&lt;TODAY(),"završen","u provedbi")</f>
        <v>završen</v>
      </c>
      <c r="K197" s="18" t="s">
        <v>248</v>
      </c>
      <c r="L197" s="18" t="s">
        <v>248</v>
      </c>
      <c r="M197" s="42">
        <v>0.85</v>
      </c>
      <c r="N197" s="42">
        <v>0.15</v>
      </c>
      <c r="O197" s="27">
        <f>Ugovori_OPULJP[[#This Row],[Bespovratna sredstva - Ukupno (EU+Nac) HRK
= Ukupna ugovorena vrijednost bespovratnih sredstava]]*Ugovori_OPULJP[[#This Row],[EU STOPA SUFINANCIRANJA %
EU CO-FINANCING RATE %]]</f>
        <v>311141.72649999999</v>
      </c>
      <c r="P197" s="27">
        <f>Ugovori_OPULJP[[#This Row],[Bespovratna sredstva - Ukupno (EU+Nac) HRK
= Ukupna ugovorena vrijednost bespovratnih sredstava]]*Ugovori_OPULJP[[#This Row],[STOPA NACIONALNOG SUFINANCIRANJA %]]</f>
        <v>54907.363499999999</v>
      </c>
      <c r="Q197" s="27">
        <v>366049.09</v>
      </c>
      <c r="R197" s="27">
        <v>0</v>
      </c>
      <c r="S197" s="27">
        <v>0</v>
      </c>
      <c r="T197" s="20">
        <f>Ugovori_OPULJP[[#This Row],[Bespovratna sredstva - Ukupno (EU+Nac) HRK
= Ukupna ugovorena vrijednost bespovratnih sredstava]]+Ugovori_OPULJP[[#This Row],[Javni doprinos korisnika - HRK]]+Ugovori_OPULJP[[#This Row],[Privatni doprinos korisnika - HRK]]</f>
        <v>366049.09</v>
      </c>
      <c r="U197" s="17" t="s">
        <v>709</v>
      </c>
      <c r="V197" s="17" t="s">
        <v>710</v>
      </c>
      <c r="W197" s="35" t="s">
        <v>806</v>
      </c>
      <c r="X197" s="35" t="s">
        <v>704</v>
      </c>
      <c r="Y197" s="11"/>
    </row>
    <row r="198" spans="1:25" ht="51" customHeight="1" x14ac:dyDescent="0.2">
      <c r="A198" s="33" t="s">
        <v>807</v>
      </c>
      <c r="B198" s="34" t="s">
        <v>700</v>
      </c>
      <c r="C198" s="35" t="s">
        <v>701</v>
      </c>
      <c r="D198" s="35" t="s">
        <v>706</v>
      </c>
      <c r="E198" s="17" t="s">
        <v>231</v>
      </c>
      <c r="F198" s="37" t="s">
        <v>808</v>
      </c>
      <c r="G198" s="37" t="s">
        <v>809</v>
      </c>
      <c r="H198" s="19">
        <v>43139</v>
      </c>
      <c r="I198" s="19">
        <v>43685</v>
      </c>
      <c r="J198" s="19" t="str">
        <f ca="1">IF(Ugovori_OPULJP[[#This Row],[DATUM ZAVRŠETKA OPERACIJE]]&lt;TODAY(),"završen","u provedbi")</f>
        <v>završen</v>
      </c>
      <c r="K198" s="18" t="s">
        <v>810</v>
      </c>
      <c r="L198" s="18" t="s">
        <v>31</v>
      </c>
      <c r="M198" s="42">
        <v>0.85</v>
      </c>
      <c r="N198" s="42">
        <v>0.15</v>
      </c>
      <c r="O198" s="27">
        <f>Ugovori_OPULJP[[#This Row],[Bespovratna sredstva - Ukupno (EU+Nac) HRK
= Ukupna ugovorena vrijednost bespovratnih sredstava]]*Ugovori_OPULJP[[#This Row],[EU STOPA SUFINANCIRANJA %
EU CO-FINANCING RATE %]]</f>
        <v>670900.43550000002</v>
      </c>
      <c r="P198" s="27">
        <f>Ugovori_OPULJP[[#This Row],[Bespovratna sredstva - Ukupno (EU+Nac) HRK
= Ukupna ugovorena vrijednost bespovratnih sredstava]]*Ugovori_OPULJP[[#This Row],[STOPA NACIONALNOG SUFINANCIRANJA %]]</f>
        <v>118394.1945</v>
      </c>
      <c r="Q198" s="27">
        <v>789294.63</v>
      </c>
      <c r="R198" s="27">
        <v>0</v>
      </c>
      <c r="S198" s="27">
        <v>0</v>
      </c>
      <c r="T198" s="20">
        <f>Ugovori_OPULJP[[#This Row],[Bespovratna sredstva - Ukupno (EU+Nac) HRK
= Ukupna ugovorena vrijednost bespovratnih sredstava]]+Ugovori_OPULJP[[#This Row],[Javni doprinos korisnika - HRK]]+Ugovori_OPULJP[[#This Row],[Privatni doprinos korisnika - HRK]]</f>
        <v>789294.63</v>
      </c>
      <c r="U198" s="17" t="s">
        <v>709</v>
      </c>
      <c r="V198" s="17" t="s">
        <v>710</v>
      </c>
      <c r="W198" s="35" t="s">
        <v>811</v>
      </c>
      <c r="X198" s="35" t="s">
        <v>704</v>
      </c>
      <c r="Y198" s="11"/>
    </row>
    <row r="199" spans="1:25" ht="51" customHeight="1" x14ac:dyDescent="0.2">
      <c r="A199" s="33" t="s">
        <v>812</v>
      </c>
      <c r="B199" s="34" t="s">
        <v>700</v>
      </c>
      <c r="C199" s="35" t="s">
        <v>701</v>
      </c>
      <c r="D199" s="35" t="s">
        <v>706</v>
      </c>
      <c r="E199" s="17" t="s">
        <v>231</v>
      </c>
      <c r="F199" s="37" t="s">
        <v>813</v>
      </c>
      <c r="G199" s="37" t="s">
        <v>814</v>
      </c>
      <c r="H199" s="19">
        <v>43214</v>
      </c>
      <c r="I199" s="19">
        <v>43762</v>
      </c>
      <c r="J199" s="19" t="str">
        <f ca="1">IF(Ugovori_OPULJP[[#This Row],[DATUM ZAVRŠETKA OPERACIJE]]&lt;TODAY(),"završen","u provedbi")</f>
        <v>završen</v>
      </c>
      <c r="K199" s="18" t="s">
        <v>320</v>
      </c>
      <c r="L199" s="18" t="s">
        <v>320</v>
      </c>
      <c r="M199" s="42">
        <v>0.85</v>
      </c>
      <c r="N199" s="42">
        <v>0.15</v>
      </c>
      <c r="O199" s="27">
        <f>Ugovori_OPULJP[[#This Row],[Bespovratna sredstva - Ukupno (EU+Nac) HRK
= Ukupna ugovorena vrijednost bespovratnih sredstava]]*Ugovori_OPULJP[[#This Row],[EU STOPA SUFINANCIRANJA %
EU CO-FINANCING RATE %]]</f>
        <v>636793.95600000001</v>
      </c>
      <c r="P199" s="27">
        <f>Ugovori_OPULJP[[#This Row],[Bespovratna sredstva - Ukupno (EU+Nac) HRK
= Ukupna ugovorena vrijednost bespovratnih sredstava]]*Ugovori_OPULJP[[#This Row],[STOPA NACIONALNOG SUFINANCIRANJA %]]</f>
        <v>112375.40399999999</v>
      </c>
      <c r="Q199" s="27">
        <v>749169.36</v>
      </c>
      <c r="R199" s="27">
        <v>0</v>
      </c>
      <c r="S199" s="27">
        <v>0</v>
      </c>
      <c r="T199" s="20">
        <f>Ugovori_OPULJP[[#This Row],[Bespovratna sredstva - Ukupno (EU+Nac) HRK
= Ukupna ugovorena vrijednost bespovratnih sredstava]]+Ugovori_OPULJP[[#This Row],[Javni doprinos korisnika - HRK]]+Ugovori_OPULJP[[#This Row],[Privatni doprinos korisnika - HRK]]</f>
        <v>749169.36</v>
      </c>
      <c r="U199" s="17" t="s">
        <v>709</v>
      </c>
      <c r="V199" s="17" t="s">
        <v>710</v>
      </c>
      <c r="W199" s="35" t="s">
        <v>815</v>
      </c>
      <c r="X199" s="35" t="s">
        <v>704</v>
      </c>
      <c r="Y199" s="11"/>
    </row>
    <row r="200" spans="1:25" ht="51" customHeight="1" x14ac:dyDescent="0.2">
      <c r="A200" s="33" t="s">
        <v>816</v>
      </c>
      <c r="B200" s="34" t="s">
        <v>700</v>
      </c>
      <c r="C200" s="35" t="s">
        <v>701</v>
      </c>
      <c r="D200" s="35" t="s">
        <v>706</v>
      </c>
      <c r="E200" s="17" t="s">
        <v>231</v>
      </c>
      <c r="F200" s="37" t="s">
        <v>817</v>
      </c>
      <c r="G200" s="37" t="s">
        <v>818</v>
      </c>
      <c r="H200" s="19">
        <v>43139</v>
      </c>
      <c r="I200" s="19">
        <v>43685</v>
      </c>
      <c r="J200" s="19" t="str">
        <f ca="1">IF(Ugovori_OPULJP[[#This Row],[DATUM ZAVRŠETKA OPERACIJE]]&lt;TODAY(),"završen","u provedbi")</f>
        <v>završen</v>
      </c>
      <c r="K200" s="18" t="s">
        <v>31</v>
      </c>
      <c r="L200" s="18" t="s">
        <v>31</v>
      </c>
      <c r="M200" s="42">
        <v>0.85</v>
      </c>
      <c r="N200" s="42">
        <v>0.15</v>
      </c>
      <c r="O200" s="27">
        <f>Ugovori_OPULJP[[#This Row],[Bespovratna sredstva - Ukupno (EU+Nac) HRK
= Ukupna ugovorena vrijednost bespovratnih sredstava]]*Ugovori_OPULJP[[#This Row],[EU STOPA SUFINANCIRANJA %
EU CO-FINANCING RATE %]]</f>
        <v>367406.47349999996</v>
      </c>
      <c r="P200" s="27">
        <f>Ugovori_OPULJP[[#This Row],[Bespovratna sredstva - Ukupno (EU+Nac) HRK
= Ukupna ugovorena vrijednost bespovratnih sredstava]]*Ugovori_OPULJP[[#This Row],[STOPA NACIONALNOG SUFINANCIRANJA %]]</f>
        <v>64836.436499999996</v>
      </c>
      <c r="Q200" s="27">
        <v>432242.91</v>
      </c>
      <c r="R200" s="27">
        <v>0</v>
      </c>
      <c r="S200" s="27">
        <v>1189.0899999999999</v>
      </c>
      <c r="T200" s="20">
        <f>Ugovori_OPULJP[[#This Row],[Bespovratna sredstva - Ukupno (EU+Nac) HRK
= Ukupna ugovorena vrijednost bespovratnih sredstava]]+Ugovori_OPULJP[[#This Row],[Javni doprinos korisnika - HRK]]+Ugovori_OPULJP[[#This Row],[Privatni doprinos korisnika - HRK]]</f>
        <v>433432</v>
      </c>
      <c r="U200" s="17" t="s">
        <v>709</v>
      </c>
      <c r="V200" s="17" t="s">
        <v>710</v>
      </c>
      <c r="W200" s="35" t="s">
        <v>819</v>
      </c>
      <c r="X200" s="35" t="s">
        <v>704</v>
      </c>
      <c r="Y200" s="11"/>
    </row>
    <row r="201" spans="1:25" ht="51" customHeight="1" x14ac:dyDescent="0.2">
      <c r="A201" s="33" t="s">
        <v>820</v>
      </c>
      <c r="B201" s="34" t="s">
        <v>700</v>
      </c>
      <c r="C201" s="35" t="s">
        <v>701</v>
      </c>
      <c r="D201" s="35" t="s">
        <v>706</v>
      </c>
      <c r="E201" s="17" t="s">
        <v>231</v>
      </c>
      <c r="F201" s="37" t="s">
        <v>821</v>
      </c>
      <c r="G201" s="37" t="s">
        <v>822</v>
      </c>
      <c r="H201" s="19">
        <v>43139</v>
      </c>
      <c r="I201" s="19">
        <v>43593</v>
      </c>
      <c r="J201" s="19" t="str">
        <f ca="1">IF(Ugovori_OPULJP[[#This Row],[DATUM ZAVRŠETKA OPERACIJE]]&lt;TODAY(),"završen","u provedbi")</f>
        <v>završen</v>
      </c>
      <c r="K201" s="18" t="s">
        <v>102</v>
      </c>
      <c r="L201" s="18" t="s">
        <v>102</v>
      </c>
      <c r="M201" s="42">
        <v>0.85</v>
      </c>
      <c r="N201" s="42">
        <v>0.15</v>
      </c>
      <c r="O201" s="27">
        <f>Ugovori_OPULJP[[#This Row],[Bespovratna sredstva - Ukupno (EU+Nac) HRK
= Ukupna ugovorena vrijednost bespovratnih sredstava]]*Ugovori_OPULJP[[#This Row],[EU STOPA SUFINANCIRANJA %
EU CO-FINANCING RATE %]]</f>
        <v>239837.95499999999</v>
      </c>
      <c r="P201" s="27">
        <f>Ugovori_OPULJP[[#This Row],[Bespovratna sredstva - Ukupno (EU+Nac) HRK
= Ukupna ugovorena vrijednost bespovratnih sredstava]]*Ugovori_OPULJP[[#This Row],[STOPA NACIONALNOG SUFINANCIRANJA %]]</f>
        <v>42324.344999999994</v>
      </c>
      <c r="Q201" s="27">
        <v>282162.3</v>
      </c>
      <c r="R201" s="27">
        <v>0</v>
      </c>
      <c r="S201" s="27">
        <v>0</v>
      </c>
      <c r="T201" s="20">
        <f>Ugovori_OPULJP[[#This Row],[Bespovratna sredstva - Ukupno (EU+Nac) HRK
= Ukupna ugovorena vrijednost bespovratnih sredstava]]+Ugovori_OPULJP[[#This Row],[Javni doprinos korisnika - HRK]]+Ugovori_OPULJP[[#This Row],[Privatni doprinos korisnika - HRK]]</f>
        <v>282162.3</v>
      </c>
      <c r="U201" s="17" t="s">
        <v>709</v>
      </c>
      <c r="V201" s="17" t="s">
        <v>710</v>
      </c>
      <c r="W201" s="35" t="s">
        <v>823</v>
      </c>
      <c r="X201" s="35" t="s">
        <v>704</v>
      </c>
      <c r="Y201" s="11"/>
    </row>
    <row r="202" spans="1:25" ht="51" customHeight="1" x14ac:dyDescent="0.2">
      <c r="A202" s="33" t="s">
        <v>824</v>
      </c>
      <c r="B202" s="34" t="s">
        <v>700</v>
      </c>
      <c r="C202" s="35" t="s">
        <v>701</v>
      </c>
      <c r="D202" s="35" t="s">
        <v>706</v>
      </c>
      <c r="E202" s="17" t="s">
        <v>231</v>
      </c>
      <c r="F202" s="37" t="s">
        <v>825</v>
      </c>
      <c r="G202" s="37" t="s">
        <v>826</v>
      </c>
      <c r="H202" s="19">
        <v>43214</v>
      </c>
      <c r="I202" s="19">
        <v>43579</v>
      </c>
      <c r="J202" s="19" t="str">
        <f ca="1">IF(Ugovori_OPULJP[[#This Row],[DATUM ZAVRŠETKA OPERACIJE]]&lt;TODAY(),"završen","u provedbi")</f>
        <v>završen</v>
      </c>
      <c r="K202" s="18" t="s">
        <v>92</v>
      </c>
      <c r="L202" s="18" t="s">
        <v>92</v>
      </c>
      <c r="M202" s="42">
        <v>0.85</v>
      </c>
      <c r="N202" s="42">
        <v>0.15</v>
      </c>
      <c r="O202" s="27">
        <f>Ugovori_OPULJP[[#This Row],[Bespovratna sredstva - Ukupno (EU+Nac) HRK
= Ukupna ugovorena vrijednost bespovratnih sredstava]]*Ugovori_OPULJP[[#This Row],[EU STOPA SUFINANCIRANJA %
EU CO-FINANCING RATE %]]</f>
        <v>766311.54999999993</v>
      </c>
      <c r="P202" s="27">
        <f>Ugovori_OPULJP[[#This Row],[Bespovratna sredstva - Ukupno (EU+Nac) HRK
= Ukupna ugovorena vrijednost bespovratnih sredstava]]*Ugovori_OPULJP[[#This Row],[STOPA NACIONALNOG SUFINANCIRANJA %]]</f>
        <v>135231.44999999998</v>
      </c>
      <c r="Q202" s="27">
        <v>901543</v>
      </c>
      <c r="R202" s="27">
        <v>0</v>
      </c>
      <c r="S202" s="27">
        <v>0</v>
      </c>
      <c r="T202" s="20">
        <f>Ugovori_OPULJP[[#This Row],[Bespovratna sredstva - Ukupno (EU+Nac) HRK
= Ukupna ugovorena vrijednost bespovratnih sredstava]]+Ugovori_OPULJP[[#This Row],[Javni doprinos korisnika - HRK]]+Ugovori_OPULJP[[#This Row],[Privatni doprinos korisnika - HRK]]</f>
        <v>901543</v>
      </c>
      <c r="U202" s="17" t="s">
        <v>709</v>
      </c>
      <c r="V202" s="17" t="s">
        <v>710</v>
      </c>
      <c r="W202" s="35" t="s">
        <v>827</v>
      </c>
      <c r="X202" s="35" t="s">
        <v>704</v>
      </c>
      <c r="Y202" s="11"/>
    </row>
    <row r="203" spans="1:25" ht="51" customHeight="1" x14ac:dyDescent="0.2">
      <c r="A203" s="33" t="s">
        <v>828</v>
      </c>
      <c r="B203" s="34" t="s">
        <v>700</v>
      </c>
      <c r="C203" s="35" t="s">
        <v>701</v>
      </c>
      <c r="D203" s="35" t="s">
        <v>829</v>
      </c>
      <c r="E203" s="17" t="s">
        <v>231</v>
      </c>
      <c r="F203" s="37" t="s">
        <v>830</v>
      </c>
      <c r="G203" s="37" t="s">
        <v>831</v>
      </c>
      <c r="H203" s="19">
        <v>43304</v>
      </c>
      <c r="I203" s="19">
        <v>43731</v>
      </c>
      <c r="J203" s="19" t="str">
        <f ca="1">IF(Ugovori_OPULJP[[#This Row],[DATUM ZAVRŠETKA OPERACIJE]]&lt;TODAY(),"završen","u provedbi")</f>
        <v>završen</v>
      </c>
      <c r="K203" s="18" t="s">
        <v>31</v>
      </c>
      <c r="L203" s="18" t="s">
        <v>31</v>
      </c>
      <c r="M203" s="42">
        <v>0.85</v>
      </c>
      <c r="N203" s="42">
        <v>0.15</v>
      </c>
      <c r="O203" s="27">
        <f>Ugovori_OPULJP[[#This Row],[Bespovratna sredstva - Ukupno (EU+Nac) HRK
= Ukupna ugovorena vrijednost bespovratnih sredstava]]*Ugovori_OPULJP[[#This Row],[EU STOPA SUFINANCIRANJA %
EU CO-FINANCING RATE %]]</f>
        <v>419073.62149999995</v>
      </c>
      <c r="P203" s="27">
        <f>Ugovori_OPULJP[[#This Row],[Bespovratna sredstva - Ukupno (EU+Nac) HRK
= Ukupna ugovorena vrijednost bespovratnih sredstava]]*Ugovori_OPULJP[[#This Row],[STOPA NACIONALNOG SUFINANCIRANJA %]]</f>
        <v>73954.1685</v>
      </c>
      <c r="Q203" s="27">
        <v>493027.79</v>
      </c>
      <c r="R203" s="27">
        <v>0</v>
      </c>
      <c r="S203" s="27">
        <v>0</v>
      </c>
      <c r="T203" s="20">
        <f>Ugovori_OPULJP[[#This Row],[Bespovratna sredstva - Ukupno (EU+Nac) HRK
= Ukupna ugovorena vrijednost bespovratnih sredstava]]+Ugovori_OPULJP[[#This Row],[Javni doprinos korisnika - HRK]]+Ugovori_OPULJP[[#This Row],[Privatni doprinos korisnika - HRK]]</f>
        <v>493027.79</v>
      </c>
      <c r="U203" s="17" t="s">
        <v>709</v>
      </c>
      <c r="V203" s="17" t="s">
        <v>710</v>
      </c>
      <c r="W203" s="35" t="s">
        <v>832</v>
      </c>
      <c r="X203" s="35" t="s">
        <v>704</v>
      </c>
      <c r="Y203" s="11"/>
    </row>
    <row r="204" spans="1:25" ht="51" customHeight="1" x14ac:dyDescent="0.2">
      <c r="A204" s="33" t="s">
        <v>833</v>
      </c>
      <c r="B204" s="34" t="s">
        <v>700</v>
      </c>
      <c r="C204" s="35" t="s">
        <v>701</v>
      </c>
      <c r="D204" s="35" t="s">
        <v>829</v>
      </c>
      <c r="E204" s="17" t="s">
        <v>231</v>
      </c>
      <c r="F204" s="37" t="s">
        <v>834</v>
      </c>
      <c r="G204" s="37" t="s">
        <v>835</v>
      </c>
      <c r="H204" s="19">
        <v>43374</v>
      </c>
      <c r="I204" s="19">
        <v>43586</v>
      </c>
      <c r="J204" s="19" t="str">
        <f ca="1">IF(Ugovori_OPULJP[[#This Row],[DATUM ZAVRŠETKA OPERACIJE]]&lt;TODAY(),"završen","u provedbi")</f>
        <v>završen</v>
      </c>
      <c r="K204" s="18" t="s">
        <v>198</v>
      </c>
      <c r="L204" s="18" t="s">
        <v>198</v>
      </c>
      <c r="M204" s="42">
        <v>0.85</v>
      </c>
      <c r="N204" s="42">
        <v>0.15</v>
      </c>
      <c r="O204" s="27">
        <f>Ugovori_OPULJP[[#This Row],[Bespovratna sredstva - Ukupno (EU+Nac) HRK
= Ukupna ugovorena vrijednost bespovratnih sredstava]]*Ugovori_OPULJP[[#This Row],[EU STOPA SUFINANCIRANJA %
EU CO-FINANCING RATE %]]</f>
        <v>279560.11249999999</v>
      </c>
      <c r="P204" s="27">
        <f>Ugovori_OPULJP[[#This Row],[Bespovratna sredstva - Ukupno (EU+Nac) HRK
= Ukupna ugovorena vrijednost bespovratnih sredstava]]*Ugovori_OPULJP[[#This Row],[STOPA NACIONALNOG SUFINANCIRANJA %]]</f>
        <v>49334.137499999997</v>
      </c>
      <c r="Q204" s="27">
        <v>328894.25</v>
      </c>
      <c r="R204" s="27">
        <v>0</v>
      </c>
      <c r="S204" s="27">
        <v>0</v>
      </c>
      <c r="T204" s="20">
        <f>Ugovori_OPULJP[[#This Row],[Bespovratna sredstva - Ukupno (EU+Nac) HRK
= Ukupna ugovorena vrijednost bespovratnih sredstava]]+Ugovori_OPULJP[[#This Row],[Javni doprinos korisnika - HRK]]+Ugovori_OPULJP[[#This Row],[Privatni doprinos korisnika - HRK]]</f>
        <v>328894.25</v>
      </c>
      <c r="U204" s="17" t="s">
        <v>709</v>
      </c>
      <c r="V204" s="17" t="s">
        <v>710</v>
      </c>
      <c r="W204" s="35" t="s">
        <v>836</v>
      </c>
      <c r="X204" s="35" t="s">
        <v>704</v>
      </c>
      <c r="Y204" s="11"/>
    </row>
    <row r="205" spans="1:25" ht="51" customHeight="1" x14ac:dyDescent="0.2">
      <c r="A205" s="33" t="s">
        <v>837</v>
      </c>
      <c r="B205" s="34" t="s">
        <v>700</v>
      </c>
      <c r="C205" s="35" t="s">
        <v>701</v>
      </c>
      <c r="D205" s="35" t="s">
        <v>829</v>
      </c>
      <c r="E205" s="17" t="s">
        <v>231</v>
      </c>
      <c r="F205" s="37" t="s">
        <v>12981</v>
      </c>
      <c r="G205" s="37" t="s">
        <v>838</v>
      </c>
      <c r="H205" s="19">
        <v>43304</v>
      </c>
      <c r="I205" s="19">
        <v>43853</v>
      </c>
      <c r="J205" s="19" t="str">
        <f ca="1">IF(Ugovori_OPULJP[[#This Row],[DATUM ZAVRŠETKA OPERACIJE]]&lt;TODAY(),"završen","u provedbi")</f>
        <v>završen</v>
      </c>
      <c r="K205" s="18" t="s">
        <v>31</v>
      </c>
      <c r="L205" s="18" t="s">
        <v>31</v>
      </c>
      <c r="M205" s="42">
        <v>0.85</v>
      </c>
      <c r="N205" s="42">
        <v>0.15</v>
      </c>
      <c r="O205" s="27">
        <f>Ugovori_OPULJP[[#This Row],[Bespovratna sredstva - Ukupno (EU+Nac) HRK
= Ukupna ugovorena vrijednost bespovratnih sredstava]]*Ugovori_OPULJP[[#This Row],[EU STOPA SUFINANCIRANJA %
EU CO-FINANCING RATE %]]</f>
        <v>257804.58350000001</v>
      </c>
      <c r="P205" s="27">
        <f>Ugovori_OPULJP[[#This Row],[Bespovratna sredstva - Ukupno (EU+Nac) HRK
= Ukupna ugovorena vrijednost bespovratnih sredstava]]*Ugovori_OPULJP[[#This Row],[STOPA NACIONALNOG SUFINANCIRANJA %]]</f>
        <v>45494.926500000001</v>
      </c>
      <c r="Q205" s="27">
        <v>303299.51</v>
      </c>
      <c r="R205" s="27">
        <v>0</v>
      </c>
      <c r="S205" s="27">
        <v>0</v>
      </c>
      <c r="T205" s="20">
        <f>Ugovori_OPULJP[[#This Row],[Bespovratna sredstva - Ukupno (EU+Nac) HRK
= Ukupna ugovorena vrijednost bespovratnih sredstava]]+Ugovori_OPULJP[[#This Row],[Javni doprinos korisnika - HRK]]+Ugovori_OPULJP[[#This Row],[Privatni doprinos korisnika - HRK]]</f>
        <v>303299.51</v>
      </c>
      <c r="U205" s="17" t="s">
        <v>709</v>
      </c>
      <c r="V205" s="17" t="s">
        <v>710</v>
      </c>
      <c r="W205" s="35" t="s">
        <v>839</v>
      </c>
      <c r="X205" s="35" t="s">
        <v>704</v>
      </c>
      <c r="Y205" s="11"/>
    </row>
    <row r="206" spans="1:25" ht="51" customHeight="1" x14ac:dyDescent="0.2">
      <c r="A206" s="33" t="s">
        <v>840</v>
      </c>
      <c r="B206" s="34" t="s">
        <v>700</v>
      </c>
      <c r="C206" s="35" t="s">
        <v>701</v>
      </c>
      <c r="D206" s="35" t="s">
        <v>829</v>
      </c>
      <c r="E206" s="17" t="s">
        <v>231</v>
      </c>
      <c r="F206" s="37" t="s">
        <v>841</v>
      </c>
      <c r="G206" s="37" t="s">
        <v>842</v>
      </c>
      <c r="H206" s="19">
        <v>43304</v>
      </c>
      <c r="I206" s="19">
        <v>43488</v>
      </c>
      <c r="J206" s="19" t="str">
        <f ca="1">IF(Ugovori_OPULJP[[#This Row],[DATUM ZAVRŠETKA OPERACIJE]]&lt;TODAY(),"završen","u provedbi")</f>
        <v>završen</v>
      </c>
      <c r="K206" s="18" t="s">
        <v>843</v>
      </c>
      <c r="L206" s="18" t="s">
        <v>31</v>
      </c>
      <c r="M206" s="42">
        <v>0.85</v>
      </c>
      <c r="N206" s="42">
        <v>0.15</v>
      </c>
      <c r="O206" s="27">
        <f>Ugovori_OPULJP[[#This Row],[Bespovratna sredstva - Ukupno (EU+Nac) HRK
= Ukupna ugovorena vrijednost bespovratnih sredstava]]*Ugovori_OPULJP[[#This Row],[EU STOPA SUFINANCIRANJA %
EU CO-FINANCING RATE %]]</f>
        <v>190962.989</v>
      </c>
      <c r="P206" s="27">
        <f>Ugovori_OPULJP[[#This Row],[Bespovratna sredstva - Ukupno (EU+Nac) HRK
= Ukupna ugovorena vrijednost bespovratnih sredstava]]*Ugovori_OPULJP[[#This Row],[STOPA NACIONALNOG SUFINANCIRANJA %]]</f>
        <v>33699.350999999995</v>
      </c>
      <c r="Q206" s="27">
        <v>224662.34</v>
      </c>
      <c r="R206" s="27">
        <v>0</v>
      </c>
      <c r="S206" s="27">
        <v>0</v>
      </c>
      <c r="T206" s="20">
        <f>Ugovori_OPULJP[[#This Row],[Bespovratna sredstva - Ukupno (EU+Nac) HRK
= Ukupna ugovorena vrijednost bespovratnih sredstava]]+Ugovori_OPULJP[[#This Row],[Javni doprinos korisnika - HRK]]+Ugovori_OPULJP[[#This Row],[Privatni doprinos korisnika - HRK]]</f>
        <v>224662.34</v>
      </c>
      <c r="U206" s="17" t="s">
        <v>709</v>
      </c>
      <c r="V206" s="17" t="s">
        <v>710</v>
      </c>
      <c r="W206" s="35" t="s">
        <v>844</v>
      </c>
      <c r="X206" s="35" t="s">
        <v>704</v>
      </c>
      <c r="Y206" s="11"/>
    </row>
    <row r="207" spans="1:25" ht="51" customHeight="1" x14ac:dyDescent="0.2">
      <c r="A207" s="33" t="s">
        <v>845</v>
      </c>
      <c r="B207" s="34" t="s">
        <v>700</v>
      </c>
      <c r="C207" s="35" t="s">
        <v>701</v>
      </c>
      <c r="D207" s="35" t="s">
        <v>829</v>
      </c>
      <c r="E207" s="17" t="s">
        <v>231</v>
      </c>
      <c r="F207" s="37" t="s">
        <v>846</v>
      </c>
      <c r="G207" s="37" t="s">
        <v>847</v>
      </c>
      <c r="H207" s="19">
        <v>43344</v>
      </c>
      <c r="I207" s="19">
        <v>43709</v>
      </c>
      <c r="J207" s="19" t="str">
        <f ca="1">IF(Ugovori_OPULJP[[#This Row],[DATUM ZAVRŠETKA OPERACIJE]]&lt;TODAY(),"završen","u provedbi")</f>
        <v>završen</v>
      </c>
      <c r="K207" s="18" t="s">
        <v>848</v>
      </c>
      <c r="L207" s="18" t="s">
        <v>31</v>
      </c>
      <c r="M207" s="42">
        <v>0.85</v>
      </c>
      <c r="N207" s="42">
        <v>0.15</v>
      </c>
      <c r="O207" s="27">
        <f>Ugovori_OPULJP[[#This Row],[Bespovratna sredstva - Ukupno (EU+Nac) HRK
= Ukupna ugovorena vrijednost bespovratnih sredstava]]*Ugovori_OPULJP[[#This Row],[EU STOPA SUFINANCIRANJA %
EU CO-FINANCING RATE %]]</f>
        <v>554958.24250000005</v>
      </c>
      <c r="P207" s="27">
        <f>Ugovori_OPULJP[[#This Row],[Bespovratna sredstva - Ukupno (EU+Nac) HRK
= Ukupna ugovorena vrijednost bespovratnih sredstava]]*Ugovori_OPULJP[[#This Row],[STOPA NACIONALNOG SUFINANCIRANJA %]]</f>
        <v>97933.80750000001</v>
      </c>
      <c r="Q207" s="27">
        <v>652892.05000000005</v>
      </c>
      <c r="R207" s="27">
        <v>0</v>
      </c>
      <c r="S207" s="27">
        <v>0</v>
      </c>
      <c r="T207" s="20">
        <f>Ugovori_OPULJP[[#This Row],[Bespovratna sredstva - Ukupno (EU+Nac) HRK
= Ukupna ugovorena vrijednost bespovratnih sredstava]]+Ugovori_OPULJP[[#This Row],[Javni doprinos korisnika - HRK]]+Ugovori_OPULJP[[#This Row],[Privatni doprinos korisnika - HRK]]</f>
        <v>652892.05000000005</v>
      </c>
      <c r="U207" s="17" t="s">
        <v>709</v>
      </c>
      <c r="V207" s="17" t="s">
        <v>710</v>
      </c>
      <c r="W207" s="35" t="s">
        <v>849</v>
      </c>
      <c r="X207" s="35" t="s">
        <v>704</v>
      </c>
      <c r="Y207" s="11"/>
    </row>
    <row r="208" spans="1:25" ht="51" customHeight="1" x14ac:dyDescent="0.2">
      <c r="A208" s="33" t="s">
        <v>850</v>
      </c>
      <c r="B208" s="34" t="s">
        <v>700</v>
      </c>
      <c r="C208" s="35" t="s">
        <v>701</v>
      </c>
      <c r="D208" s="35" t="s">
        <v>829</v>
      </c>
      <c r="E208" s="17" t="s">
        <v>231</v>
      </c>
      <c r="F208" s="37" t="s">
        <v>851</v>
      </c>
      <c r="G208" s="37" t="s">
        <v>852</v>
      </c>
      <c r="H208" s="19">
        <v>43308</v>
      </c>
      <c r="I208" s="19">
        <v>43857</v>
      </c>
      <c r="J208" s="19" t="str">
        <f ca="1">IF(Ugovori_OPULJP[[#This Row],[DATUM ZAVRŠETKA OPERACIJE]]&lt;TODAY(),"završen","u provedbi")</f>
        <v>završen</v>
      </c>
      <c r="K208" s="18" t="s">
        <v>31</v>
      </c>
      <c r="L208" s="18" t="s">
        <v>31</v>
      </c>
      <c r="M208" s="42">
        <v>0.85</v>
      </c>
      <c r="N208" s="42">
        <v>0.15</v>
      </c>
      <c r="O208" s="27">
        <f>Ugovori_OPULJP[[#This Row],[Bespovratna sredstva - Ukupno (EU+Nac) HRK
= Ukupna ugovorena vrijednost bespovratnih sredstava]]*Ugovori_OPULJP[[#This Row],[EU STOPA SUFINANCIRANJA %
EU CO-FINANCING RATE %]]</f>
        <v>576506.26950000005</v>
      </c>
      <c r="P208" s="27">
        <f>Ugovori_OPULJP[[#This Row],[Bespovratna sredstva - Ukupno (EU+Nac) HRK
= Ukupna ugovorena vrijednost bespovratnih sredstava]]*Ugovori_OPULJP[[#This Row],[STOPA NACIONALNOG SUFINANCIRANJA %]]</f>
        <v>101736.4005</v>
      </c>
      <c r="Q208" s="27">
        <v>678242.67</v>
      </c>
      <c r="R208" s="27">
        <v>0</v>
      </c>
      <c r="S208" s="27">
        <v>0</v>
      </c>
      <c r="T208" s="20">
        <f>Ugovori_OPULJP[[#This Row],[Bespovratna sredstva - Ukupno (EU+Nac) HRK
= Ukupna ugovorena vrijednost bespovratnih sredstava]]+Ugovori_OPULJP[[#This Row],[Javni doprinos korisnika - HRK]]+Ugovori_OPULJP[[#This Row],[Privatni doprinos korisnika - HRK]]</f>
        <v>678242.67</v>
      </c>
      <c r="U208" s="17" t="s">
        <v>709</v>
      </c>
      <c r="V208" s="17" t="s">
        <v>710</v>
      </c>
      <c r="W208" s="35" t="s">
        <v>853</v>
      </c>
      <c r="X208" s="35" t="s">
        <v>704</v>
      </c>
      <c r="Y208" s="11"/>
    </row>
    <row r="209" spans="1:25" ht="51" customHeight="1" x14ac:dyDescent="0.2">
      <c r="A209" s="33" t="s">
        <v>854</v>
      </c>
      <c r="B209" s="34" t="s">
        <v>700</v>
      </c>
      <c r="C209" s="35" t="s">
        <v>701</v>
      </c>
      <c r="D209" s="35" t="s">
        <v>829</v>
      </c>
      <c r="E209" s="17" t="s">
        <v>231</v>
      </c>
      <c r="F209" s="37" t="s">
        <v>855</v>
      </c>
      <c r="G209" s="37" t="s">
        <v>856</v>
      </c>
      <c r="H209" s="19">
        <v>43329</v>
      </c>
      <c r="I209" s="19">
        <v>43786</v>
      </c>
      <c r="J209" s="19" t="str">
        <f ca="1">IF(Ugovori_OPULJP[[#This Row],[DATUM ZAVRŠETKA OPERACIJE]]&lt;TODAY(),"završen","u provedbi")</f>
        <v>završen</v>
      </c>
      <c r="K209" s="18" t="s">
        <v>266</v>
      </c>
      <c r="L209" s="18" t="s">
        <v>266</v>
      </c>
      <c r="M209" s="42">
        <v>0.85</v>
      </c>
      <c r="N209" s="42">
        <v>0.15</v>
      </c>
      <c r="O209" s="27">
        <f>Ugovori_OPULJP[[#This Row],[Bespovratna sredstva - Ukupno (EU+Nac) HRK
= Ukupna ugovorena vrijednost bespovratnih sredstava]]*Ugovori_OPULJP[[#This Row],[EU STOPA SUFINANCIRANJA %
EU CO-FINANCING RATE %]]</f>
        <v>458340.69749999995</v>
      </c>
      <c r="P209" s="27">
        <f>Ugovori_OPULJP[[#This Row],[Bespovratna sredstva - Ukupno (EU+Nac) HRK
= Ukupna ugovorena vrijednost bespovratnih sredstava]]*Ugovori_OPULJP[[#This Row],[STOPA NACIONALNOG SUFINANCIRANJA %]]</f>
        <v>80883.652499999997</v>
      </c>
      <c r="Q209" s="27">
        <v>539224.35</v>
      </c>
      <c r="R209" s="27">
        <v>0</v>
      </c>
      <c r="S209" s="27">
        <v>0</v>
      </c>
      <c r="T209" s="20">
        <f>Ugovori_OPULJP[[#This Row],[Bespovratna sredstva - Ukupno (EU+Nac) HRK
= Ukupna ugovorena vrijednost bespovratnih sredstava]]+Ugovori_OPULJP[[#This Row],[Javni doprinos korisnika - HRK]]+Ugovori_OPULJP[[#This Row],[Privatni doprinos korisnika - HRK]]</f>
        <v>539224.35</v>
      </c>
      <c r="U209" s="17" t="s">
        <v>709</v>
      </c>
      <c r="V209" s="17" t="s">
        <v>710</v>
      </c>
      <c r="W209" s="35" t="s">
        <v>857</v>
      </c>
      <c r="X209" s="35" t="s">
        <v>704</v>
      </c>
      <c r="Y209" s="11"/>
    </row>
    <row r="210" spans="1:25" ht="51" customHeight="1" x14ac:dyDescent="0.2">
      <c r="A210" s="33" t="s">
        <v>858</v>
      </c>
      <c r="B210" s="34" t="s">
        <v>700</v>
      </c>
      <c r="C210" s="35" t="s">
        <v>701</v>
      </c>
      <c r="D210" s="35" t="s">
        <v>829</v>
      </c>
      <c r="E210" s="17" t="s">
        <v>231</v>
      </c>
      <c r="F210" s="37" t="s">
        <v>859</v>
      </c>
      <c r="G210" s="37" t="s">
        <v>860</v>
      </c>
      <c r="H210" s="19">
        <v>43304</v>
      </c>
      <c r="I210" s="19">
        <v>43669</v>
      </c>
      <c r="J210" s="19" t="str">
        <f ca="1">IF(Ugovori_OPULJP[[#This Row],[DATUM ZAVRŠETKA OPERACIJE]]&lt;TODAY(),"završen","u provedbi")</f>
        <v>završen</v>
      </c>
      <c r="K210" s="18" t="s">
        <v>861</v>
      </c>
      <c r="L210" s="18" t="s">
        <v>31</v>
      </c>
      <c r="M210" s="42">
        <v>0.85</v>
      </c>
      <c r="N210" s="42">
        <v>0.15</v>
      </c>
      <c r="O210" s="27">
        <f>Ugovori_OPULJP[[#This Row],[Bespovratna sredstva - Ukupno (EU+Nac) HRK
= Ukupna ugovorena vrijednost bespovratnih sredstava]]*Ugovori_OPULJP[[#This Row],[EU STOPA SUFINANCIRANJA %
EU CO-FINANCING RATE %]]</f>
        <v>465159.11700000003</v>
      </c>
      <c r="P210" s="27">
        <f>Ugovori_OPULJP[[#This Row],[Bespovratna sredstva - Ukupno (EU+Nac) HRK
= Ukupna ugovorena vrijednost bespovratnih sredstava]]*Ugovori_OPULJP[[#This Row],[STOPA NACIONALNOG SUFINANCIRANJA %]]</f>
        <v>82086.903000000006</v>
      </c>
      <c r="Q210" s="27">
        <v>547246.02</v>
      </c>
      <c r="R210" s="27">
        <v>0</v>
      </c>
      <c r="S210" s="27">
        <v>0</v>
      </c>
      <c r="T210" s="20">
        <f>Ugovori_OPULJP[[#This Row],[Bespovratna sredstva - Ukupno (EU+Nac) HRK
= Ukupna ugovorena vrijednost bespovratnih sredstava]]+Ugovori_OPULJP[[#This Row],[Javni doprinos korisnika - HRK]]+Ugovori_OPULJP[[#This Row],[Privatni doprinos korisnika - HRK]]</f>
        <v>547246.02</v>
      </c>
      <c r="U210" s="17" t="s">
        <v>709</v>
      </c>
      <c r="V210" s="17" t="s">
        <v>710</v>
      </c>
      <c r="W210" s="35" t="s">
        <v>862</v>
      </c>
      <c r="X210" s="35" t="s">
        <v>704</v>
      </c>
      <c r="Y210" s="11"/>
    </row>
    <row r="211" spans="1:25" ht="51" customHeight="1" x14ac:dyDescent="0.2">
      <c r="A211" s="33" t="s">
        <v>863</v>
      </c>
      <c r="B211" s="34" t="s">
        <v>700</v>
      </c>
      <c r="C211" s="35" t="s">
        <v>701</v>
      </c>
      <c r="D211" s="35" t="s">
        <v>829</v>
      </c>
      <c r="E211" s="17" t="s">
        <v>231</v>
      </c>
      <c r="F211" s="37" t="s">
        <v>864</v>
      </c>
      <c r="G211" s="37" t="s">
        <v>865</v>
      </c>
      <c r="H211" s="19">
        <v>43329</v>
      </c>
      <c r="I211" s="19">
        <v>43633</v>
      </c>
      <c r="J211" s="19" t="str">
        <f ca="1">IF(Ugovori_OPULJP[[#This Row],[DATUM ZAVRŠETKA OPERACIJE]]&lt;TODAY(),"završen","u provedbi")</f>
        <v>završen</v>
      </c>
      <c r="K211" s="18" t="s">
        <v>31</v>
      </c>
      <c r="L211" s="18" t="s">
        <v>31</v>
      </c>
      <c r="M211" s="42">
        <v>0.85</v>
      </c>
      <c r="N211" s="42">
        <v>0.15</v>
      </c>
      <c r="O211" s="27">
        <f>Ugovori_OPULJP[[#This Row],[Bespovratna sredstva - Ukupno (EU+Nac) HRK
= Ukupna ugovorena vrijednost bespovratnih sredstava]]*Ugovori_OPULJP[[#This Row],[EU STOPA SUFINANCIRANJA %
EU CO-FINANCING RATE %]]</f>
        <v>63151.472500000003</v>
      </c>
      <c r="P211" s="27">
        <f>Ugovori_OPULJP[[#This Row],[Bespovratna sredstva - Ukupno (EU+Nac) HRK
= Ukupna ugovorena vrijednost bespovratnih sredstava]]*Ugovori_OPULJP[[#This Row],[STOPA NACIONALNOG SUFINANCIRANJA %]]</f>
        <v>11144.377500000001</v>
      </c>
      <c r="Q211" s="27">
        <v>74295.850000000006</v>
      </c>
      <c r="R211" s="27">
        <v>0</v>
      </c>
      <c r="S211" s="27">
        <v>0</v>
      </c>
      <c r="T211" s="20">
        <f>Ugovori_OPULJP[[#This Row],[Bespovratna sredstva - Ukupno (EU+Nac) HRK
= Ukupna ugovorena vrijednost bespovratnih sredstava]]+Ugovori_OPULJP[[#This Row],[Javni doprinos korisnika - HRK]]+Ugovori_OPULJP[[#This Row],[Privatni doprinos korisnika - HRK]]</f>
        <v>74295.850000000006</v>
      </c>
      <c r="U211" s="17" t="s">
        <v>709</v>
      </c>
      <c r="V211" s="17" t="s">
        <v>710</v>
      </c>
      <c r="W211" s="35" t="s">
        <v>866</v>
      </c>
      <c r="X211" s="35" t="s">
        <v>704</v>
      </c>
      <c r="Y211" s="11"/>
    </row>
    <row r="212" spans="1:25" ht="51" customHeight="1" x14ac:dyDescent="0.2">
      <c r="A212" s="33" t="s">
        <v>867</v>
      </c>
      <c r="B212" s="34" t="s">
        <v>700</v>
      </c>
      <c r="C212" s="35" t="s">
        <v>701</v>
      </c>
      <c r="D212" s="35" t="s">
        <v>829</v>
      </c>
      <c r="E212" s="17" t="s">
        <v>231</v>
      </c>
      <c r="F212" s="37" t="s">
        <v>868</v>
      </c>
      <c r="G212" s="37" t="s">
        <v>869</v>
      </c>
      <c r="H212" s="19">
        <v>43304</v>
      </c>
      <c r="I212" s="19">
        <v>43853</v>
      </c>
      <c r="J212" s="19" t="str">
        <f ca="1">IF(Ugovori_OPULJP[[#This Row],[DATUM ZAVRŠETKA OPERACIJE]]&lt;TODAY(),"završen","u provedbi")</f>
        <v>završen</v>
      </c>
      <c r="K212" s="18" t="s">
        <v>556</v>
      </c>
      <c r="L212" s="18" t="s">
        <v>556</v>
      </c>
      <c r="M212" s="42">
        <v>0.85</v>
      </c>
      <c r="N212" s="42">
        <v>0.15</v>
      </c>
      <c r="O212" s="27">
        <f>Ugovori_OPULJP[[#This Row],[Bespovratna sredstva - Ukupno (EU+Nac) HRK
= Ukupna ugovorena vrijednost bespovratnih sredstava]]*Ugovori_OPULJP[[#This Row],[EU STOPA SUFINANCIRANJA %
EU CO-FINANCING RATE %]]</f>
        <v>317235.77600000001</v>
      </c>
      <c r="P212" s="27">
        <f>Ugovori_OPULJP[[#This Row],[Bespovratna sredstva - Ukupno (EU+Nac) HRK
= Ukupna ugovorena vrijednost bespovratnih sredstava]]*Ugovori_OPULJP[[#This Row],[STOPA NACIONALNOG SUFINANCIRANJA %]]</f>
        <v>55982.784</v>
      </c>
      <c r="Q212" s="27">
        <v>373218.56</v>
      </c>
      <c r="R212" s="27">
        <v>0</v>
      </c>
      <c r="S212" s="27">
        <v>0</v>
      </c>
      <c r="T212" s="20">
        <f>Ugovori_OPULJP[[#This Row],[Bespovratna sredstva - Ukupno (EU+Nac) HRK
= Ukupna ugovorena vrijednost bespovratnih sredstava]]+Ugovori_OPULJP[[#This Row],[Javni doprinos korisnika - HRK]]+Ugovori_OPULJP[[#This Row],[Privatni doprinos korisnika - HRK]]</f>
        <v>373218.56</v>
      </c>
      <c r="U212" s="17" t="s">
        <v>709</v>
      </c>
      <c r="V212" s="17" t="s">
        <v>710</v>
      </c>
      <c r="W212" s="35" t="s">
        <v>870</v>
      </c>
      <c r="X212" s="35" t="s">
        <v>704</v>
      </c>
      <c r="Y212" s="11"/>
    </row>
    <row r="213" spans="1:25" ht="51" customHeight="1" x14ac:dyDescent="0.2">
      <c r="A213" s="33" t="s">
        <v>871</v>
      </c>
      <c r="B213" s="34" t="s">
        <v>700</v>
      </c>
      <c r="C213" s="35" t="s">
        <v>701</v>
      </c>
      <c r="D213" s="35" t="s">
        <v>829</v>
      </c>
      <c r="E213" s="17" t="s">
        <v>231</v>
      </c>
      <c r="F213" s="37" t="s">
        <v>872</v>
      </c>
      <c r="G213" s="37" t="s">
        <v>873</v>
      </c>
      <c r="H213" s="19">
        <v>43304</v>
      </c>
      <c r="I213" s="19">
        <v>43700</v>
      </c>
      <c r="J213" s="19" t="str">
        <f ca="1">IF(Ugovori_OPULJP[[#This Row],[DATUM ZAVRŠETKA OPERACIJE]]&lt;TODAY(),"završen","u provedbi")</f>
        <v>završen</v>
      </c>
      <c r="K213" s="18" t="s">
        <v>128</v>
      </c>
      <c r="L213" s="18" t="s">
        <v>128</v>
      </c>
      <c r="M213" s="42">
        <v>0.85</v>
      </c>
      <c r="N213" s="42">
        <v>0.15</v>
      </c>
      <c r="O213" s="27">
        <f>Ugovori_OPULJP[[#This Row],[Bespovratna sredstva - Ukupno (EU+Nac) HRK
= Ukupna ugovorena vrijednost bespovratnih sredstava]]*Ugovori_OPULJP[[#This Row],[EU STOPA SUFINANCIRANJA %
EU CO-FINANCING RATE %]]</f>
        <v>599104.79450000008</v>
      </c>
      <c r="P213" s="27">
        <f>Ugovori_OPULJP[[#This Row],[Bespovratna sredstva - Ukupno (EU+Nac) HRK
= Ukupna ugovorena vrijednost bespovratnih sredstava]]*Ugovori_OPULJP[[#This Row],[STOPA NACIONALNOG SUFINANCIRANJA %]]</f>
        <v>105724.37550000001</v>
      </c>
      <c r="Q213" s="27">
        <v>704829.17</v>
      </c>
      <c r="R213" s="27">
        <v>0</v>
      </c>
      <c r="S213" s="27">
        <v>0</v>
      </c>
      <c r="T213" s="20">
        <f>Ugovori_OPULJP[[#This Row],[Bespovratna sredstva - Ukupno (EU+Nac) HRK
= Ukupna ugovorena vrijednost bespovratnih sredstava]]+Ugovori_OPULJP[[#This Row],[Javni doprinos korisnika - HRK]]+Ugovori_OPULJP[[#This Row],[Privatni doprinos korisnika - HRK]]</f>
        <v>704829.17</v>
      </c>
      <c r="U213" s="17" t="s">
        <v>709</v>
      </c>
      <c r="V213" s="17" t="s">
        <v>710</v>
      </c>
      <c r="W213" s="35" t="s">
        <v>874</v>
      </c>
      <c r="X213" s="35" t="s">
        <v>704</v>
      </c>
      <c r="Y213" s="11"/>
    </row>
    <row r="214" spans="1:25" ht="51" customHeight="1" x14ac:dyDescent="0.2">
      <c r="A214" s="33" t="s">
        <v>875</v>
      </c>
      <c r="B214" s="34" t="s">
        <v>700</v>
      </c>
      <c r="C214" s="35" t="s">
        <v>701</v>
      </c>
      <c r="D214" s="35" t="s">
        <v>829</v>
      </c>
      <c r="E214" s="17" t="s">
        <v>231</v>
      </c>
      <c r="F214" s="37" t="s">
        <v>876</v>
      </c>
      <c r="G214" s="37" t="s">
        <v>794</v>
      </c>
      <c r="H214" s="19">
        <v>43304</v>
      </c>
      <c r="I214" s="19">
        <v>43822</v>
      </c>
      <c r="J214" s="19" t="str">
        <f ca="1">IF(Ugovori_OPULJP[[#This Row],[DATUM ZAVRŠETKA OPERACIJE]]&lt;TODAY(),"završen","u provedbi")</f>
        <v>završen</v>
      </c>
      <c r="K214" s="18" t="s">
        <v>556</v>
      </c>
      <c r="L214" s="18" t="s">
        <v>556</v>
      </c>
      <c r="M214" s="42">
        <v>0.85</v>
      </c>
      <c r="N214" s="42">
        <v>0.15</v>
      </c>
      <c r="O214" s="27">
        <f>Ugovori_OPULJP[[#This Row],[Bespovratna sredstva - Ukupno (EU+Nac) HRK
= Ukupna ugovorena vrijednost bespovratnih sredstava]]*Ugovori_OPULJP[[#This Row],[EU STOPA SUFINANCIRANJA %
EU CO-FINANCING RATE %]]</f>
        <v>795612.13800000004</v>
      </c>
      <c r="P214" s="27">
        <f>Ugovori_OPULJP[[#This Row],[Bespovratna sredstva - Ukupno (EU+Nac) HRK
= Ukupna ugovorena vrijednost bespovratnih sredstava]]*Ugovori_OPULJP[[#This Row],[STOPA NACIONALNOG SUFINANCIRANJA %]]</f>
        <v>140402.14199999999</v>
      </c>
      <c r="Q214" s="27">
        <v>936014.28</v>
      </c>
      <c r="R214" s="27">
        <v>0</v>
      </c>
      <c r="S214" s="27">
        <v>0</v>
      </c>
      <c r="T214" s="20">
        <f>Ugovori_OPULJP[[#This Row],[Bespovratna sredstva - Ukupno (EU+Nac) HRK
= Ukupna ugovorena vrijednost bespovratnih sredstava]]+Ugovori_OPULJP[[#This Row],[Javni doprinos korisnika - HRK]]+Ugovori_OPULJP[[#This Row],[Privatni doprinos korisnika - HRK]]</f>
        <v>936014.28</v>
      </c>
      <c r="U214" s="17" t="s">
        <v>709</v>
      </c>
      <c r="V214" s="17" t="s">
        <v>710</v>
      </c>
      <c r="W214" s="35" t="s">
        <v>877</v>
      </c>
      <c r="X214" s="35" t="s">
        <v>704</v>
      </c>
      <c r="Y214" s="11"/>
    </row>
    <row r="215" spans="1:25" ht="51" customHeight="1" x14ac:dyDescent="0.2">
      <c r="A215" s="33" t="s">
        <v>878</v>
      </c>
      <c r="B215" s="34" t="s">
        <v>700</v>
      </c>
      <c r="C215" s="35" t="s">
        <v>701</v>
      </c>
      <c r="D215" s="35" t="s">
        <v>829</v>
      </c>
      <c r="E215" s="17" t="s">
        <v>231</v>
      </c>
      <c r="F215" s="37" t="s">
        <v>879</v>
      </c>
      <c r="G215" s="37" t="s">
        <v>880</v>
      </c>
      <c r="H215" s="19">
        <v>43304</v>
      </c>
      <c r="I215" s="19">
        <v>43639</v>
      </c>
      <c r="J215" s="19" t="str">
        <f ca="1">IF(Ugovori_OPULJP[[#This Row],[DATUM ZAVRŠETKA OPERACIJE]]&lt;TODAY(),"završen","u provedbi")</f>
        <v>završen</v>
      </c>
      <c r="K215" s="18" t="s">
        <v>881</v>
      </c>
      <c r="L215" s="18" t="s">
        <v>31</v>
      </c>
      <c r="M215" s="42">
        <v>0.85</v>
      </c>
      <c r="N215" s="42">
        <v>0.15</v>
      </c>
      <c r="O215" s="27">
        <f>Ugovori_OPULJP[[#This Row],[Bespovratna sredstva - Ukupno (EU+Nac) HRK
= Ukupna ugovorena vrijednost bespovratnih sredstava]]*Ugovori_OPULJP[[#This Row],[EU STOPA SUFINANCIRANJA %
EU CO-FINANCING RATE %]]</f>
        <v>405334.4595</v>
      </c>
      <c r="P215" s="27">
        <f>Ugovori_OPULJP[[#This Row],[Bespovratna sredstva - Ukupno (EU+Nac) HRK
= Ukupna ugovorena vrijednost bespovratnih sredstava]]*Ugovori_OPULJP[[#This Row],[STOPA NACIONALNOG SUFINANCIRANJA %]]</f>
        <v>71529.610499999995</v>
      </c>
      <c r="Q215" s="27">
        <v>476864.07</v>
      </c>
      <c r="R215" s="27">
        <v>0</v>
      </c>
      <c r="S215" s="27">
        <v>0</v>
      </c>
      <c r="T215" s="20">
        <f>Ugovori_OPULJP[[#This Row],[Bespovratna sredstva - Ukupno (EU+Nac) HRK
= Ukupna ugovorena vrijednost bespovratnih sredstava]]+Ugovori_OPULJP[[#This Row],[Javni doprinos korisnika - HRK]]+Ugovori_OPULJP[[#This Row],[Privatni doprinos korisnika - HRK]]</f>
        <v>476864.07</v>
      </c>
      <c r="U215" s="17" t="s">
        <v>709</v>
      </c>
      <c r="V215" s="17" t="s">
        <v>710</v>
      </c>
      <c r="W215" s="35" t="s">
        <v>882</v>
      </c>
      <c r="X215" s="35" t="s">
        <v>704</v>
      </c>
      <c r="Y215" s="11"/>
    </row>
    <row r="216" spans="1:25" ht="51" customHeight="1" x14ac:dyDescent="0.2">
      <c r="A216" s="33" t="s">
        <v>883</v>
      </c>
      <c r="B216" s="34" t="s">
        <v>700</v>
      </c>
      <c r="C216" s="35" t="s">
        <v>701</v>
      </c>
      <c r="D216" s="35" t="s">
        <v>829</v>
      </c>
      <c r="E216" s="17" t="s">
        <v>231</v>
      </c>
      <c r="F216" s="37" t="s">
        <v>884</v>
      </c>
      <c r="G216" s="37" t="s">
        <v>885</v>
      </c>
      <c r="H216" s="19">
        <v>43304</v>
      </c>
      <c r="I216" s="19">
        <v>43669</v>
      </c>
      <c r="J216" s="19" t="str">
        <f ca="1">IF(Ugovori_OPULJP[[#This Row],[DATUM ZAVRŠETKA OPERACIJE]]&lt;TODAY(),"završen","u provedbi")</f>
        <v>završen</v>
      </c>
      <c r="K216" s="18" t="s">
        <v>97</v>
      </c>
      <c r="L216" s="18" t="s">
        <v>97</v>
      </c>
      <c r="M216" s="42">
        <v>0.85</v>
      </c>
      <c r="N216" s="42">
        <v>0.15</v>
      </c>
      <c r="O216" s="27">
        <f>Ugovori_OPULJP[[#This Row],[Bespovratna sredstva - Ukupno (EU+Nac) HRK
= Ukupna ugovorena vrijednost bespovratnih sredstava]]*Ugovori_OPULJP[[#This Row],[EU STOPA SUFINANCIRANJA %
EU CO-FINANCING RATE %]]</f>
        <v>565563.83699999994</v>
      </c>
      <c r="P216" s="27">
        <f>Ugovori_OPULJP[[#This Row],[Bespovratna sredstva - Ukupno (EU+Nac) HRK
= Ukupna ugovorena vrijednost bespovratnih sredstava]]*Ugovori_OPULJP[[#This Row],[STOPA NACIONALNOG SUFINANCIRANJA %]]</f>
        <v>99805.382999999987</v>
      </c>
      <c r="Q216" s="27">
        <v>665369.22</v>
      </c>
      <c r="R216" s="27">
        <v>0</v>
      </c>
      <c r="S216" s="27">
        <v>0</v>
      </c>
      <c r="T216" s="20">
        <f>Ugovori_OPULJP[[#This Row],[Bespovratna sredstva - Ukupno (EU+Nac) HRK
= Ukupna ugovorena vrijednost bespovratnih sredstava]]+Ugovori_OPULJP[[#This Row],[Javni doprinos korisnika - HRK]]+Ugovori_OPULJP[[#This Row],[Privatni doprinos korisnika - HRK]]</f>
        <v>665369.22</v>
      </c>
      <c r="U216" s="17" t="s">
        <v>709</v>
      </c>
      <c r="V216" s="17" t="s">
        <v>710</v>
      </c>
      <c r="W216" s="35" t="s">
        <v>886</v>
      </c>
      <c r="X216" s="35" t="s">
        <v>704</v>
      </c>
      <c r="Y216" s="11"/>
    </row>
    <row r="217" spans="1:25" ht="63.75" customHeight="1" x14ac:dyDescent="0.2">
      <c r="A217" s="33" t="s">
        <v>887</v>
      </c>
      <c r="B217" s="34" t="s">
        <v>700</v>
      </c>
      <c r="C217" s="35" t="s">
        <v>701</v>
      </c>
      <c r="D217" s="35" t="s">
        <v>829</v>
      </c>
      <c r="E217" s="17" t="s">
        <v>231</v>
      </c>
      <c r="F217" s="37" t="s">
        <v>888</v>
      </c>
      <c r="G217" s="37" t="s">
        <v>718</v>
      </c>
      <c r="H217" s="19">
        <v>43304</v>
      </c>
      <c r="I217" s="19">
        <v>43608</v>
      </c>
      <c r="J217" s="19" t="str">
        <f ca="1">IF(Ugovori_OPULJP[[#This Row],[DATUM ZAVRŠETKA OPERACIJE]]&lt;TODAY(),"završen","u provedbi")</f>
        <v>završen</v>
      </c>
      <c r="K217" s="18" t="s">
        <v>889</v>
      </c>
      <c r="L217" s="18" t="s">
        <v>31</v>
      </c>
      <c r="M217" s="42">
        <v>0.85</v>
      </c>
      <c r="N217" s="42">
        <v>0.15</v>
      </c>
      <c r="O217" s="27">
        <f>Ugovori_OPULJP[[#This Row],[Bespovratna sredstva - Ukupno (EU+Nac) HRK
= Ukupna ugovorena vrijednost bespovratnih sredstava]]*Ugovori_OPULJP[[#This Row],[EU STOPA SUFINANCIRANJA %
EU CO-FINANCING RATE %]]</f>
        <v>376132.64999999997</v>
      </c>
      <c r="P217" s="27">
        <f>Ugovori_OPULJP[[#This Row],[Bespovratna sredstva - Ukupno (EU+Nac) HRK
= Ukupna ugovorena vrijednost bespovratnih sredstava]]*Ugovori_OPULJP[[#This Row],[STOPA NACIONALNOG SUFINANCIRANJA %]]</f>
        <v>66376.349999999991</v>
      </c>
      <c r="Q217" s="27">
        <v>442509</v>
      </c>
      <c r="R217" s="27">
        <v>0</v>
      </c>
      <c r="S217" s="27">
        <v>0</v>
      </c>
      <c r="T217" s="20">
        <f>Ugovori_OPULJP[[#This Row],[Bespovratna sredstva - Ukupno (EU+Nac) HRK
= Ukupna ugovorena vrijednost bespovratnih sredstava]]+Ugovori_OPULJP[[#This Row],[Javni doprinos korisnika - HRK]]+Ugovori_OPULJP[[#This Row],[Privatni doprinos korisnika - HRK]]</f>
        <v>442509</v>
      </c>
      <c r="U217" s="17" t="s">
        <v>709</v>
      </c>
      <c r="V217" s="17" t="s">
        <v>710</v>
      </c>
      <c r="W217" s="35" t="s">
        <v>890</v>
      </c>
      <c r="X217" s="35" t="s">
        <v>704</v>
      </c>
      <c r="Y217" s="11"/>
    </row>
    <row r="218" spans="1:25" ht="51" customHeight="1" x14ac:dyDescent="0.2">
      <c r="A218" s="33" t="s">
        <v>891</v>
      </c>
      <c r="B218" s="34" t="s">
        <v>700</v>
      </c>
      <c r="C218" s="35" t="s">
        <v>701</v>
      </c>
      <c r="D218" s="35" t="s">
        <v>829</v>
      </c>
      <c r="E218" s="17" t="s">
        <v>231</v>
      </c>
      <c r="F218" s="37" t="s">
        <v>892</v>
      </c>
      <c r="G218" s="37" t="s">
        <v>893</v>
      </c>
      <c r="H218" s="19">
        <v>43329</v>
      </c>
      <c r="I218" s="19">
        <v>43633</v>
      </c>
      <c r="J218" s="19" t="str">
        <f ca="1">IF(Ugovori_OPULJP[[#This Row],[DATUM ZAVRŠETKA OPERACIJE]]&lt;TODAY(),"završen","u provedbi")</f>
        <v>završen</v>
      </c>
      <c r="K218" s="18" t="s">
        <v>77</v>
      </c>
      <c r="L218" s="18" t="s">
        <v>77</v>
      </c>
      <c r="M218" s="42">
        <v>0.85</v>
      </c>
      <c r="N218" s="42">
        <v>0.15</v>
      </c>
      <c r="O218" s="27">
        <f>Ugovori_OPULJP[[#This Row],[Bespovratna sredstva - Ukupno (EU+Nac) HRK
= Ukupna ugovorena vrijednost bespovratnih sredstava]]*Ugovori_OPULJP[[#This Row],[EU STOPA SUFINANCIRANJA %
EU CO-FINANCING RATE %]]</f>
        <v>384241.75199999998</v>
      </c>
      <c r="P218" s="27">
        <f>Ugovori_OPULJP[[#This Row],[Bespovratna sredstva - Ukupno (EU+Nac) HRK
= Ukupna ugovorena vrijednost bespovratnih sredstava]]*Ugovori_OPULJP[[#This Row],[STOPA NACIONALNOG SUFINANCIRANJA %]]</f>
        <v>67807.368000000002</v>
      </c>
      <c r="Q218" s="27">
        <v>452049.12</v>
      </c>
      <c r="R218" s="27">
        <v>0</v>
      </c>
      <c r="S218" s="27">
        <v>0</v>
      </c>
      <c r="T218" s="20">
        <f>Ugovori_OPULJP[[#This Row],[Bespovratna sredstva - Ukupno (EU+Nac) HRK
= Ukupna ugovorena vrijednost bespovratnih sredstava]]+Ugovori_OPULJP[[#This Row],[Javni doprinos korisnika - HRK]]+Ugovori_OPULJP[[#This Row],[Privatni doprinos korisnika - HRK]]</f>
        <v>452049.12</v>
      </c>
      <c r="U218" s="17" t="s">
        <v>709</v>
      </c>
      <c r="V218" s="17" t="s">
        <v>710</v>
      </c>
      <c r="W218" s="35" t="s">
        <v>894</v>
      </c>
      <c r="X218" s="35" t="s">
        <v>704</v>
      </c>
      <c r="Y218" s="11"/>
    </row>
    <row r="219" spans="1:25" ht="51" customHeight="1" x14ac:dyDescent="0.2">
      <c r="A219" s="33" t="s">
        <v>895</v>
      </c>
      <c r="B219" s="34" t="s">
        <v>700</v>
      </c>
      <c r="C219" s="35" t="s">
        <v>701</v>
      </c>
      <c r="D219" s="35" t="s">
        <v>829</v>
      </c>
      <c r="E219" s="17" t="s">
        <v>231</v>
      </c>
      <c r="F219" s="37" t="s">
        <v>896</v>
      </c>
      <c r="G219" s="37" t="s">
        <v>897</v>
      </c>
      <c r="H219" s="19">
        <v>43435</v>
      </c>
      <c r="I219" s="19">
        <v>43739</v>
      </c>
      <c r="J219" s="19" t="str">
        <f ca="1">IF(Ugovori_OPULJP[[#This Row],[DATUM ZAVRŠETKA OPERACIJE]]&lt;TODAY(),"završen","u provedbi")</f>
        <v>završen</v>
      </c>
      <c r="K219" s="18" t="s">
        <v>128</v>
      </c>
      <c r="L219" s="18" t="s">
        <v>128</v>
      </c>
      <c r="M219" s="42">
        <v>0.85</v>
      </c>
      <c r="N219" s="42">
        <v>0.15</v>
      </c>
      <c r="O219" s="27">
        <f>Ugovori_OPULJP[[#This Row],[Bespovratna sredstva - Ukupno (EU+Nac) HRK
= Ukupna ugovorena vrijednost bespovratnih sredstava]]*Ugovori_OPULJP[[#This Row],[EU STOPA SUFINANCIRANJA %
EU CO-FINANCING RATE %]]</f>
        <v>617875.42949999997</v>
      </c>
      <c r="P219" s="27">
        <f>Ugovori_OPULJP[[#This Row],[Bespovratna sredstva - Ukupno (EU+Nac) HRK
= Ukupna ugovorena vrijednost bespovratnih sredstava]]*Ugovori_OPULJP[[#This Row],[STOPA NACIONALNOG SUFINANCIRANJA %]]</f>
        <v>109036.84050000001</v>
      </c>
      <c r="Q219" s="27">
        <v>726912.27</v>
      </c>
      <c r="R219" s="27">
        <v>0</v>
      </c>
      <c r="S219" s="27">
        <v>0</v>
      </c>
      <c r="T219" s="20">
        <f>Ugovori_OPULJP[[#This Row],[Bespovratna sredstva - Ukupno (EU+Nac) HRK
= Ukupna ugovorena vrijednost bespovratnih sredstava]]+Ugovori_OPULJP[[#This Row],[Javni doprinos korisnika - HRK]]+Ugovori_OPULJP[[#This Row],[Privatni doprinos korisnika - HRK]]</f>
        <v>726912.27</v>
      </c>
      <c r="U219" s="17" t="s">
        <v>709</v>
      </c>
      <c r="V219" s="17" t="s">
        <v>710</v>
      </c>
      <c r="W219" s="35" t="s">
        <v>898</v>
      </c>
      <c r="X219" s="35" t="s">
        <v>704</v>
      </c>
      <c r="Y219" s="11"/>
    </row>
    <row r="220" spans="1:25" ht="51" customHeight="1" x14ac:dyDescent="0.2">
      <c r="A220" s="33" t="s">
        <v>899</v>
      </c>
      <c r="B220" s="34" t="s">
        <v>700</v>
      </c>
      <c r="C220" s="35" t="s">
        <v>701</v>
      </c>
      <c r="D220" s="35" t="s">
        <v>829</v>
      </c>
      <c r="E220" s="17" t="s">
        <v>231</v>
      </c>
      <c r="F220" s="37" t="s">
        <v>900</v>
      </c>
      <c r="G220" s="37" t="s">
        <v>901</v>
      </c>
      <c r="H220" s="19">
        <v>43304</v>
      </c>
      <c r="I220" s="19">
        <v>43669</v>
      </c>
      <c r="J220" s="19" t="str">
        <f ca="1">IF(Ugovori_OPULJP[[#This Row],[DATUM ZAVRŠETKA OPERACIJE]]&lt;TODAY(),"završen","u provedbi")</f>
        <v>završen</v>
      </c>
      <c r="K220" s="18" t="s">
        <v>902</v>
      </c>
      <c r="L220" s="18" t="s">
        <v>171</v>
      </c>
      <c r="M220" s="42">
        <v>0.85</v>
      </c>
      <c r="N220" s="42">
        <v>0.15</v>
      </c>
      <c r="O220" s="27">
        <f>Ugovori_OPULJP[[#This Row],[Bespovratna sredstva - Ukupno (EU+Nac) HRK
= Ukupna ugovorena vrijednost bespovratnih sredstava]]*Ugovori_OPULJP[[#This Row],[EU STOPA SUFINANCIRANJA %
EU CO-FINANCING RATE %]]</f>
        <v>203032.7255</v>
      </c>
      <c r="P220" s="27">
        <f>Ugovori_OPULJP[[#This Row],[Bespovratna sredstva - Ukupno (EU+Nac) HRK
= Ukupna ugovorena vrijednost bespovratnih sredstava]]*Ugovori_OPULJP[[#This Row],[STOPA NACIONALNOG SUFINANCIRANJA %]]</f>
        <v>35829.304499999998</v>
      </c>
      <c r="Q220" s="27">
        <v>238862.03</v>
      </c>
      <c r="R220" s="27">
        <v>0</v>
      </c>
      <c r="S220" s="27">
        <v>0</v>
      </c>
      <c r="T220" s="20">
        <f>Ugovori_OPULJP[[#This Row],[Bespovratna sredstva - Ukupno (EU+Nac) HRK
= Ukupna ugovorena vrijednost bespovratnih sredstava]]+Ugovori_OPULJP[[#This Row],[Javni doprinos korisnika - HRK]]+Ugovori_OPULJP[[#This Row],[Privatni doprinos korisnika - HRK]]</f>
        <v>238862.03</v>
      </c>
      <c r="U220" s="17" t="s">
        <v>709</v>
      </c>
      <c r="V220" s="17" t="s">
        <v>710</v>
      </c>
      <c r="W220" s="35" t="s">
        <v>903</v>
      </c>
      <c r="X220" s="35" t="s">
        <v>704</v>
      </c>
      <c r="Y220" s="11"/>
    </row>
    <row r="221" spans="1:25" ht="51" customHeight="1" x14ac:dyDescent="0.2">
      <c r="A221" s="33" t="s">
        <v>904</v>
      </c>
      <c r="B221" s="34" t="s">
        <v>700</v>
      </c>
      <c r="C221" s="35" t="s">
        <v>701</v>
      </c>
      <c r="D221" s="35" t="s">
        <v>829</v>
      </c>
      <c r="E221" s="17" t="s">
        <v>231</v>
      </c>
      <c r="F221" s="37" t="s">
        <v>905</v>
      </c>
      <c r="G221" s="37" t="s">
        <v>906</v>
      </c>
      <c r="H221" s="19">
        <v>43304</v>
      </c>
      <c r="I221" s="19">
        <v>43853</v>
      </c>
      <c r="J221" s="19" t="str">
        <f ca="1">IF(Ugovori_OPULJP[[#This Row],[DATUM ZAVRŠETKA OPERACIJE]]&lt;TODAY(),"završen","u provedbi")</f>
        <v>završen</v>
      </c>
      <c r="K221" s="18" t="s">
        <v>153</v>
      </c>
      <c r="L221" s="18" t="s">
        <v>153</v>
      </c>
      <c r="M221" s="42">
        <v>0.85</v>
      </c>
      <c r="N221" s="42">
        <v>0.15</v>
      </c>
      <c r="O221" s="27">
        <f>Ugovori_OPULJP[[#This Row],[Bespovratna sredstva - Ukupno (EU+Nac) HRK
= Ukupna ugovorena vrijednost bespovratnih sredstava]]*Ugovori_OPULJP[[#This Row],[EU STOPA SUFINANCIRANJA %
EU CO-FINANCING RATE %]]</f>
        <v>685709.26300000004</v>
      </c>
      <c r="P221" s="27">
        <f>Ugovori_OPULJP[[#This Row],[Bespovratna sredstva - Ukupno (EU+Nac) HRK
= Ukupna ugovorena vrijednost bespovratnih sredstava]]*Ugovori_OPULJP[[#This Row],[STOPA NACIONALNOG SUFINANCIRANJA %]]</f>
        <v>121007.51699999999</v>
      </c>
      <c r="Q221" s="27">
        <v>806716.78</v>
      </c>
      <c r="R221" s="27">
        <v>0</v>
      </c>
      <c r="S221" s="27">
        <v>0</v>
      </c>
      <c r="T221" s="20">
        <f>Ugovori_OPULJP[[#This Row],[Bespovratna sredstva - Ukupno (EU+Nac) HRK
= Ukupna ugovorena vrijednost bespovratnih sredstava]]+Ugovori_OPULJP[[#This Row],[Javni doprinos korisnika - HRK]]+Ugovori_OPULJP[[#This Row],[Privatni doprinos korisnika - HRK]]</f>
        <v>806716.78</v>
      </c>
      <c r="U221" s="17" t="s">
        <v>709</v>
      </c>
      <c r="V221" s="17" t="s">
        <v>710</v>
      </c>
      <c r="W221" s="35" t="s">
        <v>907</v>
      </c>
      <c r="X221" s="35" t="s">
        <v>704</v>
      </c>
      <c r="Y221" s="11"/>
    </row>
    <row r="222" spans="1:25" ht="51" customHeight="1" x14ac:dyDescent="0.2">
      <c r="A222" s="33" t="s">
        <v>908</v>
      </c>
      <c r="B222" s="34" t="s">
        <v>700</v>
      </c>
      <c r="C222" s="35" t="s">
        <v>701</v>
      </c>
      <c r="D222" s="35" t="s">
        <v>829</v>
      </c>
      <c r="E222" s="17" t="s">
        <v>231</v>
      </c>
      <c r="F222" s="37" t="s">
        <v>12839</v>
      </c>
      <c r="G222" s="37" t="s">
        <v>909</v>
      </c>
      <c r="H222" s="19">
        <v>43344</v>
      </c>
      <c r="I222" s="19">
        <v>43831</v>
      </c>
      <c r="J222" s="19" t="str">
        <f ca="1">IF(Ugovori_OPULJP[[#This Row],[DATUM ZAVRŠETKA OPERACIJE]]&lt;TODAY(),"završen","u provedbi")</f>
        <v>završen</v>
      </c>
      <c r="K222" s="18" t="s">
        <v>31</v>
      </c>
      <c r="L222" s="18" t="s">
        <v>31</v>
      </c>
      <c r="M222" s="42">
        <v>0.85</v>
      </c>
      <c r="N222" s="42">
        <v>0.15</v>
      </c>
      <c r="O222" s="27">
        <f>Ugovori_OPULJP[[#This Row],[Bespovratna sredstva - Ukupno (EU+Nac) HRK
= Ukupna ugovorena vrijednost bespovratnih sredstava]]*Ugovori_OPULJP[[#This Row],[EU STOPA SUFINANCIRANJA %
EU CO-FINANCING RATE %]]</f>
        <v>412011.26900000003</v>
      </c>
      <c r="P222" s="27">
        <f>Ugovori_OPULJP[[#This Row],[Bespovratna sredstva - Ukupno (EU+Nac) HRK
= Ukupna ugovorena vrijednost bespovratnih sredstava]]*Ugovori_OPULJP[[#This Row],[STOPA NACIONALNOG SUFINANCIRANJA %]]</f>
        <v>72707.870999999999</v>
      </c>
      <c r="Q222" s="27">
        <v>484719.14</v>
      </c>
      <c r="R222" s="27">
        <v>0</v>
      </c>
      <c r="S222" s="27">
        <v>0</v>
      </c>
      <c r="T222" s="20">
        <f>Ugovori_OPULJP[[#This Row],[Bespovratna sredstva - Ukupno (EU+Nac) HRK
= Ukupna ugovorena vrijednost bespovratnih sredstava]]+Ugovori_OPULJP[[#This Row],[Javni doprinos korisnika - HRK]]+Ugovori_OPULJP[[#This Row],[Privatni doprinos korisnika - HRK]]</f>
        <v>484719.14</v>
      </c>
      <c r="U222" s="17" t="s">
        <v>709</v>
      </c>
      <c r="V222" s="17" t="s">
        <v>710</v>
      </c>
      <c r="W222" s="35" t="s">
        <v>910</v>
      </c>
      <c r="X222" s="35" t="s">
        <v>704</v>
      </c>
      <c r="Y222" s="11"/>
    </row>
    <row r="223" spans="1:25" ht="51" customHeight="1" x14ac:dyDescent="0.2">
      <c r="A223" s="33" t="s">
        <v>911</v>
      </c>
      <c r="B223" s="34" t="s">
        <v>700</v>
      </c>
      <c r="C223" s="35" t="s">
        <v>701</v>
      </c>
      <c r="D223" s="35" t="s">
        <v>829</v>
      </c>
      <c r="E223" s="17" t="s">
        <v>231</v>
      </c>
      <c r="F223" s="37" t="s">
        <v>912</v>
      </c>
      <c r="G223" s="37" t="s">
        <v>913</v>
      </c>
      <c r="H223" s="19">
        <v>43307</v>
      </c>
      <c r="I223" s="19">
        <v>43672</v>
      </c>
      <c r="J223" s="19" t="str">
        <f ca="1">IF(Ugovori_OPULJP[[#This Row],[DATUM ZAVRŠETKA OPERACIJE]]&lt;TODAY(),"završen","u provedbi")</f>
        <v>završen</v>
      </c>
      <c r="K223" s="18" t="s">
        <v>914</v>
      </c>
      <c r="L223" s="18" t="s">
        <v>31</v>
      </c>
      <c r="M223" s="42">
        <v>0.85</v>
      </c>
      <c r="N223" s="42">
        <v>0.15</v>
      </c>
      <c r="O223" s="27">
        <f>Ugovori_OPULJP[[#This Row],[Bespovratna sredstva - Ukupno (EU+Nac) HRK
= Ukupna ugovorena vrijednost bespovratnih sredstava]]*Ugovori_OPULJP[[#This Row],[EU STOPA SUFINANCIRANJA %
EU CO-FINANCING RATE %]]</f>
        <v>617858.19999999995</v>
      </c>
      <c r="P223" s="27">
        <f>Ugovori_OPULJP[[#This Row],[Bespovratna sredstva - Ukupno (EU+Nac) HRK
= Ukupna ugovorena vrijednost bespovratnih sredstava]]*Ugovori_OPULJP[[#This Row],[STOPA NACIONALNOG SUFINANCIRANJA %]]</f>
        <v>109033.8</v>
      </c>
      <c r="Q223" s="27">
        <v>726892</v>
      </c>
      <c r="R223" s="27">
        <v>0</v>
      </c>
      <c r="S223" s="27">
        <v>0</v>
      </c>
      <c r="T223" s="20">
        <f>Ugovori_OPULJP[[#This Row],[Bespovratna sredstva - Ukupno (EU+Nac) HRK
= Ukupna ugovorena vrijednost bespovratnih sredstava]]+Ugovori_OPULJP[[#This Row],[Javni doprinos korisnika - HRK]]+Ugovori_OPULJP[[#This Row],[Privatni doprinos korisnika - HRK]]</f>
        <v>726892</v>
      </c>
      <c r="U223" s="17" t="s">
        <v>709</v>
      </c>
      <c r="V223" s="17" t="s">
        <v>710</v>
      </c>
      <c r="W223" s="35" t="s">
        <v>915</v>
      </c>
      <c r="X223" s="35" t="s">
        <v>704</v>
      </c>
      <c r="Y223" s="11"/>
    </row>
    <row r="224" spans="1:25" ht="51" customHeight="1" x14ac:dyDescent="0.2">
      <c r="A224" s="33" t="s">
        <v>916</v>
      </c>
      <c r="B224" s="34" t="s">
        <v>700</v>
      </c>
      <c r="C224" s="35" t="s">
        <v>701</v>
      </c>
      <c r="D224" s="35" t="s">
        <v>829</v>
      </c>
      <c r="E224" s="17" t="s">
        <v>231</v>
      </c>
      <c r="F224" s="37" t="s">
        <v>917</v>
      </c>
      <c r="G224" s="37" t="s">
        <v>918</v>
      </c>
      <c r="H224" s="19">
        <v>43304</v>
      </c>
      <c r="I224" s="19">
        <v>43547</v>
      </c>
      <c r="J224" s="19" t="str">
        <f ca="1">IF(Ugovori_OPULJP[[#This Row],[DATUM ZAVRŠETKA OPERACIJE]]&lt;TODAY(),"završen","u provedbi")</f>
        <v>završen</v>
      </c>
      <c r="K224" s="18" t="s">
        <v>198</v>
      </c>
      <c r="L224" s="18" t="s">
        <v>198</v>
      </c>
      <c r="M224" s="42">
        <v>0.85</v>
      </c>
      <c r="N224" s="42">
        <v>0.15</v>
      </c>
      <c r="O224" s="27">
        <f>Ugovori_OPULJP[[#This Row],[Bespovratna sredstva - Ukupno (EU+Nac) HRK
= Ukupna ugovorena vrijednost bespovratnih sredstava]]*Ugovori_OPULJP[[#This Row],[EU STOPA SUFINANCIRANJA %
EU CO-FINANCING RATE %]]</f>
        <v>362166.3</v>
      </c>
      <c r="P224" s="27">
        <f>Ugovori_OPULJP[[#This Row],[Bespovratna sredstva - Ukupno (EU+Nac) HRK
= Ukupna ugovorena vrijednost bespovratnih sredstava]]*Ugovori_OPULJP[[#This Row],[STOPA NACIONALNOG SUFINANCIRANJA %]]</f>
        <v>63911.7</v>
      </c>
      <c r="Q224" s="27">
        <v>426078</v>
      </c>
      <c r="R224" s="27">
        <v>0</v>
      </c>
      <c r="S224" s="27">
        <v>0</v>
      </c>
      <c r="T224" s="20">
        <f>Ugovori_OPULJP[[#This Row],[Bespovratna sredstva - Ukupno (EU+Nac) HRK
= Ukupna ugovorena vrijednost bespovratnih sredstava]]+Ugovori_OPULJP[[#This Row],[Javni doprinos korisnika - HRK]]+Ugovori_OPULJP[[#This Row],[Privatni doprinos korisnika - HRK]]</f>
        <v>426078</v>
      </c>
      <c r="U224" s="17" t="s">
        <v>709</v>
      </c>
      <c r="V224" s="17" t="s">
        <v>710</v>
      </c>
      <c r="W224" s="35" t="s">
        <v>919</v>
      </c>
      <c r="X224" s="35" t="s">
        <v>704</v>
      </c>
      <c r="Y224" s="11"/>
    </row>
    <row r="225" spans="1:25" ht="51" customHeight="1" x14ac:dyDescent="0.2">
      <c r="A225" s="33" t="s">
        <v>920</v>
      </c>
      <c r="B225" s="34" t="s">
        <v>700</v>
      </c>
      <c r="C225" s="35" t="s">
        <v>701</v>
      </c>
      <c r="D225" s="35" t="s">
        <v>829</v>
      </c>
      <c r="E225" s="17" t="s">
        <v>231</v>
      </c>
      <c r="F225" s="37" t="s">
        <v>921</v>
      </c>
      <c r="G225" s="37" t="s">
        <v>922</v>
      </c>
      <c r="H225" s="19">
        <v>43374</v>
      </c>
      <c r="I225" s="19">
        <v>43586</v>
      </c>
      <c r="J225" s="19" t="str">
        <f ca="1">IF(Ugovori_OPULJP[[#This Row],[DATUM ZAVRŠETKA OPERACIJE]]&lt;TODAY(),"završen","u provedbi")</f>
        <v>završen</v>
      </c>
      <c r="K225" s="18" t="s">
        <v>248</v>
      </c>
      <c r="L225" s="18" t="s">
        <v>248</v>
      </c>
      <c r="M225" s="42">
        <v>0.85</v>
      </c>
      <c r="N225" s="42">
        <v>0.15</v>
      </c>
      <c r="O225" s="27">
        <f>Ugovori_OPULJP[[#This Row],[Bespovratna sredstva - Ukupno (EU+Nac) HRK
= Ukupna ugovorena vrijednost bespovratnih sredstava]]*Ugovori_OPULJP[[#This Row],[EU STOPA SUFINANCIRANJA %
EU CO-FINANCING RATE %]]</f>
        <v>144746.94199999998</v>
      </c>
      <c r="P225" s="27">
        <f>Ugovori_OPULJP[[#This Row],[Bespovratna sredstva - Ukupno (EU+Nac) HRK
= Ukupna ugovorena vrijednost bespovratnih sredstava]]*Ugovori_OPULJP[[#This Row],[STOPA NACIONALNOG SUFINANCIRANJA %]]</f>
        <v>25543.577999999998</v>
      </c>
      <c r="Q225" s="27">
        <v>170290.52</v>
      </c>
      <c r="R225" s="27">
        <v>0</v>
      </c>
      <c r="S225" s="27">
        <v>0</v>
      </c>
      <c r="T225" s="20">
        <f>Ugovori_OPULJP[[#This Row],[Bespovratna sredstva - Ukupno (EU+Nac) HRK
= Ukupna ugovorena vrijednost bespovratnih sredstava]]+Ugovori_OPULJP[[#This Row],[Javni doprinos korisnika - HRK]]+Ugovori_OPULJP[[#This Row],[Privatni doprinos korisnika - HRK]]</f>
        <v>170290.52</v>
      </c>
      <c r="U225" s="17" t="s">
        <v>709</v>
      </c>
      <c r="V225" s="17" t="s">
        <v>710</v>
      </c>
      <c r="W225" s="35" t="s">
        <v>923</v>
      </c>
      <c r="X225" s="35" t="s">
        <v>704</v>
      </c>
      <c r="Y225" s="11"/>
    </row>
    <row r="226" spans="1:25" ht="51" customHeight="1" x14ac:dyDescent="0.2">
      <c r="A226" s="33" t="s">
        <v>924</v>
      </c>
      <c r="B226" s="34" t="s">
        <v>700</v>
      </c>
      <c r="C226" s="35" t="s">
        <v>701</v>
      </c>
      <c r="D226" s="35" t="s">
        <v>829</v>
      </c>
      <c r="E226" s="17" t="s">
        <v>231</v>
      </c>
      <c r="F226" s="37" t="s">
        <v>925</v>
      </c>
      <c r="G226" s="37" t="s">
        <v>926</v>
      </c>
      <c r="H226" s="19">
        <v>43358</v>
      </c>
      <c r="I226" s="19">
        <v>43723</v>
      </c>
      <c r="J226" s="19" t="str">
        <f ca="1">IF(Ugovori_OPULJP[[#This Row],[DATUM ZAVRŠETKA OPERACIJE]]&lt;TODAY(),"završen","u provedbi")</f>
        <v>završen</v>
      </c>
      <c r="K226" s="18" t="s">
        <v>927</v>
      </c>
      <c r="L226" s="18" t="s">
        <v>77</v>
      </c>
      <c r="M226" s="42">
        <v>0.85</v>
      </c>
      <c r="N226" s="42">
        <v>0.15</v>
      </c>
      <c r="O226" s="27">
        <f>Ugovori_OPULJP[[#This Row],[Bespovratna sredstva - Ukupno (EU+Nac) HRK
= Ukupna ugovorena vrijednost bespovratnih sredstava]]*Ugovori_OPULJP[[#This Row],[EU STOPA SUFINANCIRANJA %
EU CO-FINANCING RATE %]]</f>
        <v>440012.54700000002</v>
      </c>
      <c r="P226" s="27">
        <f>Ugovori_OPULJP[[#This Row],[Bespovratna sredstva - Ukupno (EU+Nac) HRK
= Ukupna ugovorena vrijednost bespovratnih sredstava]]*Ugovori_OPULJP[[#This Row],[STOPA NACIONALNOG SUFINANCIRANJA %]]</f>
        <v>77649.273000000001</v>
      </c>
      <c r="Q226" s="27">
        <v>517661.82</v>
      </c>
      <c r="R226" s="27">
        <v>0</v>
      </c>
      <c r="S226" s="27">
        <v>0</v>
      </c>
      <c r="T226" s="20">
        <f>Ugovori_OPULJP[[#This Row],[Bespovratna sredstva - Ukupno (EU+Nac) HRK
= Ukupna ugovorena vrijednost bespovratnih sredstava]]+Ugovori_OPULJP[[#This Row],[Javni doprinos korisnika - HRK]]+Ugovori_OPULJP[[#This Row],[Privatni doprinos korisnika - HRK]]</f>
        <v>517661.82</v>
      </c>
      <c r="U226" s="17" t="s">
        <v>709</v>
      </c>
      <c r="V226" s="17" t="s">
        <v>710</v>
      </c>
      <c r="W226" s="35" t="s">
        <v>928</v>
      </c>
      <c r="X226" s="35" t="s">
        <v>704</v>
      </c>
      <c r="Y226" s="11"/>
    </row>
    <row r="227" spans="1:25" ht="51" customHeight="1" x14ac:dyDescent="0.2">
      <c r="A227" s="33" t="s">
        <v>929</v>
      </c>
      <c r="B227" s="34" t="s">
        <v>700</v>
      </c>
      <c r="C227" s="35" t="s">
        <v>701</v>
      </c>
      <c r="D227" s="35" t="s">
        <v>829</v>
      </c>
      <c r="E227" s="17" t="s">
        <v>231</v>
      </c>
      <c r="F227" s="37" t="s">
        <v>930</v>
      </c>
      <c r="G227" s="37" t="s">
        <v>931</v>
      </c>
      <c r="H227" s="19">
        <v>43304</v>
      </c>
      <c r="I227" s="19">
        <v>43608</v>
      </c>
      <c r="J227" s="19" t="str">
        <f ca="1">IF(Ugovori_OPULJP[[#This Row],[DATUM ZAVRŠETKA OPERACIJE]]&lt;TODAY(),"završen","u provedbi")</f>
        <v>završen</v>
      </c>
      <c r="K227" s="18" t="s">
        <v>248</v>
      </c>
      <c r="L227" s="18" t="s">
        <v>248</v>
      </c>
      <c r="M227" s="42">
        <v>0.85</v>
      </c>
      <c r="N227" s="42">
        <v>0.15</v>
      </c>
      <c r="O227" s="27">
        <f>Ugovori_OPULJP[[#This Row],[Bespovratna sredstva - Ukupno (EU+Nac) HRK
= Ukupna ugovorena vrijednost bespovratnih sredstava]]*Ugovori_OPULJP[[#This Row],[EU STOPA SUFINANCIRANJA %
EU CO-FINANCING RATE %]]</f>
        <v>108338.3055</v>
      </c>
      <c r="P227" s="27">
        <f>Ugovori_OPULJP[[#This Row],[Bespovratna sredstva - Ukupno (EU+Nac) HRK
= Ukupna ugovorena vrijednost bespovratnih sredstava]]*Ugovori_OPULJP[[#This Row],[STOPA NACIONALNOG SUFINANCIRANJA %]]</f>
        <v>19118.5245</v>
      </c>
      <c r="Q227" s="27">
        <v>127456.83</v>
      </c>
      <c r="R227" s="27">
        <v>0</v>
      </c>
      <c r="S227" s="27">
        <v>0</v>
      </c>
      <c r="T227" s="20">
        <f>Ugovori_OPULJP[[#This Row],[Bespovratna sredstva - Ukupno (EU+Nac) HRK
= Ukupna ugovorena vrijednost bespovratnih sredstava]]+Ugovori_OPULJP[[#This Row],[Javni doprinos korisnika - HRK]]+Ugovori_OPULJP[[#This Row],[Privatni doprinos korisnika - HRK]]</f>
        <v>127456.83</v>
      </c>
      <c r="U227" s="17" t="s">
        <v>709</v>
      </c>
      <c r="V227" s="17" t="s">
        <v>710</v>
      </c>
      <c r="W227" s="35" t="s">
        <v>932</v>
      </c>
      <c r="X227" s="35" t="s">
        <v>704</v>
      </c>
      <c r="Y227" s="11"/>
    </row>
    <row r="228" spans="1:25" ht="51" customHeight="1" x14ac:dyDescent="0.2">
      <c r="A228" s="33" t="s">
        <v>933</v>
      </c>
      <c r="B228" s="34" t="s">
        <v>700</v>
      </c>
      <c r="C228" s="35" t="s">
        <v>701</v>
      </c>
      <c r="D228" s="35" t="s">
        <v>829</v>
      </c>
      <c r="E228" s="17" t="s">
        <v>231</v>
      </c>
      <c r="F228" s="37" t="s">
        <v>934</v>
      </c>
      <c r="G228" s="37" t="s">
        <v>935</v>
      </c>
      <c r="H228" s="19">
        <v>43304</v>
      </c>
      <c r="I228" s="19">
        <v>43669</v>
      </c>
      <c r="J228" s="19" t="str">
        <f ca="1">IF(Ugovori_OPULJP[[#This Row],[DATUM ZAVRŠETKA OPERACIJE]]&lt;TODAY(),"završen","u provedbi")</f>
        <v>završen</v>
      </c>
      <c r="K228" s="18" t="s">
        <v>936</v>
      </c>
      <c r="L228" s="18" t="s">
        <v>31</v>
      </c>
      <c r="M228" s="42">
        <v>0.85</v>
      </c>
      <c r="N228" s="42">
        <v>0.15</v>
      </c>
      <c r="O228" s="27">
        <f>Ugovori_OPULJP[[#This Row],[Bespovratna sredstva - Ukupno (EU+Nac) HRK
= Ukupna ugovorena vrijednost bespovratnih sredstava]]*Ugovori_OPULJP[[#This Row],[EU STOPA SUFINANCIRANJA %
EU CO-FINANCING RATE %]]</f>
        <v>262406.86600000004</v>
      </c>
      <c r="P228" s="27">
        <f>Ugovori_OPULJP[[#This Row],[Bespovratna sredstva - Ukupno (EU+Nac) HRK
= Ukupna ugovorena vrijednost bespovratnih sredstava]]*Ugovori_OPULJP[[#This Row],[STOPA NACIONALNOG SUFINANCIRANJA %]]</f>
        <v>46307.094000000005</v>
      </c>
      <c r="Q228" s="27">
        <v>308713.96000000002</v>
      </c>
      <c r="R228" s="27">
        <v>0</v>
      </c>
      <c r="S228" s="27">
        <v>0</v>
      </c>
      <c r="T228" s="20">
        <f>Ugovori_OPULJP[[#This Row],[Bespovratna sredstva - Ukupno (EU+Nac) HRK
= Ukupna ugovorena vrijednost bespovratnih sredstava]]+Ugovori_OPULJP[[#This Row],[Javni doprinos korisnika - HRK]]+Ugovori_OPULJP[[#This Row],[Privatni doprinos korisnika - HRK]]</f>
        <v>308713.96000000002</v>
      </c>
      <c r="U228" s="17" t="s">
        <v>709</v>
      </c>
      <c r="V228" s="17" t="s">
        <v>710</v>
      </c>
      <c r="W228" s="35" t="s">
        <v>937</v>
      </c>
      <c r="X228" s="35" t="s">
        <v>704</v>
      </c>
      <c r="Y228" s="11"/>
    </row>
    <row r="229" spans="1:25" ht="51" customHeight="1" x14ac:dyDescent="0.2">
      <c r="A229" s="33" t="s">
        <v>938</v>
      </c>
      <c r="B229" s="34" t="s">
        <v>700</v>
      </c>
      <c r="C229" s="35" t="s">
        <v>701</v>
      </c>
      <c r="D229" s="35" t="s">
        <v>829</v>
      </c>
      <c r="E229" s="17" t="s">
        <v>231</v>
      </c>
      <c r="F229" s="37" t="s">
        <v>939</v>
      </c>
      <c r="G229" s="37" t="s">
        <v>940</v>
      </c>
      <c r="H229" s="19">
        <v>43344</v>
      </c>
      <c r="I229" s="19">
        <v>43586</v>
      </c>
      <c r="J229" s="19" t="str">
        <f ca="1">IF(Ugovori_OPULJP[[#This Row],[DATUM ZAVRŠETKA OPERACIJE]]&lt;TODAY(),"završen","u provedbi")</f>
        <v>završen</v>
      </c>
      <c r="K229" s="18" t="s">
        <v>31</v>
      </c>
      <c r="L229" s="18" t="s">
        <v>31</v>
      </c>
      <c r="M229" s="42">
        <v>0.85</v>
      </c>
      <c r="N229" s="42">
        <v>0.15</v>
      </c>
      <c r="O229" s="27">
        <f>Ugovori_OPULJP[[#This Row],[Bespovratna sredstva - Ukupno (EU+Nac) HRK
= Ukupna ugovorena vrijednost bespovratnih sredstava]]*Ugovori_OPULJP[[#This Row],[EU STOPA SUFINANCIRANJA %
EU CO-FINANCING RATE %]]</f>
        <v>326519.64600000001</v>
      </c>
      <c r="P229" s="27">
        <f>Ugovori_OPULJP[[#This Row],[Bespovratna sredstva - Ukupno (EU+Nac) HRK
= Ukupna ugovorena vrijednost bespovratnih sredstava]]*Ugovori_OPULJP[[#This Row],[STOPA NACIONALNOG SUFINANCIRANJA %]]</f>
        <v>57621.114000000001</v>
      </c>
      <c r="Q229" s="27">
        <v>384140.76</v>
      </c>
      <c r="R229" s="27">
        <v>0</v>
      </c>
      <c r="S229" s="27">
        <v>0</v>
      </c>
      <c r="T229" s="20">
        <f>Ugovori_OPULJP[[#This Row],[Bespovratna sredstva - Ukupno (EU+Nac) HRK
= Ukupna ugovorena vrijednost bespovratnih sredstava]]+Ugovori_OPULJP[[#This Row],[Javni doprinos korisnika - HRK]]+Ugovori_OPULJP[[#This Row],[Privatni doprinos korisnika - HRK]]</f>
        <v>384140.76</v>
      </c>
      <c r="U229" s="17" t="s">
        <v>709</v>
      </c>
      <c r="V229" s="17" t="s">
        <v>710</v>
      </c>
      <c r="W229" s="35" t="s">
        <v>941</v>
      </c>
      <c r="X229" s="35" t="s">
        <v>704</v>
      </c>
      <c r="Y229" s="11"/>
    </row>
    <row r="230" spans="1:25" ht="51" customHeight="1" x14ac:dyDescent="0.2">
      <c r="A230" s="33" t="s">
        <v>942</v>
      </c>
      <c r="B230" s="34" t="s">
        <v>700</v>
      </c>
      <c r="C230" s="35" t="s">
        <v>701</v>
      </c>
      <c r="D230" s="35" t="s">
        <v>829</v>
      </c>
      <c r="E230" s="17" t="s">
        <v>231</v>
      </c>
      <c r="F230" s="37" t="s">
        <v>943</v>
      </c>
      <c r="G230" s="37" t="s">
        <v>944</v>
      </c>
      <c r="H230" s="19">
        <v>43304</v>
      </c>
      <c r="I230" s="19">
        <v>43669</v>
      </c>
      <c r="J230" s="19" t="str">
        <f ca="1">IF(Ugovori_OPULJP[[#This Row],[DATUM ZAVRŠETKA OPERACIJE]]&lt;TODAY(),"završen","u provedbi")</f>
        <v>završen</v>
      </c>
      <c r="K230" s="18" t="s">
        <v>324</v>
      </c>
      <c r="L230" s="18" t="s">
        <v>324</v>
      </c>
      <c r="M230" s="42">
        <v>0.85</v>
      </c>
      <c r="N230" s="42">
        <v>0.15</v>
      </c>
      <c r="O230" s="27">
        <f>Ugovori_OPULJP[[#This Row],[Bespovratna sredstva - Ukupno (EU+Nac) HRK
= Ukupna ugovorena vrijednost bespovratnih sredstava]]*Ugovori_OPULJP[[#This Row],[EU STOPA SUFINANCIRANJA %
EU CO-FINANCING RATE %]]</f>
        <v>182731.72500000001</v>
      </c>
      <c r="P230" s="27">
        <f>Ugovori_OPULJP[[#This Row],[Bespovratna sredstva - Ukupno (EU+Nac) HRK
= Ukupna ugovorena vrijednost bespovratnih sredstava]]*Ugovori_OPULJP[[#This Row],[STOPA NACIONALNOG SUFINANCIRANJA %]]</f>
        <v>32246.774999999998</v>
      </c>
      <c r="Q230" s="27">
        <v>214978.5</v>
      </c>
      <c r="R230" s="27">
        <v>0</v>
      </c>
      <c r="S230" s="27">
        <v>0</v>
      </c>
      <c r="T230" s="20">
        <f>Ugovori_OPULJP[[#This Row],[Bespovratna sredstva - Ukupno (EU+Nac) HRK
= Ukupna ugovorena vrijednost bespovratnih sredstava]]+Ugovori_OPULJP[[#This Row],[Javni doprinos korisnika - HRK]]+Ugovori_OPULJP[[#This Row],[Privatni doprinos korisnika - HRK]]</f>
        <v>214978.5</v>
      </c>
      <c r="U230" s="17" t="s">
        <v>709</v>
      </c>
      <c r="V230" s="17" t="s">
        <v>710</v>
      </c>
      <c r="W230" s="35" t="s">
        <v>945</v>
      </c>
      <c r="X230" s="35" t="s">
        <v>704</v>
      </c>
      <c r="Y230" s="11"/>
    </row>
    <row r="231" spans="1:25" ht="51" customHeight="1" x14ac:dyDescent="0.2">
      <c r="A231" s="33" t="s">
        <v>946</v>
      </c>
      <c r="B231" s="34" t="s">
        <v>700</v>
      </c>
      <c r="C231" s="35" t="s">
        <v>701</v>
      </c>
      <c r="D231" s="35" t="s">
        <v>829</v>
      </c>
      <c r="E231" s="17" t="s">
        <v>231</v>
      </c>
      <c r="F231" s="37" t="s">
        <v>947</v>
      </c>
      <c r="G231" s="37" t="s">
        <v>948</v>
      </c>
      <c r="H231" s="19">
        <v>43304</v>
      </c>
      <c r="I231" s="19">
        <v>43669</v>
      </c>
      <c r="J231" s="19" t="str">
        <f ca="1">IF(Ugovori_OPULJP[[#This Row],[DATUM ZAVRŠETKA OPERACIJE]]&lt;TODAY(),"završen","u provedbi")</f>
        <v>završen</v>
      </c>
      <c r="K231" s="18" t="s">
        <v>77</v>
      </c>
      <c r="L231" s="18" t="s">
        <v>77</v>
      </c>
      <c r="M231" s="42">
        <v>0.85</v>
      </c>
      <c r="N231" s="42">
        <v>0.15</v>
      </c>
      <c r="O231" s="27">
        <f>Ugovori_OPULJP[[#This Row],[Bespovratna sredstva - Ukupno (EU+Nac) HRK
= Ukupna ugovorena vrijednost bespovratnih sredstava]]*Ugovori_OPULJP[[#This Row],[EU STOPA SUFINANCIRANJA %
EU CO-FINANCING RATE %]]</f>
        <v>343757.85</v>
      </c>
      <c r="P231" s="27">
        <f>Ugovori_OPULJP[[#This Row],[Bespovratna sredstva - Ukupno (EU+Nac) HRK
= Ukupna ugovorena vrijednost bespovratnih sredstava]]*Ugovori_OPULJP[[#This Row],[STOPA NACIONALNOG SUFINANCIRANJA %]]</f>
        <v>60663.149999999994</v>
      </c>
      <c r="Q231" s="27">
        <v>404421</v>
      </c>
      <c r="R231" s="27">
        <v>0</v>
      </c>
      <c r="S231" s="27">
        <v>0</v>
      </c>
      <c r="T231" s="20">
        <f>Ugovori_OPULJP[[#This Row],[Bespovratna sredstva - Ukupno (EU+Nac) HRK
= Ukupna ugovorena vrijednost bespovratnih sredstava]]+Ugovori_OPULJP[[#This Row],[Javni doprinos korisnika - HRK]]+Ugovori_OPULJP[[#This Row],[Privatni doprinos korisnika - HRK]]</f>
        <v>404421</v>
      </c>
      <c r="U231" s="17" t="s">
        <v>709</v>
      </c>
      <c r="V231" s="17" t="s">
        <v>710</v>
      </c>
      <c r="W231" s="35" t="s">
        <v>949</v>
      </c>
      <c r="X231" s="35" t="s">
        <v>704</v>
      </c>
      <c r="Y231" s="11"/>
    </row>
    <row r="232" spans="1:25" ht="51" customHeight="1" x14ac:dyDescent="0.2">
      <c r="A232" s="33" t="s">
        <v>950</v>
      </c>
      <c r="B232" s="34" t="s">
        <v>700</v>
      </c>
      <c r="C232" s="35" t="s">
        <v>701</v>
      </c>
      <c r="D232" s="35" t="s">
        <v>829</v>
      </c>
      <c r="E232" s="17" t="s">
        <v>231</v>
      </c>
      <c r="F232" s="37" t="s">
        <v>951</v>
      </c>
      <c r="G232" s="37" t="s">
        <v>297</v>
      </c>
      <c r="H232" s="19">
        <v>43304</v>
      </c>
      <c r="I232" s="19">
        <v>43731</v>
      </c>
      <c r="J232" s="19" t="str">
        <f ca="1">IF(Ugovori_OPULJP[[#This Row],[DATUM ZAVRŠETKA OPERACIJE]]&lt;TODAY(),"završen","u provedbi")</f>
        <v>završen</v>
      </c>
      <c r="K232" s="18" t="s">
        <v>952</v>
      </c>
      <c r="L232" s="18" t="s">
        <v>31</v>
      </c>
      <c r="M232" s="42">
        <v>0.85</v>
      </c>
      <c r="N232" s="42">
        <v>0.15</v>
      </c>
      <c r="O232" s="27">
        <f>Ugovori_OPULJP[[#This Row],[Bespovratna sredstva - Ukupno (EU+Nac) HRK
= Ukupna ugovorena vrijednost bespovratnih sredstava]]*Ugovori_OPULJP[[#This Row],[EU STOPA SUFINANCIRANJA %
EU CO-FINANCING RATE %]]</f>
        <v>538347.11750000005</v>
      </c>
      <c r="P232" s="27">
        <f>Ugovori_OPULJP[[#This Row],[Bespovratna sredstva - Ukupno (EU+Nac) HRK
= Ukupna ugovorena vrijednost bespovratnih sredstava]]*Ugovori_OPULJP[[#This Row],[STOPA NACIONALNOG SUFINANCIRANJA %]]</f>
        <v>95002.43250000001</v>
      </c>
      <c r="Q232" s="27">
        <v>633349.55000000005</v>
      </c>
      <c r="R232" s="27">
        <v>0</v>
      </c>
      <c r="S232" s="27">
        <v>0</v>
      </c>
      <c r="T232" s="20">
        <f>Ugovori_OPULJP[[#This Row],[Bespovratna sredstva - Ukupno (EU+Nac) HRK
= Ukupna ugovorena vrijednost bespovratnih sredstava]]+Ugovori_OPULJP[[#This Row],[Javni doprinos korisnika - HRK]]+Ugovori_OPULJP[[#This Row],[Privatni doprinos korisnika - HRK]]</f>
        <v>633349.55000000005</v>
      </c>
      <c r="U232" s="17" t="s">
        <v>709</v>
      </c>
      <c r="V232" s="17" t="s">
        <v>710</v>
      </c>
      <c r="W232" s="35" t="s">
        <v>953</v>
      </c>
      <c r="X232" s="35" t="s">
        <v>704</v>
      </c>
      <c r="Y232" s="11"/>
    </row>
    <row r="233" spans="1:25" ht="51" customHeight="1" x14ac:dyDescent="0.2">
      <c r="A233" s="33" t="s">
        <v>954</v>
      </c>
      <c r="B233" s="34" t="s">
        <v>700</v>
      </c>
      <c r="C233" s="35" t="s">
        <v>701</v>
      </c>
      <c r="D233" s="35" t="s">
        <v>829</v>
      </c>
      <c r="E233" s="17" t="s">
        <v>231</v>
      </c>
      <c r="F233" s="37" t="s">
        <v>955</v>
      </c>
      <c r="G233" s="37" t="s">
        <v>956</v>
      </c>
      <c r="H233" s="19">
        <v>43304</v>
      </c>
      <c r="I233" s="19">
        <v>43669</v>
      </c>
      <c r="J233" s="19" t="str">
        <f ca="1">IF(Ugovori_OPULJP[[#This Row],[DATUM ZAVRŠETKA OPERACIJE]]&lt;TODAY(),"završen","u provedbi")</f>
        <v>završen</v>
      </c>
      <c r="K233" s="18" t="s">
        <v>184</v>
      </c>
      <c r="L233" s="18" t="s">
        <v>184</v>
      </c>
      <c r="M233" s="42">
        <v>0.85</v>
      </c>
      <c r="N233" s="42">
        <v>0.15</v>
      </c>
      <c r="O233" s="27">
        <f>Ugovori_OPULJP[[#This Row],[Bespovratna sredstva - Ukupno (EU+Nac) HRK
= Ukupna ugovorena vrijednost bespovratnih sredstava]]*Ugovori_OPULJP[[#This Row],[EU STOPA SUFINANCIRANJA %
EU CO-FINANCING RATE %]]</f>
        <v>207630.71549999999</v>
      </c>
      <c r="P233" s="27">
        <f>Ugovori_OPULJP[[#This Row],[Bespovratna sredstva - Ukupno (EU+Nac) HRK
= Ukupna ugovorena vrijednost bespovratnih sredstava]]*Ugovori_OPULJP[[#This Row],[STOPA NACIONALNOG SUFINANCIRANJA %]]</f>
        <v>36640.714499999995</v>
      </c>
      <c r="Q233" s="27">
        <v>244271.43</v>
      </c>
      <c r="R233" s="27">
        <v>0</v>
      </c>
      <c r="S233" s="27">
        <v>0</v>
      </c>
      <c r="T233" s="20">
        <f>Ugovori_OPULJP[[#This Row],[Bespovratna sredstva - Ukupno (EU+Nac) HRK
= Ukupna ugovorena vrijednost bespovratnih sredstava]]+Ugovori_OPULJP[[#This Row],[Javni doprinos korisnika - HRK]]+Ugovori_OPULJP[[#This Row],[Privatni doprinos korisnika - HRK]]</f>
        <v>244271.43</v>
      </c>
      <c r="U233" s="17" t="s">
        <v>709</v>
      </c>
      <c r="V233" s="17" t="s">
        <v>710</v>
      </c>
      <c r="W233" s="35" t="s">
        <v>957</v>
      </c>
      <c r="X233" s="35" t="s">
        <v>704</v>
      </c>
      <c r="Y233" s="11"/>
    </row>
    <row r="234" spans="1:25" ht="51" customHeight="1" x14ac:dyDescent="0.2">
      <c r="A234" s="33" t="s">
        <v>958</v>
      </c>
      <c r="B234" s="34" t="s">
        <v>700</v>
      </c>
      <c r="C234" s="35" t="s">
        <v>701</v>
      </c>
      <c r="D234" s="35" t="s">
        <v>829</v>
      </c>
      <c r="E234" s="17" t="s">
        <v>231</v>
      </c>
      <c r="F234" s="37" t="s">
        <v>959</v>
      </c>
      <c r="G234" s="37" t="s">
        <v>960</v>
      </c>
      <c r="H234" s="19">
        <v>43313</v>
      </c>
      <c r="I234" s="19">
        <v>43800</v>
      </c>
      <c r="J234" s="19" t="str">
        <f ca="1">IF(Ugovori_OPULJP[[#This Row],[DATUM ZAVRŠETKA OPERACIJE]]&lt;TODAY(),"završen","u provedbi")</f>
        <v>završen</v>
      </c>
      <c r="K234" s="18" t="s">
        <v>77</v>
      </c>
      <c r="L234" s="18" t="s">
        <v>31</v>
      </c>
      <c r="M234" s="42">
        <v>0.85</v>
      </c>
      <c r="N234" s="42">
        <v>0.15</v>
      </c>
      <c r="O234" s="27">
        <f>Ugovori_OPULJP[[#This Row],[Bespovratna sredstva - Ukupno (EU+Nac) HRK
= Ukupna ugovorena vrijednost bespovratnih sredstava]]*Ugovori_OPULJP[[#This Row],[EU STOPA SUFINANCIRANJA %
EU CO-FINANCING RATE %]]</f>
        <v>505604.11449999997</v>
      </c>
      <c r="P234" s="27">
        <f>Ugovori_OPULJP[[#This Row],[Bespovratna sredstva - Ukupno (EU+Nac) HRK
= Ukupna ugovorena vrijednost bespovratnih sredstava]]*Ugovori_OPULJP[[#This Row],[STOPA NACIONALNOG SUFINANCIRANJA %]]</f>
        <v>89224.255499999999</v>
      </c>
      <c r="Q234" s="27">
        <v>594828.37</v>
      </c>
      <c r="R234" s="27">
        <v>0</v>
      </c>
      <c r="S234" s="27">
        <v>0</v>
      </c>
      <c r="T234" s="20">
        <f>Ugovori_OPULJP[[#This Row],[Bespovratna sredstva - Ukupno (EU+Nac) HRK
= Ukupna ugovorena vrijednost bespovratnih sredstava]]+Ugovori_OPULJP[[#This Row],[Javni doprinos korisnika - HRK]]+Ugovori_OPULJP[[#This Row],[Privatni doprinos korisnika - HRK]]</f>
        <v>594828.37</v>
      </c>
      <c r="U234" s="17" t="s">
        <v>709</v>
      </c>
      <c r="V234" s="17" t="s">
        <v>710</v>
      </c>
      <c r="W234" s="35" t="s">
        <v>961</v>
      </c>
      <c r="X234" s="35" t="s">
        <v>704</v>
      </c>
      <c r="Y234" s="11"/>
    </row>
    <row r="235" spans="1:25" ht="51" customHeight="1" x14ac:dyDescent="0.2">
      <c r="A235" s="33" t="s">
        <v>962</v>
      </c>
      <c r="B235" s="34" t="s">
        <v>700</v>
      </c>
      <c r="C235" s="35" t="s">
        <v>701</v>
      </c>
      <c r="D235" s="35" t="s">
        <v>829</v>
      </c>
      <c r="E235" s="17" t="s">
        <v>231</v>
      </c>
      <c r="F235" s="37" t="s">
        <v>963</v>
      </c>
      <c r="G235" s="37" t="s">
        <v>964</v>
      </c>
      <c r="H235" s="19">
        <v>43304</v>
      </c>
      <c r="I235" s="19">
        <v>43488</v>
      </c>
      <c r="J235" s="19" t="str">
        <f ca="1">IF(Ugovori_OPULJP[[#This Row],[DATUM ZAVRŠETKA OPERACIJE]]&lt;TODAY(),"završen","u provedbi")</f>
        <v>završen</v>
      </c>
      <c r="K235" s="18" t="s">
        <v>31</v>
      </c>
      <c r="L235" s="18" t="s">
        <v>31</v>
      </c>
      <c r="M235" s="42">
        <v>0.85</v>
      </c>
      <c r="N235" s="42">
        <v>0.15</v>
      </c>
      <c r="O235" s="27">
        <f>Ugovori_OPULJP[[#This Row],[Bespovratna sredstva - Ukupno (EU+Nac) HRK
= Ukupna ugovorena vrijednost bespovratnih sredstava]]*Ugovori_OPULJP[[#This Row],[EU STOPA SUFINANCIRANJA %
EU CO-FINANCING RATE %]]</f>
        <v>164990.69500000001</v>
      </c>
      <c r="P235" s="27">
        <f>Ugovori_OPULJP[[#This Row],[Bespovratna sredstva - Ukupno (EU+Nac) HRK
= Ukupna ugovorena vrijednost bespovratnih sredstava]]*Ugovori_OPULJP[[#This Row],[STOPA NACIONALNOG SUFINANCIRANJA %]]</f>
        <v>29116.005000000001</v>
      </c>
      <c r="Q235" s="27">
        <v>194106.7</v>
      </c>
      <c r="R235" s="27">
        <v>0</v>
      </c>
      <c r="S235" s="27">
        <v>0</v>
      </c>
      <c r="T235" s="20">
        <f>Ugovori_OPULJP[[#This Row],[Bespovratna sredstva - Ukupno (EU+Nac) HRK
= Ukupna ugovorena vrijednost bespovratnih sredstava]]+Ugovori_OPULJP[[#This Row],[Javni doprinos korisnika - HRK]]+Ugovori_OPULJP[[#This Row],[Privatni doprinos korisnika - HRK]]</f>
        <v>194106.7</v>
      </c>
      <c r="U235" s="17" t="s">
        <v>709</v>
      </c>
      <c r="V235" s="17" t="s">
        <v>710</v>
      </c>
      <c r="W235" s="35" t="s">
        <v>965</v>
      </c>
      <c r="X235" s="35" t="s">
        <v>704</v>
      </c>
      <c r="Y235" s="11"/>
    </row>
    <row r="236" spans="1:25" ht="51" customHeight="1" x14ac:dyDescent="0.2">
      <c r="A236" s="33" t="s">
        <v>966</v>
      </c>
      <c r="B236" s="34" t="s">
        <v>700</v>
      </c>
      <c r="C236" s="35" t="s">
        <v>701</v>
      </c>
      <c r="D236" s="35" t="s">
        <v>829</v>
      </c>
      <c r="E236" s="17" t="s">
        <v>231</v>
      </c>
      <c r="F236" s="37" t="s">
        <v>967</v>
      </c>
      <c r="G236" s="37" t="s">
        <v>968</v>
      </c>
      <c r="H236" s="19">
        <v>43304</v>
      </c>
      <c r="I236" s="19">
        <v>43731</v>
      </c>
      <c r="J236" s="19" t="str">
        <f ca="1">IF(Ugovori_OPULJP[[#This Row],[DATUM ZAVRŠETKA OPERACIJE]]&lt;TODAY(),"završen","u provedbi")</f>
        <v>završen</v>
      </c>
      <c r="K236" s="18" t="s">
        <v>128</v>
      </c>
      <c r="L236" s="18" t="s">
        <v>128</v>
      </c>
      <c r="M236" s="42">
        <v>0.85</v>
      </c>
      <c r="N236" s="42">
        <v>0.15</v>
      </c>
      <c r="O236" s="27">
        <f>Ugovori_OPULJP[[#This Row],[Bespovratna sredstva - Ukupno (EU+Nac) HRK
= Ukupna ugovorena vrijednost bespovratnih sredstava]]*Ugovori_OPULJP[[#This Row],[EU STOPA SUFINANCIRANJA %
EU CO-FINANCING RATE %]]</f>
        <v>503658.71100000001</v>
      </c>
      <c r="P236" s="27">
        <f>Ugovori_OPULJP[[#This Row],[Bespovratna sredstva - Ukupno (EU+Nac) HRK
= Ukupna ugovorena vrijednost bespovratnih sredstava]]*Ugovori_OPULJP[[#This Row],[STOPA NACIONALNOG SUFINANCIRANJA %]]</f>
        <v>88880.949000000008</v>
      </c>
      <c r="Q236" s="27">
        <v>592539.66</v>
      </c>
      <c r="R236" s="27">
        <v>0</v>
      </c>
      <c r="S236" s="27">
        <v>0</v>
      </c>
      <c r="T236" s="20">
        <f>Ugovori_OPULJP[[#This Row],[Bespovratna sredstva - Ukupno (EU+Nac) HRK
= Ukupna ugovorena vrijednost bespovratnih sredstava]]+Ugovori_OPULJP[[#This Row],[Javni doprinos korisnika - HRK]]+Ugovori_OPULJP[[#This Row],[Privatni doprinos korisnika - HRK]]</f>
        <v>592539.66</v>
      </c>
      <c r="U236" s="17" t="s">
        <v>709</v>
      </c>
      <c r="V236" s="17" t="s">
        <v>710</v>
      </c>
      <c r="W236" s="35" t="s">
        <v>969</v>
      </c>
      <c r="X236" s="35" t="s">
        <v>704</v>
      </c>
      <c r="Y236" s="11"/>
    </row>
    <row r="237" spans="1:25" ht="51" customHeight="1" x14ac:dyDescent="0.2">
      <c r="A237" s="33" t="s">
        <v>970</v>
      </c>
      <c r="B237" s="34" t="s">
        <v>700</v>
      </c>
      <c r="C237" s="35" t="s">
        <v>701</v>
      </c>
      <c r="D237" s="35" t="s">
        <v>829</v>
      </c>
      <c r="E237" s="17" t="s">
        <v>231</v>
      </c>
      <c r="F237" s="37" t="s">
        <v>971</v>
      </c>
      <c r="G237" s="37" t="s">
        <v>972</v>
      </c>
      <c r="H237" s="19">
        <v>43329</v>
      </c>
      <c r="I237" s="19">
        <v>43816</v>
      </c>
      <c r="J237" s="19" t="str">
        <f ca="1">IF(Ugovori_OPULJP[[#This Row],[DATUM ZAVRŠETKA OPERACIJE]]&lt;TODAY(),"završen","u provedbi")</f>
        <v>završen</v>
      </c>
      <c r="K237" s="18" t="s">
        <v>31</v>
      </c>
      <c r="L237" s="18" t="s">
        <v>31</v>
      </c>
      <c r="M237" s="42">
        <v>0.85</v>
      </c>
      <c r="N237" s="42">
        <v>0.15</v>
      </c>
      <c r="O237" s="27">
        <f>Ugovori_OPULJP[[#This Row],[Bespovratna sredstva - Ukupno (EU+Nac) HRK
= Ukupna ugovorena vrijednost bespovratnih sredstava]]*Ugovori_OPULJP[[#This Row],[EU STOPA SUFINANCIRANJA %
EU CO-FINANCING RATE %]]</f>
        <v>818562.31649999996</v>
      </c>
      <c r="P237" s="27">
        <f>Ugovori_OPULJP[[#This Row],[Bespovratna sredstva - Ukupno (EU+Nac) HRK
= Ukupna ugovorena vrijednost bespovratnih sredstava]]*Ugovori_OPULJP[[#This Row],[STOPA NACIONALNOG SUFINANCIRANJA %]]</f>
        <v>144452.1735</v>
      </c>
      <c r="Q237" s="27">
        <v>963014.49</v>
      </c>
      <c r="R237" s="27">
        <v>0</v>
      </c>
      <c r="S237" s="27">
        <v>0</v>
      </c>
      <c r="T237" s="20">
        <f>Ugovori_OPULJP[[#This Row],[Bespovratna sredstva - Ukupno (EU+Nac) HRK
= Ukupna ugovorena vrijednost bespovratnih sredstava]]+Ugovori_OPULJP[[#This Row],[Javni doprinos korisnika - HRK]]+Ugovori_OPULJP[[#This Row],[Privatni doprinos korisnika - HRK]]</f>
        <v>963014.49</v>
      </c>
      <c r="U237" s="17" t="s">
        <v>709</v>
      </c>
      <c r="V237" s="17" t="s">
        <v>710</v>
      </c>
      <c r="W237" s="35" t="s">
        <v>973</v>
      </c>
      <c r="X237" s="35" t="s">
        <v>704</v>
      </c>
      <c r="Y237" s="11"/>
    </row>
    <row r="238" spans="1:25" ht="51" customHeight="1" x14ac:dyDescent="0.2">
      <c r="A238" s="33" t="s">
        <v>974</v>
      </c>
      <c r="B238" s="34" t="s">
        <v>700</v>
      </c>
      <c r="C238" s="35" t="s">
        <v>701</v>
      </c>
      <c r="D238" s="35" t="s">
        <v>829</v>
      </c>
      <c r="E238" s="17" t="s">
        <v>231</v>
      </c>
      <c r="F238" s="37" t="s">
        <v>975</v>
      </c>
      <c r="G238" s="37" t="s">
        <v>976</v>
      </c>
      <c r="H238" s="19">
        <v>43304</v>
      </c>
      <c r="I238" s="19">
        <v>43792</v>
      </c>
      <c r="J238" s="19" t="str">
        <f ca="1">IF(Ugovori_OPULJP[[#This Row],[DATUM ZAVRŠETKA OPERACIJE]]&lt;TODAY(),"završen","u provedbi")</f>
        <v>završen</v>
      </c>
      <c r="K238" s="18" t="s">
        <v>97</v>
      </c>
      <c r="L238" s="18" t="s">
        <v>97</v>
      </c>
      <c r="M238" s="42">
        <v>0.85</v>
      </c>
      <c r="N238" s="42">
        <v>0.15</v>
      </c>
      <c r="O238" s="27">
        <f>Ugovori_OPULJP[[#This Row],[Bespovratna sredstva - Ukupno (EU+Nac) HRK
= Ukupna ugovorena vrijednost bespovratnih sredstava]]*Ugovori_OPULJP[[#This Row],[EU STOPA SUFINANCIRANJA %
EU CO-FINANCING RATE %]]</f>
        <v>471898.46100000001</v>
      </c>
      <c r="P238" s="27">
        <f>Ugovori_OPULJP[[#This Row],[Bespovratna sredstva - Ukupno (EU+Nac) HRK
= Ukupna ugovorena vrijednost bespovratnih sredstava]]*Ugovori_OPULJP[[#This Row],[STOPA NACIONALNOG SUFINANCIRANJA %]]</f>
        <v>83276.199000000008</v>
      </c>
      <c r="Q238" s="27">
        <v>555174.66</v>
      </c>
      <c r="R238" s="27">
        <v>0</v>
      </c>
      <c r="S238" s="27">
        <v>0</v>
      </c>
      <c r="T238" s="20">
        <f>Ugovori_OPULJP[[#This Row],[Bespovratna sredstva - Ukupno (EU+Nac) HRK
= Ukupna ugovorena vrijednost bespovratnih sredstava]]+Ugovori_OPULJP[[#This Row],[Javni doprinos korisnika - HRK]]+Ugovori_OPULJP[[#This Row],[Privatni doprinos korisnika - HRK]]</f>
        <v>555174.66</v>
      </c>
      <c r="U238" s="17" t="s">
        <v>709</v>
      </c>
      <c r="V238" s="17" t="s">
        <v>710</v>
      </c>
      <c r="W238" s="35" t="s">
        <v>977</v>
      </c>
      <c r="X238" s="35" t="s">
        <v>704</v>
      </c>
      <c r="Y238" s="11"/>
    </row>
    <row r="239" spans="1:25" ht="51" customHeight="1" x14ac:dyDescent="0.2">
      <c r="A239" s="33" t="s">
        <v>978</v>
      </c>
      <c r="B239" s="34" t="s">
        <v>700</v>
      </c>
      <c r="C239" s="35" t="s">
        <v>701</v>
      </c>
      <c r="D239" s="35" t="s">
        <v>829</v>
      </c>
      <c r="E239" s="17" t="s">
        <v>231</v>
      </c>
      <c r="F239" s="37" t="s">
        <v>979</v>
      </c>
      <c r="G239" s="37" t="s">
        <v>980</v>
      </c>
      <c r="H239" s="19">
        <v>43358</v>
      </c>
      <c r="I239" s="19">
        <v>43631</v>
      </c>
      <c r="J239" s="19" t="str">
        <f ca="1">IF(Ugovori_OPULJP[[#This Row],[DATUM ZAVRŠETKA OPERACIJE]]&lt;TODAY(),"završen","u provedbi")</f>
        <v>završen</v>
      </c>
      <c r="K239" s="18" t="s">
        <v>981</v>
      </c>
      <c r="L239" s="18" t="s">
        <v>31</v>
      </c>
      <c r="M239" s="42">
        <v>0.85</v>
      </c>
      <c r="N239" s="42">
        <v>0.15</v>
      </c>
      <c r="O239" s="27">
        <f>Ugovori_OPULJP[[#This Row],[Bespovratna sredstva - Ukupno (EU+Nac) HRK
= Ukupna ugovorena vrijednost bespovratnih sredstava]]*Ugovori_OPULJP[[#This Row],[EU STOPA SUFINANCIRANJA %
EU CO-FINANCING RATE %]]</f>
        <v>644184.30649999995</v>
      </c>
      <c r="P239" s="27">
        <f>Ugovori_OPULJP[[#This Row],[Bespovratna sredstva - Ukupno (EU+Nac) HRK
= Ukupna ugovorena vrijednost bespovratnih sredstava]]*Ugovori_OPULJP[[#This Row],[STOPA NACIONALNOG SUFINANCIRANJA %]]</f>
        <v>113679.58349999999</v>
      </c>
      <c r="Q239" s="27">
        <v>757863.89</v>
      </c>
      <c r="R239" s="27">
        <v>0</v>
      </c>
      <c r="S239" s="27">
        <v>0</v>
      </c>
      <c r="T239" s="20">
        <f>Ugovori_OPULJP[[#This Row],[Bespovratna sredstva - Ukupno (EU+Nac) HRK
= Ukupna ugovorena vrijednost bespovratnih sredstava]]+Ugovori_OPULJP[[#This Row],[Javni doprinos korisnika - HRK]]+Ugovori_OPULJP[[#This Row],[Privatni doprinos korisnika - HRK]]</f>
        <v>757863.89</v>
      </c>
      <c r="U239" s="17" t="s">
        <v>709</v>
      </c>
      <c r="V239" s="17" t="s">
        <v>710</v>
      </c>
      <c r="W239" s="35" t="s">
        <v>982</v>
      </c>
      <c r="X239" s="35" t="s">
        <v>704</v>
      </c>
      <c r="Y239" s="11"/>
    </row>
    <row r="240" spans="1:25" ht="51" customHeight="1" x14ac:dyDescent="0.2">
      <c r="A240" s="33" t="s">
        <v>983</v>
      </c>
      <c r="B240" s="34" t="s">
        <v>700</v>
      </c>
      <c r="C240" s="35" t="s">
        <v>701</v>
      </c>
      <c r="D240" s="35" t="s">
        <v>829</v>
      </c>
      <c r="E240" s="17" t="s">
        <v>231</v>
      </c>
      <c r="F240" s="37" t="s">
        <v>984</v>
      </c>
      <c r="G240" s="37" t="s">
        <v>985</v>
      </c>
      <c r="H240" s="19">
        <v>43344</v>
      </c>
      <c r="I240" s="19">
        <v>43709</v>
      </c>
      <c r="J240" s="19" t="str">
        <f ca="1">IF(Ugovori_OPULJP[[#This Row],[DATUM ZAVRŠETKA OPERACIJE]]&lt;TODAY(),"završen","u provedbi")</f>
        <v>završen</v>
      </c>
      <c r="K240" s="18" t="s">
        <v>986</v>
      </c>
      <c r="L240" s="18" t="s">
        <v>31</v>
      </c>
      <c r="M240" s="42">
        <v>0.85</v>
      </c>
      <c r="N240" s="42">
        <v>0.15</v>
      </c>
      <c r="O240" s="27">
        <f>Ugovori_OPULJP[[#This Row],[Bespovratna sredstva - Ukupno (EU+Nac) HRK
= Ukupna ugovorena vrijednost bespovratnih sredstava]]*Ugovori_OPULJP[[#This Row],[EU STOPA SUFINANCIRANJA %
EU CO-FINANCING RATE %]]</f>
        <v>773822.52399999998</v>
      </c>
      <c r="P240" s="27">
        <f>Ugovori_OPULJP[[#This Row],[Bespovratna sredstva - Ukupno (EU+Nac) HRK
= Ukupna ugovorena vrijednost bespovratnih sredstava]]*Ugovori_OPULJP[[#This Row],[STOPA NACIONALNOG SUFINANCIRANJA %]]</f>
        <v>136556.916</v>
      </c>
      <c r="Q240" s="27">
        <v>910379.44</v>
      </c>
      <c r="R240" s="27">
        <v>0</v>
      </c>
      <c r="S240" s="27">
        <v>0</v>
      </c>
      <c r="T240" s="20">
        <f>Ugovori_OPULJP[[#This Row],[Bespovratna sredstva - Ukupno (EU+Nac) HRK
= Ukupna ugovorena vrijednost bespovratnih sredstava]]+Ugovori_OPULJP[[#This Row],[Javni doprinos korisnika - HRK]]+Ugovori_OPULJP[[#This Row],[Privatni doprinos korisnika - HRK]]</f>
        <v>910379.44</v>
      </c>
      <c r="U240" s="17" t="s">
        <v>709</v>
      </c>
      <c r="V240" s="17" t="s">
        <v>710</v>
      </c>
      <c r="W240" s="35" t="s">
        <v>987</v>
      </c>
      <c r="X240" s="35" t="s">
        <v>704</v>
      </c>
      <c r="Y240" s="11"/>
    </row>
    <row r="241" spans="1:25" ht="51" customHeight="1" x14ac:dyDescent="0.2">
      <c r="A241" s="33" t="s">
        <v>988</v>
      </c>
      <c r="B241" s="34" t="s">
        <v>700</v>
      </c>
      <c r="C241" s="35" t="s">
        <v>701</v>
      </c>
      <c r="D241" s="35" t="s">
        <v>829</v>
      </c>
      <c r="E241" s="17" t="s">
        <v>231</v>
      </c>
      <c r="F241" s="37" t="s">
        <v>989</v>
      </c>
      <c r="G241" s="37" t="s">
        <v>990</v>
      </c>
      <c r="H241" s="19">
        <v>43304</v>
      </c>
      <c r="I241" s="19">
        <v>43700</v>
      </c>
      <c r="J241" s="19" t="str">
        <f ca="1">IF(Ugovori_OPULJP[[#This Row],[DATUM ZAVRŠETKA OPERACIJE]]&lt;TODAY(),"završen","u provedbi")</f>
        <v>završen</v>
      </c>
      <c r="K241" s="18" t="s">
        <v>991</v>
      </c>
      <c r="L241" s="18" t="s">
        <v>31</v>
      </c>
      <c r="M241" s="42">
        <v>0.85</v>
      </c>
      <c r="N241" s="42">
        <v>0.15</v>
      </c>
      <c r="O241" s="27">
        <f>Ugovori_OPULJP[[#This Row],[Bespovratna sredstva - Ukupno (EU+Nac) HRK
= Ukupna ugovorena vrijednost bespovratnih sredstava]]*Ugovori_OPULJP[[#This Row],[EU STOPA SUFINANCIRANJA %
EU CO-FINANCING RATE %]]</f>
        <v>591021.94050000003</v>
      </c>
      <c r="P241" s="27">
        <f>Ugovori_OPULJP[[#This Row],[Bespovratna sredstva - Ukupno (EU+Nac) HRK
= Ukupna ugovorena vrijednost bespovratnih sredstava]]*Ugovori_OPULJP[[#This Row],[STOPA NACIONALNOG SUFINANCIRANJA %]]</f>
        <v>104297.98950000001</v>
      </c>
      <c r="Q241" s="27">
        <v>695319.93</v>
      </c>
      <c r="R241" s="27">
        <v>0</v>
      </c>
      <c r="S241" s="27">
        <v>0</v>
      </c>
      <c r="T241" s="20">
        <f>Ugovori_OPULJP[[#This Row],[Bespovratna sredstva - Ukupno (EU+Nac) HRK
= Ukupna ugovorena vrijednost bespovratnih sredstava]]+Ugovori_OPULJP[[#This Row],[Javni doprinos korisnika - HRK]]+Ugovori_OPULJP[[#This Row],[Privatni doprinos korisnika - HRK]]</f>
        <v>695319.93</v>
      </c>
      <c r="U241" s="17" t="s">
        <v>709</v>
      </c>
      <c r="V241" s="17" t="s">
        <v>710</v>
      </c>
      <c r="W241" s="35" t="s">
        <v>992</v>
      </c>
      <c r="X241" s="35" t="s">
        <v>704</v>
      </c>
      <c r="Y241" s="11"/>
    </row>
    <row r="242" spans="1:25" ht="51" customHeight="1" x14ac:dyDescent="0.2">
      <c r="A242" s="33" t="s">
        <v>993</v>
      </c>
      <c r="B242" s="34" t="s">
        <v>700</v>
      </c>
      <c r="C242" s="35" t="s">
        <v>701</v>
      </c>
      <c r="D242" s="35" t="s">
        <v>829</v>
      </c>
      <c r="E242" s="17" t="s">
        <v>231</v>
      </c>
      <c r="F242" s="37" t="s">
        <v>994</v>
      </c>
      <c r="G242" s="37" t="s">
        <v>995</v>
      </c>
      <c r="H242" s="19">
        <v>43304</v>
      </c>
      <c r="I242" s="19">
        <v>43488</v>
      </c>
      <c r="J242" s="19" t="str">
        <f ca="1">IF(Ugovori_OPULJP[[#This Row],[DATUM ZAVRŠETKA OPERACIJE]]&lt;TODAY(),"završen","u provedbi")</f>
        <v>završen</v>
      </c>
      <c r="K242" s="18" t="s">
        <v>354</v>
      </c>
      <c r="L242" s="18" t="s">
        <v>354</v>
      </c>
      <c r="M242" s="42">
        <v>0.85</v>
      </c>
      <c r="N242" s="42">
        <v>0.15</v>
      </c>
      <c r="O242" s="27">
        <f>Ugovori_OPULJP[[#This Row],[Bespovratna sredstva - Ukupno (EU+Nac) HRK
= Ukupna ugovorena vrijednost bespovratnih sredstava]]*Ugovori_OPULJP[[#This Row],[EU STOPA SUFINANCIRANJA %
EU CO-FINANCING RATE %]]</f>
        <v>104326.62850000001</v>
      </c>
      <c r="P242" s="27">
        <f>Ugovori_OPULJP[[#This Row],[Bespovratna sredstva - Ukupno (EU+Nac) HRK
= Ukupna ugovorena vrijednost bespovratnih sredstava]]*Ugovori_OPULJP[[#This Row],[STOPA NACIONALNOG SUFINANCIRANJA %]]</f>
        <v>18410.5815</v>
      </c>
      <c r="Q242" s="27">
        <v>122737.21</v>
      </c>
      <c r="R242" s="27">
        <v>0</v>
      </c>
      <c r="S242" s="27">
        <v>0</v>
      </c>
      <c r="T242" s="20">
        <f>Ugovori_OPULJP[[#This Row],[Bespovratna sredstva - Ukupno (EU+Nac) HRK
= Ukupna ugovorena vrijednost bespovratnih sredstava]]+Ugovori_OPULJP[[#This Row],[Javni doprinos korisnika - HRK]]+Ugovori_OPULJP[[#This Row],[Privatni doprinos korisnika - HRK]]</f>
        <v>122737.21</v>
      </c>
      <c r="U242" s="17" t="s">
        <v>709</v>
      </c>
      <c r="V242" s="17" t="s">
        <v>710</v>
      </c>
      <c r="W242" s="35" t="s">
        <v>996</v>
      </c>
      <c r="X242" s="35" t="s">
        <v>704</v>
      </c>
      <c r="Y242" s="11"/>
    </row>
    <row r="243" spans="1:25" ht="51" customHeight="1" x14ac:dyDescent="0.2">
      <c r="A243" s="33" t="s">
        <v>997</v>
      </c>
      <c r="B243" s="34" t="s">
        <v>700</v>
      </c>
      <c r="C243" s="35" t="s">
        <v>701</v>
      </c>
      <c r="D243" s="35" t="s">
        <v>998</v>
      </c>
      <c r="E243" s="17" t="s">
        <v>231</v>
      </c>
      <c r="F243" s="37" t="s">
        <v>999</v>
      </c>
      <c r="G243" s="37" t="s">
        <v>166</v>
      </c>
      <c r="H243" s="19">
        <v>43238</v>
      </c>
      <c r="I243" s="19">
        <v>43969</v>
      </c>
      <c r="J243" s="19" t="str">
        <f ca="1">IF(Ugovori_OPULJP[[#This Row],[DATUM ZAVRŠETKA OPERACIJE]]&lt;TODAY(),"završen","u provedbi")</f>
        <v>završen</v>
      </c>
      <c r="K243" s="18" t="s">
        <v>31</v>
      </c>
      <c r="L243" s="18" t="s">
        <v>31</v>
      </c>
      <c r="M243" s="42">
        <v>0.85</v>
      </c>
      <c r="N243" s="42">
        <v>0.15</v>
      </c>
      <c r="O243" s="27">
        <f>Ugovori_OPULJP[[#This Row],[Bespovratna sredstva - Ukupno (EU+Nac) HRK
= Ukupna ugovorena vrijednost bespovratnih sredstava]]*Ugovori_OPULJP[[#This Row],[EU STOPA SUFINANCIRANJA %
EU CO-FINANCING RATE %]]</f>
        <v>1268817.1340000001</v>
      </c>
      <c r="P243" s="27">
        <f>Ugovori_OPULJP[[#This Row],[Bespovratna sredstva - Ukupno (EU+Nac) HRK
= Ukupna ugovorena vrijednost bespovratnih sredstava]]*Ugovori_OPULJP[[#This Row],[STOPA NACIONALNOG SUFINANCIRANJA %]]</f>
        <v>223908.90599999999</v>
      </c>
      <c r="Q243" s="27">
        <v>1492726.04</v>
      </c>
      <c r="R243" s="27">
        <v>0</v>
      </c>
      <c r="S243" s="27">
        <v>0</v>
      </c>
      <c r="T243" s="20">
        <f>Ugovori_OPULJP[[#This Row],[Bespovratna sredstva - Ukupno (EU+Nac) HRK
= Ukupna ugovorena vrijednost bespovratnih sredstava]]+Ugovori_OPULJP[[#This Row],[Javni doprinos korisnika - HRK]]+Ugovori_OPULJP[[#This Row],[Privatni doprinos korisnika - HRK]]</f>
        <v>1492726.04</v>
      </c>
      <c r="U243" s="17" t="s">
        <v>32</v>
      </c>
      <c r="V243" s="17" t="s">
        <v>710</v>
      </c>
      <c r="W243" s="35" t="s">
        <v>1000</v>
      </c>
      <c r="X243" s="35" t="s">
        <v>704</v>
      </c>
      <c r="Y243" s="11"/>
    </row>
    <row r="244" spans="1:25" ht="51" customHeight="1" x14ac:dyDescent="0.2">
      <c r="A244" s="33" t="s">
        <v>1001</v>
      </c>
      <c r="B244" s="34" t="s">
        <v>700</v>
      </c>
      <c r="C244" s="35" t="s">
        <v>701</v>
      </c>
      <c r="D244" s="35" t="s">
        <v>998</v>
      </c>
      <c r="E244" s="17" t="s">
        <v>231</v>
      </c>
      <c r="F244" s="37" t="s">
        <v>1002</v>
      </c>
      <c r="G244" s="37" t="s">
        <v>1003</v>
      </c>
      <c r="H244" s="19">
        <v>43238</v>
      </c>
      <c r="I244" s="19">
        <v>44061</v>
      </c>
      <c r="J244" s="19" t="str">
        <f ca="1">IF(Ugovori_OPULJP[[#This Row],[DATUM ZAVRŠETKA OPERACIJE]]&lt;TODAY(),"završen","u provedbi")</f>
        <v>završen</v>
      </c>
      <c r="K244" s="18" t="s">
        <v>1004</v>
      </c>
      <c r="L244" s="18" t="s">
        <v>31</v>
      </c>
      <c r="M244" s="42">
        <v>0.85</v>
      </c>
      <c r="N244" s="42">
        <v>0.15</v>
      </c>
      <c r="O244" s="27">
        <f>Ugovori_OPULJP[[#This Row],[Bespovratna sredstva - Ukupno (EU+Nac) HRK
= Ukupna ugovorena vrijednost bespovratnih sredstava]]*Ugovori_OPULJP[[#This Row],[EU STOPA SUFINANCIRANJA %
EU CO-FINANCING RATE %]]</f>
        <v>476511.7</v>
      </c>
      <c r="P244" s="27">
        <f>Ugovori_OPULJP[[#This Row],[Bespovratna sredstva - Ukupno (EU+Nac) HRK
= Ukupna ugovorena vrijednost bespovratnih sredstava]]*Ugovori_OPULJP[[#This Row],[STOPA NACIONALNOG SUFINANCIRANJA %]]</f>
        <v>84090.3</v>
      </c>
      <c r="Q244" s="27">
        <v>560602</v>
      </c>
      <c r="R244" s="27">
        <v>0</v>
      </c>
      <c r="S244" s="27">
        <v>0</v>
      </c>
      <c r="T244" s="20">
        <f>Ugovori_OPULJP[[#This Row],[Bespovratna sredstva - Ukupno (EU+Nac) HRK
= Ukupna ugovorena vrijednost bespovratnih sredstava]]+Ugovori_OPULJP[[#This Row],[Javni doprinos korisnika - HRK]]+Ugovori_OPULJP[[#This Row],[Privatni doprinos korisnika - HRK]]</f>
        <v>560602</v>
      </c>
      <c r="U244" s="17" t="s">
        <v>32</v>
      </c>
      <c r="V244" s="17" t="s">
        <v>710</v>
      </c>
      <c r="W244" s="35" t="s">
        <v>1005</v>
      </c>
      <c r="X244" s="35" t="s">
        <v>704</v>
      </c>
      <c r="Y244" s="11"/>
    </row>
    <row r="245" spans="1:25" ht="51" customHeight="1" x14ac:dyDescent="0.2">
      <c r="A245" s="33" t="s">
        <v>1006</v>
      </c>
      <c r="B245" s="34" t="s">
        <v>700</v>
      </c>
      <c r="C245" s="35" t="s">
        <v>701</v>
      </c>
      <c r="D245" s="35" t="s">
        <v>998</v>
      </c>
      <c r="E245" s="17" t="s">
        <v>231</v>
      </c>
      <c r="F245" s="37" t="s">
        <v>1007</v>
      </c>
      <c r="G245" s="37" t="s">
        <v>1008</v>
      </c>
      <c r="H245" s="19">
        <v>43249</v>
      </c>
      <c r="I245" s="19">
        <v>43980</v>
      </c>
      <c r="J245" s="19" t="str">
        <f ca="1">IF(Ugovori_OPULJP[[#This Row],[DATUM ZAVRŠETKA OPERACIJE]]&lt;TODAY(),"završen","u provedbi")</f>
        <v>završen</v>
      </c>
      <c r="K245" s="18" t="s">
        <v>209</v>
      </c>
      <c r="L245" s="18" t="s">
        <v>209</v>
      </c>
      <c r="M245" s="42">
        <v>0.85</v>
      </c>
      <c r="N245" s="42">
        <v>0.15</v>
      </c>
      <c r="O245" s="27">
        <f>Ugovori_OPULJP[[#This Row],[Bespovratna sredstva - Ukupno (EU+Nac) HRK
= Ukupna ugovorena vrijednost bespovratnih sredstava]]*Ugovori_OPULJP[[#This Row],[EU STOPA SUFINANCIRANJA %
EU CO-FINANCING RATE %]]</f>
        <v>588663.02899999998</v>
      </c>
      <c r="P245" s="27">
        <f>Ugovori_OPULJP[[#This Row],[Bespovratna sredstva - Ukupno (EU+Nac) HRK
= Ukupna ugovorena vrijednost bespovratnih sredstava]]*Ugovori_OPULJP[[#This Row],[STOPA NACIONALNOG SUFINANCIRANJA %]]</f>
        <v>103881.711</v>
      </c>
      <c r="Q245" s="27">
        <v>692544.74</v>
      </c>
      <c r="R245" s="27">
        <v>0</v>
      </c>
      <c r="S245" s="27">
        <v>0</v>
      </c>
      <c r="T245" s="20">
        <f>Ugovori_OPULJP[[#This Row],[Bespovratna sredstva - Ukupno (EU+Nac) HRK
= Ukupna ugovorena vrijednost bespovratnih sredstava]]+Ugovori_OPULJP[[#This Row],[Javni doprinos korisnika - HRK]]+Ugovori_OPULJP[[#This Row],[Privatni doprinos korisnika - HRK]]</f>
        <v>692544.74</v>
      </c>
      <c r="U245" s="17" t="s">
        <v>32</v>
      </c>
      <c r="V245" s="17" t="s">
        <v>710</v>
      </c>
      <c r="W245" s="35" t="s">
        <v>1009</v>
      </c>
      <c r="X245" s="35" t="s">
        <v>704</v>
      </c>
      <c r="Y245" s="11"/>
    </row>
    <row r="246" spans="1:25" ht="51" customHeight="1" x14ac:dyDescent="0.2">
      <c r="A246" s="33" t="s">
        <v>1010</v>
      </c>
      <c r="B246" s="34" t="s">
        <v>700</v>
      </c>
      <c r="C246" s="35" t="s">
        <v>701</v>
      </c>
      <c r="D246" s="35" t="s">
        <v>998</v>
      </c>
      <c r="E246" s="17" t="s">
        <v>231</v>
      </c>
      <c r="F246" s="37" t="s">
        <v>1011</v>
      </c>
      <c r="G246" s="37" t="s">
        <v>1012</v>
      </c>
      <c r="H246" s="19">
        <v>43238</v>
      </c>
      <c r="I246" s="19">
        <v>43879</v>
      </c>
      <c r="J246" s="19" t="str">
        <f ca="1">IF(Ugovori_OPULJP[[#This Row],[DATUM ZAVRŠETKA OPERACIJE]]&lt;TODAY(),"završen","u provedbi")</f>
        <v>završen</v>
      </c>
      <c r="K246" s="18" t="s">
        <v>82</v>
      </c>
      <c r="L246" s="18" t="s">
        <v>82</v>
      </c>
      <c r="M246" s="42">
        <v>0.85</v>
      </c>
      <c r="N246" s="42">
        <v>0.15</v>
      </c>
      <c r="O246" s="27">
        <f>Ugovori_OPULJP[[#This Row],[Bespovratna sredstva - Ukupno (EU+Nac) HRK
= Ukupna ugovorena vrijednost bespovratnih sredstava]]*Ugovori_OPULJP[[#This Row],[EU STOPA SUFINANCIRANJA %
EU CO-FINANCING RATE %]]</f>
        <v>285445.36800000002</v>
      </c>
      <c r="P246" s="27">
        <f>Ugovori_OPULJP[[#This Row],[Bespovratna sredstva - Ukupno (EU+Nac) HRK
= Ukupna ugovorena vrijednost bespovratnih sredstava]]*Ugovori_OPULJP[[#This Row],[STOPA NACIONALNOG SUFINANCIRANJA %]]</f>
        <v>50372.712</v>
      </c>
      <c r="Q246" s="27">
        <v>335818.08</v>
      </c>
      <c r="R246" s="27">
        <v>0</v>
      </c>
      <c r="S246" s="27">
        <v>0</v>
      </c>
      <c r="T246" s="20">
        <f>Ugovori_OPULJP[[#This Row],[Bespovratna sredstva - Ukupno (EU+Nac) HRK
= Ukupna ugovorena vrijednost bespovratnih sredstava]]+Ugovori_OPULJP[[#This Row],[Javni doprinos korisnika - HRK]]+Ugovori_OPULJP[[#This Row],[Privatni doprinos korisnika - HRK]]</f>
        <v>335818.08</v>
      </c>
      <c r="U246" s="17" t="s">
        <v>32</v>
      </c>
      <c r="V246" s="17" t="s">
        <v>710</v>
      </c>
      <c r="W246" s="35" t="s">
        <v>1013</v>
      </c>
      <c r="X246" s="35" t="s">
        <v>704</v>
      </c>
      <c r="Y246" s="11"/>
    </row>
    <row r="247" spans="1:25" ht="51" customHeight="1" x14ac:dyDescent="0.2">
      <c r="A247" s="33" t="s">
        <v>1014</v>
      </c>
      <c r="B247" s="34" t="s">
        <v>700</v>
      </c>
      <c r="C247" s="35" t="s">
        <v>701</v>
      </c>
      <c r="D247" s="35" t="s">
        <v>998</v>
      </c>
      <c r="E247" s="17" t="s">
        <v>231</v>
      </c>
      <c r="F247" s="37" t="s">
        <v>1015</v>
      </c>
      <c r="G247" s="37" t="s">
        <v>1016</v>
      </c>
      <c r="H247" s="19">
        <v>43238</v>
      </c>
      <c r="I247" s="19">
        <v>43787</v>
      </c>
      <c r="J247" s="19" t="str">
        <f ca="1">IF(Ugovori_OPULJP[[#This Row],[DATUM ZAVRŠETKA OPERACIJE]]&lt;TODAY(),"završen","u provedbi")</f>
        <v>završen</v>
      </c>
      <c r="K247" s="18" t="s">
        <v>1017</v>
      </c>
      <c r="L247" s="18" t="s">
        <v>354</v>
      </c>
      <c r="M247" s="42">
        <v>0.85</v>
      </c>
      <c r="N247" s="42">
        <v>0.15</v>
      </c>
      <c r="O247" s="27">
        <f>Ugovori_OPULJP[[#This Row],[Bespovratna sredstva - Ukupno (EU+Nac) HRK
= Ukupna ugovorena vrijednost bespovratnih sredstava]]*Ugovori_OPULJP[[#This Row],[EU STOPA SUFINANCIRANJA %
EU CO-FINANCING RATE %]]</f>
        <v>561727.71050000004</v>
      </c>
      <c r="P247" s="27">
        <f>Ugovori_OPULJP[[#This Row],[Bespovratna sredstva - Ukupno (EU+Nac) HRK
= Ukupna ugovorena vrijednost bespovratnih sredstava]]*Ugovori_OPULJP[[#This Row],[STOPA NACIONALNOG SUFINANCIRANJA %]]</f>
        <v>99128.419500000004</v>
      </c>
      <c r="Q247" s="27">
        <v>660856.13</v>
      </c>
      <c r="R247" s="27">
        <v>0</v>
      </c>
      <c r="S247" s="27">
        <v>0</v>
      </c>
      <c r="T247" s="20">
        <f>Ugovori_OPULJP[[#This Row],[Bespovratna sredstva - Ukupno (EU+Nac) HRK
= Ukupna ugovorena vrijednost bespovratnih sredstava]]+Ugovori_OPULJP[[#This Row],[Javni doprinos korisnika - HRK]]+Ugovori_OPULJP[[#This Row],[Privatni doprinos korisnika - HRK]]</f>
        <v>660856.13</v>
      </c>
      <c r="U247" s="17" t="s">
        <v>32</v>
      </c>
      <c r="V247" s="17" t="s">
        <v>710</v>
      </c>
      <c r="W247" s="35" t="s">
        <v>1018</v>
      </c>
      <c r="X247" s="35" t="s">
        <v>704</v>
      </c>
      <c r="Y247" s="11"/>
    </row>
    <row r="248" spans="1:25" ht="51" customHeight="1" x14ac:dyDescent="0.2">
      <c r="A248" s="33" t="s">
        <v>1019</v>
      </c>
      <c r="B248" s="34" t="s">
        <v>700</v>
      </c>
      <c r="C248" s="35" t="s">
        <v>701</v>
      </c>
      <c r="D248" s="35" t="s">
        <v>998</v>
      </c>
      <c r="E248" s="17" t="s">
        <v>231</v>
      </c>
      <c r="F248" s="37" t="s">
        <v>1020</v>
      </c>
      <c r="G248" s="37" t="s">
        <v>1021</v>
      </c>
      <c r="H248" s="19">
        <v>43238</v>
      </c>
      <c r="I248" s="19">
        <v>43695</v>
      </c>
      <c r="J248" s="19" t="str">
        <f ca="1">IF(Ugovori_OPULJP[[#This Row],[DATUM ZAVRŠETKA OPERACIJE]]&lt;TODAY(),"završen","u provedbi")</f>
        <v>završen</v>
      </c>
      <c r="K248" s="18" t="s">
        <v>1022</v>
      </c>
      <c r="L248" s="18" t="s">
        <v>31</v>
      </c>
      <c r="M248" s="42">
        <v>0.85</v>
      </c>
      <c r="N248" s="42">
        <v>0.15</v>
      </c>
      <c r="O248" s="27">
        <f>Ugovori_OPULJP[[#This Row],[Bespovratna sredstva - Ukupno (EU+Nac) HRK
= Ukupna ugovorena vrijednost bespovratnih sredstava]]*Ugovori_OPULJP[[#This Row],[EU STOPA SUFINANCIRANJA %
EU CO-FINANCING RATE %]]</f>
        <v>387425.57149999996</v>
      </c>
      <c r="P248" s="27">
        <f>Ugovori_OPULJP[[#This Row],[Bespovratna sredstva - Ukupno (EU+Nac) HRK
= Ukupna ugovorena vrijednost bespovratnih sredstava]]*Ugovori_OPULJP[[#This Row],[STOPA NACIONALNOG SUFINANCIRANJA %]]</f>
        <v>68369.218499999988</v>
      </c>
      <c r="Q248" s="27">
        <v>455794.79</v>
      </c>
      <c r="R248" s="27">
        <v>0</v>
      </c>
      <c r="S248" s="27">
        <v>0</v>
      </c>
      <c r="T248" s="20">
        <f>Ugovori_OPULJP[[#This Row],[Bespovratna sredstva - Ukupno (EU+Nac) HRK
= Ukupna ugovorena vrijednost bespovratnih sredstava]]+Ugovori_OPULJP[[#This Row],[Javni doprinos korisnika - HRK]]+Ugovori_OPULJP[[#This Row],[Privatni doprinos korisnika - HRK]]</f>
        <v>455794.79</v>
      </c>
      <c r="U248" s="17" t="s">
        <v>32</v>
      </c>
      <c r="V248" s="17" t="s">
        <v>710</v>
      </c>
      <c r="W248" s="35" t="s">
        <v>1023</v>
      </c>
      <c r="X248" s="35" t="s">
        <v>704</v>
      </c>
      <c r="Y248" s="11"/>
    </row>
    <row r="249" spans="1:25" ht="51" customHeight="1" x14ac:dyDescent="0.2">
      <c r="A249" s="33" t="s">
        <v>1024</v>
      </c>
      <c r="B249" s="34" t="s">
        <v>700</v>
      </c>
      <c r="C249" s="35" t="s">
        <v>701</v>
      </c>
      <c r="D249" s="35" t="s">
        <v>998</v>
      </c>
      <c r="E249" s="17" t="s">
        <v>231</v>
      </c>
      <c r="F249" s="37" t="s">
        <v>1025</v>
      </c>
      <c r="G249" s="37" t="s">
        <v>1026</v>
      </c>
      <c r="H249" s="19">
        <v>43238</v>
      </c>
      <c r="I249" s="19">
        <v>43664</v>
      </c>
      <c r="J249" s="19" t="str">
        <f ca="1">IF(Ugovori_OPULJP[[#This Row],[DATUM ZAVRŠETKA OPERACIJE]]&lt;TODAY(),"završen","u provedbi")</f>
        <v>završen</v>
      </c>
      <c r="K249" s="18" t="s">
        <v>102</v>
      </c>
      <c r="L249" s="18" t="s">
        <v>102</v>
      </c>
      <c r="M249" s="42">
        <v>0.85</v>
      </c>
      <c r="N249" s="42">
        <v>0.15</v>
      </c>
      <c r="O249" s="27">
        <f>Ugovori_OPULJP[[#This Row],[Bespovratna sredstva - Ukupno (EU+Nac) HRK
= Ukupna ugovorena vrijednost bespovratnih sredstava]]*Ugovori_OPULJP[[#This Row],[EU STOPA SUFINANCIRANJA %
EU CO-FINANCING RATE %]]</f>
        <v>430701.375</v>
      </c>
      <c r="P249" s="27">
        <f>Ugovori_OPULJP[[#This Row],[Bespovratna sredstva - Ukupno (EU+Nac) HRK
= Ukupna ugovorena vrijednost bespovratnih sredstava]]*Ugovori_OPULJP[[#This Row],[STOPA NACIONALNOG SUFINANCIRANJA %]]</f>
        <v>76006.125</v>
      </c>
      <c r="Q249" s="27">
        <v>506707.5</v>
      </c>
      <c r="R249" s="27">
        <v>0</v>
      </c>
      <c r="S249" s="27">
        <v>0</v>
      </c>
      <c r="T249" s="20">
        <f>Ugovori_OPULJP[[#This Row],[Bespovratna sredstva - Ukupno (EU+Nac) HRK
= Ukupna ugovorena vrijednost bespovratnih sredstava]]+Ugovori_OPULJP[[#This Row],[Javni doprinos korisnika - HRK]]+Ugovori_OPULJP[[#This Row],[Privatni doprinos korisnika - HRK]]</f>
        <v>506707.5</v>
      </c>
      <c r="U249" s="17" t="s">
        <v>32</v>
      </c>
      <c r="V249" s="17" t="s">
        <v>710</v>
      </c>
      <c r="W249" s="35" t="s">
        <v>1027</v>
      </c>
      <c r="X249" s="35" t="s">
        <v>704</v>
      </c>
      <c r="Y249" s="11"/>
    </row>
    <row r="250" spans="1:25" ht="51" customHeight="1" x14ac:dyDescent="0.2">
      <c r="A250" s="33" t="s">
        <v>1028</v>
      </c>
      <c r="B250" s="34" t="s">
        <v>700</v>
      </c>
      <c r="C250" s="35" t="s">
        <v>701</v>
      </c>
      <c r="D250" s="35" t="s">
        <v>998</v>
      </c>
      <c r="E250" s="17" t="s">
        <v>231</v>
      </c>
      <c r="F250" s="37" t="s">
        <v>1029</v>
      </c>
      <c r="G250" s="37" t="s">
        <v>1030</v>
      </c>
      <c r="H250" s="19">
        <v>43238</v>
      </c>
      <c r="I250" s="19">
        <v>43861</v>
      </c>
      <c r="J250" s="19" t="str">
        <f ca="1">IF(Ugovori_OPULJP[[#This Row],[DATUM ZAVRŠETKA OPERACIJE]]&lt;TODAY(),"završen","u provedbi")</f>
        <v>završen</v>
      </c>
      <c r="K250" s="18" t="s">
        <v>209</v>
      </c>
      <c r="L250" s="18" t="s">
        <v>209</v>
      </c>
      <c r="M250" s="42">
        <v>0.85</v>
      </c>
      <c r="N250" s="42">
        <v>0.15</v>
      </c>
      <c r="O250" s="27">
        <f>Ugovori_OPULJP[[#This Row],[Bespovratna sredstva - Ukupno (EU+Nac) HRK
= Ukupna ugovorena vrijednost bespovratnih sredstava]]*Ugovori_OPULJP[[#This Row],[EU STOPA SUFINANCIRANJA %
EU CO-FINANCING RATE %]]</f>
        <v>1056705.125</v>
      </c>
      <c r="P250" s="27">
        <f>Ugovori_OPULJP[[#This Row],[Bespovratna sredstva - Ukupno (EU+Nac) HRK
= Ukupna ugovorena vrijednost bespovratnih sredstava]]*Ugovori_OPULJP[[#This Row],[STOPA NACIONALNOG SUFINANCIRANJA %]]</f>
        <v>186477.375</v>
      </c>
      <c r="Q250" s="27">
        <v>1243182.5</v>
      </c>
      <c r="R250" s="27">
        <v>0</v>
      </c>
      <c r="S250" s="27">
        <v>0</v>
      </c>
      <c r="T250" s="20">
        <f>Ugovori_OPULJP[[#This Row],[Bespovratna sredstva - Ukupno (EU+Nac) HRK
= Ukupna ugovorena vrijednost bespovratnih sredstava]]+Ugovori_OPULJP[[#This Row],[Javni doprinos korisnika - HRK]]+Ugovori_OPULJP[[#This Row],[Privatni doprinos korisnika - HRK]]</f>
        <v>1243182.5</v>
      </c>
      <c r="U250" s="17" t="s">
        <v>32</v>
      </c>
      <c r="V250" s="17" t="s">
        <v>710</v>
      </c>
      <c r="W250" s="35" t="s">
        <v>1031</v>
      </c>
      <c r="X250" s="35" t="s">
        <v>704</v>
      </c>
      <c r="Y250" s="11"/>
    </row>
    <row r="251" spans="1:25" ht="51" customHeight="1" x14ac:dyDescent="0.2">
      <c r="A251" s="33" t="s">
        <v>1032</v>
      </c>
      <c r="B251" s="34" t="s">
        <v>700</v>
      </c>
      <c r="C251" s="35" t="s">
        <v>701</v>
      </c>
      <c r="D251" s="35" t="s">
        <v>998</v>
      </c>
      <c r="E251" s="17" t="s">
        <v>231</v>
      </c>
      <c r="F251" s="37" t="s">
        <v>1033</v>
      </c>
      <c r="G251" s="37" t="s">
        <v>1034</v>
      </c>
      <c r="H251" s="19">
        <v>43238</v>
      </c>
      <c r="I251" s="19">
        <v>43787</v>
      </c>
      <c r="J251" s="19" t="str">
        <f ca="1">IF(Ugovori_OPULJP[[#This Row],[DATUM ZAVRŠETKA OPERACIJE]]&lt;TODAY(),"završen","u provedbi")</f>
        <v>završen</v>
      </c>
      <c r="K251" s="18" t="s">
        <v>402</v>
      </c>
      <c r="L251" s="18" t="s">
        <v>402</v>
      </c>
      <c r="M251" s="42">
        <v>0.85</v>
      </c>
      <c r="N251" s="42">
        <v>0.15</v>
      </c>
      <c r="O251" s="27">
        <f>Ugovori_OPULJP[[#This Row],[Bespovratna sredstva - Ukupno (EU+Nac) HRK
= Ukupna ugovorena vrijednost bespovratnih sredstava]]*Ugovori_OPULJP[[#This Row],[EU STOPA SUFINANCIRANJA %
EU CO-FINANCING RATE %]]</f>
        <v>588950.64350000001</v>
      </c>
      <c r="P251" s="27">
        <f>Ugovori_OPULJP[[#This Row],[Bespovratna sredstva - Ukupno (EU+Nac) HRK
= Ukupna ugovorena vrijednost bespovratnih sredstava]]*Ugovori_OPULJP[[#This Row],[STOPA NACIONALNOG SUFINANCIRANJA %]]</f>
        <v>103932.46649999999</v>
      </c>
      <c r="Q251" s="27">
        <v>692883.11</v>
      </c>
      <c r="R251" s="27">
        <v>0</v>
      </c>
      <c r="S251" s="27">
        <v>0</v>
      </c>
      <c r="T251" s="20">
        <f>Ugovori_OPULJP[[#This Row],[Bespovratna sredstva - Ukupno (EU+Nac) HRK
= Ukupna ugovorena vrijednost bespovratnih sredstava]]+Ugovori_OPULJP[[#This Row],[Javni doprinos korisnika - HRK]]+Ugovori_OPULJP[[#This Row],[Privatni doprinos korisnika - HRK]]</f>
        <v>692883.11</v>
      </c>
      <c r="U251" s="17" t="s">
        <v>32</v>
      </c>
      <c r="V251" s="17" t="s">
        <v>710</v>
      </c>
      <c r="W251" s="35" t="s">
        <v>1035</v>
      </c>
      <c r="X251" s="35" t="s">
        <v>704</v>
      </c>
      <c r="Y251" s="11"/>
    </row>
    <row r="252" spans="1:25" ht="51" customHeight="1" x14ac:dyDescent="0.2">
      <c r="A252" s="33" t="s">
        <v>1036</v>
      </c>
      <c r="B252" s="34" t="s">
        <v>700</v>
      </c>
      <c r="C252" s="35" t="s">
        <v>701</v>
      </c>
      <c r="D252" s="35" t="s">
        <v>998</v>
      </c>
      <c r="E252" s="17" t="s">
        <v>231</v>
      </c>
      <c r="F252" s="37" t="s">
        <v>1037</v>
      </c>
      <c r="G252" s="37" t="s">
        <v>1038</v>
      </c>
      <c r="H252" s="19">
        <v>43238</v>
      </c>
      <c r="I252" s="19">
        <v>43787</v>
      </c>
      <c r="J252" s="19" t="str">
        <f ca="1">IF(Ugovori_OPULJP[[#This Row],[DATUM ZAVRŠETKA OPERACIJE]]&lt;TODAY(),"završen","u provedbi")</f>
        <v>završen</v>
      </c>
      <c r="K252" s="18" t="s">
        <v>102</v>
      </c>
      <c r="L252" s="18" t="s">
        <v>102</v>
      </c>
      <c r="M252" s="42">
        <v>0.85</v>
      </c>
      <c r="N252" s="42">
        <v>0.15</v>
      </c>
      <c r="O252" s="27">
        <f>Ugovori_OPULJP[[#This Row],[Bespovratna sredstva - Ukupno (EU+Nac) HRK
= Ukupna ugovorena vrijednost bespovratnih sredstava]]*Ugovori_OPULJP[[#This Row],[EU STOPA SUFINANCIRANJA %
EU CO-FINANCING RATE %]]</f>
        <v>586782.14899999998</v>
      </c>
      <c r="P252" s="27">
        <f>Ugovori_OPULJP[[#This Row],[Bespovratna sredstva - Ukupno (EU+Nac) HRK
= Ukupna ugovorena vrijednost bespovratnih sredstava]]*Ugovori_OPULJP[[#This Row],[STOPA NACIONALNOG SUFINANCIRANJA %]]</f>
        <v>103549.79099999998</v>
      </c>
      <c r="Q252" s="27">
        <v>690331.94</v>
      </c>
      <c r="R252" s="27">
        <v>0</v>
      </c>
      <c r="S252" s="27">
        <v>0</v>
      </c>
      <c r="T252" s="20">
        <f>Ugovori_OPULJP[[#This Row],[Bespovratna sredstva - Ukupno (EU+Nac) HRK
= Ukupna ugovorena vrijednost bespovratnih sredstava]]+Ugovori_OPULJP[[#This Row],[Javni doprinos korisnika - HRK]]+Ugovori_OPULJP[[#This Row],[Privatni doprinos korisnika - HRK]]</f>
        <v>690331.94</v>
      </c>
      <c r="U252" s="17" t="s">
        <v>32</v>
      </c>
      <c r="V252" s="17" t="s">
        <v>710</v>
      </c>
      <c r="W252" s="35" t="s">
        <v>1039</v>
      </c>
      <c r="X252" s="35" t="s">
        <v>704</v>
      </c>
      <c r="Y252" s="11"/>
    </row>
    <row r="253" spans="1:25" ht="51" customHeight="1" x14ac:dyDescent="0.2">
      <c r="A253" s="33" t="s">
        <v>1040</v>
      </c>
      <c r="B253" s="34" t="s">
        <v>700</v>
      </c>
      <c r="C253" s="35" t="s">
        <v>701</v>
      </c>
      <c r="D253" s="35" t="s">
        <v>998</v>
      </c>
      <c r="E253" s="17" t="s">
        <v>231</v>
      </c>
      <c r="F253" s="37" t="s">
        <v>1041</v>
      </c>
      <c r="G253" s="37" t="s">
        <v>1042</v>
      </c>
      <c r="H253" s="19">
        <v>43238</v>
      </c>
      <c r="I253" s="19">
        <v>43969</v>
      </c>
      <c r="J253" s="19" t="str">
        <f ca="1">IF(Ugovori_OPULJP[[#This Row],[DATUM ZAVRŠETKA OPERACIJE]]&lt;TODAY(),"završen","u provedbi")</f>
        <v>završen</v>
      </c>
      <c r="K253" s="18" t="s">
        <v>320</v>
      </c>
      <c r="L253" s="18" t="s">
        <v>320</v>
      </c>
      <c r="M253" s="42">
        <v>0.85</v>
      </c>
      <c r="N253" s="42">
        <v>0.15</v>
      </c>
      <c r="O253" s="27">
        <f>Ugovori_OPULJP[[#This Row],[Bespovratna sredstva - Ukupno (EU+Nac) HRK
= Ukupna ugovorena vrijednost bespovratnih sredstava]]*Ugovori_OPULJP[[#This Row],[EU STOPA SUFINANCIRANJA %
EU CO-FINANCING RATE %]]</f>
        <v>586071.78700000001</v>
      </c>
      <c r="P253" s="27">
        <f>Ugovori_OPULJP[[#This Row],[Bespovratna sredstva - Ukupno (EU+Nac) HRK
= Ukupna ugovorena vrijednost bespovratnih sredstava]]*Ugovori_OPULJP[[#This Row],[STOPA NACIONALNOG SUFINANCIRANJA %]]</f>
        <v>103424.43299999999</v>
      </c>
      <c r="Q253" s="27">
        <v>689496.22</v>
      </c>
      <c r="R253" s="27">
        <v>0</v>
      </c>
      <c r="S253" s="27">
        <v>0</v>
      </c>
      <c r="T253" s="20">
        <f>Ugovori_OPULJP[[#This Row],[Bespovratna sredstva - Ukupno (EU+Nac) HRK
= Ukupna ugovorena vrijednost bespovratnih sredstava]]+Ugovori_OPULJP[[#This Row],[Javni doprinos korisnika - HRK]]+Ugovori_OPULJP[[#This Row],[Privatni doprinos korisnika - HRK]]</f>
        <v>689496.22</v>
      </c>
      <c r="U253" s="17" t="s">
        <v>32</v>
      </c>
      <c r="V253" s="17" t="s">
        <v>710</v>
      </c>
      <c r="W253" s="35" t="s">
        <v>1043</v>
      </c>
      <c r="X253" s="35" t="s">
        <v>704</v>
      </c>
      <c r="Y253" s="11"/>
    </row>
    <row r="254" spans="1:25" ht="51" customHeight="1" x14ac:dyDescent="0.2">
      <c r="A254" s="33" t="s">
        <v>1044</v>
      </c>
      <c r="B254" s="34" t="s">
        <v>700</v>
      </c>
      <c r="C254" s="35" t="s">
        <v>701</v>
      </c>
      <c r="D254" s="35" t="s">
        <v>998</v>
      </c>
      <c r="E254" s="17" t="s">
        <v>231</v>
      </c>
      <c r="F254" s="37" t="s">
        <v>1045</v>
      </c>
      <c r="G254" s="37" t="s">
        <v>1046</v>
      </c>
      <c r="H254" s="19">
        <v>43238</v>
      </c>
      <c r="I254" s="19">
        <v>44061</v>
      </c>
      <c r="J254" s="19" t="str">
        <f ca="1">IF(Ugovori_OPULJP[[#This Row],[DATUM ZAVRŠETKA OPERACIJE]]&lt;TODAY(),"završen","u provedbi")</f>
        <v>završen</v>
      </c>
      <c r="K254" s="18" t="s">
        <v>82</v>
      </c>
      <c r="L254" s="18" t="s">
        <v>82</v>
      </c>
      <c r="M254" s="42">
        <v>0.85</v>
      </c>
      <c r="N254" s="42">
        <v>0.15</v>
      </c>
      <c r="O254" s="27">
        <f>Ugovori_OPULJP[[#This Row],[Bespovratna sredstva - Ukupno (EU+Nac) HRK
= Ukupna ugovorena vrijednost bespovratnih sredstava]]*Ugovori_OPULJP[[#This Row],[EU STOPA SUFINANCIRANJA %
EU CO-FINANCING RATE %]]</f>
        <v>524746.34400000004</v>
      </c>
      <c r="P254" s="27">
        <f>Ugovori_OPULJP[[#This Row],[Bespovratna sredstva - Ukupno (EU+Nac) HRK
= Ukupna ugovorena vrijednost bespovratnih sredstava]]*Ugovori_OPULJP[[#This Row],[STOPA NACIONALNOG SUFINANCIRANJA %]]</f>
        <v>92602.296000000002</v>
      </c>
      <c r="Q254" s="27">
        <v>617348.64</v>
      </c>
      <c r="R254" s="27">
        <v>0</v>
      </c>
      <c r="S254" s="27">
        <v>0</v>
      </c>
      <c r="T254" s="20">
        <f>Ugovori_OPULJP[[#This Row],[Bespovratna sredstva - Ukupno (EU+Nac) HRK
= Ukupna ugovorena vrijednost bespovratnih sredstava]]+Ugovori_OPULJP[[#This Row],[Javni doprinos korisnika - HRK]]+Ugovori_OPULJP[[#This Row],[Privatni doprinos korisnika - HRK]]</f>
        <v>617348.64</v>
      </c>
      <c r="U254" s="17" t="s">
        <v>32</v>
      </c>
      <c r="V254" s="17" t="s">
        <v>710</v>
      </c>
      <c r="W254" s="35" t="s">
        <v>1047</v>
      </c>
      <c r="X254" s="35" t="s">
        <v>704</v>
      </c>
      <c r="Y254" s="11"/>
    </row>
    <row r="255" spans="1:25" ht="51" customHeight="1" x14ac:dyDescent="0.2">
      <c r="A255" s="33" t="s">
        <v>1048</v>
      </c>
      <c r="B255" s="34" t="s">
        <v>700</v>
      </c>
      <c r="C255" s="35" t="s">
        <v>701</v>
      </c>
      <c r="D255" s="35" t="s">
        <v>998</v>
      </c>
      <c r="E255" s="17" t="s">
        <v>231</v>
      </c>
      <c r="F255" s="37" t="s">
        <v>1049</v>
      </c>
      <c r="G255" s="37" t="s">
        <v>1050</v>
      </c>
      <c r="H255" s="19">
        <v>43238</v>
      </c>
      <c r="I255" s="19">
        <v>44153</v>
      </c>
      <c r="J255" s="19" t="str">
        <f ca="1">IF(Ugovori_OPULJP[[#This Row],[DATUM ZAVRŠETKA OPERACIJE]]&lt;TODAY(),"završen","u provedbi")</f>
        <v>završen</v>
      </c>
      <c r="K255" s="18" t="s">
        <v>1051</v>
      </c>
      <c r="L255" s="18" t="s">
        <v>198</v>
      </c>
      <c r="M255" s="42">
        <v>0.85</v>
      </c>
      <c r="N255" s="42">
        <v>0.15</v>
      </c>
      <c r="O255" s="27">
        <f>Ugovori_OPULJP[[#This Row],[Bespovratna sredstva - Ukupno (EU+Nac) HRK
= Ukupna ugovorena vrijednost bespovratnih sredstava]]*Ugovori_OPULJP[[#This Row],[EU STOPA SUFINANCIRANJA %
EU CO-FINANCING RATE %]]</f>
        <v>594638.57149999996</v>
      </c>
      <c r="P255" s="27">
        <f>Ugovori_OPULJP[[#This Row],[Bespovratna sredstva - Ukupno (EU+Nac) HRK
= Ukupna ugovorena vrijednost bespovratnih sredstava]]*Ugovori_OPULJP[[#This Row],[STOPA NACIONALNOG SUFINANCIRANJA %]]</f>
        <v>104936.2185</v>
      </c>
      <c r="Q255" s="27">
        <v>699574.79</v>
      </c>
      <c r="R255" s="27">
        <v>0</v>
      </c>
      <c r="S255" s="27">
        <v>0</v>
      </c>
      <c r="T255" s="20">
        <f>Ugovori_OPULJP[[#This Row],[Bespovratna sredstva - Ukupno (EU+Nac) HRK
= Ukupna ugovorena vrijednost bespovratnih sredstava]]+Ugovori_OPULJP[[#This Row],[Javni doprinos korisnika - HRK]]+Ugovori_OPULJP[[#This Row],[Privatni doprinos korisnika - HRK]]</f>
        <v>699574.79</v>
      </c>
      <c r="U255" s="17" t="s">
        <v>32</v>
      </c>
      <c r="V255" s="17" t="s">
        <v>710</v>
      </c>
      <c r="W255" s="35" t="s">
        <v>1052</v>
      </c>
      <c r="X255" s="35" t="s">
        <v>704</v>
      </c>
      <c r="Y255" s="11"/>
    </row>
    <row r="256" spans="1:25" ht="51" customHeight="1" x14ac:dyDescent="0.2">
      <c r="A256" s="33" t="s">
        <v>1053</v>
      </c>
      <c r="B256" s="34" t="s">
        <v>700</v>
      </c>
      <c r="C256" s="35" t="s">
        <v>701</v>
      </c>
      <c r="D256" s="35" t="s">
        <v>998</v>
      </c>
      <c r="E256" s="17" t="s">
        <v>231</v>
      </c>
      <c r="F256" s="37" t="s">
        <v>1054</v>
      </c>
      <c r="G256" s="37" t="s">
        <v>1055</v>
      </c>
      <c r="H256" s="19">
        <v>43282</v>
      </c>
      <c r="I256" s="19">
        <v>44134</v>
      </c>
      <c r="J256" s="19" t="str">
        <f ca="1">IF(Ugovori_OPULJP[[#This Row],[DATUM ZAVRŠETKA OPERACIJE]]&lt;TODAY(),"završen","u provedbi")</f>
        <v>završen</v>
      </c>
      <c r="K256" s="18" t="s">
        <v>171</v>
      </c>
      <c r="L256" s="18" t="s">
        <v>171</v>
      </c>
      <c r="M256" s="42">
        <v>0.85</v>
      </c>
      <c r="N256" s="42">
        <v>0.15</v>
      </c>
      <c r="O256" s="27">
        <f>Ugovori_OPULJP[[#This Row],[Bespovratna sredstva - Ukupno (EU+Nac) HRK
= Ukupna ugovorena vrijednost bespovratnih sredstava]]*Ugovori_OPULJP[[#This Row],[EU STOPA SUFINANCIRANJA %
EU CO-FINANCING RATE %]]</f>
        <v>535335.94149999996</v>
      </c>
      <c r="P256" s="27">
        <f>Ugovori_OPULJP[[#This Row],[Bespovratna sredstva - Ukupno (EU+Nac) HRK
= Ukupna ugovorena vrijednost bespovratnih sredstava]]*Ugovori_OPULJP[[#This Row],[STOPA NACIONALNOG SUFINANCIRANJA %]]</f>
        <v>94471.04849999999</v>
      </c>
      <c r="Q256" s="27">
        <v>629806.99</v>
      </c>
      <c r="R256" s="27">
        <v>0</v>
      </c>
      <c r="S256" s="27">
        <v>0</v>
      </c>
      <c r="T256" s="20">
        <f>Ugovori_OPULJP[[#This Row],[Bespovratna sredstva - Ukupno (EU+Nac) HRK
= Ukupna ugovorena vrijednost bespovratnih sredstava]]+Ugovori_OPULJP[[#This Row],[Javni doprinos korisnika - HRK]]+Ugovori_OPULJP[[#This Row],[Privatni doprinos korisnika - HRK]]</f>
        <v>629806.99</v>
      </c>
      <c r="U256" s="17" t="s">
        <v>32</v>
      </c>
      <c r="V256" s="17" t="s">
        <v>710</v>
      </c>
      <c r="W256" s="35" t="s">
        <v>1056</v>
      </c>
      <c r="X256" s="35" t="s">
        <v>704</v>
      </c>
      <c r="Y256" s="11"/>
    </row>
    <row r="257" spans="1:25" ht="51" customHeight="1" x14ac:dyDescent="0.2">
      <c r="A257" s="33" t="s">
        <v>1057</v>
      </c>
      <c r="B257" s="34" t="s">
        <v>700</v>
      </c>
      <c r="C257" s="35" t="s">
        <v>701</v>
      </c>
      <c r="D257" s="35" t="s">
        <v>998</v>
      </c>
      <c r="E257" s="17" t="s">
        <v>231</v>
      </c>
      <c r="F257" s="37" t="s">
        <v>1058</v>
      </c>
      <c r="G257" s="37" t="s">
        <v>1059</v>
      </c>
      <c r="H257" s="19">
        <v>43238</v>
      </c>
      <c r="I257" s="19">
        <v>44213</v>
      </c>
      <c r="J257" s="19" t="str">
        <f ca="1">IF(Ugovori_OPULJP[[#This Row],[DATUM ZAVRŠETKA OPERACIJE]]&lt;TODAY(),"završen","u provedbi")</f>
        <v>završen</v>
      </c>
      <c r="K257" s="18" t="s">
        <v>209</v>
      </c>
      <c r="L257" s="18" t="s">
        <v>31</v>
      </c>
      <c r="M257" s="42">
        <v>0.85</v>
      </c>
      <c r="N257" s="42">
        <v>0.15</v>
      </c>
      <c r="O257" s="27">
        <f>Ugovori_OPULJP[[#This Row],[Bespovratna sredstva - Ukupno (EU+Nac) HRK
= Ukupna ugovorena vrijednost bespovratnih sredstava]]*Ugovori_OPULJP[[#This Row],[EU STOPA SUFINANCIRANJA %
EU CO-FINANCING RATE %]]</f>
        <v>291815.57400000002</v>
      </c>
      <c r="P257" s="27">
        <f>Ugovori_OPULJP[[#This Row],[Bespovratna sredstva - Ukupno (EU+Nac) HRK
= Ukupna ugovorena vrijednost bespovratnih sredstava]]*Ugovori_OPULJP[[#This Row],[STOPA NACIONALNOG SUFINANCIRANJA %]]</f>
        <v>51496.866000000002</v>
      </c>
      <c r="Q257" s="27">
        <v>343312.44</v>
      </c>
      <c r="R257" s="27">
        <v>0</v>
      </c>
      <c r="S257" s="27">
        <v>0</v>
      </c>
      <c r="T257" s="20">
        <f>Ugovori_OPULJP[[#This Row],[Bespovratna sredstva - Ukupno (EU+Nac) HRK
= Ukupna ugovorena vrijednost bespovratnih sredstava]]+Ugovori_OPULJP[[#This Row],[Javni doprinos korisnika - HRK]]+Ugovori_OPULJP[[#This Row],[Privatni doprinos korisnika - HRK]]</f>
        <v>343312.44</v>
      </c>
      <c r="U257" s="17" t="s">
        <v>32</v>
      </c>
      <c r="V257" s="17" t="s">
        <v>710</v>
      </c>
      <c r="W257" s="35" t="s">
        <v>1060</v>
      </c>
      <c r="X257" s="35" t="s">
        <v>704</v>
      </c>
      <c r="Y257" s="11"/>
    </row>
    <row r="258" spans="1:25" ht="51" customHeight="1" x14ac:dyDescent="0.2">
      <c r="A258" s="33" t="s">
        <v>1061</v>
      </c>
      <c r="B258" s="34" t="s">
        <v>700</v>
      </c>
      <c r="C258" s="35" t="s">
        <v>701</v>
      </c>
      <c r="D258" s="35" t="s">
        <v>998</v>
      </c>
      <c r="E258" s="17" t="s">
        <v>231</v>
      </c>
      <c r="F258" s="37" t="s">
        <v>1062</v>
      </c>
      <c r="G258" s="37" t="s">
        <v>31</v>
      </c>
      <c r="H258" s="19">
        <v>43238</v>
      </c>
      <c r="I258" s="19">
        <v>43787</v>
      </c>
      <c r="J258" s="19" t="str">
        <f ca="1">IF(Ugovori_OPULJP[[#This Row],[DATUM ZAVRŠETKA OPERACIJE]]&lt;TODAY(),"završen","u provedbi")</f>
        <v>završen</v>
      </c>
      <c r="K258" s="18" t="s">
        <v>31</v>
      </c>
      <c r="L258" s="18" t="s">
        <v>31</v>
      </c>
      <c r="M258" s="42">
        <v>0.85</v>
      </c>
      <c r="N258" s="42">
        <v>0.15</v>
      </c>
      <c r="O258" s="27">
        <f>Ugovori_OPULJP[[#This Row],[Bespovratna sredstva - Ukupno (EU+Nac) HRK
= Ukupna ugovorena vrijednost bespovratnih sredstava]]*Ugovori_OPULJP[[#This Row],[EU STOPA SUFINANCIRANJA %
EU CO-FINANCING RATE %]]</f>
        <v>592087.26249999995</v>
      </c>
      <c r="P258" s="27">
        <f>Ugovori_OPULJP[[#This Row],[Bespovratna sredstva - Ukupno (EU+Nac) HRK
= Ukupna ugovorena vrijednost bespovratnih sredstava]]*Ugovori_OPULJP[[#This Row],[STOPA NACIONALNOG SUFINANCIRANJA %]]</f>
        <v>104485.9875</v>
      </c>
      <c r="Q258" s="27">
        <v>696573.25</v>
      </c>
      <c r="R258" s="27">
        <v>0</v>
      </c>
      <c r="S258" s="27">
        <v>0</v>
      </c>
      <c r="T258" s="20">
        <f>Ugovori_OPULJP[[#This Row],[Bespovratna sredstva - Ukupno (EU+Nac) HRK
= Ukupna ugovorena vrijednost bespovratnih sredstava]]+Ugovori_OPULJP[[#This Row],[Javni doprinos korisnika - HRK]]+Ugovori_OPULJP[[#This Row],[Privatni doprinos korisnika - HRK]]</f>
        <v>696573.25</v>
      </c>
      <c r="U258" s="17" t="s">
        <v>32</v>
      </c>
      <c r="V258" s="17" t="s">
        <v>710</v>
      </c>
      <c r="W258" s="35" t="s">
        <v>1063</v>
      </c>
      <c r="X258" s="35" t="s">
        <v>704</v>
      </c>
      <c r="Y258" s="11"/>
    </row>
    <row r="259" spans="1:25" ht="51" customHeight="1" x14ac:dyDescent="0.2">
      <c r="A259" s="33" t="s">
        <v>1064</v>
      </c>
      <c r="B259" s="34" t="s">
        <v>700</v>
      </c>
      <c r="C259" s="35" t="s">
        <v>701</v>
      </c>
      <c r="D259" s="35" t="s">
        <v>998</v>
      </c>
      <c r="E259" s="17" t="s">
        <v>231</v>
      </c>
      <c r="F259" s="37" t="s">
        <v>12840</v>
      </c>
      <c r="G259" s="37" t="s">
        <v>1065</v>
      </c>
      <c r="H259" s="19">
        <v>43238</v>
      </c>
      <c r="I259" s="19">
        <v>43787</v>
      </c>
      <c r="J259" s="19" t="str">
        <f ca="1">IF(Ugovori_OPULJP[[#This Row],[DATUM ZAVRŠETKA OPERACIJE]]&lt;TODAY(),"završen","u provedbi")</f>
        <v>završen</v>
      </c>
      <c r="K259" s="18" t="s">
        <v>209</v>
      </c>
      <c r="L259" s="18" t="s">
        <v>209</v>
      </c>
      <c r="M259" s="42">
        <v>0.85</v>
      </c>
      <c r="N259" s="42">
        <v>0.15</v>
      </c>
      <c r="O259" s="27">
        <f>Ugovori_OPULJP[[#This Row],[Bespovratna sredstva - Ukupno (EU+Nac) HRK
= Ukupna ugovorena vrijednost bespovratnih sredstava]]*Ugovori_OPULJP[[#This Row],[EU STOPA SUFINANCIRANJA %
EU CO-FINANCING RATE %]]</f>
        <v>544251.04749999999</v>
      </c>
      <c r="P259" s="27">
        <f>Ugovori_OPULJP[[#This Row],[Bespovratna sredstva - Ukupno (EU+Nac) HRK
= Ukupna ugovorena vrijednost bespovratnih sredstava]]*Ugovori_OPULJP[[#This Row],[STOPA NACIONALNOG SUFINANCIRANJA %]]</f>
        <v>96044.302499999991</v>
      </c>
      <c r="Q259" s="27">
        <v>640295.35</v>
      </c>
      <c r="R259" s="27">
        <v>0</v>
      </c>
      <c r="S259" s="27">
        <v>0</v>
      </c>
      <c r="T259" s="20">
        <f>Ugovori_OPULJP[[#This Row],[Bespovratna sredstva - Ukupno (EU+Nac) HRK
= Ukupna ugovorena vrijednost bespovratnih sredstava]]+Ugovori_OPULJP[[#This Row],[Javni doprinos korisnika - HRK]]+Ugovori_OPULJP[[#This Row],[Privatni doprinos korisnika - HRK]]</f>
        <v>640295.35</v>
      </c>
      <c r="U259" s="17" t="s">
        <v>32</v>
      </c>
      <c r="V259" s="17" t="s">
        <v>710</v>
      </c>
      <c r="W259" s="35" t="s">
        <v>1066</v>
      </c>
      <c r="X259" s="35" t="s">
        <v>704</v>
      </c>
      <c r="Y259" s="11"/>
    </row>
    <row r="260" spans="1:25" ht="51" customHeight="1" x14ac:dyDescent="0.2">
      <c r="A260" s="33" t="s">
        <v>1067</v>
      </c>
      <c r="B260" s="34" t="s">
        <v>700</v>
      </c>
      <c r="C260" s="35" t="s">
        <v>701</v>
      </c>
      <c r="D260" s="35" t="s">
        <v>1068</v>
      </c>
      <c r="E260" s="17" t="s">
        <v>74</v>
      </c>
      <c r="F260" s="37" t="s">
        <v>1069</v>
      </c>
      <c r="G260" s="37" t="s">
        <v>1070</v>
      </c>
      <c r="H260" s="19">
        <v>43070</v>
      </c>
      <c r="I260" s="19">
        <v>43983</v>
      </c>
      <c r="J260" s="19" t="str">
        <f ca="1">IF(Ugovori_OPULJP[[#This Row],[DATUM ZAVRŠETKA OPERACIJE]]&lt;TODAY(),"završen","u provedbi")</f>
        <v>završen</v>
      </c>
      <c r="K260" s="18" t="s">
        <v>102</v>
      </c>
      <c r="L260" s="18" t="s">
        <v>102</v>
      </c>
      <c r="M260" s="42">
        <v>0.85</v>
      </c>
      <c r="N260" s="42">
        <v>0.15</v>
      </c>
      <c r="O260" s="27">
        <f>Ugovori_OPULJP[[#This Row],[Bespovratna sredstva - Ukupno (EU+Nac) HRK
= Ukupna ugovorena vrijednost bespovratnih sredstava]]*Ugovori_OPULJP[[#This Row],[EU STOPA SUFINANCIRANJA %
EU CO-FINANCING RATE %]]</f>
        <v>5744381.9824999999</v>
      </c>
      <c r="P260" s="27">
        <f>Ugovori_OPULJP[[#This Row],[Bespovratna sredstva - Ukupno (EU+Nac) HRK
= Ukupna ugovorena vrijednost bespovratnih sredstava]]*Ugovori_OPULJP[[#This Row],[STOPA NACIONALNOG SUFINANCIRANJA %]]</f>
        <v>1013714.4675</v>
      </c>
      <c r="Q260" s="27">
        <v>6758096.4500000002</v>
      </c>
      <c r="R260" s="27">
        <v>0</v>
      </c>
      <c r="S260" s="27">
        <v>0</v>
      </c>
      <c r="T260" s="20">
        <f>Ugovori_OPULJP[[#This Row],[Bespovratna sredstva - Ukupno (EU+Nac) HRK
= Ukupna ugovorena vrijednost bespovratnih sredstava]]+Ugovori_OPULJP[[#This Row],[Javni doprinos korisnika - HRK]]+Ugovori_OPULJP[[#This Row],[Privatni doprinos korisnika - HRK]]</f>
        <v>6758096.4500000002</v>
      </c>
      <c r="U260" s="17" t="s">
        <v>32</v>
      </c>
      <c r="V260" s="17" t="s">
        <v>29</v>
      </c>
      <c r="W260" s="35" t="s">
        <v>1071</v>
      </c>
      <c r="X260" s="35" t="s">
        <v>704</v>
      </c>
      <c r="Y260" s="11"/>
    </row>
    <row r="261" spans="1:25" ht="51" customHeight="1" x14ac:dyDescent="0.2">
      <c r="A261" s="33" t="s">
        <v>1072</v>
      </c>
      <c r="B261" s="34" t="s">
        <v>700</v>
      </c>
      <c r="C261" s="35" t="s">
        <v>701</v>
      </c>
      <c r="D261" s="35" t="s">
        <v>1068</v>
      </c>
      <c r="E261" s="17" t="s">
        <v>74</v>
      </c>
      <c r="F261" s="37" t="s">
        <v>1073</v>
      </c>
      <c r="G261" s="37" t="s">
        <v>1074</v>
      </c>
      <c r="H261" s="19">
        <v>43070</v>
      </c>
      <c r="I261" s="19">
        <v>43983</v>
      </c>
      <c r="J261" s="19" t="str">
        <f ca="1">IF(Ugovori_OPULJP[[#This Row],[DATUM ZAVRŠETKA OPERACIJE]]&lt;TODAY(),"završen","u provedbi")</f>
        <v>završen</v>
      </c>
      <c r="K261" s="18" t="s">
        <v>102</v>
      </c>
      <c r="L261" s="18" t="s">
        <v>102</v>
      </c>
      <c r="M261" s="42">
        <v>0.85</v>
      </c>
      <c r="N261" s="42">
        <v>0.15</v>
      </c>
      <c r="O261" s="27">
        <f>Ugovori_OPULJP[[#This Row],[Bespovratna sredstva - Ukupno (EU+Nac) HRK
= Ukupna ugovorena vrijednost bespovratnih sredstava]]*Ugovori_OPULJP[[#This Row],[EU STOPA SUFINANCIRANJA %
EU CO-FINANCING RATE %]]</f>
        <v>2468958.11</v>
      </c>
      <c r="P261" s="27">
        <f>Ugovori_OPULJP[[#This Row],[Bespovratna sredstva - Ukupno (EU+Nac) HRK
= Ukupna ugovorena vrijednost bespovratnih sredstava]]*Ugovori_OPULJP[[#This Row],[STOPA NACIONALNOG SUFINANCIRANJA %]]</f>
        <v>435698.49</v>
      </c>
      <c r="Q261" s="27">
        <v>2904656.6</v>
      </c>
      <c r="R261" s="27">
        <v>0</v>
      </c>
      <c r="S261" s="27">
        <v>0</v>
      </c>
      <c r="T261" s="20">
        <f>Ugovori_OPULJP[[#This Row],[Bespovratna sredstva - Ukupno (EU+Nac) HRK
= Ukupna ugovorena vrijednost bespovratnih sredstava]]+Ugovori_OPULJP[[#This Row],[Javni doprinos korisnika - HRK]]+Ugovori_OPULJP[[#This Row],[Privatni doprinos korisnika - HRK]]</f>
        <v>2904656.6</v>
      </c>
      <c r="U261" s="17" t="s">
        <v>32</v>
      </c>
      <c r="V261" s="17" t="s">
        <v>29</v>
      </c>
      <c r="W261" s="35" t="s">
        <v>1075</v>
      </c>
      <c r="X261" s="35" t="s">
        <v>704</v>
      </c>
      <c r="Y261" s="11"/>
    </row>
    <row r="262" spans="1:25" ht="51" customHeight="1" x14ac:dyDescent="0.2">
      <c r="A262" s="33" t="s">
        <v>1076</v>
      </c>
      <c r="B262" s="34" t="s">
        <v>700</v>
      </c>
      <c r="C262" s="35" t="s">
        <v>701</v>
      </c>
      <c r="D262" s="35" t="s">
        <v>1068</v>
      </c>
      <c r="E262" s="17" t="s">
        <v>74</v>
      </c>
      <c r="F262" s="37" t="s">
        <v>1077</v>
      </c>
      <c r="G262" s="37" t="s">
        <v>1078</v>
      </c>
      <c r="H262" s="19">
        <v>43070</v>
      </c>
      <c r="I262" s="19">
        <v>43983</v>
      </c>
      <c r="J262" s="19" t="str">
        <f ca="1">IF(Ugovori_OPULJP[[#This Row],[DATUM ZAVRŠETKA OPERACIJE]]&lt;TODAY(),"završen","u provedbi")</f>
        <v>završen</v>
      </c>
      <c r="K262" s="18" t="s">
        <v>102</v>
      </c>
      <c r="L262" s="18" t="s">
        <v>102</v>
      </c>
      <c r="M262" s="42">
        <v>0.85</v>
      </c>
      <c r="N262" s="42">
        <v>0.15</v>
      </c>
      <c r="O262" s="27">
        <f>Ugovori_OPULJP[[#This Row],[Bespovratna sredstva - Ukupno (EU+Nac) HRK
= Ukupna ugovorena vrijednost bespovratnih sredstava]]*Ugovori_OPULJP[[#This Row],[EU STOPA SUFINANCIRANJA %
EU CO-FINANCING RATE %]]</f>
        <v>3664391.1909999996</v>
      </c>
      <c r="P262" s="27">
        <f>Ugovori_OPULJP[[#This Row],[Bespovratna sredstva - Ukupno (EU+Nac) HRK
= Ukupna ugovorena vrijednost bespovratnih sredstava]]*Ugovori_OPULJP[[#This Row],[STOPA NACIONALNOG SUFINANCIRANJA %]]</f>
        <v>646657.26899999997</v>
      </c>
      <c r="Q262" s="27">
        <v>4311048.46</v>
      </c>
      <c r="R262" s="27">
        <v>0</v>
      </c>
      <c r="S262" s="27">
        <v>0</v>
      </c>
      <c r="T262" s="20">
        <f>Ugovori_OPULJP[[#This Row],[Bespovratna sredstva - Ukupno (EU+Nac) HRK
= Ukupna ugovorena vrijednost bespovratnih sredstava]]+Ugovori_OPULJP[[#This Row],[Javni doprinos korisnika - HRK]]+Ugovori_OPULJP[[#This Row],[Privatni doprinos korisnika - HRK]]</f>
        <v>4311048.46</v>
      </c>
      <c r="U262" s="17" t="s">
        <v>32</v>
      </c>
      <c r="V262" s="17" t="s">
        <v>29</v>
      </c>
      <c r="W262" s="35" t="s">
        <v>1079</v>
      </c>
      <c r="X262" s="35" t="s">
        <v>704</v>
      </c>
      <c r="Y262" s="11"/>
    </row>
    <row r="263" spans="1:25" ht="51" customHeight="1" x14ac:dyDescent="0.2">
      <c r="A263" s="33" t="s">
        <v>1080</v>
      </c>
      <c r="B263" s="34" t="s">
        <v>700</v>
      </c>
      <c r="C263" s="35" t="s">
        <v>701</v>
      </c>
      <c r="D263" s="35" t="s">
        <v>1068</v>
      </c>
      <c r="E263" s="17" t="s">
        <v>74</v>
      </c>
      <c r="F263" s="37" t="s">
        <v>12841</v>
      </c>
      <c r="G263" s="37" t="s">
        <v>708</v>
      </c>
      <c r="H263" s="19">
        <v>43070</v>
      </c>
      <c r="I263" s="19">
        <v>43983</v>
      </c>
      <c r="J263" s="19" t="str">
        <f ca="1">IF(Ugovori_OPULJP[[#This Row],[DATUM ZAVRŠETKA OPERACIJE]]&lt;TODAY(),"završen","u provedbi")</f>
        <v>završen</v>
      </c>
      <c r="K263" s="18" t="s">
        <v>102</v>
      </c>
      <c r="L263" s="18" t="s">
        <v>102</v>
      </c>
      <c r="M263" s="42">
        <v>0.85</v>
      </c>
      <c r="N263" s="42">
        <v>0.15</v>
      </c>
      <c r="O263" s="27">
        <f>Ugovori_OPULJP[[#This Row],[Bespovratna sredstva - Ukupno (EU+Nac) HRK
= Ukupna ugovorena vrijednost bespovratnih sredstava]]*Ugovori_OPULJP[[#This Row],[EU STOPA SUFINANCIRANJA %
EU CO-FINANCING RATE %]]</f>
        <v>5639712.1919999998</v>
      </c>
      <c r="P263" s="27">
        <f>Ugovori_OPULJP[[#This Row],[Bespovratna sredstva - Ukupno (EU+Nac) HRK
= Ukupna ugovorena vrijednost bespovratnih sredstava]]*Ugovori_OPULJP[[#This Row],[STOPA NACIONALNOG SUFINANCIRANJA %]]</f>
        <v>995243.32799999986</v>
      </c>
      <c r="Q263" s="27">
        <v>6634955.5199999996</v>
      </c>
      <c r="R263" s="27">
        <v>0</v>
      </c>
      <c r="S263" s="27">
        <v>0</v>
      </c>
      <c r="T263" s="20">
        <f>Ugovori_OPULJP[[#This Row],[Bespovratna sredstva - Ukupno (EU+Nac) HRK
= Ukupna ugovorena vrijednost bespovratnih sredstava]]+Ugovori_OPULJP[[#This Row],[Javni doprinos korisnika - HRK]]+Ugovori_OPULJP[[#This Row],[Privatni doprinos korisnika - HRK]]</f>
        <v>6634955.5199999996</v>
      </c>
      <c r="U263" s="17" t="s">
        <v>32</v>
      </c>
      <c r="V263" s="17" t="s">
        <v>29</v>
      </c>
      <c r="W263" s="35" t="s">
        <v>1081</v>
      </c>
      <c r="X263" s="35" t="s">
        <v>704</v>
      </c>
      <c r="Y263" s="11"/>
    </row>
    <row r="264" spans="1:25" ht="63.75" customHeight="1" x14ac:dyDescent="0.2">
      <c r="A264" s="33" t="s">
        <v>1082</v>
      </c>
      <c r="B264" s="34" t="s">
        <v>700</v>
      </c>
      <c r="C264" s="35" t="s">
        <v>701</v>
      </c>
      <c r="D264" s="35" t="s">
        <v>1068</v>
      </c>
      <c r="E264" s="17" t="s">
        <v>74</v>
      </c>
      <c r="F264" s="37" t="s">
        <v>12842</v>
      </c>
      <c r="G264" s="37" t="s">
        <v>1083</v>
      </c>
      <c r="H264" s="19">
        <v>43070</v>
      </c>
      <c r="I264" s="19">
        <v>43983</v>
      </c>
      <c r="J264" s="19" t="str">
        <f ca="1">IF(Ugovori_OPULJP[[#This Row],[DATUM ZAVRŠETKA OPERACIJE]]&lt;TODAY(),"završen","u provedbi")</f>
        <v>završen</v>
      </c>
      <c r="K264" s="18" t="s">
        <v>97</v>
      </c>
      <c r="L264" s="18" t="s">
        <v>97</v>
      </c>
      <c r="M264" s="42">
        <v>0.85</v>
      </c>
      <c r="N264" s="42">
        <v>0.15</v>
      </c>
      <c r="O264" s="27">
        <f>Ugovori_OPULJP[[#This Row],[Bespovratna sredstva - Ukupno (EU+Nac) HRK
= Ukupna ugovorena vrijednost bespovratnih sredstava]]*Ugovori_OPULJP[[#This Row],[EU STOPA SUFINANCIRANJA %
EU CO-FINANCING RATE %]]</f>
        <v>4660616.9630000005</v>
      </c>
      <c r="P264" s="27">
        <f>Ugovori_OPULJP[[#This Row],[Bespovratna sredstva - Ukupno (EU+Nac) HRK
= Ukupna ugovorena vrijednost bespovratnih sredstava]]*Ugovori_OPULJP[[#This Row],[STOPA NACIONALNOG SUFINANCIRANJA %]]</f>
        <v>822461.81700000004</v>
      </c>
      <c r="Q264" s="27">
        <v>5483078.7800000003</v>
      </c>
      <c r="R264" s="27">
        <v>0</v>
      </c>
      <c r="S264" s="27">
        <v>0</v>
      </c>
      <c r="T264" s="20">
        <f>Ugovori_OPULJP[[#This Row],[Bespovratna sredstva - Ukupno (EU+Nac) HRK
= Ukupna ugovorena vrijednost bespovratnih sredstava]]+Ugovori_OPULJP[[#This Row],[Javni doprinos korisnika - HRK]]+Ugovori_OPULJP[[#This Row],[Privatni doprinos korisnika - HRK]]</f>
        <v>5483078.7800000003</v>
      </c>
      <c r="U264" s="17" t="s">
        <v>32</v>
      </c>
      <c r="V264" s="17" t="s">
        <v>29</v>
      </c>
      <c r="W264" s="35" t="s">
        <v>1084</v>
      </c>
      <c r="X264" s="35" t="s">
        <v>704</v>
      </c>
      <c r="Y264" s="11"/>
    </row>
    <row r="265" spans="1:25" ht="51" customHeight="1" x14ac:dyDescent="0.2">
      <c r="A265" s="33" t="s">
        <v>1085</v>
      </c>
      <c r="B265" s="34" t="s">
        <v>700</v>
      </c>
      <c r="C265" s="35" t="s">
        <v>701</v>
      </c>
      <c r="D265" s="35" t="s">
        <v>1068</v>
      </c>
      <c r="E265" s="17" t="s">
        <v>74</v>
      </c>
      <c r="F265" s="37" t="s">
        <v>12843</v>
      </c>
      <c r="G265" s="37" t="s">
        <v>1086</v>
      </c>
      <c r="H265" s="19">
        <v>43070</v>
      </c>
      <c r="I265" s="19">
        <v>43983</v>
      </c>
      <c r="J265" s="19" t="str">
        <f ca="1">IF(Ugovori_OPULJP[[#This Row],[DATUM ZAVRŠETKA OPERACIJE]]&lt;TODAY(),"završen","u provedbi")</f>
        <v>završen</v>
      </c>
      <c r="K265" s="18" t="s">
        <v>209</v>
      </c>
      <c r="L265" s="18" t="s">
        <v>209</v>
      </c>
      <c r="M265" s="42">
        <v>0.85</v>
      </c>
      <c r="N265" s="42">
        <v>0.15</v>
      </c>
      <c r="O265" s="27">
        <f>Ugovori_OPULJP[[#This Row],[Bespovratna sredstva - Ukupno (EU+Nac) HRK
= Ukupna ugovorena vrijednost bespovratnih sredstava]]*Ugovori_OPULJP[[#This Row],[EU STOPA SUFINANCIRANJA %
EU CO-FINANCING RATE %]]</f>
        <v>2153359.8079999997</v>
      </c>
      <c r="P265" s="27">
        <f>Ugovori_OPULJP[[#This Row],[Bespovratna sredstva - Ukupno (EU+Nac) HRK
= Ukupna ugovorena vrijednost bespovratnih sredstava]]*Ugovori_OPULJP[[#This Row],[STOPA NACIONALNOG SUFINANCIRANJA %]]</f>
        <v>380004.67199999996</v>
      </c>
      <c r="Q265" s="27">
        <v>2533364.48</v>
      </c>
      <c r="R265" s="27">
        <v>0</v>
      </c>
      <c r="S265" s="27">
        <v>0</v>
      </c>
      <c r="T265" s="20">
        <f>Ugovori_OPULJP[[#This Row],[Bespovratna sredstva - Ukupno (EU+Nac) HRK
= Ukupna ugovorena vrijednost bespovratnih sredstava]]+Ugovori_OPULJP[[#This Row],[Javni doprinos korisnika - HRK]]+Ugovori_OPULJP[[#This Row],[Privatni doprinos korisnika - HRK]]</f>
        <v>2533364.48</v>
      </c>
      <c r="U265" s="17" t="s">
        <v>32</v>
      </c>
      <c r="V265" s="17" t="s">
        <v>29</v>
      </c>
      <c r="W265" s="35" t="s">
        <v>1087</v>
      </c>
      <c r="X265" s="35" t="s">
        <v>704</v>
      </c>
      <c r="Y265" s="11"/>
    </row>
    <row r="266" spans="1:25" ht="51" customHeight="1" x14ac:dyDescent="0.2">
      <c r="A266" s="33" t="s">
        <v>1088</v>
      </c>
      <c r="B266" s="34" t="s">
        <v>700</v>
      </c>
      <c r="C266" s="35" t="s">
        <v>701</v>
      </c>
      <c r="D266" s="35" t="s">
        <v>1068</v>
      </c>
      <c r="E266" s="17" t="s">
        <v>74</v>
      </c>
      <c r="F266" s="37" t="s">
        <v>12844</v>
      </c>
      <c r="G266" s="37" t="s">
        <v>269</v>
      </c>
      <c r="H266" s="19">
        <v>43070</v>
      </c>
      <c r="I266" s="19">
        <v>43983</v>
      </c>
      <c r="J266" s="19" t="str">
        <f ca="1">IF(Ugovori_OPULJP[[#This Row],[DATUM ZAVRŠETKA OPERACIJE]]&lt;TODAY(),"završen","u provedbi")</f>
        <v>završen</v>
      </c>
      <c r="K266" s="18" t="s">
        <v>92</v>
      </c>
      <c r="L266" s="18" t="s">
        <v>92</v>
      </c>
      <c r="M266" s="42">
        <v>0.85</v>
      </c>
      <c r="N266" s="42">
        <v>0.15</v>
      </c>
      <c r="O266" s="27">
        <f>Ugovori_OPULJP[[#This Row],[Bespovratna sredstva - Ukupno (EU+Nac) HRK
= Ukupna ugovorena vrijednost bespovratnih sredstava]]*Ugovori_OPULJP[[#This Row],[EU STOPA SUFINANCIRANJA %
EU CO-FINANCING RATE %]]</f>
        <v>1105243.44</v>
      </c>
      <c r="P266" s="27">
        <f>Ugovori_OPULJP[[#This Row],[Bespovratna sredstva - Ukupno (EU+Nac) HRK
= Ukupna ugovorena vrijednost bespovratnih sredstava]]*Ugovori_OPULJP[[#This Row],[STOPA NACIONALNOG SUFINANCIRANJA %]]</f>
        <v>195042.96</v>
      </c>
      <c r="Q266" s="27">
        <v>1300286.3999999999</v>
      </c>
      <c r="R266" s="27">
        <v>0</v>
      </c>
      <c r="S266" s="27">
        <v>0</v>
      </c>
      <c r="T266" s="20">
        <f>Ugovori_OPULJP[[#This Row],[Bespovratna sredstva - Ukupno (EU+Nac) HRK
= Ukupna ugovorena vrijednost bespovratnih sredstava]]+Ugovori_OPULJP[[#This Row],[Javni doprinos korisnika - HRK]]+Ugovori_OPULJP[[#This Row],[Privatni doprinos korisnika - HRK]]</f>
        <v>1300286.3999999999</v>
      </c>
      <c r="U266" s="17" t="s">
        <v>32</v>
      </c>
      <c r="V266" s="17" t="s">
        <v>29</v>
      </c>
      <c r="W266" s="35" t="s">
        <v>1089</v>
      </c>
      <c r="X266" s="35" t="s">
        <v>704</v>
      </c>
      <c r="Y266" s="11"/>
    </row>
    <row r="267" spans="1:25" ht="51" customHeight="1" x14ac:dyDescent="0.2">
      <c r="A267" s="33" t="s">
        <v>1090</v>
      </c>
      <c r="B267" s="34" t="s">
        <v>700</v>
      </c>
      <c r="C267" s="35" t="s">
        <v>701</v>
      </c>
      <c r="D267" s="35" t="s">
        <v>1068</v>
      </c>
      <c r="E267" s="17" t="s">
        <v>74</v>
      </c>
      <c r="F267" s="37" t="s">
        <v>1091</v>
      </c>
      <c r="G267" s="37" t="s">
        <v>415</v>
      </c>
      <c r="H267" s="19">
        <v>43070</v>
      </c>
      <c r="I267" s="19">
        <v>43983</v>
      </c>
      <c r="J267" s="19" t="str">
        <f ca="1">IF(Ugovori_OPULJP[[#This Row],[DATUM ZAVRŠETKA OPERACIJE]]&lt;TODAY(),"završen","u provedbi")</f>
        <v>završen</v>
      </c>
      <c r="K267" s="18" t="s">
        <v>102</v>
      </c>
      <c r="L267" s="18" t="s">
        <v>102</v>
      </c>
      <c r="M267" s="42">
        <v>0.85</v>
      </c>
      <c r="N267" s="42">
        <v>0.15</v>
      </c>
      <c r="O267" s="27">
        <f>Ugovori_OPULJP[[#This Row],[Bespovratna sredstva - Ukupno (EU+Nac) HRK
= Ukupna ugovorena vrijednost bespovratnih sredstava]]*Ugovori_OPULJP[[#This Row],[EU STOPA SUFINANCIRANJA %
EU CO-FINANCING RATE %]]</f>
        <v>4755325</v>
      </c>
      <c r="P267" s="27">
        <f>Ugovori_OPULJP[[#This Row],[Bespovratna sredstva - Ukupno (EU+Nac) HRK
= Ukupna ugovorena vrijednost bespovratnih sredstava]]*Ugovori_OPULJP[[#This Row],[STOPA NACIONALNOG SUFINANCIRANJA %]]</f>
        <v>839175</v>
      </c>
      <c r="Q267" s="27">
        <v>5594500</v>
      </c>
      <c r="R267" s="27">
        <v>0</v>
      </c>
      <c r="S267" s="27">
        <v>0</v>
      </c>
      <c r="T267" s="20">
        <f>Ugovori_OPULJP[[#This Row],[Bespovratna sredstva - Ukupno (EU+Nac) HRK
= Ukupna ugovorena vrijednost bespovratnih sredstava]]+Ugovori_OPULJP[[#This Row],[Javni doprinos korisnika - HRK]]+Ugovori_OPULJP[[#This Row],[Privatni doprinos korisnika - HRK]]</f>
        <v>5594500</v>
      </c>
      <c r="U267" s="17" t="s">
        <v>32</v>
      </c>
      <c r="V267" s="17" t="s">
        <v>29</v>
      </c>
      <c r="W267" s="35" t="s">
        <v>1092</v>
      </c>
      <c r="X267" s="35" t="s">
        <v>704</v>
      </c>
      <c r="Y267" s="11"/>
    </row>
    <row r="268" spans="1:25" ht="51" customHeight="1" x14ac:dyDescent="0.2">
      <c r="A268" s="33" t="s">
        <v>1093</v>
      </c>
      <c r="B268" s="34" t="s">
        <v>700</v>
      </c>
      <c r="C268" s="35" t="s">
        <v>701</v>
      </c>
      <c r="D268" s="35" t="s">
        <v>1068</v>
      </c>
      <c r="E268" s="17" t="s">
        <v>74</v>
      </c>
      <c r="F268" s="37" t="s">
        <v>1094</v>
      </c>
      <c r="G268" s="37" t="s">
        <v>1095</v>
      </c>
      <c r="H268" s="19">
        <v>43070</v>
      </c>
      <c r="I268" s="19">
        <v>43983</v>
      </c>
      <c r="J268" s="19" t="str">
        <f ca="1">IF(Ugovori_OPULJP[[#This Row],[DATUM ZAVRŠETKA OPERACIJE]]&lt;TODAY(),"završen","u provedbi")</f>
        <v>završen</v>
      </c>
      <c r="K268" s="18" t="s">
        <v>102</v>
      </c>
      <c r="L268" s="18" t="s">
        <v>102</v>
      </c>
      <c r="M268" s="42">
        <v>0.85</v>
      </c>
      <c r="N268" s="42">
        <v>0.15</v>
      </c>
      <c r="O268" s="27">
        <f>Ugovori_OPULJP[[#This Row],[Bespovratna sredstva - Ukupno (EU+Nac) HRK
= Ukupna ugovorena vrijednost bespovratnih sredstava]]*Ugovori_OPULJP[[#This Row],[EU STOPA SUFINANCIRANJA %
EU CO-FINANCING RATE %]]</f>
        <v>3738257.5</v>
      </c>
      <c r="P268" s="27">
        <f>Ugovori_OPULJP[[#This Row],[Bespovratna sredstva - Ukupno (EU+Nac) HRK
= Ukupna ugovorena vrijednost bespovratnih sredstava]]*Ugovori_OPULJP[[#This Row],[STOPA NACIONALNOG SUFINANCIRANJA %]]</f>
        <v>659692.5</v>
      </c>
      <c r="Q268" s="27">
        <v>4397950</v>
      </c>
      <c r="R268" s="27">
        <v>0</v>
      </c>
      <c r="S268" s="27">
        <v>0</v>
      </c>
      <c r="T268" s="20">
        <f>Ugovori_OPULJP[[#This Row],[Bespovratna sredstva - Ukupno (EU+Nac) HRK
= Ukupna ugovorena vrijednost bespovratnih sredstava]]+Ugovori_OPULJP[[#This Row],[Javni doprinos korisnika - HRK]]+Ugovori_OPULJP[[#This Row],[Privatni doprinos korisnika - HRK]]</f>
        <v>4397950</v>
      </c>
      <c r="U268" s="17" t="s">
        <v>32</v>
      </c>
      <c r="V268" s="17" t="s">
        <v>29</v>
      </c>
      <c r="W268" s="35" t="s">
        <v>1096</v>
      </c>
      <c r="X268" s="35" t="s">
        <v>704</v>
      </c>
      <c r="Y268" s="11"/>
    </row>
    <row r="269" spans="1:25" ht="51" customHeight="1" x14ac:dyDescent="0.2">
      <c r="A269" s="33" t="s">
        <v>1097</v>
      </c>
      <c r="B269" s="34" t="s">
        <v>700</v>
      </c>
      <c r="C269" s="35" t="s">
        <v>701</v>
      </c>
      <c r="D269" s="35" t="s">
        <v>1068</v>
      </c>
      <c r="E269" s="17" t="s">
        <v>74</v>
      </c>
      <c r="F269" s="37" t="s">
        <v>1098</v>
      </c>
      <c r="G269" s="37" t="s">
        <v>338</v>
      </c>
      <c r="H269" s="19">
        <v>43070</v>
      </c>
      <c r="I269" s="19">
        <v>43983</v>
      </c>
      <c r="J269" s="19" t="str">
        <f ca="1">IF(Ugovori_OPULJP[[#This Row],[DATUM ZAVRŠETKA OPERACIJE]]&lt;TODAY(),"završen","u provedbi")</f>
        <v>završen</v>
      </c>
      <c r="K269" s="18" t="s">
        <v>102</v>
      </c>
      <c r="L269" s="18" t="s">
        <v>102</v>
      </c>
      <c r="M269" s="42">
        <v>0.85</v>
      </c>
      <c r="N269" s="42">
        <v>0.15</v>
      </c>
      <c r="O269" s="27">
        <f>Ugovori_OPULJP[[#This Row],[Bespovratna sredstva - Ukupno (EU+Nac) HRK
= Ukupna ugovorena vrijednost bespovratnih sredstava]]*Ugovori_OPULJP[[#This Row],[EU STOPA SUFINANCIRANJA %
EU CO-FINANCING RATE %]]</f>
        <v>3246532.5</v>
      </c>
      <c r="P269" s="27">
        <f>Ugovori_OPULJP[[#This Row],[Bespovratna sredstva - Ukupno (EU+Nac) HRK
= Ukupna ugovorena vrijednost bespovratnih sredstava]]*Ugovori_OPULJP[[#This Row],[STOPA NACIONALNOG SUFINANCIRANJA %]]</f>
        <v>572917.5</v>
      </c>
      <c r="Q269" s="27">
        <v>3819450</v>
      </c>
      <c r="R269" s="27">
        <v>0</v>
      </c>
      <c r="S269" s="27">
        <v>0</v>
      </c>
      <c r="T269" s="20">
        <f>Ugovori_OPULJP[[#This Row],[Bespovratna sredstva - Ukupno (EU+Nac) HRK
= Ukupna ugovorena vrijednost bespovratnih sredstava]]+Ugovori_OPULJP[[#This Row],[Javni doprinos korisnika - HRK]]+Ugovori_OPULJP[[#This Row],[Privatni doprinos korisnika - HRK]]</f>
        <v>3819450</v>
      </c>
      <c r="U269" s="17" t="s">
        <v>32</v>
      </c>
      <c r="V269" s="17" t="s">
        <v>29</v>
      </c>
      <c r="W269" s="35" t="s">
        <v>1099</v>
      </c>
      <c r="X269" s="35" t="s">
        <v>704</v>
      </c>
      <c r="Y269" s="11"/>
    </row>
    <row r="270" spans="1:25" ht="51" customHeight="1" x14ac:dyDescent="0.2">
      <c r="A270" s="33" t="s">
        <v>1100</v>
      </c>
      <c r="B270" s="34" t="s">
        <v>700</v>
      </c>
      <c r="C270" s="35" t="s">
        <v>701</v>
      </c>
      <c r="D270" s="35" t="s">
        <v>1068</v>
      </c>
      <c r="E270" s="17" t="s">
        <v>74</v>
      </c>
      <c r="F270" s="37" t="s">
        <v>1101</v>
      </c>
      <c r="G270" s="37" t="s">
        <v>1102</v>
      </c>
      <c r="H270" s="19">
        <v>43070</v>
      </c>
      <c r="I270" s="19">
        <v>43983</v>
      </c>
      <c r="J270" s="19" t="str">
        <f ca="1">IF(Ugovori_OPULJP[[#This Row],[DATUM ZAVRŠETKA OPERACIJE]]&lt;TODAY(),"završen","u provedbi")</f>
        <v>završen</v>
      </c>
      <c r="K270" s="18" t="s">
        <v>102</v>
      </c>
      <c r="L270" s="18" t="s">
        <v>102</v>
      </c>
      <c r="M270" s="42">
        <v>0.85</v>
      </c>
      <c r="N270" s="42">
        <v>0.15</v>
      </c>
      <c r="O270" s="27">
        <f>Ugovori_OPULJP[[#This Row],[Bespovratna sredstva - Ukupno (EU+Nac) HRK
= Ukupna ugovorena vrijednost bespovratnih sredstava]]*Ugovori_OPULJP[[#This Row],[EU STOPA SUFINANCIRANJA %
EU CO-FINANCING RATE %]]</f>
        <v>1939615</v>
      </c>
      <c r="P270" s="27">
        <f>Ugovori_OPULJP[[#This Row],[Bespovratna sredstva - Ukupno (EU+Nac) HRK
= Ukupna ugovorena vrijednost bespovratnih sredstava]]*Ugovori_OPULJP[[#This Row],[STOPA NACIONALNOG SUFINANCIRANJA %]]</f>
        <v>342285</v>
      </c>
      <c r="Q270" s="27">
        <v>2281900</v>
      </c>
      <c r="R270" s="27">
        <v>0</v>
      </c>
      <c r="S270" s="27">
        <v>0</v>
      </c>
      <c r="T270" s="20">
        <f>Ugovori_OPULJP[[#This Row],[Bespovratna sredstva - Ukupno (EU+Nac) HRK
= Ukupna ugovorena vrijednost bespovratnih sredstava]]+Ugovori_OPULJP[[#This Row],[Javni doprinos korisnika - HRK]]+Ugovori_OPULJP[[#This Row],[Privatni doprinos korisnika - HRK]]</f>
        <v>2281900</v>
      </c>
      <c r="U270" s="17" t="s">
        <v>32</v>
      </c>
      <c r="V270" s="17" t="s">
        <v>29</v>
      </c>
      <c r="W270" s="35" t="s">
        <v>1103</v>
      </c>
      <c r="X270" s="35" t="s">
        <v>704</v>
      </c>
      <c r="Y270" s="11"/>
    </row>
    <row r="271" spans="1:25" ht="51" customHeight="1" x14ac:dyDescent="0.2">
      <c r="A271" s="33" t="s">
        <v>1104</v>
      </c>
      <c r="B271" s="34" t="s">
        <v>700</v>
      </c>
      <c r="C271" s="35" t="s">
        <v>701</v>
      </c>
      <c r="D271" s="35" t="s">
        <v>1068</v>
      </c>
      <c r="E271" s="17" t="s">
        <v>74</v>
      </c>
      <c r="F271" s="37" t="s">
        <v>1105</v>
      </c>
      <c r="G271" s="37" t="s">
        <v>342</v>
      </c>
      <c r="H271" s="19">
        <v>43070</v>
      </c>
      <c r="I271" s="19">
        <v>43983</v>
      </c>
      <c r="J271" s="19" t="str">
        <f ca="1">IF(Ugovori_OPULJP[[#This Row],[DATUM ZAVRŠETKA OPERACIJE]]&lt;TODAY(),"završen","u provedbi")</f>
        <v>završen</v>
      </c>
      <c r="K271" s="18" t="s">
        <v>102</v>
      </c>
      <c r="L271" s="18" t="s">
        <v>102</v>
      </c>
      <c r="M271" s="42">
        <v>0.85</v>
      </c>
      <c r="N271" s="42">
        <v>0.15</v>
      </c>
      <c r="O271" s="27">
        <f>Ugovori_OPULJP[[#This Row],[Bespovratna sredstva - Ukupno (EU+Nac) HRK
= Ukupna ugovorena vrijednost bespovratnih sredstava]]*Ugovori_OPULJP[[#This Row],[EU STOPA SUFINANCIRANJA %
EU CO-FINANCING RATE %]]</f>
        <v>3328132.5</v>
      </c>
      <c r="P271" s="27">
        <f>Ugovori_OPULJP[[#This Row],[Bespovratna sredstva - Ukupno (EU+Nac) HRK
= Ukupna ugovorena vrijednost bespovratnih sredstava]]*Ugovori_OPULJP[[#This Row],[STOPA NACIONALNOG SUFINANCIRANJA %]]</f>
        <v>587317.5</v>
      </c>
      <c r="Q271" s="27">
        <v>3915450</v>
      </c>
      <c r="R271" s="27">
        <v>0</v>
      </c>
      <c r="S271" s="27">
        <v>0</v>
      </c>
      <c r="T271" s="20">
        <f>Ugovori_OPULJP[[#This Row],[Bespovratna sredstva - Ukupno (EU+Nac) HRK
= Ukupna ugovorena vrijednost bespovratnih sredstava]]+Ugovori_OPULJP[[#This Row],[Javni doprinos korisnika - HRK]]+Ugovori_OPULJP[[#This Row],[Privatni doprinos korisnika - HRK]]</f>
        <v>3915450</v>
      </c>
      <c r="U271" s="17" t="s">
        <v>32</v>
      </c>
      <c r="V271" s="17" t="s">
        <v>29</v>
      </c>
      <c r="W271" s="35" t="s">
        <v>1106</v>
      </c>
      <c r="X271" s="35" t="s">
        <v>704</v>
      </c>
      <c r="Y271" s="11"/>
    </row>
    <row r="272" spans="1:25" ht="51" customHeight="1" x14ac:dyDescent="0.2">
      <c r="A272" s="33" t="s">
        <v>1107</v>
      </c>
      <c r="B272" s="34" t="s">
        <v>700</v>
      </c>
      <c r="C272" s="35" t="s">
        <v>701</v>
      </c>
      <c r="D272" s="35" t="s">
        <v>1068</v>
      </c>
      <c r="E272" s="17" t="s">
        <v>74</v>
      </c>
      <c r="F272" s="37" t="s">
        <v>3222</v>
      </c>
      <c r="G272" s="37" t="s">
        <v>1108</v>
      </c>
      <c r="H272" s="19">
        <v>43070</v>
      </c>
      <c r="I272" s="19">
        <v>43983</v>
      </c>
      <c r="J272" s="19" t="str">
        <f ca="1">IF(Ugovori_OPULJP[[#This Row],[DATUM ZAVRŠETKA OPERACIJE]]&lt;TODAY(),"završen","u provedbi")</f>
        <v>završen</v>
      </c>
      <c r="K272" s="18" t="s">
        <v>209</v>
      </c>
      <c r="L272" s="18" t="s">
        <v>209</v>
      </c>
      <c r="M272" s="42">
        <v>0.85</v>
      </c>
      <c r="N272" s="42">
        <v>0.15</v>
      </c>
      <c r="O272" s="27">
        <f>Ugovori_OPULJP[[#This Row],[Bespovratna sredstva - Ukupno (EU+Nac) HRK
= Ukupna ugovorena vrijednost bespovratnih sredstava]]*Ugovori_OPULJP[[#This Row],[EU STOPA SUFINANCIRANJA %
EU CO-FINANCING RATE %]]</f>
        <v>2895315.9</v>
      </c>
      <c r="P272" s="27">
        <f>Ugovori_OPULJP[[#This Row],[Bespovratna sredstva - Ukupno (EU+Nac) HRK
= Ukupna ugovorena vrijednost bespovratnih sredstava]]*Ugovori_OPULJP[[#This Row],[STOPA NACIONALNOG SUFINANCIRANJA %]]</f>
        <v>510938.1</v>
      </c>
      <c r="Q272" s="27">
        <v>3406254</v>
      </c>
      <c r="R272" s="27">
        <v>115393.24</v>
      </c>
      <c r="S272" s="27">
        <v>0</v>
      </c>
      <c r="T272" s="20">
        <f>Ugovori_OPULJP[[#This Row],[Bespovratna sredstva - Ukupno (EU+Nac) HRK
= Ukupna ugovorena vrijednost bespovratnih sredstava]]+Ugovori_OPULJP[[#This Row],[Javni doprinos korisnika - HRK]]+Ugovori_OPULJP[[#This Row],[Privatni doprinos korisnika - HRK]]</f>
        <v>3521647.24</v>
      </c>
      <c r="U272" s="17" t="s">
        <v>32</v>
      </c>
      <c r="V272" s="17" t="s">
        <v>29</v>
      </c>
      <c r="W272" s="35" t="s">
        <v>1109</v>
      </c>
      <c r="X272" s="35" t="s">
        <v>704</v>
      </c>
      <c r="Y272" s="11"/>
    </row>
    <row r="273" spans="1:25" ht="51" customHeight="1" x14ac:dyDescent="0.2">
      <c r="A273" s="33" t="s">
        <v>1110</v>
      </c>
      <c r="B273" s="34" t="s">
        <v>700</v>
      </c>
      <c r="C273" s="35" t="s">
        <v>701</v>
      </c>
      <c r="D273" s="35" t="s">
        <v>1068</v>
      </c>
      <c r="E273" s="17" t="s">
        <v>74</v>
      </c>
      <c r="F273" s="37" t="s">
        <v>3874</v>
      </c>
      <c r="G273" s="37" t="s">
        <v>1111</v>
      </c>
      <c r="H273" s="19">
        <v>43070</v>
      </c>
      <c r="I273" s="19">
        <v>43891</v>
      </c>
      <c r="J273" s="19" t="str">
        <f ca="1">IF(Ugovori_OPULJP[[#This Row],[DATUM ZAVRŠETKA OPERACIJE]]&lt;TODAY(),"završen","u provedbi")</f>
        <v>završen</v>
      </c>
      <c r="K273" s="18" t="s">
        <v>102</v>
      </c>
      <c r="L273" s="18" t="s">
        <v>102</v>
      </c>
      <c r="M273" s="42">
        <v>0.85</v>
      </c>
      <c r="N273" s="42">
        <v>0.15</v>
      </c>
      <c r="O273" s="27">
        <f>Ugovori_OPULJP[[#This Row],[Bespovratna sredstva - Ukupno (EU+Nac) HRK
= Ukupna ugovorena vrijednost bespovratnih sredstava]]*Ugovori_OPULJP[[#This Row],[EU STOPA SUFINANCIRANJA %
EU CO-FINANCING RATE %]]</f>
        <v>2200671.5474999999</v>
      </c>
      <c r="P273" s="27">
        <f>Ugovori_OPULJP[[#This Row],[Bespovratna sredstva - Ukupno (EU+Nac) HRK
= Ukupna ugovorena vrijednost bespovratnih sredstava]]*Ugovori_OPULJP[[#This Row],[STOPA NACIONALNOG SUFINANCIRANJA %]]</f>
        <v>388353.80249999999</v>
      </c>
      <c r="Q273" s="27">
        <v>2589025.35</v>
      </c>
      <c r="R273" s="27">
        <v>0</v>
      </c>
      <c r="S273" s="27">
        <v>0</v>
      </c>
      <c r="T273" s="20">
        <f>Ugovori_OPULJP[[#This Row],[Bespovratna sredstva - Ukupno (EU+Nac) HRK
= Ukupna ugovorena vrijednost bespovratnih sredstava]]+Ugovori_OPULJP[[#This Row],[Javni doprinos korisnika - HRK]]+Ugovori_OPULJP[[#This Row],[Privatni doprinos korisnika - HRK]]</f>
        <v>2589025.35</v>
      </c>
      <c r="U273" s="17" t="s">
        <v>32</v>
      </c>
      <c r="V273" s="17" t="s">
        <v>29</v>
      </c>
      <c r="W273" s="35" t="s">
        <v>1112</v>
      </c>
      <c r="X273" s="35" t="s">
        <v>704</v>
      </c>
      <c r="Y273" s="11"/>
    </row>
    <row r="274" spans="1:25" ht="51" customHeight="1" x14ac:dyDescent="0.2">
      <c r="A274" s="33" t="s">
        <v>1113</v>
      </c>
      <c r="B274" s="34" t="s">
        <v>700</v>
      </c>
      <c r="C274" s="35" t="s">
        <v>701</v>
      </c>
      <c r="D274" s="35" t="s">
        <v>1068</v>
      </c>
      <c r="E274" s="17" t="s">
        <v>74</v>
      </c>
      <c r="F274" s="37" t="s">
        <v>12982</v>
      </c>
      <c r="G274" s="37" t="s">
        <v>1114</v>
      </c>
      <c r="H274" s="19">
        <v>43070</v>
      </c>
      <c r="I274" s="19">
        <v>43983</v>
      </c>
      <c r="J274" s="19" t="str">
        <f ca="1">IF(Ugovori_OPULJP[[#This Row],[DATUM ZAVRŠETKA OPERACIJE]]&lt;TODAY(),"završen","u provedbi")</f>
        <v>završen</v>
      </c>
      <c r="K274" s="18" t="s">
        <v>102</v>
      </c>
      <c r="L274" s="18" t="s">
        <v>102</v>
      </c>
      <c r="M274" s="42">
        <v>0.85</v>
      </c>
      <c r="N274" s="42">
        <v>0.15</v>
      </c>
      <c r="O274" s="27">
        <f>Ugovori_OPULJP[[#This Row],[Bespovratna sredstva - Ukupno (EU+Nac) HRK
= Ukupna ugovorena vrijednost bespovratnih sredstava]]*Ugovori_OPULJP[[#This Row],[EU STOPA SUFINANCIRANJA %
EU CO-FINANCING RATE %]]</f>
        <v>5403724.8134999992</v>
      </c>
      <c r="P274" s="27">
        <f>Ugovori_OPULJP[[#This Row],[Bespovratna sredstva - Ukupno (EU+Nac) HRK
= Ukupna ugovorena vrijednost bespovratnih sredstava]]*Ugovori_OPULJP[[#This Row],[STOPA NACIONALNOG SUFINANCIRANJA %]]</f>
        <v>953598.49649999989</v>
      </c>
      <c r="Q274" s="27">
        <v>6357323.3099999996</v>
      </c>
      <c r="R274" s="27">
        <v>0</v>
      </c>
      <c r="S274" s="27">
        <v>0</v>
      </c>
      <c r="T274" s="20">
        <f>Ugovori_OPULJP[[#This Row],[Bespovratna sredstva - Ukupno (EU+Nac) HRK
= Ukupna ugovorena vrijednost bespovratnih sredstava]]+Ugovori_OPULJP[[#This Row],[Javni doprinos korisnika - HRK]]+Ugovori_OPULJP[[#This Row],[Privatni doprinos korisnika - HRK]]</f>
        <v>6357323.3099999996</v>
      </c>
      <c r="U274" s="17" t="s">
        <v>32</v>
      </c>
      <c r="V274" s="17" t="s">
        <v>29</v>
      </c>
      <c r="W274" s="35" t="s">
        <v>1115</v>
      </c>
      <c r="X274" s="35" t="s">
        <v>704</v>
      </c>
      <c r="Y274" s="11"/>
    </row>
    <row r="275" spans="1:25" ht="51" customHeight="1" x14ac:dyDescent="0.2">
      <c r="A275" s="33" t="s">
        <v>1116</v>
      </c>
      <c r="B275" s="34" t="s">
        <v>700</v>
      </c>
      <c r="C275" s="35" t="s">
        <v>701</v>
      </c>
      <c r="D275" s="35" t="s">
        <v>1068</v>
      </c>
      <c r="E275" s="17" t="s">
        <v>74</v>
      </c>
      <c r="F275" s="37" t="s">
        <v>12845</v>
      </c>
      <c r="G275" s="37" t="s">
        <v>1117</v>
      </c>
      <c r="H275" s="19">
        <v>43070</v>
      </c>
      <c r="I275" s="19">
        <v>43922</v>
      </c>
      <c r="J275" s="19" t="str">
        <f ca="1">IF(Ugovori_OPULJP[[#This Row],[DATUM ZAVRŠETKA OPERACIJE]]&lt;TODAY(),"završen","u provedbi")</f>
        <v>završen</v>
      </c>
      <c r="K275" s="18" t="s">
        <v>320</v>
      </c>
      <c r="L275" s="18" t="s">
        <v>320</v>
      </c>
      <c r="M275" s="42">
        <v>0.85</v>
      </c>
      <c r="N275" s="42">
        <v>0.15</v>
      </c>
      <c r="O275" s="27">
        <f>Ugovori_OPULJP[[#This Row],[Bespovratna sredstva - Ukupno (EU+Nac) HRK
= Ukupna ugovorena vrijednost bespovratnih sredstava]]*Ugovori_OPULJP[[#This Row],[EU STOPA SUFINANCIRANJA %
EU CO-FINANCING RATE %]]</f>
        <v>4655313.5240000002</v>
      </c>
      <c r="P275" s="27">
        <f>Ugovori_OPULJP[[#This Row],[Bespovratna sredstva - Ukupno (EU+Nac) HRK
= Ukupna ugovorena vrijednost bespovratnih sredstava]]*Ugovori_OPULJP[[#This Row],[STOPA NACIONALNOG SUFINANCIRANJA %]]</f>
        <v>821525.91600000008</v>
      </c>
      <c r="Q275" s="27">
        <v>5476839.4400000004</v>
      </c>
      <c r="R275" s="27">
        <v>0</v>
      </c>
      <c r="S275" s="27">
        <v>0</v>
      </c>
      <c r="T275" s="20">
        <f>Ugovori_OPULJP[[#This Row],[Bespovratna sredstva - Ukupno (EU+Nac) HRK
= Ukupna ugovorena vrijednost bespovratnih sredstava]]+Ugovori_OPULJP[[#This Row],[Javni doprinos korisnika - HRK]]+Ugovori_OPULJP[[#This Row],[Privatni doprinos korisnika - HRK]]</f>
        <v>5476839.4400000004</v>
      </c>
      <c r="U275" s="17" t="s">
        <v>32</v>
      </c>
      <c r="V275" s="17" t="s">
        <v>29</v>
      </c>
      <c r="W275" s="35" t="s">
        <v>1118</v>
      </c>
      <c r="X275" s="35" t="s">
        <v>704</v>
      </c>
      <c r="Y275" s="11"/>
    </row>
    <row r="276" spans="1:25" ht="51" customHeight="1" x14ac:dyDescent="0.2">
      <c r="A276" s="33" t="s">
        <v>1119</v>
      </c>
      <c r="B276" s="34" t="s">
        <v>700</v>
      </c>
      <c r="C276" s="35" t="s">
        <v>701</v>
      </c>
      <c r="D276" s="35" t="s">
        <v>1068</v>
      </c>
      <c r="E276" s="17" t="s">
        <v>74</v>
      </c>
      <c r="F276" s="37" t="s">
        <v>12846</v>
      </c>
      <c r="G276" s="37" t="s">
        <v>1120</v>
      </c>
      <c r="H276" s="19">
        <v>43070</v>
      </c>
      <c r="I276" s="19">
        <v>43983</v>
      </c>
      <c r="J276" s="19" t="str">
        <f ca="1">IF(Ugovori_OPULJP[[#This Row],[DATUM ZAVRŠETKA OPERACIJE]]&lt;TODAY(),"završen","u provedbi")</f>
        <v>završen</v>
      </c>
      <c r="K276" s="18" t="s">
        <v>320</v>
      </c>
      <c r="L276" s="18" t="s">
        <v>320</v>
      </c>
      <c r="M276" s="42">
        <v>0.85</v>
      </c>
      <c r="N276" s="42">
        <v>0.15</v>
      </c>
      <c r="O276" s="27">
        <f>Ugovori_OPULJP[[#This Row],[Bespovratna sredstva - Ukupno (EU+Nac) HRK
= Ukupna ugovorena vrijednost bespovratnih sredstava]]*Ugovori_OPULJP[[#This Row],[EU STOPA SUFINANCIRANJA %
EU CO-FINANCING RATE %]]</f>
        <v>4300335.3</v>
      </c>
      <c r="P276" s="27">
        <f>Ugovori_OPULJP[[#This Row],[Bespovratna sredstva - Ukupno (EU+Nac) HRK
= Ukupna ugovorena vrijednost bespovratnih sredstava]]*Ugovori_OPULJP[[#This Row],[STOPA NACIONALNOG SUFINANCIRANJA %]]</f>
        <v>758882.7</v>
      </c>
      <c r="Q276" s="27">
        <v>5059218</v>
      </c>
      <c r="R276" s="27">
        <v>0</v>
      </c>
      <c r="S276" s="27">
        <v>0</v>
      </c>
      <c r="T276" s="20">
        <f>Ugovori_OPULJP[[#This Row],[Bespovratna sredstva - Ukupno (EU+Nac) HRK
= Ukupna ugovorena vrijednost bespovratnih sredstava]]+Ugovori_OPULJP[[#This Row],[Javni doprinos korisnika - HRK]]+Ugovori_OPULJP[[#This Row],[Privatni doprinos korisnika - HRK]]</f>
        <v>5059218</v>
      </c>
      <c r="U276" s="17" t="s">
        <v>32</v>
      </c>
      <c r="V276" s="17" t="s">
        <v>29</v>
      </c>
      <c r="W276" s="35" t="s">
        <v>1121</v>
      </c>
      <c r="X276" s="35" t="s">
        <v>704</v>
      </c>
      <c r="Y276" s="11"/>
    </row>
    <row r="277" spans="1:25" ht="51" customHeight="1" x14ac:dyDescent="0.2">
      <c r="A277" s="33" t="s">
        <v>1122</v>
      </c>
      <c r="B277" s="34" t="s">
        <v>700</v>
      </c>
      <c r="C277" s="35" t="s">
        <v>701</v>
      </c>
      <c r="D277" s="35" t="s">
        <v>1068</v>
      </c>
      <c r="E277" s="17" t="s">
        <v>74</v>
      </c>
      <c r="F277" s="37" t="s">
        <v>12847</v>
      </c>
      <c r="G277" s="37" t="s">
        <v>1123</v>
      </c>
      <c r="H277" s="19">
        <v>43070</v>
      </c>
      <c r="I277" s="19">
        <v>43966</v>
      </c>
      <c r="J277" s="19" t="str">
        <f ca="1">IF(Ugovori_OPULJP[[#This Row],[DATUM ZAVRŠETKA OPERACIJE]]&lt;TODAY(),"završen","u provedbi")</f>
        <v>završen</v>
      </c>
      <c r="K277" s="18" t="s">
        <v>97</v>
      </c>
      <c r="L277" s="18" t="s">
        <v>97</v>
      </c>
      <c r="M277" s="42">
        <v>0.85</v>
      </c>
      <c r="N277" s="42">
        <v>0.15</v>
      </c>
      <c r="O277" s="27">
        <f>Ugovori_OPULJP[[#This Row],[Bespovratna sredstva - Ukupno (EU+Nac) HRK
= Ukupna ugovorena vrijednost bespovratnih sredstava]]*Ugovori_OPULJP[[#This Row],[EU STOPA SUFINANCIRANJA %
EU CO-FINANCING RATE %]]</f>
        <v>2569799.1434999998</v>
      </c>
      <c r="P277" s="27">
        <f>Ugovori_OPULJP[[#This Row],[Bespovratna sredstva - Ukupno (EU+Nac) HRK
= Ukupna ugovorena vrijednost bespovratnih sredstava]]*Ugovori_OPULJP[[#This Row],[STOPA NACIONALNOG SUFINANCIRANJA %]]</f>
        <v>453493.96649999998</v>
      </c>
      <c r="Q277" s="27">
        <v>3023293.11</v>
      </c>
      <c r="R277" s="27">
        <v>0</v>
      </c>
      <c r="S277" s="27">
        <v>0</v>
      </c>
      <c r="T277" s="20">
        <f>Ugovori_OPULJP[[#This Row],[Bespovratna sredstva - Ukupno (EU+Nac) HRK
= Ukupna ugovorena vrijednost bespovratnih sredstava]]+Ugovori_OPULJP[[#This Row],[Javni doprinos korisnika - HRK]]+Ugovori_OPULJP[[#This Row],[Privatni doprinos korisnika - HRK]]</f>
        <v>3023293.11</v>
      </c>
      <c r="U277" s="17" t="s">
        <v>32</v>
      </c>
      <c r="V277" s="17" t="s">
        <v>29</v>
      </c>
      <c r="W277" s="35" t="s">
        <v>1124</v>
      </c>
      <c r="X277" s="35" t="s">
        <v>704</v>
      </c>
      <c r="Y277" s="11"/>
    </row>
    <row r="278" spans="1:25" ht="51" customHeight="1" x14ac:dyDescent="0.2">
      <c r="A278" s="33" t="s">
        <v>1125</v>
      </c>
      <c r="B278" s="34" t="s">
        <v>700</v>
      </c>
      <c r="C278" s="35" t="s">
        <v>701</v>
      </c>
      <c r="D278" s="35" t="s">
        <v>1068</v>
      </c>
      <c r="E278" s="17" t="s">
        <v>74</v>
      </c>
      <c r="F278" s="37" t="s">
        <v>12848</v>
      </c>
      <c r="G278" s="37" t="s">
        <v>1126</v>
      </c>
      <c r="H278" s="19">
        <v>43070</v>
      </c>
      <c r="I278" s="19">
        <v>43983</v>
      </c>
      <c r="J278" s="19" t="str">
        <f ca="1">IF(Ugovori_OPULJP[[#This Row],[DATUM ZAVRŠETKA OPERACIJE]]&lt;TODAY(),"završen","u provedbi")</f>
        <v>završen</v>
      </c>
      <c r="K278" s="18" t="s">
        <v>209</v>
      </c>
      <c r="L278" s="18" t="s">
        <v>209</v>
      </c>
      <c r="M278" s="42">
        <v>0.85</v>
      </c>
      <c r="N278" s="42">
        <v>0.15</v>
      </c>
      <c r="O278" s="27">
        <f>Ugovori_OPULJP[[#This Row],[Bespovratna sredstva - Ukupno (EU+Nac) HRK
= Ukupna ugovorena vrijednost bespovratnih sredstava]]*Ugovori_OPULJP[[#This Row],[EU STOPA SUFINANCIRANJA %
EU CO-FINANCING RATE %]]</f>
        <v>3678411.4394999999</v>
      </c>
      <c r="P278" s="27">
        <f>Ugovori_OPULJP[[#This Row],[Bespovratna sredstva - Ukupno (EU+Nac) HRK
= Ukupna ugovorena vrijednost bespovratnih sredstava]]*Ugovori_OPULJP[[#This Row],[STOPA NACIONALNOG SUFINANCIRANJA %]]</f>
        <v>649131.43050000002</v>
      </c>
      <c r="Q278" s="27">
        <v>4327542.87</v>
      </c>
      <c r="R278" s="27">
        <v>0</v>
      </c>
      <c r="S278" s="27">
        <v>0</v>
      </c>
      <c r="T278" s="20">
        <f>Ugovori_OPULJP[[#This Row],[Bespovratna sredstva - Ukupno (EU+Nac) HRK
= Ukupna ugovorena vrijednost bespovratnih sredstava]]+Ugovori_OPULJP[[#This Row],[Javni doprinos korisnika - HRK]]+Ugovori_OPULJP[[#This Row],[Privatni doprinos korisnika - HRK]]</f>
        <v>4327542.87</v>
      </c>
      <c r="U278" s="17" t="s">
        <v>32</v>
      </c>
      <c r="V278" s="17" t="s">
        <v>29</v>
      </c>
      <c r="W278" s="35" t="s">
        <v>1127</v>
      </c>
      <c r="X278" s="35" t="s">
        <v>704</v>
      </c>
      <c r="Y278" s="11"/>
    </row>
    <row r="279" spans="1:25" ht="51" customHeight="1" x14ac:dyDescent="0.2">
      <c r="A279" s="33" t="s">
        <v>1128</v>
      </c>
      <c r="B279" s="34" t="s">
        <v>700</v>
      </c>
      <c r="C279" s="35" t="s">
        <v>701</v>
      </c>
      <c r="D279" s="35" t="s">
        <v>1068</v>
      </c>
      <c r="E279" s="17" t="s">
        <v>74</v>
      </c>
      <c r="F279" s="37" t="s">
        <v>1129</v>
      </c>
      <c r="G279" s="37" t="s">
        <v>1130</v>
      </c>
      <c r="H279" s="19">
        <v>43070</v>
      </c>
      <c r="I279" s="19">
        <v>43983</v>
      </c>
      <c r="J279" s="19" t="str">
        <f ca="1">IF(Ugovori_OPULJP[[#This Row],[DATUM ZAVRŠETKA OPERACIJE]]&lt;TODAY(),"završen","u provedbi")</f>
        <v>završen</v>
      </c>
      <c r="K279" s="18" t="s">
        <v>102</v>
      </c>
      <c r="L279" s="18" t="s">
        <v>102</v>
      </c>
      <c r="M279" s="42">
        <v>0.85</v>
      </c>
      <c r="N279" s="42">
        <v>0.15</v>
      </c>
      <c r="O279" s="27">
        <f>Ugovori_OPULJP[[#This Row],[Bespovratna sredstva - Ukupno (EU+Nac) HRK
= Ukupna ugovorena vrijednost bespovratnih sredstava]]*Ugovori_OPULJP[[#This Row],[EU STOPA SUFINANCIRANJA %
EU CO-FINANCING RATE %]]</f>
        <v>2106257.5</v>
      </c>
      <c r="P279" s="27">
        <f>Ugovori_OPULJP[[#This Row],[Bespovratna sredstva - Ukupno (EU+Nac) HRK
= Ukupna ugovorena vrijednost bespovratnih sredstava]]*Ugovori_OPULJP[[#This Row],[STOPA NACIONALNOG SUFINANCIRANJA %]]</f>
        <v>371692.5</v>
      </c>
      <c r="Q279" s="27">
        <v>2477950</v>
      </c>
      <c r="R279" s="27">
        <v>0</v>
      </c>
      <c r="S279" s="27">
        <v>0</v>
      </c>
      <c r="T279" s="20">
        <f>Ugovori_OPULJP[[#This Row],[Bespovratna sredstva - Ukupno (EU+Nac) HRK
= Ukupna ugovorena vrijednost bespovratnih sredstava]]+Ugovori_OPULJP[[#This Row],[Javni doprinos korisnika - HRK]]+Ugovori_OPULJP[[#This Row],[Privatni doprinos korisnika - HRK]]</f>
        <v>2477950</v>
      </c>
      <c r="U279" s="17" t="s">
        <v>32</v>
      </c>
      <c r="V279" s="17" t="s">
        <v>29</v>
      </c>
      <c r="W279" s="35" t="s">
        <v>1131</v>
      </c>
      <c r="X279" s="35" t="s">
        <v>704</v>
      </c>
      <c r="Y279" s="11"/>
    </row>
    <row r="280" spans="1:25" ht="51" customHeight="1" x14ac:dyDescent="0.2">
      <c r="A280" s="33" t="s">
        <v>1132</v>
      </c>
      <c r="B280" s="34" t="s">
        <v>700</v>
      </c>
      <c r="C280" s="35" t="s">
        <v>701</v>
      </c>
      <c r="D280" s="35" t="s">
        <v>1068</v>
      </c>
      <c r="E280" s="17" t="s">
        <v>74</v>
      </c>
      <c r="F280" s="37" t="s">
        <v>1133</v>
      </c>
      <c r="G280" s="23" t="s">
        <v>1134</v>
      </c>
      <c r="H280" s="19">
        <v>43070</v>
      </c>
      <c r="I280" s="19">
        <v>43983</v>
      </c>
      <c r="J280" s="19" t="str">
        <f ca="1">IF(Ugovori_OPULJP[[#This Row],[DATUM ZAVRŠETKA OPERACIJE]]&lt;TODAY(),"završen","u provedbi")</f>
        <v>završen</v>
      </c>
      <c r="K280" s="18" t="s">
        <v>102</v>
      </c>
      <c r="L280" s="18" t="s">
        <v>102</v>
      </c>
      <c r="M280" s="42">
        <v>0.85</v>
      </c>
      <c r="N280" s="42">
        <v>0.15</v>
      </c>
      <c r="O280" s="27">
        <f>Ugovori_OPULJP[[#This Row],[Bespovratna sredstva - Ukupno (EU+Nac) HRK
= Ukupna ugovorena vrijednost bespovratnih sredstava]]*Ugovori_OPULJP[[#This Row],[EU STOPA SUFINANCIRANJA %
EU CO-FINANCING RATE %]]</f>
        <v>4448442.0200000005</v>
      </c>
      <c r="P280" s="27">
        <f>Ugovori_OPULJP[[#This Row],[Bespovratna sredstva - Ukupno (EU+Nac) HRK
= Ukupna ugovorena vrijednost bespovratnih sredstava]]*Ugovori_OPULJP[[#This Row],[STOPA NACIONALNOG SUFINANCIRANJA %]]</f>
        <v>785019.18</v>
      </c>
      <c r="Q280" s="27">
        <v>5233461.2</v>
      </c>
      <c r="R280" s="27">
        <v>0</v>
      </c>
      <c r="S280" s="27">
        <v>0</v>
      </c>
      <c r="T280" s="20">
        <f>Ugovori_OPULJP[[#This Row],[Bespovratna sredstva - Ukupno (EU+Nac) HRK
= Ukupna ugovorena vrijednost bespovratnih sredstava]]+Ugovori_OPULJP[[#This Row],[Javni doprinos korisnika - HRK]]+Ugovori_OPULJP[[#This Row],[Privatni doprinos korisnika - HRK]]</f>
        <v>5233461.2</v>
      </c>
      <c r="U280" s="17" t="s">
        <v>32</v>
      </c>
      <c r="V280" s="17" t="s">
        <v>29</v>
      </c>
      <c r="W280" s="35" t="s">
        <v>1135</v>
      </c>
      <c r="X280" s="35" t="s">
        <v>704</v>
      </c>
      <c r="Y280" s="11"/>
    </row>
    <row r="281" spans="1:25" ht="51" customHeight="1" x14ac:dyDescent="0.2">
      <c r="A281" s="33" t="s">
        <v>1136</v>
      </c>
      <c r="B281" s="34" t="s">
        <v>700</v>
      </c>
      <c r="C281" s="35" t="s">
        <v>701</v>
      </c>
      <c r="D281" s="35" t="s">
        <v>1068</v>
      </c>
      <c r="E281" s="17" t="s">
        <v>74</v>
      </c>
      <c r="F281" s="37" t="s">
        <v>1720</v>
      </c>
      <c r="G281" s="37" t="s">
        <v>592</v>
      </c>
      <c r="H281" s="19">
        <v>43070</v>
      </c>
      <c r="I281" s="19">
        <v>43983</v>
      </c>
      <c r="J281" s="19" t="str">
        <f ca="1">IF(Ugovori_OPULJP[[#This Row],[DATUM ZAVRŠETKA OPERACIJE]]&lt;TODAY(),"završen","u provedbi")</f>
        <v>završen</v>
      </c>
      <c r="K281" s="18" t="s">
        <v>320</v>
      </c>
      <c r="L281" s="18" t="s">
        <v>320</v>
      </c>
      <c r="M281" s="42">
        <v>0.85</v>
      </c>
      <c r="N281" s="42">
        <v>0.15</v>
      </c>
      <c r="O281" s="27">
        <f>Ugovori_OPULJP[[#This Row],[Bespovratna sredstva - Ukupno (EU+Nac) HRK
= Ukupna ugovorena vrijednost bespovratnih sredstava]]*Ugovori_OPULJP[[#This Row],[EU STOPA SUFINANCIRANJA %
EU CO-FINANCING RATE %]]</f>
        <v>2607692.8234999999</v>
      </c>
      <c r="P281" s="27">
        <f>Ugovori_OPULJP[[#This Row],[Bespovratna sredstva - Ukupno (EU+Nac) HRK
= Ukupna ugovorena vrijednost bespovratnih sredstava]]*Ugovori_OPULJP[[#This Row],[STOPA NACIONALNOG SUFINANCIRANJA %]]</f>
        <v>460181.08650000003</v>
      </c>
      <c r="Q281" s="27">
        <v>3067873.91</v>
      </c>
      <c r="R281" s="27">
        <v>0</v>
      </c>
      <c r="S281" s="27">
        <v>0</v>
      </c>
      <c r="T281" s="20">
        <f>Ugovori_OPULJP[[#This Row],[Bespovratna sredstva - Ukupno (EU+Nac) HRK
= Ukupna ugovorena vrijednost bespovratnih sredstava]]+Ugovori_OPULJP[[#This Row],[Javni doprinos korisnika - HRK]]+Ugovori_OPULJP[[#This Row],[Privatni doprinos korisnika - HRK]]</f>
        <v>3067873.91</v>
      </c>
      <c r="U281" s="17" t="s">
        <v>32</v>
      </c>
      <c r="V281" s="17" t="s">
        <v>29</v>
      </c>
      <c r="W281" s="35" t="s">
        <v>1137</v>
      </c>
      <c r="X281" s="35" t="s">
        <v>704</v>
      </c>
      <c r="Y281" s="11"/>
    </row>
    <row r="282" spans="1:25" ht="51" customHeight="1" x14ac:dyDescent="0.2">
      <c r="A282" s="33" t="s">
        <v>1138</v>
      </c>
      <c r="B282" s="34" t="s">
        <v>700</v>
      </c>
      <c r="C282" s="35" t="s">
        <v>701</v>
      </c>
      <c r="D282" s="35" t="s">
        <v>1068</v>
      </c>
      <c r="E282" s="17" t="s">
        <v>74</v>
      </c>
      <c r="F282" s="37" t="s">
        <v>12849</v>
      </c>
      <c r="G282" s="37" t="s">
        <v>1139</v>
      </c>
      <c r="H282" s="19">
        <v>43070</v>
      </c>
      <c r="I282" s="19">
        <v>43983</v>
      </c>
      <c r="J282" s="19" t="str">
        <f ca="1">IF(Ugovori_OPULJP[[#This Row],[DATUM ZAVRŠETKA OPERACIJE]]&lt;TODAY(),"završen","u provedbi")</f>
        <v>završen</v>
      </c>
      <c r="K282" s="18" t="s">
        <v>209</v>
      </c>
      <c r="L282" s="18" t="s">
        <v>209</v>
      </c>
      <c r="M282" s="42">
        <v>0.85</v>
      </c>
      <c r="N282" s="42">
        <v>0.15</v>
      </c>
      <c r="O282" s="27">
        <f>Ugovori_OPULJP[[#This Row],[Bespovratna sredstva - Ukupno (EU+Nac) HRK
= Ukupna ugovorena vrijednost bespovratnih sredstava]]*Ugovori_OPULJP[[#This Row],[EU STOPA SUFINANCIRANJA %
EU CO-FINANCING RATE %]]</f>
        <v>2761021</v>
      </c>
      <c r="P282" s="27">
        <f>Ugovori_OPULJP[[#This Row],[Bespovratna sredstva - Ukupno (EU+Nac) HRK
= Ukupna ugovorena vrijednost bespovratnih sredstava]]*Ugovori_OPULJP[[#This Row],[STOPA NACIONALNOG SUFINANCIRANJA %]]</f>
        <v>487239</v>
      </c>
      <c r="Q282" s="27">
        <v>3248260</v>
      </c>
      <c r="R282" s="27">
        <v>0</v>
      </c>
      <c r="S282" s="27">
        <v>0</v>
      </c>
      <c r="T282" s="20">
        <f>Ugovori_OPULJP[[#This Row],[Bespovratna sredstva - Ukupno (EU+Nac) HRK
= Ukupna ugovorena vrijednost bespovratnih sredstava]]+Ugovori_OPULJP[[#This Row],[Javni doprinos korisnika - HRK]]+Ugovori_OPULJP[[#This Row],[Privatni doprinos korisnika - HRK]]</f>
        <v>3248260</v>
      </c>
      <c r="U282" s="17" t="s">
        <v>32</v>
      </c>
      <c r="V282" s="17" t="s">
        <v>29</v>
      </c>
      <c r="W282" s="35" t="s">
        <v>1140</v>
      </c>
      <c r="X282" s="35" t="s">
        <v>704</v>
      </c>
      <c r="Y282" s="11"/>
    </row>
    <row r="283" spans="1:25" ht="51" customHeight="1" x14ac:dyDescent="0.2">
      <c r="A283" s="33" t="s">
        <v>1141</v>
      </c>
      <c r="B283" s="34" t="s">
        <v>700</v>
      </c>
      <c r="C283" s="35" t="s">
        <v>701</v>
      </c>
      <c r="D283" s="35" t="s">
        <v>1068</v>
      </c>
      <c r="E283" s="17" t="s">
        <v>74</v>
      </c>
      <c r="F283" s="37" t="s">
        <v>1142</v>
      </c>
      <c r="G283" s="37" t="s">
        <v>1143</v>
      </c>
      <c r="H283" s="19">
        <v>43089</v>
      </c>
      <c r="I283" s="19">
        <v>44002</v>
      </c>
      <c r="J283" s="19" t="str">
        <f ca="1">IF(Ugovori_OPULJP[[#This Row],[DATUM ZAVRŠETKA OPERACIJE]]&lt;TODAY(),"završen","u provedbi")</f>
        <v>završen</v>
      </c>
      <c r="K283" s="18" t="s">
        <v>248</v>
      </c>
      <c r="L283" s="18" t="s">
        <v>248</v>
      </c>
      <c r="M283" s="42">
        <v>0.85</v>
      </c>
      <c r="N283" s="42">
        <v>0.15</v>
      </c>
      <c r="O283" s="27">
        <f>Ugovori_OPULJP[[#This Row],[Bespovratna sredstva - Ukupno (EU+Nac) HRK
= Ukupna ugovorena vrijednost bespovratnih sredstava]]*Ugovori_OPULJP[[#This Row],[EU STOPA SUFINANCIRANJA %
EU CO-FINANCING RATE %]]</f>
        <v>4229876.25</v>
      </c>
      <c r="P283" s="27">
        <f>Ugovori_OPULJP[[#This Row],[Bespovratna sredstva - Ukupno (EU+Nac) HRK
= Ukupna ugovorena vrijednost bespovratnih sredstava]]*Ugovori_OPULJP[[#This Row],[STOPA NACIONALNOG SUFINANCIRANJA %]]</f>
        <v>746448.75</v>
      </c>
      <c r="Q283" s="27">
        <v>4976325</v>
      </c>
      <c r="R283" s="27">
        <v>0</v>
      </c>
      <c r="S283" s="27">
        <v>0</v>
      </c>
      <c r="T283" s="20">
        <f>Ugovori_OPULJP[[#This Row],[Bespovratna sredstva - Ukupno (EU+Nac) HRK
= Ukupna ugovorena vrijednost bespovratnih sredstava]]+Ugovori_OPULJP[[#This Row],[Javni doprinos korisnika - HRK]]+Ugovori_OPULJP[[#This Row],[Privatni doprinos korisnika - HRK]]</f>
        <v>4976325</v>
      </c>
      <c r="U283" s="17" t="s">
        <v>32</v>
      </c>
      <c r="V283" s="17" t="s">
        <v>29</v>
      </c>
      <c r="W283" s="35" t="s">
        <v>1144</v>
      </c>
      <c r="X283" s="35" t="s">
        <v>704</v>
      </c>
      <c r="Y283" s="11"/>
    </row>
    <row r="284" spans="1:25" ht="51" customHeight="1" x14ac:dyDescent="0.2">
      <c r="A284" s="33" t="s">
        <v>1145</v>
      </c>
      <c r="B284" s="34" t="s">
        <v>700</v>
      </c>
      <c r="C284" s="35" t="s">
        <v>701</v>
      </c>
      <c r="D284" s="35" t="s">
        <v>1068</v>
      </c>
      <c r="E284" s="17" t="s">
        <v>74</v>
      </c>
      <c r="F284" s="37" t="s">
        <v>12850</v>
      </c>
      <c r="G284" s="37" t="s">
        <v>1146</v>
      </c>
      <c r="H284" s="19">
        <v>43070</v>
      </c>
      <c r="I284" s="19">
        <v>43983</v>
      </c>
      <c r="J284" s="19" t="str">
        <f ca="1">IF(Ugovori_OPULJP[[#This Row],[DATUM ZAVRŠETKA OPERACIJE]]&lt;TODAY(),"završen","u provedbi")</f>
        <v>završen</v>
      </c>
      <c r="K284" s="18" t="s">
        <v>82</v>
      </c>
      <c r="L284" s="18" t="s">
        <v>82</v>
      </c>
      <c r="M284" s="42">
        <v>0.85</v>
      </c>
      <c r="N284" s="42">
        <v>0.15</v>
      </c>
      <c r="O284" s="27">
        <f>Ugovori_OPULJP[[#This Row],[Bespovratna sredstva - Ukupno (EU+Nac) HRK
= Ukupna ugovorena vrijednost bespovratnih sredstava]]*Ugovori_OPULJP[[#This Row],[EU STOPA SUFINANCIRANJA %
EU CO-FINANCING RATE %]]</f>
        <v>1614363.52</v>
      </c>
      <c r="P284" s="27">
        <f>Ugovori_OPULJP[[#This Row],[Bespovratna sredstva - Ukupno (EU+Nac) HRK
= Ukupna ugovorena vrijednost bespovratnih sredstava]]*Ugovori_OPULJP[[#This Row],[STOPA NACIONALNOG SUFINANCIRANJA %]]</f>
        <v>284887.67999999999</v>
      </c>
      <c r="Q284" s="27">
        <v>1899251.2</v>
      </c>
      <c r="R284" s="27">
        <v>0</v>
      </c>
      <c r="S284" s="27">
        <v>0</v>
      </c>
      <c r="T284" s="20">
        <f>Ugovori_OPULJP[[#This Row],[Bespovratna sredstva - Ukupno (EU+Nac) HRK
= Ukupna ugovorena vrijednost bespovratnih sredstava]]+Ugovori_OPULJP[[#This Row],[Javni doprinos korisnika - HRK]]+Ugovori_OPULJP[[#This Row],[Privatni doprinos korisnika - HRK]]</f>
        <v>1899251.2</v>
      </c>
      <c r="U284" s="17" t="s">
        <v>32</v>
      </c>
      <c r="V284" s="17" t="s">
        <v>29</v>
      </c>
      <c r="W284" s="35" t="s">
        <v>1147</v>
      </c>
      <c r="X284" s="35" t="s">
        <v>704</v>
      </c>
      <c r="Y284" s="11"/>
    </row>
    <row r="285" spans="1:25" ht="51" customHeight="1" x14ac:dyDescent="0.2">
      <c r="A285" s="33" t="s">
        <v>1148</v>
      </c>
      <c r="B285" s="34" t="s">
        <v>700</v>
      </c>
      <c r="C285" s="35" t="s">
        <v>701</v>
      </c>
      <c r="D285" s="35" t="s">
        <v>1068</v>
      </c>
      <c r="E285" s="17" t="s">
        <v>74</v>
      </c>
      <c r="F285" s="37" t="s">
        <v>1149</v>
      </c>
      <c r="G285" s="37" t="s">
        <v>1150</v>
      </c>
      <c r="H285" s="19">
        <v>43070</v>
      </c>
      <c r="I285" s="19">
        <v>43983</v>
      </c>
      <c r="J285" s="19" t="str">
        <f ca="1">IF(Ugovori_OPULJP[[#This Row],[DATUM ZAVRŠETKA OPERACIJE]]&lt;TODAY(),"završen","u provedbi")</f>
        <v>završen</v>
      </c>
      <c r="K285" s="18" t="s">
        <v>209</v>
      </c>
      <c r="L285" s="18" t="s">
        <v>209</v>
      </c>
      <c r="M285" s="42">
        <v>0.85</v>
      </c>
      <c r="N285" s="42">
        <v>0.15</v>
      </c>
      <c r="O285" s="27">
        <f>Ugovori_OPULJP[[#This Row],[Bespovratna sredstva - Ukupno (EU+Nac) HRK
= Ukupna ugovorena vrijednost bespovratnih sredstava]]*Ugovori_OPULJP[[#This Row],[EU STOPA SUFINANCIRANJA %
EU CO-FINANCING RATE %]]</f>
        <v>1822434</v>
      </c>
      <c r="P285" s="27">
        <f>Ugovori_OPULJP[[#This Row],[Bespovratna sredstva - Ukupno (EU+Nac) HRK
= Ukupna ugovorena vrijednost bespovratnih sredstava]]*Ugovori_OPULJP[[#This Row],[STOPA NACIONALNOG SUFINANCIRANJA %]]</f>
        <v>321606</v>
      </c>
      <c r="Q285" s="27">
        <v>2144040</v>
      </c>
      <c r="R285" s="27">
        <v>0</v>
      </c>
      <c r="S285" s="27">
        <v>0</v>
      </c>
      <c r="T285" s="20">
        <f>Ugovori_OPULJP[[#This Row],[Bespovratna sredstva - Ukupno (EU+Nac) HRK
= Ukupna ugovorena vrijednost bespovratnih sredstava]]+Ugovori_OPULJP[[#This Row],[Javni doprinos korisnika - HRK]]+Ugovori_OPULJP[[#This Row],[Privatni doprinos korisnika - HRK]]</f>
        <v>2144040</v>
      </c>
      <c r="U285" s="17" t="s">
        <v>32</v>
      </c>
      <c r="V285" s="17" t="s">
        <v>29</v>
      </c>
      <c r="W285" s="35" t="s">
        <v>1151</v>
      </c>
      <c r="X285" s="35" t="s">
        <v>704</v>
      </c>
      <c r="Y285" s="11"/>
    </row>
    <row r="286" spans="1:25" ht="51" customHeight="1" x14ac:dyDescent="0.2">
      <c r="A286" s="33" t="s">
        <v>1152</v>
      </c>
      <c r="B286" s="34" t="s">
        <v>700</v>
      </c>
      <c r="C286" s="35" t="s">
        <v>701</v>
      </c>
      <c r="D286" s="35" t="s">
        <v>1068</v>
      </c>
      <c r="E286" s="17" t="s">
        <v>74</v>
      </c>
      <c r="F286" s="37" t="s">
        <v>1153</v>
      </c>
      <c r="G286" s="37" t="s">
        <v>1154</v>
      </c>
      <c r="H286" s="19">
        <v>43089</v>
      </c>
      <c r="I286" s="19">
        <v>44002</v>
      </c>
      <c r="J286" s="19" t="str">
        <f ca="1">IF(Ugovori_OPULJP[[#This Row],[DATUM ZAVRŠETKA OPERACIJE]]&lt;TODAY(),"završen","u provedbi")</f>
        <v>završen</v>
      </c>
      <c r="K286" s="18" t="s">
        <v>354</v>
      </c>
      <c r="L286" s="18" t="s">
        <v>354</v>
      </c>
      <c r="M286" s="42">
        <v>0.85</v>
      </c>
      <c r="N286" s="42">
        <v>0.15</v>
      </c>
      <c r="O286" s="27">
        <f>Ugovori_OPULJP[[#This Row],[Bespovratna sredstva - Ukupno (EU+Nac) HRK
= Ukupna ugovorena vrijednost bespovratnih sredstava]]*Ugovori_OPULJP[[#This Row],[EU STOPA SUFINANCIRANJA %
EU CO-FINANCING RATE %]]</f>
        <v>5189544.5334999999</v>
      </c>
      <c r="P286" s="27">
        <f>Ugovori_OPULJP[[#This Row],[Bespovratna sredstva - Ukupno (EU+Nac) HRK
= Ukupna ugovorena vrijednost bespovratnih sredstava]]*Ugovori_OPULJP[[#This Row],[STOPA NACIONALNOG SUFINANCIRANJA %]]</f>
        <v>915801.97649999999</v>
      </c>
      <c r="Q286" s="27">
        <v>6105346.5099999998</v>
      </c>
      <c r="R286" s="27">
        <v>0</v>
      </c>
      <c r="S286" s="27">
        <v>0</v>
      </c>
      <c r="T286" s="20">
        <f>Ugovori_OPULJP[[#This Row],[Bespovratna sredstva - Ukupno (EU+Nac) HRK
= Ukupna ugovorena vrijednost bespovratnih sredstava]]+Ugovori_OPULJP[[#This Row],[Javni doprinos korisnika - HRK]]+Ugovori_OPULJP[[#This Row],[Privatni doprinos korisnika - HRK]]</f>
        <v>6105346.5099999998</v>
      </c>
      <c r="U286" s="17" t="s">
        <v>32</v>
      </c>
      <c r="V286" s="17" t="s">
        <v>29</v>
      </c>
      <c r="W286" s="35" t="s">
        <v>1155</v>
      </c>
      <c r="X286" s="35" t="s">
        <v>704</v>
      </c>
      <c r="Y286" s="11"/>
    </row>
    <row r="287" spans="1:25" ht="51" customHeight="1" x14ac:dyDescent="0.2">
      <c r="A287" s="33" t="s">
        <v>1156</v>
      </c>
      <c r="B287" s="34" t="s">
        <v>700</v>
      </c>
      <c r="C287" s="35" t="s">
        <v>701</v>
      </c>
      <c r="D287" s="35" t="s">
        <v>1068</v>
      </c>
      <c r="E287" s="17" t="s">
        <v>74</v>
      </c>
      <c r="F287" s="37" t="s">
        <v>12851</v>
      </c>
      <c r="G287" s="37" t="s">
        <v>1157</v>
      </c>
      <c r="H287" s="19">
        <v>43077</v>
      </c>
      <c r="I287" s="19">
        <v>43990</v>
      </c>
      <c r="J287" s="19" t="str">
        <f ca="1">IF(Ugovori_OPULJP[[#This Row],[DATUM ZAVRŠETKA OPERACIJE]]&lt;TODAY(),"završen","u provedbi")</f>
        <v>završen</v>
      </c>
      <c r="K287" s="18" t="s">
        <v>248</v>
      </c>
      <c r="L287" s="18" t="s">
        <v>248</v>
      </c>
      <c r="M287" s="42">
        <v>0.85</v>
      </c>
      <c r="N287" s="42">
        <v>0.15</v>
      </c>
      <c r="O287" s="27">
        <f>Ugovori_OPULJP[[#This Row],[Bespovratna sredstva - Ukupno (EU+Nac) HRK
= Ukupna ugovorena vrijednost bespovratnih sredstava]]*Ugovori_OPULJP[[#This Row],[EU STOPA SUFINANCIRANJA %
EU CO-FINANCING RATE %]]</f>
        <v>1066956.3800000001</v>
      </c>
      <c r="P287" s="27">
        <f>Ugovori_OPULJP[[#This Row],[Bespovratna sredstva - Ukupno (EU+Nac) HRK
= Ukupna ugovorena vrijednost bespovratnih sredstava]]*Ugovori_OPULJP[[#This Row],[STOPA NACIONALNOG SUFINANCIRANJA %]]</f>
        <v>188286.42</v>
      </c>
      <c r="Q287" s="27">
        <v>1255242.8</v>
      </c>
      <c r="R287" s="27">
        <v>0</v>
      </c>
      <c r="S287" s="27">
        <v>0</v>
      </c>
      <c r="T287" s="20">
        <f>Ugovori_OPULJP[[#This Row],[Bespovratna sredstva - Ukupno (EU+Nac) HRK
= Ukupna ugovorena vrijednost bespovratnih sredstava]]+Ugovori_OPULJP[[#This Row],[Javni doprinos korisnika - HRK]]+Ugovori_OPULJP[[#This Row],[Privatni doprinos korisnika - HRK]]</f>
        <v>1255242.8</v>
      </c>
      <c r="U287" s="17" t="s">
        <v>32</v>
      </c>
      <c r="V287" s="17" t="s">
        <v>29</v>
      </c>
      <c r="W287" s="35" t="s">
        <v>1158</v>
      </c>
      <c r="X287" s="35" t="s">
        <v>704</v>
      </c>
      <c r="Y287" s="11"/>
    </row>
    <row r="288" spans="1:25" ht="51" customHeight="1" x14ac:dyDescent="0.2">
      <c r="A288" s="33" t="s">
        <v>1159</v>
      </c>
      <c r="B288" s="34" t="s">
        <v>700</v>
      </c>
      <c r="C288" s="35" t="s">
        <v>701</v>
      </c>
      <c r="D288" s="35" t="s">
        <v>1068</v>
      </c>
      <c r="E288" s="17" t="s">
        <v>74</v>
      </c>
      <c r="F288" s="37" t="s">
        <v>1160</v>
      </c>
      <c r="G288" s="37" t="s">
        <v>1161</v>
      </c>
      <c r="H288" s="19">
        <v>43089</v>
      </c>
      <c r="I288" s="19">
        <v>44002</v>
      </c>
      <c r="J288" s="19" t="str">
        <f ca="1">IF(Ugovori_OPULJP[[#This Row],[DATUM ZAVRŠETKA OPERACIJE]]&lt;TODAY(),"završen","u provedbi")</f>
        <v>završen</v>
      </c>
      <c r="K288" s="18" t="s">
        <v>97</v>
      </c>
      <c r="L288" s="18" t="s">
        <v>97</v>
      </c>
      <c r="M288" s="42">
        <v>0.85</v>
      </c>
      <c r="N288" s="42">
        <v>0.15</v>
      </c>
      <c r="O288" s="27">
        <f>Ugovori_OPULJP[[#This Row],[Bespovratna sredstva - Ukupno (EU+Nac) HRK
= Ukupna ugovorena vrijednost bespovratnih sredstava]]*Ugovori_OPULJP[[#This Row],[EU STOPA SUFINANCIRANJA %
EU CO-FINANCING RATE %]]</f>
        <v>5958274.3250000002</v>
      </c>
      <c r="P288" s="27">
        <f>Ugovori_OPULJP[[#This Row],[Bespovratna sredstva - Ukupno (EU+Nac) HRK
= Ukupna ugovorena vrijednost bespovratnih sredstava]]*Ugovori_OPULJP[[#This Row],[STOPA NACIONALNOG SUFINANCIRANJA %]]</f>
        <v>1051460.175</v>
      </c>
      <c r="Q288" s="27">
        <v>7009734.5</v>
      </c>
      <c r="R288" s="27">
        <v>0</v>
      </c>
      <c r="S288" s="27">
        <v>0</v>
      </c>
      <c r="T288" s="20">
        <f>Ugovori_OPULJP[[#This Row],[Bespovratna sredstva - Ukupno (EU+Nac) HRK
= Ukupna ugovorena vrijednost bespovratnih sredstava]]+Ugovori_OPULJP[[#This Row],[Javni doprinos korisnika - HRK]]+Ugovori_OPULJP[[#This Row],[Privatni doprinos korisnika - HRK]]</f>
        <v>7009734.5</v>
      </c>
      <c r="U288" s="17" t="s">
        <v>32</v>
      </c>
      <c r="V288" s="17" t="s">
        <v>29</v>
      </c>
      <c r="W288" s="35" t="s">
        <v>1162</v>
      </c>
      <c r="X288" s="35" t="s">
        <v>704</v>
      </c>
      <c r="Y288" s="11"/>
    </row>
    <row r="289" spans="1:25" ht="51" customHeight="1" x14ac:dyDescent="0.2">
      <c r="A289" s="33" t="s">
        <v>1163</v>
      </c>
      <c r="B289" s="34" t="s">
        <v>700</v>
      </c>
      <c r="C289" s="35" t="s">
        <v>701</v>
      </c>
      <c r="D289" s="35" t="s">
        <v>1068</v>
      </c>
      <c r="E289" s="17" t="s">
        <v>74</v>
      </c>
      <c r="F289" s="37" t="s">
        <v>1164</v>
      </c>
      <c r="G289" s="37" t="s">
        <v>1165</v>
      </c>
      <c r="H289" s="19">
        <v>43070</v>
      </c>
      <c r="I289" s="19">
        <v>43983</v>
      </c>
      <c r="J289" s="19" t="str">
        <f ca="1">IF(Ugovori_OPULJP[[#This Row],[DATUM ZAVRŠETKA OPERACIJE]]&lt;TODAY(),"završen","u provedbi")</f>
        <v>završen</v>
      </c>
      <c r="K289" s="18" t="s">
        <v>102</v>
      </c>
      <c r="L289" s="18" t="s">
        <v>102</v>
      </c>
      <c r="M289" s="42">
        <v>0.85</v>
      </c>
      <c r="N289" s="42">
        <v>0.15</v>
      </c>
      <c r="O289" s="27">
        <f>Ugovori_OPULJP[[#This Row],[Bespovratna sredstva - Ukupno (EU+Nac) HRK
= Ukupna ugovorena vrijednost bespovratnih sredstava]]*Ugovori_OPULJP[[#This Row],[EU STOPA SUFINANCIRANJA %
EU CO-FINANCING RATE %]]</f>
        <v>1339921.1299999999</v>
      </c>
      <c r="P289" s="27">
        <f>Ugovori_OPULJP[[#This Row],[Bespovratna sredstva - Ukupno (EU+Nac) HRK
= Ukupna ugovorena vrijednost bespovratnih sredstava]]*Ugovori_OPULJP[[#This Row],[STOPA NACIONALNOG SUFINANCIRANJA %]]</f>
        <v>236456.66999999998</v>
      </c>
      <c r="Q289" s="27">
        <v>1576377.8</v>
      </c>
      <c r="R289" s="27">
        <v>0</v>
      </c>
      <c r="S289" s="27">
        <v>0</v>
      </c>
      <c r="T289" s="20">
        <f>Ugovori_OPULJP[[#This Row],[Bespovratna sredstva - Ukupno (EU+Nac) HRK
= Ukupna ugovorena vrijednost bespovratnih sredstava]]+Ugovori_OPULJP[[#This Row],[Javni doprinos korisnika - HRK]]+Ugovori_OPULJP[[#This Row],[Privatni doprinos korisnika - HRK]]</f>
        <v>1576377.8</v>
      </c>
      <c r="U289" s="17" t="s">
        <v>32</v>
      </c>
      <c r="V289" s="17" t="s">
        <v>29</v>
      </c>
      <c r="W289" s="35" t="s">
        <v>1166</v>
      </c>
      <c r="X289" s="35" t="s">
        <v>704</v>
      </c>
      <c r="Y289" s="11"/>
    </row>
    <row r="290" spans="1:25" ht="51" customHeight="1" x14ac:dyDescent="0.2">
      <c r="A290" s="33" t="s">
        <v>1167</v>
      </c>
      <c r="B290" s="34" t="s">
        <v>700</v>
      </c>
      <c r="C290" s="35" t="s">
        <v>701</v>
      </c>
      <c r="D290" s="35" t="s">
        <v>1068</v>
      </c>
      <c r="E290" s="17" t="s">
        <v>74</v>
      </c>
      <c r="F290" s="37" t="s">
        <v>1168</v>
      </c>
      <c r="G290" s="37" t="s">
        <v>1169</v>
      </c>
      <c r="H290" s="19">
        <v>43070</v>
      </c>
      <c r="I290" s="19">
        <v>43983</v>
      </c>
      <c r="J290" s="19" t="str">
        <f ca="1">IF(Ugovori_OPULJP[[#This Row],[DATUM ZAVRŠETKA OPERACIJE]]&lt;TODAY(),"završen","u provedbi")</f>
        <v>završen</v>
      </c>
      <c r="K290" s="18" t="s">
        <v>102</v>
      </c>
      <c r="L290" s="18" t="s">
        <v>102</v>
      </c>
      <c r="M290" s="42">
        <v>0.85</v>
      </c>
      <c r="N290" s="42">
        <v>0.15</v>
      </c>
      <c r="O290" s="27">
        <f>Ugovori_OPULJP[[#This Row],[Bespovratna sredstva - Ukupno (EU+Nac) HRK
= Ukupna ugovorena vrijednost bespovratnih sredstava]]*Ugovori_OPULJP[[#This Row],[EU STOPA SUFINANCIRANJA %
EU CO-FINANCING RATE %]]</f>
        <v>2680485.9139999999</v>
      </c>
      <c r="P290" s="27">
        <f>Ugovori_OPULJP[[#This Row],[Bespovratna sredstva - Ukupno (EU+Nac) HRK
= Ukupna ugovorena vrijednost bespovratnih sredstava]]*Ugovori_OPULJP[[#This Row],[STOPA NACIONALNOG SUFINANCIRANJA %]]</f>
        <v>473026.92599999998</v>
      </c>
      <c r="Q290" s="27">
        <v>3153512.84</v>
      </c>
      <c r="R290" s="27">
        <v>0</v>
      </c>
      <c r="S290" s="27">
        <v>0</v>
      </c>
      <c r="T290" s="20">
        <f>Ugovori_OPULJP[[#This Row],[Bespovratna sredstva - Ukupno (EU+Nac) HRK
= Ukupna ugovorena vrijednost bespovratnih sredstava]]+Ugovori_OPULJP[[#This Row],[Javni doprinos korisnika - HRK]]+Ugovori_OPULJP[[#This Row],[Privatni doprinos korisnika - HRK]]</f>
        <v>3153512.84</v>
      </c>
      <c r="U290" s="17" t="s">
        <v>32</v>
      </c>
      <c r="V290" s="17" t="s">
        <v>29</v>
      </c>
      <c r="W290" s="35" t="s">
        <v>1170</v>
      </c>
      <c r="X290" s="35" t="s">
        <v>704</v>
      </c>
      <c r="Y290" s="11"/>
    </row>
    <row r="291" spans="1:25" ht="51" customHeight="1" x14ac:dyDescent="0.2">
      <c r="A291" s="33" t="s">
        <v>1171</v>
      </c>
      <c r="B291" s="34" t="s">
        <v>700</v>
      </c>
      <c r="C291" s="35" t="s">
        <v>701</v>
      </c>
      <c r="D291" s="35" t="s">
        <v>1068</v>
      </c>
      <c r="E291" s="17" t="s">
        <v>74</v>
      </c>
      <c r="F291" s="37" t="s">
        <v>1172</v>
      </c>
      <c r="G291" s="37" t="s">
        <v>1173</v>
      </c>
      <c r="H291" s="19">
        <v>43089</v>
      </c>
      <c r="I291" s="19">
        <v>44002</v>
      </c>
      <c r="J291" s="19" t="str">
        <f ca="1">IF(Ugovori_OPULJP[[#This Row],[DATUM ZAVRŠETKA OPERACIJE]]&lt;TODAY(),"završen","u provedbi")</f>
        <v>završen</v>
      </c>
      <c r="K291" s="18" t="s">
        <v>320</v>
      </c>
      <c r="L291" s="18" t="s">
        <v>320</v>
      </c>
      <c r="M291" s="42">
        <v>0.85</v>
      </c>
      <c r="N291" s="42">
        <v>0.15</v>
      </c>
      <c r="O291" s="27">
        <f>Ugovori_OPULJP[[#This Row],[Bespovratna sredstva - Ukupno (EU+Nac) HRK
= Ukupna ugovorena vrijednost bespovratnih sredstava]]*Ugovori_OPULJP[[#This Row],[EU STOPA SUFINANCIRANJA %
EU CO-FINANCING RATE %]]</f>
        <v>2608347.3829999999</v>
      </c>
      <c r="P291" s="27">
        <f>Ugovori_OPULJP[[#This Row],[Bespovratna sredstva - Ukupno (EU+Nac) HRK
= Ukupna ugovorena vrijednost bespovratnih sredstava]]*Ugovori_OPULJP[[#This Row],[STOPA NACIONALNOG SUFINANCIRANJA %]]</f>
        <v>460296.59700000001</v>
      </c>
      <c r="Q291" s="27">
        <v>3068643.98</v>
      </c>
      <c r="R291" s="27">
        <v>0</v>
      </c>
      <c r="S291" s="27">
        <v>0</v>
      </c>
      <c r="T291" s="20">
        <f>Ugovori_OPULJP[[#This Row],[Bespovratna sredstva - Ukupno (EU+Nac) HRK
= Ukupna ugovorena vrijednost bespovratnih sredstava]]+Ugovori_OPULJP[[#This Row],[Javni doprinos korisnika - HRK]]+Ugovori_OPULJP[[#This Row],[Privatni doprinos korisnika - HRK]]</f>
        <v>3068643.98</v>
      </c>
      <c r="U291" s="17" t="s">
        <v>32</v>
      </c>
      <c r="V291" s="17" t="s">
        <v>29</v>
      </c>
      <c r="W291" s="35" t="s">
        <v>1174</v>
      </c>
      <c r="X291" s="35" t="s">
        <v>704</v>
      </c>
      <c r="Y291" s="11"/>
    </row>
    <row r="292" spans="1:25" ht="51" customHeight="1" x14ac:dyDescent="0.2">
      <c r="A292" s="33" t="s">
        <v>1175</v>
      </c>
      <c r="B292" s="34" t="s">
        <v>700</v>
      </c>
      <c r="C292" s="35" t="s">
        <v>701</v>
      </c>
      <c r="D292" s="35" t="s">
        <v>1068</v>
      </c>
      <c r="E292" s="17" t="s">
        <v>74</v>
      </c>
      <c r="F292" s="37" t="s">
        <v>1176</v>
      </c>
      <c r="G292" s="37" t="s">
        <v>588</v>
      </c>
      <c r="H292" s="19">
        <v>43089</v>
      </c>
      <c r="I292" s="19">
        <v>44002</v>
      </c>
      <c r="J292" s="19" t="str">
        <f ca="1">IF(Ugovori_OPULJP[[#This Row],[DATUM ZAVRŠETKA OPERACIJE]]&lt;TODAY(),"završen","u provedbi")</f>
        <v>završen</v>
      </c>
      <c r="K292" s="18" t="s">
        <v>97</v>
      </c>
      <c r="L292" s="18" t="s">
        <v>97</v>
      </c>
      <c r="M292" s="42">
        <v>0.85</v>
      </c>
      <c r="N292" s="42">
        <v>0.15</v>
      </c>
      <c r="O292" s="27">
        <f>Ugovori_OPULJP[[#This Row],[Bespovratna sredstva - Ukupno (EU+Nac) HRK
= Ukupna ugovorena vrijednost bespovratnih sredstava]]*Ugovori_OPULJP[[#This Row],[EU STOPA SUFINANCIRANJA %
EU CO-FINANCING RATE %]]</f>
        <v>7836227.3245000001</v>
      </c>
      <c r="P292" s="27">
        <f>Ugovori_OPULJP[[#This Row],[Bespovratna sredstva - Ukupno (EU+Nac) HRK
= Ukupna ugovorena vrijednost bespovratnih sredstava]]*Ugovori_OPULJP[[#This Row],[STOPA NACIONALNOG SUFINANCIRANJA %]]</f>
        <v>1382863.6455000001</v>
      </c>
      <c r="Q292" s="27">
        <v>9219090.9700000007</v>
      </c>
      <c r="R292" s="27">
        <v>0</v>
      </c>
      <c r="S292" s="27">
        <v>0</v>
      </c>
      <c r="T292" s="20">
        <f>Ugovori_OPULJP[[#This Row],[Bespovratna sredstva - Ukupno (EU+Nac) HRK
= Ukupna ugovorena vrijednost bespovratnih sredstava]]+Ugovori_OPULJP[[#This Row],[Javni doprinos korisnika - HRK]]+Ugovori_OPULJP[[#This Row],[Privatni doprinos korisnika - HRK]]</f>
        <v>9219090.9700000007</v>
      </c>
      <c r="U292" s="17" t="s">
        <v>32</v>
      </c>
      <c r="V292" s="17" t="s">
        <v>29</v>
      </c>
      <c r="W292" s="35" t="s">
        <v>1177</v>
      </c>
      <c r="X292" s="35" t="s">
        <v>704</v>
      </c>
      <c r="Y292" s="11"/>
    </row>
    <row r="293" spans="1:25" ht="51" customHeight="1" x14ac:dyDescent="0.2">
      <c r="A293" s="33" t="s">
        <v>1178</v>
      </c>
      <c r="B293" s="34" t="s">
        <v>700</v>
      </c>
      <c r="C293" s="35" t="s">
        <v>701</v>
      </c>
      <c r="D293" s="35" t="s">
        <v>1068</v>
      </c>
      <c r="E293" s="17" t="s">
        <v>74</v>
      </c>
      <c r="F293" s="37" t="s">
        <v>1179</v>
      </c>
      <c r="G293" s="37" t="s">
        <v>885</v>
      </c>
      <c r="H293" s="19">
        <v>43108</v>
      </c>
      <c r="I293" s="19">
        <v>44020</v>
      </c>
      <c r="J293" s="19" t="str">
        <f ca="1">IF(Ugovori_OPULJP[[#This Row],[DATUM ZAVRŠETKA OPERACIJE]]&lt;TODAY(),"završen","u provedbi")</f>
        <v>završen</v>
      </c>
      <c r="K293" s="18" t="s">
        <v>97</v>
      </c>
      <c r="L293" s="18" t="s">
        <v>97</v>
      </c>
      <c r="M293" s="42">
        <v>0.85</v>
      </c>
      <c r="N293" s="42">
        <v>0.15</v>
      </c>
      <c r="O293" s="27">
        <f>Ugovori_OPULJP[[#This Row],[Bespovratna sredstva - Ukupno (EU+Nac) HRK
= Ukupna ugovorena vrijednost bespovratnih sredstava]]*Ugovori_OPULJP[[#This Row],[EU STOPA SUFINANCIRANJA %
EU CO-FINANCING RATE %]]</f>
        <v>2319141.4450000003</v>
      </c>
      <c r="P293" s="27">
        <f>Ugovori_OPULJP[[#This Row],[Bespovratna sredstva - Ukupno (EU+Nac) HRK
= Ukupna ugovorena vrijednost bespovratnih sredstava]]*Ugovori_OPULJP[[#This Row],[STOPA NACIONALNOG SUFINANCIRANJA %]]</f>
        <v>409260.255</v>
      </c>
      <c r="Q293" s="27">
        <v>2728401.7</v>
      </c>
      <c r="R293" s="27">
        <v>0</v>
      </c>
      <c r="S293" s="27">
        <v>0</v>
      </c>
      <c r="T293" s="20">
        <f>Ugovori_OPULJP[[#This Row],[Bespovratna sredstva - Ukupno (EU+Nac) HRK
= Ukupna ugovorena vrijednost bespovratnih sredstava]]+Ugovori_OPULJP[[#This Row],[Javni doprinos korisnika - HRK]]+Ugovori_OPULJP[[#This Row],[Privatni doprinos korisnika - HRK]]</f>
        <v>2728401.7</v>
      </c>
      <c r="U293" s="17" t="s">
        <v>32</v>
      </c>
      <c r="V293" s="17" t="s">
        <v>29</v>
      </c>
      <c r="W293" s="35" t="s">
        <v>1180</v>
      </c>
      <c r="X293" s="35" t="s">
        <v>704</v>
      </c>
      <c r="Y293" s="11"/>
    </row>
    <row r="294" spans="1:25" ht="51" customHeight="1" x14ac:dyDescent="0.2">
      <c r="A294" s="33" t="s">
        <v>1181</v>
      </c>
      <c r="B294" s="34" t="s">
        <v>700</v>
      </c>
      <c r="C294" s="35" t="s">
        <v>701</v>
      </c>
      <c r="D294" s="35" t="s">
        <v>1068</v>
      </c>
      <c r="E294" s="17" t="s">
        <v>74</v>
      </c>
      <c r="F294" s="37" t="s">
        <v>12983</v>
      </c>
      <c r="G294" s="37" t="s">
        <v>822</v>
      </c>
      <c r="H294" s="19">
        <v>43070</v>
      </c>
      <c r="I294" s="19">
        <v>43983</v>
      </c>
      <c r="J294" s="19" t="str">
        <f ca="1">IF(Ugovori_OPULJP[[#This Row],[DATUM ZAVRŠETKA OPERACIJE]]&lt;TODAY(),"završen","u provedbi")</f>
        <v>završen</v>
      </c>
      <c r="K294" s="18" t="s">
        <v>102</v>
      </c>
      <c r="L294" s="18" t="s">
        <v>102</v>
      </c>
      <c r="M294" s="42">
        <v>0.85</v>
      </c>
      <c r="N294" s="42">
        <v>0.15</v>
      </c>
      <c r="O294" s="27">
        <f>Ugovori_OPULJP[[#This Row],[Bespovratna sredstva - Ukupno (EU+Nac) HRK
= Ukupna ugovorena vrijednost bespovratnih sredstava]]*Ugovori_OPULJP[[#This Row],[EU STOPA SUFINANCIRANJA %
EU CO-FINANCING RATE %]]</f>
        <v>5696466.9979999997</v>
      </c>
      <c r="P294" s="27">
        <f>Ugovori_OPULJP[[#This Row],[Bespovratna sredstva - Ukupno (EU+Nac) HRK
= Ukupna ugovorena vrijednost bespovratnih sredstava]]*Ugovori_OPULJP[[#This Row],[STOPA NACIONALNOG SUFINANCIRANJA %]]</f>
        <v>1005258.882</v>
      </c>
      <c r="Q294" s="27">
        <v>6701725.8799999999</v>
      </c>
      <c r="R294" s="27">
        <v>0</v>
      </c>
      <c r="S294" s="27">
        <v>0</v>
      </c>
      <c r="T294" s="20">
        <f>Ugovori_OPULJP[[#This Row],[Bespovratna sredstva - Ukupno (EU+Nac) HRK
= Ukupna ugovorena vrijednost bespovratnih sredstava]]+Ugovori_OPULJP[[#This Row],[Javni doprinos korisnika - HRK]]+Ugovori_OPULJP[[#This Row],[Privatni doprinos korisnika - HRK]]</f>
        <v>6701725.8799999999</v>
      </c>
      <c r="U294" s="17" t="s">
        <v>32</v>
      </c>
      <c r="V294" s="17" t="s">
        <v>29</v>
      </c>
      <c r="W294" s="35" t="s">
        <v>1182</v>
      </c>
      <c r="X294" s="35" t="s">
        <v>704</v>
      </c>
      <c r="Y294" s="11"/>
    </row>
    <row r="295" spans="1:25" ht="51" customHeight="1" x14ac:dyDescent="0.2">
      <c r="A295" s="33" t="s">
        <v>1183</v>
      </c>
      <c r="B295" s="34" t="s">
        <v>700</v>
      </c>
      <c r="C295" s="35" t="s">
        <v>701</v>
      </c>
      <c r="D295" s="35" t="s">
        <v>1068</v>
      </c>
      <c r="E295" s="17" t="s">
        <v>74</v>
      </c>
      <c r="F295" s="37" t="s">
        <v>12852</v>
      </c>
      <c r="G295" s="37" t="s">
        <v>1184</v>
      </c>
      <c r="H295" s="19">
        <v>43108</v>
      </c>
      <c r="I295" s="19">
        <v>44020</v>
      </c>
      <c r="J295" s="19" t="str">
        <f ca="1">IF(Ugovori_OPULJP[[#This Row],[DATUM ZAVRŠETKA OPERACIJE]]&lt;TODAY(),"završen","u provedbi")</f>
        <v>završen</v>
      </c>
      <c r="K295" s="18" t="s">
        <v>102</v>
      </c>
      <c r="L295" s="18" t="s">
        <v>102</v>
      </c>
      <c r="M295" s="42">
        <v>0.85</v>
      </c>
      <c r="N295" s="42">
        <v>0.15</v>
      </c>
      <c r="O295" s="27">
        <f>Ugovori_OPULJP[[#This Row],[Bespovratna sredstva - Ukupno (EU+Nac) HRK
= Ukupna ugovorena vrijednost bespovratnih sredstava]]*Ugovori_OPULJP[[#This Row],[EU STOPA SUFINANCIRANJA %
EU CO-FINANCING RATE %]]</f>
        <v>2548884.9954999997</v>
      </c>
      <c r="P295" s="27">
        <f>Ugovori_OPULJP[[#This Row],[Bespovratna sredstva - Ukupno (EU+Nac) HRK
= Ukupna ugovorena vrijednost bespovratnih sredstava]]*Ugovori_OPULJP[[#This Row],[STOPA NACIONALNOG SUFINANCIRANJA %]]</f>
        <v>449803.23449999996</v>
      </c>
      <c r="Q295" s="27">
        <v>2998688.23</v>
      </c>
      <c r="R295" s="27">
        <v>0</v>
      </c>
      <c r="S295" s="27">
        <v>0</v>
      </c>
      <c r="T295" s="20">
        <f>Ugovori_OPULJP[[#This Row],[Bespovratna sredstva - Ukupno (EU+Nac) HRK
= Ukupna ugovorena vrijednost bespovratnih sredstava]]+Ugovori_OPULJP[[#This Row],[Javni doprinos korisnika - HRK]]+Ugovori_OPULJP[[#This Row],[Privatni doprinos korisnika - HRK]]</f>
        <v>2998688.23</v>
      </c>
      <c r="U295" s="17" t="s">
        <v>32</v>
      </c>
      <c r="V295" s="17" t="s">
        <v>29</v>
      </c>
      <c r="W295" s="35" t="s">
        <v>1185</v>
      </c>
      <c r="X295" s="35" t="s">
        <v>704</v>
      </c>
      <c r="Y295" s="11"/>
    </row>
    <row r="296" spans="1:25" ht="51" customHeight="1" x14ac:dyDescent="0.2">
      <c r="A296" s="33" t="s">
        <v>1186</v>
      </c>
      <c r="B296" s="34" t="s">
        <v>700</v>
      </c>
      <c r="C296" s="35" t="s">
        <v>701</v>
      </c>
      <c r="D296" s="35" t="s">
        <v>1068</v>
      </c>
      <c r="E296" s="17" t="s">
        <v>74</v>
      </c>
      <c r="F296" s="37" t="s">
        <v>12853</v>
      </c>
      <c r="G296" s="37" t="s">
        <v>1187</v>
      </c>
      <c r="H296" s="19">
        <v>43070</v>
      </c>
      <c r="I296" s="19">
        <v>43983</v>
      </c>
      <c r="J296" s="19" t="str">
        <f ca="1">IF(Ugovori_OPULJP[[#This Row],[DATUM ZAVRŠETKA OPERACIJE]]&lt;TODAY(),"završen","u provedbi")</f>
        <v>završen</v>
      </c>
      <c r="K296" s="18" t="s">
        <v>102</v>
      </c>
      <c r="L296" s="18" t="s">
        <v>102</v>
      </c>
      <c r="M296" s="42">
        <v>0.85</v>
      </c>
      <c r="N296" s="42">
        <v>0.15</v>
      </c>
      <c r="O296" s="27">
        <f>Ugovori_OPULJP[[#This Row],[Bespovratna sredstva - Ukupno (EU+Nac) HRK
= Ukupna ugovorena vrijednost bespovratnih sredstava]]*Ugovori_OPULJP[[#This Row],[EU STOPA SUFINANCIRANJA %
EU CO-FINANCING RATE %]]</f>
        <v>2143644.2825000002</v>
      </c>
      <c r="P296" s="27">
        <f>Ugovori_OPULJP[[#This Row],[Bespovratna sredstva - Ukupno (EU+Nac) HRK
= Ukupna ugovorena vrijednost bespovratnih sredstava]]*Ugovori_OPULJP[[#This Row],[STOPA NACIONALNOG SUFINANCIRANJA %]]</f>
        <v>378290.16750000004</v>
      </c>
      <c r="Q296" s="27">
        <v>2521934.4500000002</v>
      </c>
      <c r="R296" s="27">
        <v>0</v>
      </c>
      <c r="S296" s="27">
        <v>0</v>
      </c>
      <c r="T296" s="20">
        <f>Ugovori_OPULJP[[#This Row],[Bespovratna sredstva - Ukupno (EU+Nac) HRK
= Ukupna ugovorena vrijednost bespovratnih sredstava]]+Ugovori_OPULJP[[#This Row],[Javni doprinos korisnika - HRK]]+Ugovori_OPULJP[[#This Row],[Privatni doprinos korisnika - HRK]]</f>
        <v>2521934.4500000002</v>
      </c>
      <c r="U296" s="17" t="s">
        <v>32</v>
      </c>
      <c r="V296" s="17" t="s">
        <v>29</v>
      </c>
      <c r="W296" s="35" t="s">
        <v>1188</v>
      </c>
      <c r="X296" s="35" t="s">
        <v>704</v>
      </c>
      <c r="Y296" s="11"/>
    </row>
    <row r="297" spans="1:25" ht="51" customHeight="1" x14ac:dyDescent="0.2">
      <c r="A297" s="33" t="s">
        <v>1189</v>
      </c>
      <c r="B297" s="34" t="s">
        <v>700</v>
      </c>
      <c r="C297" s="35" t="s">
        <v>701</v>
      </c>
      <c r="D297" s="35" t="s">
        <v>1068</v>
      </c>
      <c r="E297" s="17" t="s">
        <v>74</v>
      </c>
      <c r="F297" s="37" t="s">
        <v>1190</v>
      </c>
      <c r="G297" s="37" t="s">
        <v>1191</v>
      </c>
      <c r="H297" s="19">
        <v>43089</v>
      </c>
      <c r="I297" s="19">
        <v>44002</v>
      </c>
      <c r="J297" s="19" t="str">
        <f ca="1">IF(Ugovori_OPULJP[[#This Row],[DATUM ZAVRŠETKA OPERACIJE]]&lt;TODAY(),"završen","u provedbi")</f>
        <v>završen</v>
      </c>
      <c r="K297" s="18" t="s">
        <v>102</v>
      </c>
      <c r="L297" s="18" t="s">
        <v>102</v>
      </c>
      <c r="M297" s="42">
        <v>0.85</v>
      </c>
      <c r="N297" s="42">
        <v>0.15</v>
      </c>
      <c r="O297" s="27">
        <f>Ugovori_OPULJP[[#This Row],[Bespovratna sredstva - Ukupno (EU+Nac) HRK
= Ukupna ugovorena vrijednost bespovratnih sredstava]]*Ugovori_OPULJP[[#This Row],[EU STOPA SUFINANCIRANJA %
EU CO-FINANCING RATE %]]</f>
        <v>2556626.3620000002</v>
      </c>
      <c r="P297" s="27">
        <f>Ugovori_OPULJP[[#This Row],[Bespovratna sredstva - Ukupno (EU+Nac) HRK
= Ukupna ugovorena vrijednost bespovratnih sredstava]]*Ugovori_OPULJP[[#This Row],[STOPA NACIONALNOG SUFINANCIRANJA %]]</f>
        <v>451169.35800000001</v>
      </c>
      <c r="Q297" s="27">
        <v>3007795.72</v>
      </c>
      <c r="R297" s="27">
        <v>0</v>
      </c>
      <c r="S297" s="27">
        <v>0</v>
      </c>
      <c r="T297" s="20">
        <f>Ugovori_OPULJP[[#This Row],[Bespovratna sredstva - Ukupno (EU+Nac) HRK
= Ukupna ugovorena vrijednost bespovratnih sredstava]]+Ugovori_OPULJP[[#This Row],[Javni doprinos korisnika - HRK]]+Ugovori_OPULJP[[#This Row],[Privatni doprinos korisnika - HRK]]</f>
        <v>3007795.72</v>
      </c>
      <c r="U297" s="17" t="s">
        <v>32</v>
      </c>
      <c r="V297" s="17" t="s">
        <v>29</v>
      </c>
      <c r="W297" s="35" t="s">
        <v>1192</v>
      </c>
      <c r="X297" s="35" t="s">
        <v>704</v>
      </c>
      <c r="Y297" s="11"/>
    </row>
    <row r="298" spans="1:25" ht="51" customHeight="1" x14ac:dyDescent="0.2">
      <c r="A298" s="33" t="s">
        <v>1193</v>
      </c>
      <c r="B298" s="34" t="s">
        <v>700</v>
      </c>
      <c r="C298" s="35" t="s">
        <v>701</v>
      </c>
      <c r="D298" s="35" t="s">
        <v>1068</v>
      </c>
      <c r="E298" s="17" t="s">
        <v>74</v>
      </c>
      <c r="F298" s="37" t="s">
        <v>1194</v>
      </c>
      <c r="G298" s="37" t="s">
        <v>1195</v>
      </c>
      <c r="H298" s="19">
        <v>43089</v>
      </c>
      <c r="I298" s="19">
        <v>44002</v>
      </c>
      <c r="J298" s="19" t="str">
        <f ca="1">IF(Ugovori_OPULJP[[#This Row],[DATUM ZAVRŠETKA OPERACIJE]]&lt;TODAY(),"završen","u provedbi")</f>
        <v>završen</v>
      </c>
      <c r="K298" s="18" t="s">
        <v>102</v>
      </c>
      <c r="L298" s="18" t="s">
        <v>102</v>
      </c>
      <c r="M298" s="42">
        <v>0.85</v>
      </c>
      <c r="N298" s="42">
        <v>0.15</v>
      </c>
      <c r="O298" s="27">
        <f>Ugovori_OPULJP[[#This Row],[Bespovratna sredstva - Ukupno (EU+Nac) HRK
= Ukupna ugovorena vrijednost bespovratnih sredstava]]*Ugovori_OPULJP[[#This Row],[EU STOPA SUFINANCIRANJA %
EU CO-FINANCING RATE %]]</f>
        <v>1642789.8659999999</v>
      </c>
      <c r="P298" s="27">
        <f>Ugovori_OPULJP[[#This Row],[Bespovratna sredstva - Ukupno (EU+Nac) HRK
= Ukupna ugovorena vrijednost bespovratnih sredstava]]*Ugovori_OPULJP[[#This Row],[STOPA NACIONALNOG SUFINANCIRANJA %]]</f>
        <v>289904.09399999998</v>
      </c>
      <c r="Q298" s="27">
        <v>1932693.96</v>
      </c>
      <c r="R298" s="27">
        <v>0</v>
      </c>
      <c r="S298" s="27">
        <v>0</v>
      </c>
      <c r="T298" s="20">
        <f>Ugovori_OPULJP[[#This Row],[Bespovratna sredstva - Ukupno (EU+Nac) HRK
= Ukupna ugovorena vrijednost bespovratnih sredstava]]+Ugovori_OPULJP[[#This Row],[Javni doprinos korisnika - HRK]]+Ugovori_OPULJP[[#This Row],[Privatni doprinos korisnika - HRK]]</f>
        <v>1932693.96</v>
      </c>
      <c r="U298" s="17" t="s">
        <v>32</v>
      </c>
      <c r="V298" s="17" t="s">
        <v>29</v>
      </c>
      <c r="W298" s="35" t="s">
        <v>1196</v>
      </c>
      <c r="X298" s="35" t="s">
        <v>704</v>
      </c>
      <c r="Y298" s="11"/>
    </row>
    <row r="299" spans="1:25" ht="51" customHeight="1" x14ac:dyDescent="0.2">
      <c r="A299" s="33" t="s">
        <v>1197</v>
      </c>
      <c r="B299" s="34" t="s">
        <v>700</v>
      </c>
      <c r="C299" s="35" t="s">
        <v>701</v>
      </c>
      <c r="D299" s="35" t="s">
        <v>1068</v>
      </c>
      <c r="E299" s="17" t="s">
        <v>74</v>
      </c>
      <c r="F299" s="37" t="s">
        <v>1198</v>
      </c>
      <c r="G299" s="37" t="s">
        <v>1199</v>
      </c>
      <c r="H299" s="19">
        <v>43070</v>
      </c>
      <c r="I299" s="19">
        <v>43983</v>
      </c>
      <c r="J299" s="19" t="str">
        <f ca="1">IF(Ugovori_OPULJP[[#This Row],[DATUM ZAVRŠETKA OPERACIJE]]&lt;TODAY(),"završen","u provedbi")</f>
        <v>završen</v>
      </c>
      <c r="K299" s="18" t="s">
        <v>102</v>
      </c>
      <c r="L299" s="18" t="s">
        <v>102</v>
      </c>
      <c r="M299" s="42">
        <v>0.85</v>
      </c>
      <c r="N299" s="42">
        <v>0.15</v>
      </c>
      <c r="O299" s="27">
        <f>Ugovori_OPULJP[[#This Row],[Bespovratna sredstva - Ukupno (EU+Nac) HRK
= Ukupna ugovorena vrijednost bespovratnih sredstava]]*Ugovori_OPULJP[[#This Row],[EU STOPA SUFINANCIRANJA %
EU CO-FINANCING RATE %]]</f>
        <v>3643512.8619999997</v>
      </c>
      <c r="P299" s="27">
        <f>Ugovori_OPULJP[[#This Row],[Bespovratna sredstva - Ukupno (EU+Nac) HRK
= Ukupna ugovorena vrijednost bespovratnih sredstava]]*Ugovori_OPULJP[[#This Row],[STOPA NACIONALNOG SUFINANCIRANJA %]]</f>
        <v>642972.85799999989</v>
      </c>
      <c r="Q299" s="27">
        <v>4286485.72</v>
      </c>
      <c r="R299" s="27">
        <v>0</v>
      </c>
      <c r="S299" s="27">
        <v>0</v>
      </c>
      <c r="T299" s="20">
        <f>Ugovori_OPULJP[[#This Row],[Bespovratna sredstva - Ukupno (EU+Nac) HRK
= Ukupna ugovorena vrijednost bespovratnih sredstava]]+Ugovori_OPULJP[[#This Row],[Javni doprinos korisnika - HRK]]+Ugovori_OPULJP[[#This Row],[Privatni doprinos korisnika - HRK]]</f>
        <v>4286485.72</v>
      </c>
      <c r="U299" s="17" t="s">
        <v>32</v>
      </c>
      <c r="V299" s="17" t="s">
        <v>29</v>
      </c>
      <c r="W299" s="35" t="s">
        <v>1200</v>
      </c>
      <c r="X299" s="35" t="s">
        <v>704</v>
      </c>
      <c r="Y299" s="11"/>
    </row>
    <row r="300" spans="1:25" ht="51" customHeight="1" x14ac:dyDescent="0.2">
      <c r="A300" s="33" t="s">
        <v>1201</v>
      </c>
      <c r="B300" s="34" t="s">
        <v>700</v>
      </c>
      <c r="C300" s="35" t="s">
        <v>701</v>
      </c>
      <c r="D300" s="35" t="s">
        <v>1068</v>
      </c>
      <c r="E300" s="17" t="s">
        <v>74</v>
      </c>
      <c r="F300" s="37" t="s">
        <v>1202</v>
      </c>
      <c r="G300" s="37" t="s">
        <v>1203</v>
      </c>
      <c r="H300" s="19">
        <v>43070</v>
      </c>
      <c r="I300" s="19">
        <v>43983</v>
      </c>
      <c r="J300" s="19" t="str">
        <f ca="1">IF(Ugovori_OPULJP[[#This Row],[DATUM ZAVRŠETKA OPERACIJE]]&lt;TODAY(),"završen","u provedbi")</f>
        <v>završen</v>
      </c>
      <c r="K300" s="18" t="s">
        <v>102</v>
      </c>
      <c r="L300" s="18" t="s">
        <v>102</v>
      </c>
      <c r="M300" s="42">
        <v>0.85</v>
      </c>
      <c r="N300" s="42">
        <v>0.15</v>
      </c>
      <c r="O300" s="27">
        <f>Ugovori_OPULJP[[#This Row],[Bespovratna sredstva - Ukupno (EU+Nac) HRK
= Ukupna ugovorena vrijednost bespovratnih sredstava]]*Ugovori_OPULJP[[#This Row],[EU STOPA SUFINANCIRANJA %
EU CO-FINANCING RATE %]]</f>
        <v>1308948.8725000001</v>
      </c>
      <c r="P300" s="27">
        <f>Ugovori_OPULJP[[#This Row],[Bespovratna sredstva - Ukupno (EU+Nac) HRK
= Ukupna ugovorena vrijednost bespovratnih sredstava]]*Ugovori_OPULJP[[#This Row],[STOPA NACIONALNOG SUFINANCIRANJA %]]</f>
        <v>230990.97750000001</v>
      </c>
      <c r="Q300" s="27">
        <v>1539939.85</v>
      </c>
      <c r="R300" s="27">
        <v>0</v>
      </c>
      <c r="S300" s="27">
        <v>0</v>
      </c>
      <c r="T300" s="20">
        <f>Ugovori_OPULJP[[#This Row],[Bespovratna sredstva - Ukupno (EU+Nac) HRK
= Ukupna ugovorena vrijednost bespovratnih sredstava]]+Ugovori_OPULJP[[#This Row],[Javni doprinos korisnika - HRK]]+Ugovori_OPULJP[[#This Row],[Privatni doprinos korisnika - HRK]]</f>
        <v>1539939.85</v>
      </c>
      <c r="U300" s="17" t="s">
        <v>32</v>
      </c>
      <c r="V300" s="17" t="s">
        <v>29</v>
      </c>
      <c r="W300" s="35" t="s">
        <v>1204</v>
      </c>
      <c r="X300" s="35" t="s">
        <v>704</v>
      </c>
      <c r="Y300" s="11"/>
    </row>
    <row r="301" spans="1:25" ht="51" customHeight="1" x14ac:dyDescent="0.2">
      <c r="A301" s="33" t="s">
        <v>1205</v>
      </c>
      <c r="B301" s="34" t="s">
        <v>700</v>
      </c>
      <c r="C301" s="35" t="s">
        <v>701</v>
      </c>
      <c r="D301" s="35" t="s">
        <v>1068</v>
      </c>
      <c r="E301" s="17" t="s">
        <v>74</v>
      </c>
      <c r="F301" s="37" t="s">
        <v>1206</v>
      </c>
      <c r="G301" s="37" t="s">
        <v>1207</v>
      </c>
      <c r="H301" s="19">
        <v>43108</v>
      </c>
      <c r="I301" s="19">
        <v>43959</v>
      </c>
      <c r="J301" s="19" t="str">
        <f ca="1">IF(Ugovori_OPULJP[[#This Row],[DATUM ZAVRŠETKA OPERACIJE]]&lt;TODAY(),"završen","u provedbi")</f>
        <v>završen</v>
      </c>
      <c r="K301" s="18" t="s">
        <v>92</v>
      </c>
      <c r="L301" s="18" t="s">
        <v>92</v>
      </c>
      <c r="M301" s="42">
        <v>0.85</v>
      </c>
      <c r="N301" s="42">
        <v>0.15</v>
      </c>
      <c r="O301" s="27">
        <f>Ugovori_OPULJP[[#This Row],[Bespovratna sredstva - Ukupno (EU+Nac) HRK
= Ukupna ugovorena vrijednost bespovratnih sredstava]]*Ugovori_OPULJP[[#This Row],[EU STOPA SUFINANCIRANJA %
EU CO-FINANCING RATE %]]</f>
        <v>1937638.784</v>
      </c>
      <c r="P301" s="27">
        <f>Ugovori_OPULJP[[#This Row],[Bespovratna sredstva - Ukupno (EU+Nac) HRK
= Ukupna ugovorena vrijednost bespovratnih sredstava]]*Ugovori_OPULJP[[#This Row],[STOPA NACIONALNOG SUFINANCIRANJA %]]</f>
        <v>341936.25599999999</v>
      </c>
      <c r="Q301" s="27">
        <v>2279575.04</v>
      </c>
      <c r="R301" s="27">
        <v>0</v>
      </c>
      <c r="S301" s="27">
        <v>0</v>
      </c>
      <c r="T301" s="20">
        <f>Ugovori_OPULJP[[#This Row],[Bespovratna sredstva - Ukupno (EU+Nac) HRK
= Ukupna ugovorena vrijednost bespovratnih sredstava]]+Ugovori_OPULJP[[#This Row],[Javni doprinos korisnika - HRK]]+Ugovori_OPULJP[[#This Row],[Privatni doprinos korisnika - HRK]]</f>
        <v>2279575.04</v>
      </c>
      <c r="U301" s="17" t="s">
        <v>32</v>
      </c>
      <c r="V301" s="17" t="s">
        <v>29</v>
      </c>
      <c r="W301" s="35" t="s">
        <v>1208</v>
      </c>
      <c r="X301" s="35" t="s">
        <v>704</v>
      </c>
      <c r="Y301" s="11"/>
    </row>
    <row r="302" spans="1:25" ht="51" customHeight="1" x14ac:dyDescent="0.2">
      <c r="A302" s="33" t="s">
        <v>1209</v>
      </c>
      <c r="B302" s="34" t="s">
        <v>700</v>
      </c>
      <c r="C302" s="35" t="s">
        <v>701</v>
      </c>
      <c r="D302" s="35" t="s">
        <v>1068</v>
      </c>
      <c r="E302" s="17" t="s">
        <v>74</v>
      </c>
      <c r="F302" s="37" t="s">
        <v>1210</v>
      </c>
      <c r="G302" s="37" t="s">
        <v>311</v>
      </c>
      <c r="H302" s="19">
        <v>43125</v>
      </c>
      <c r="I302" s="19">
        <v>44037</v>
      </c>
      <c r="J302" s="19" t="str">
        <f ca="1">IF(Ugovori_OPULJP[[#This Row],[DATUM ZAVRŠETKA OPERACIJE]]&lt;TODAY(),"završen","u provedbi")</f>
        <v>završen</v>
      </c>
      <c r="K302" s="18" t="s">
        <v>248</v>
      </c>
      <c r="L302" s="18" t="s">
        <v>248</v>
      </c>
      <c r="M302" s="42">
        <v>0.85</v>
      </c>
      <c r="N302" s="42">
        <v>0.15</v>
      </c>
      <c r="O302" s="27">
        <f>Ugovori_OPULJP[[#This Row],[Bespovratna sredstva - Ukupno (EU+Nac) HRK
= Ukupna ugovorena vrijednost bespovratnih sredstava]]*Ugovori_OPULJP[[#This Row],[EU STOPA SUFINANCIRANJA %
EU CO-FINANCING RATE %]]</f>
        <v>4983527.05</v>
      </c>
      <c r="P302" s="27">
        <f>Ugovori_OPULJP[[#This Row],[Bespovratna sredstva - Ukupno (EU+Nac) HRK
= Ukupna ugovorena vrijednost bespovratnih sredstava]]*Ugovori_OPULJP[[#This Row],[STOPA NACIONALNOG SUFINANCIRANJA %]]</f>
        <v>879445.95</v>
      </c>
      <c r="Q302" s="27">
        <v>5862973</v>
      </c>
      <c r="R302" s="27">
        <v>0</v>
      </c>
      <c r="S302" s="27">
        <v>0</v>
      </c>
      <c r="T302" s="20">
        <f>Ugovori_OPULJP[[#This Row],[Bespovratna sredstva - Ukupno (EU+Nac) HRK
= Ukupna ugovorena vrijednost bespovratnih sredstava]]+Ugovori_OPULJP[[#This Row],[Javni doprinos korisnika - HRK]]+Ugovori_OPULJP[[#This Row],[Privatni doprinos korisnika - HRK]]</f>
        <v>5862973</v>
      </c>
      <c r="U302" s="17" t="s">
        <v>32</v>
      </c>
      <c r="V302" s="17" t="s">
        <v>29</v>
      </c>
      <c r="W302" s="35" t="s">
        <v>1211</v>
      </c>
      <c r="X302" s="35" t="s">
        <v>704</v>
      </c>
      <c r="Y302" s="11"/>
    </row>
    <row r="303" spans="1:25" ht="51" customHeight="1" x14ac:dyDescent="0.2">
      <c r="A303" s="33" t="s">
        <v>1212</v>
      </c>
      <c r="B303" s="34" t="s">
        <v>700</v>
      </c>
      <c r="C303" s="35" t="s">
        <v>701</v>
      </c>
      <c r="D303" s="35" t="s">
        <v>1068</v>
      </c>
      <c r="E303" s="17" t="s">
        <v>74</v>
      </c>
      <c r="F303" s="37" t="s">
        <v>1213</v>
      </c>
      <c r="G303" s="37" t="s">
        <v>1214</v>
      </c>
      <c r="H303" s="19">
        <v>43089</v>
      </c>
      <c r="I303" s="19">
        <v>44002</v>
      </c>
      <c r="J303" s="19" t="str">
        <f ca="1">IF(Ugovori_OPULJP[[#This Row],[DATUM ZAVRŠETKA OPERACIJE]]&lt;TODAY(),"završen","u provedbi")</f>
        <v>završen</v>
      </c>
      <c r="K303" s="18" t="s">
        <v>320</v>
      </c>
      <c r="L303" s="18" t="s">
        <v>320</v>
      </c>
      <c r="M303" s="42">
        <v>0.85</v>
      </c>
      <c r="N303" s="42">
        <v>0.15</v>
      </c>
      <c r="O303" s="27">
        <f>Ugovori_OPULJP[[#This Row],[Bespovratna sredstva - Ukupno (EU+Nac) HRK
= Ukupna ugovorena vrijednost bespovratnih sredstava]]*Ugovori_OPULJP[[#This Row],[EU STOPA SUFINANCIRANJA %
EU CO-FINANCING RATE %]]</f>
        <v>7026611.5299999993</v>
      </c>
      <c r="P303" s="27">
        <f>Ugovori_OPULJP[[#This Row],[Bespovratna sredstva - Ukupno (EU+Nac) HRK
= Ukupna ugovorena vrijednost bespovratnih sredstava]]*Ugovori_OPULJP[[#This Row],[STOPA NACIONALNOG SUFINANCIRANJA %]]</f>
        <v>1239990.27</v>
      </c>
      <c r="Q303" s="27">
        <v>8266601.7999999998</v>
      </c>
      <c r="R303" s="27">
        <v>0</v>
      </c>
      <c r="S303" s="27">
        <v>0</v>
      </c>
      <c r="T303" s="20">
        <f>Ugovori_OPULJP[[#This Row],[Bespovratna sredstva - Ukupno (EU+Nac) HRK
= Ukupna ugovorena vrijednost bespovratnih sredstava]]+Ugovori_OPULJP[[#This Row],[Javni doprinos korisnika - HRK]]+Ugovori_OPULJP[[#This Row],[Privatni doprinos korisnika - HRK]]</f>
        <v>8266601.7999999998</v>
      </c>
      <c r="U303" s="17" t="s">
        <v>32</v>
      </c>
      <c r="V303" s="17" t="s">
        <v>29</v>
      </c>
      <c r="W303" s="35" t="s">
        <v>1215</v>
      </c>
      <c r="X303" s="35" t="s">
        <v>704</v>
      </c>
      <c r="Y303" s="11"/>
    </row>
    <row r="304" spans="1:25" ht="51" customHeight="1" x14ac:dyDescent="0.2">
      <c r="A304" s="33" t="s">
        <v>1216</v>
      </c>
      <c r="B304" s="34" t="s">
        <v>700</v>
      </c>
      <c r="C304" s="35" t="s">
        <v>701</v>
      </c>
      <c r="D304" s="35" t="s">
        <v>1068</v>
      </c>
      <c r="E304" s="17" t="s">
        <v>74</v>
      </c>
      <c r="F304" s="37" t="s">
        <v>1217</v>
      </c>
      <c r="G304" s="37" t="s">
        <v>1218</v>
      </c>
      <c r="H304" s="19">
        <v>43108</v>
      </c>
      <c r="I304" s="19">
        <v>44020</v>
      </c>
      <c r="J304" s="19" t="str">
        <f ca="1">IF(Ugovori_OPULJP[[#This Row],[DATUM ZAVRŠETKA OPERACIJE]]&lt;TODAY(),"završen","u provedbi")</f>
        <v>završen</v>
      </c>
      <c r="K304" s="18" t="s">
        <v>209</v>
      </c>
      <c r="L304" s="18" t="s">
        <v>209</v>
      </c>
      <c r="M304" s="42">
        <v>0.85</v>
      </c>
      <c r="N304" s="42">
        <v>0.15</v>
      </c>
      <c r="O304" s="27">
        <f>Ugovori_OPULJP[[#This Row],[Bespovratna sredstva - Ukupno (EU+Nac) HRK
= Ukupna ugovorena vrijednost bespovratnih sredstava]]*Ugovori_OPULJP[[#This Row],[EU STOPA SUFINANCIRANJA %
EU CO-FINANCING RATE %]]</f>
        <v>3587463.216</v>
      </c>
      <c r="P304" s="27">
        <f>Ugovori_OPULJP[[#This Row],[Bespovratna sredstva - Ukupno (EU+Nac) HRK
= Ukupna ugovorena vrijednost bespovratnih sredstava]]*Ugovori_OPULJP[[#This Row],[STOPA NACIONALNOG SUFINANCIRANJA %]]</f>
        <v>633081.74399999995</v>
      </c>
      <c r="Q304" s="27">
        <v>4220544.96</v>
      </c>
      <c r="R304" s="27">
        <v>0</v>
      </c>
      <c r="S304" s="27">
        <v>0</v>
      </c>
      <c r="T304" s="20">
        <f>Ugovori_OPULJP[[#This Row],[Bespovratna sredstva - Ukupno (EU+Nac) HRK
= Ukupna ugovorena vrijednost bespovratnih sredstava]]+Ugovori_OPULJP[[#This Row],[Javni doprinos korisnika - HRK]]+Ugovori_OPULJP[[#This Row],[Privatni doprinos korisnika - HRK]]</f>
        <v>4220544.96</v>
      </c>
      <c r="U304" s="17" t="s">
        <v>32</v>
      </c>
      <c r="V304" s="17" t="s">
        <v>29</v>
      </c>
      <c r="W304" s="35" t="s">
        <v>1219</v>
      </c>
      <c r="X304" s="35" t="s">
        <v>704</v>
      </c>
      <c r="Y304" s="11"/>
    </row>
    <row r="305" spans="1:25" ht="51" customHeight="1" x14ac:dyDescent="0.2">
      <c r="A305" s="33" t="s">
        <v>1220</v>
      </c>
      <c r="B305" s="34" t="s">
        <v>700</v>
      </c>
      <c r="C305" s="35" t="s">
        <v>701</v>
      </c>
      <c r="D305" s="35" t="s">
        <v>1068</v>
      </c>
      <c r="E305" s="17" t="s">
        <v>74</v>
      </c>
      <c r="F305" s="37" t="s">
        <v>1221</v>
      </c>
      <c r="G305" s="37" t="s">
        <v>1222</v>
      </c>
      <c r="H305" s="19">
        <v>43070</v>
      </c>
      <c r="I305" s="19">
        <v>43922</v>
      </c>
      <c r="J305" s="19" t="str">
        <f ca="1">IF(Ugovori_OPULJP[[#This Row],[DATUM ZAVRŠETKA OPERACIJE]]&lt;TODAY(),"završen","u provedbi")</f>
        <v>završen</v>
      </c>
      <c r="K305" s="18" t="s">
        <v>92</v>
      </c>
      <c r="L305" s="18" t="s">
        <v>92</v>
      </c>
      <c r="M305" s="42">
        <v>0.85</v>
      </c>
      <c r="N305" s="42">
        <v>0.15</v>
      </c>
      <c r="O305" s="27">
        <f>Ugovori_OPULJP[[#This Row],[Bespovratna sredstva - Ukupno (EU+Nac) HRK
= Ukupna ugovorena vrijednost bespovratnih sredstava]]*Ugovori_OPULJP[[#This Row],[EU STOPA SUFINANCIRANJA %
EU CO-FINANCING RATE %]]</f>
        <v>2178806.1305</v>
      </c>
      <c r="P305" s="27">
        <f>Ugovori_OPULJP[[#This Row],[Bespovratna sredstva - Ukupno (EU+Nac) HRK
= Ukupna ugovorena vrijednost bespovratnih sredstava]]*Ugovori_OPULJP[[#This Row],[STOPA NACIONALNOG SUFINANCIRANJA %]]</f>
        <v>384495.19949999999</v>
      </c>
      <c r="Q305" s="27">
        <v>2563301.33</v>
      </c>
      <c r="R305" s="27">
        <v>0</v>
      </c>
      <c r="S305" s="27">
        <v>0</v>
      </c>
      <c r="T305" s="20">
        <f>Ugovori_OPULJP[[#This Row],[Bespovratna sredstva - Ukupno (EU+Nac) HRK
= Ukupna ugovorena vrijednost bespovratnih sredstava]]+Ugovori_OPULJP[[#This Row],[Javni doprinos korisnika - HRK]]+Ugovori_OPULJP[[#This Row],[Privatni doprinos korisnika - HRK]]</f>
        <v>2563301.33</v>
      </c>
      <c r="U305" s="17" t="s">
        <v>32</v>
      </c>
      <c r="V305" s="17" t="s">
        <v>29</v>
      </c>
      <c r="W305" s="35" t="s">
        <v>1223</v>
      </c>
      <c r="X305" s="35" t="s">
        <v>704</v>
      </c>
      <c r="Y305" s="11"/>
    </row>
    <row r="306" spans="1:25" ht="51" customHeight="1" x14ac:dyDescent="0.2">
      <c r="A306" s="33" t="s">
        <v>1224</v>
      </c>
      <c r="B306" s="34" t="s">
        <v>700</v>
      </c>
      <c r="C306" s="35" t="s">
        <v>701</v>
      </c>
      <c r="D306" s="35" t="s">
        <v>1068</v>
      </c>
      <c r="E306" s="17" t="s">
        <v>74</v>
      </c>
      <c r="F306" s="37" t="s">
        <v>12854</v>
      </c>
      <c r="G306" s="37" t="s">
        <v>1225</v>
      </c>
      <c r="H306" s="19">
        <v>43070</v>
      </c>
      <c r="I306" s="19">
        <v>43922</v>
      </c>
      <c r="J306" s="19" t="str">
        <f ca="1">IF(Ugovori_OPULJP[[#This Row],[DATUM ZAVRŠETKA OPERACIJE]]&lt;TODAY(),"završen","u provedbi")</f>
        <v>završen</v>
      </c>
      <c r="K306" s="18" t="s">
        <v>92</v>
      </c>
      <c r="L306" s="18" t="s">
        <v>92</v>
      </c>
      <c r="M306" s="42">
        <v>0.85</v>
      </c>
      <c r="N306" s="42">
        <v>0.15</v>
      </c>
      <c r="O306" s="27">
        <f>Ugovori_OPULJP[[#This Row],[Bespovratna sredstva - Ukupno (EU+Nac) HRK
= Ukupna ugovorena vrijednost bespovratnih sredstava]]*Ugovori_OPULJP[[#This Row],[EU STOPA SUFINANCIRANJA %
EU CO-FINANCING RATE %]]</f>
        <v>1773604.4920000001</v>
      </c>
      <c r="P306" s="27">
        <f>Ugovori_OPULJP[[#This Row],[Bespovratna sredstva - Ukupno (EU+Nac) HRK
= Ukupna ugovorena vrijednost bespovratnih sredstava]]*Ugovori_OPULJP[[#This Row],[STOPA NACIONALNOG SUFINANCIRANJA %]]</f>
        <v>312989.02799999999</v>
      </c>
      <c r="Q306" s="27">
        <v>2086593.52</v>
      </c>
      <c r="R306" s="27">
        <v>0</v>
      </c>
      <c r="S306" s="27">
        <v>0</v>
      </c>
      <c r="T306" s="20">
        <f>Ugovori_OPULJP[[#This Row],[Bespovratna sredstva - Ukupno (EU+Nac) HRK
= Ukupna ugovorena vrijednost bespovratnih sredstava]]+Ugovori_OPULJP[[#This Row],[Javni doprinos korisnika - HRK]]+Ugovori_OPULJP[[#This Row],[Privatni doprinos korisnika - HRK]]</f>
        <v>2086593.52</v>
      </c>
      <c r="U306" s="17" t="s">
        <v>32</v>
      </c>
      <c r="V306" s="17" t="s">
        <v>29</v>
      </c>
      <c r="W306" s="35" t="s">
        <v>1226</v>
      </c>
      <c r="X306" s="35" t="s">
        <v>704</v>
      </c>
      <c r="Y306" s="11"/>
    </row>
    <row r="307" spans="1:25" ht="51" customHeight="1" x14ac:dyDescent="0.2">
      <c r="A307" s="33" t="s">
        <v>1227</v>
      </c>
      <c r="B307" s="34" t="s">
        <v>700</v>
      </c>
      <c r="C307" s="35" t="s">
        <v>701</v>
      </c>
      <c r="D307" s="35" t="s">
        <v>1068</v>
      </c>
      <c r="E307" s="17" t="s">
        <v>74</v>
      </c>
      <c r="F307" s="37" t="s">
        <v>1228</v>
      </c>
      <c r="G307" s="37" t="s">
        <v>1229</v>
      </c>
      <c r="H307" s="19">
        <v>43089</v>
      </c>
      <c r="I307" s="19">
        <v>44002</v>
      </c>
      <c r="J307" s="19" t="str">
        <f ca="1">IF(Ugovori_OPULJP[[#This Row],[DATUM ZAVRŠETKA OPERACIJE]]&lt;TODAY(),"završen","u provedbi")</f>
        <v>završen</v>
      </c>
      <c r="K307" s="18" t="s">
        <v>102</v>
      </c>
      <c r="L307" s="18" t="s">
        <v>102</v>
      </c>
      <c r="M307" s="42">
        <v>0.85</v>
      </c>
      <c r="N307" s="42">
        <v>0.15</v>
      </c>
      <c r="O307" s="27">
        <f>Ugovori_OPULJP[[#This Row],[Bespovratna sredstva - Ukupno (EU+Nac) HRK
= Ukupna ugovorena vrijednost bespovratnih sredstava]]*Ugovori_OPULJP[[#This Row],[EU STOPA SUFINANCIRANJA %
EU CO-FINANCING RATE %]]</f>
        <v>1529405.7225000001</v>
      </c>
      <c r="P307" s="27">
        <f>Ugovori_OPULJP[[#This Row],[Bespovratna sredstva - Ukupno (EU+Nac) HRK
= Ukupna ugovorena vrijednost bespovratnih sredstava]]*Ugovori_OPULJP[[#This Row],[STOPA NACIONALNOG SUFINANCIRANJA %]]</f>
        <v>269895.1275</v>
      </c>
      <c r="Q307" s="27">
        <v>1799300.85</v>
      </c>
      <c r="R307" s="27">
        <v>0</v>
      </c>
      <c r="S307" s="27">
        <v>0</v>
      </c>
      <c r="T307" s="20">
        <f>Ugovori_OPULJP[[#This Row],[Bespovratna sredstva - Ukupno (EU+Nac) HRK
= Ukupna ugovorena vrijednost bespovratnih sredstava]]+Ugovori_OPULJP[[#This Row],[Javni doprinos korisnika - HRK]]+Ugovori_OPULJP[[#This Row],[Privatni doprinos korisnika - HRK]]</f>
        <v>1799300.85</v>
      </c>
      <c r="U307" s="17" t="s">
        <v>32</v>
      </c>
      <c r="V307" s="17" t="s">
        <v>29</v>
      </c>
      <c r="W307" s="35" t="s">
        <v>1230</v>
      </c>
      <c r="X307" s="35" t="s">
        <v>704</v>
      </c>
      <c r="Y307" s="11"/>
    </row>
    <row r="308" spans="1:25" ht="51" customHeight="1" x14ac:dyDescent="0.2">
      <c r="A308" s="33" t="s">
        <v>1231</v>
      </c>
      <c r="B308" s="34" t="s">
        <v>700</v>
      </c>
      <c r="C308" s="35" t="s">
        <v>701</v>
      </c>
      <c r="D308" s="35" t="s">
        <v>1068</v>
      </c>
      <c r="E308" s="17" t="s">
        <v>74</v>
      </c>
      <c r="F308" s="37" t="s">
        <v>1232</v>
      </c>
      <c r="G308" s="37" t="s">
        <v>1233</v>
      </c>
      <c r="H308" s="19">
        <v>43108</v>
      </c>
      <c r="I308" s="19">
        <v>44020</v>
      </c>
      <c r="J308" s="19" t="str">
        <f ca="1">IF(Ugovori_OPULJP[[#This Row],[DATUM ZAVRŠETKA OPERACIJE]]&lt;TODAY(),"završen","u provedbi")</f>
        <v>završen</v>
      </c>
      <c r="K308" s="18" t="s">
        <v>209</v>
      </c>
      <c r="L308" s="18" t="s">
        <v>209</v>
      </c>
      <c r="M308" s="42">
        <v>0.85</v>
      </c>
      <c r="N308" s="42">
        <v>0.15</v>
      </c>
      <c r="O308" s="27">
        <f>Ugovori_OPULJP[[#This Row],[Bespovratna sredstva - Ukupno (EU+Nac) HRK
= Ukupna ugovorena vrijednost bespovratnih sredstava]]*Ugovori_OPULJP[[#This Row],[EU STOPA SUFINANCIRANJA %
EU CO-FINANCING RATE %]]</f>
        <v>1504338.9335</v>
      </c>
      <c r="P308" s="27">
        <f>Ugovori_OPULJP[[#This Row],[Bespovratna sredstva - Ukupno (EU+Nac) HRK
= Ukupna ugovorena vrijednost bespovratnih sredstava]]*Ugovori_OPULJP[[#This Row],[STOPA NACIONALNOG SUFINANCIRANJA %]]</f>
        <v>265471.57649999997</v>
      </c>
      <c r="Q308" s="27">
        <v>1769810.51</v>
      </c>
      <c r="R308" s="27">
        <v>0</v>
      </c>
      <c r="S308" s="27">
        <v>0</v>
      </c>
      <c r="T308" s="20">
        <f>Ugovori_OPULJP[[#This Row],[Bespovratna sredstva - Ukupno (EU+Nac) HRK
= Ukupna ugovorena vrijednost bespovratnih sredstava]]+Ugovori_OPULJP[[#This Row],[Javni doprinos korisnika - HRK]]+Ugovori_OPULJP[[#This Row],[Privatni doprinos korisnika - HRK]]</f>
        <v>1769810.51</v>
      </c>
      <c r="U308" s="17" t="s">
        <v>32</v>
      </c>
      <c r="V308" s="17" t="s">
        <v>29</v>
      </c>
      <c r="W308" s="35" t="s">
        <v>1234</v>
      </c>
      <c r="X308" s="35" t="s">
        <v>704</v>
      </c>
      <c r="Y308" s="11"/>
    </row>
    <row r="309" spans="1:25" ht="51" customHeight="1" x14ac:dyDescent="0.2">
      <c r="A309" s="33" t="s">
        <v>1235</v>
      </c>
      <c r="B309" s="34" t="s">
        <v>700</v>
      </c>
      <c r="C309" s="35" t="s">
        <v>701</v>
      </c>
      <c r="D309" s="35" t="s">
        <v>1068</v>
      </c>
      <c r="E309" s="17" t="s">
        <v>74</v>
      </c>
      <c r="F309" s="37" t="s">
        <v>1236</v>
      </c>
      <c r="G309" s="37" t="s">
        <v>1237</v>
      </c>
      <c r="H309" s="19">
        <v>43108</v>
      </c>
      <c r="I309" s="19">
        <v>44020</v>
      </c>
      <c r="J309" s="19" t="str">
        <f ca="1">IF(Ugovori_OPULJP[[#This Row],[DATUM ZAVRŠETKA OPERACIJE]]&lt;TODAY(),"završen","u provedbi")</f>
        <v>završen</v>
      </c>
      <c r="K309" s="18" t="s">
        <v>102</v>
      </c>
      <c r="L309" s="18" t="s">
        <v>102</v>
      </c>
      <c r="M309" s="42">
        <v>0.85</v>
      </c>
      <c r="N309" s="42">
        <v>0.15</v>
      </c>
      <c r="O309" s="27">
        <f>Ugovori_OPULJP[[#This Row],[Bespovratna sredstva - Ukupno (EU+Nac) HRK
= Ukupna ugovorena vrijednost bespovratnih sredstava]]*Ugovori_OPULJP[[#This Row],[EU STOPA SUFINANCIRANJA %
EU CO-FINANCING RATE %]]</f>
        <v>6352303.9970000004</v>
      </c>
      <c r="P309" s="27">
        <f>Ugovori_OPULJP[[#This Row],[Bespovratna sredstva - Ukupno (EU+Nac) HRK
= Ukupna ugovorena vrijednost bespovratnih sredstava]]*Ugovori_OPULJP[[#This Row],[STOPA NACIONALNOG SUFINANCIRANJA %]]</f>
        <v>1120994.8230000001</v>
      </c>
      <c r="Q309" s="27">
        <v>7473298.8200000003</v>
      </c>
      <c r="R309" s="27">
        <v>0</v>
      </c>
      <c r="S309" s="27">
        <v>0</v>
      </c>
      <c r="T309" s="20">
        <f>Ugovori_OPULJP[[#This Row],[Bespovratna sredstva - Ukupno (EU+Nac) HRK
= Ukupna ugovorena vrijednost bespovratnih sredstava]]+Ugovori_OPULJP[[#This Row],[Javni doprinos korisnika - HRK]]+Ugovori_OPULJP[[#This Row],[Privatni doprinos korisnika - HRK]]</f>
        <v>7473298.8200000003</v>
      </c>
      <c r="U309" s="17" t="s">
        <v>32</v>
      </c>
      <c r="V309" s="17" t="s">
        <v>29</v>
      </c>
      <c r="W309" s="35" t="s">
        <v>1238</v>
      </c>
      <c r="X309" s="35" t="s">
        <v>704</v>
      </c>
      <c r="Y309" s="11"/>
    </row>
    <row r="310" spans="1:25" ht="51" customHeight="1" x14ac:dyDescent="0.2">
      <c r="A310" s="33" t="s">
        <v>1239</v>
      </c>
      <c r="B310" s="34" t="s">
        <v>700</v>
      </c>
      <c r="C310" s="35" t="s">
        <v>701</v>
      </c>
      <c r="D310" s="35" t="s">
        <v>1068</v>
      </c>
      <c r="E310" s="17" t="s">
        <v>74</v>
      </c>
      <c r="F310" s="37" t="s">
        <v>1240</v>
      </c>
      <c r="G310" s="37" t="s">
        <v>1241</v>
      </c>
      <c r="H310" s="19">
        <v>43070</v>
      </c>
      <c r="I310" s="19">
        <v>43983</v>
      </c>
      <c r="J310" s="19" t="str">
        <f ca="1">IF(Ugovori_OPULJP[[#This Row],[DATUM ZAVRŠETKA OPERACIJE]]&lt;TODAY(),"završen","u provedbi")</f>
        <v>završen</v>
      </c>
      <c r="K310" s="18" t="s">
        <v>92</v>
      </c>
      <c r="L310" s="18" t="s">
        <v>92</v>
      </c>
      <c r="M310" s="42">
        <v>0.85</v>
      </c>
      <c r="N310" s="42">
        <v>0.15</v>
      </c>
      <c r="O310" s="27">
        <f>Ugovori_OPULJP[[#This Row],[Bespovratna sredstva - Ukupno (EU+Nac) HRK
= Ukupna ugovorena vrijednost bespovratnih sredstava]]*Ugovori_OPULJP[[#This Row],[EU STOPA SUFINANCIRANJA %
EU CO-FINANCING RATE %]]</f>
        <v>5660004.6584999999</v>
      </c>
      <c r="P310" s="27">
        <f>Ugovori_OPULJP[[#This Row],[Bespovratna sredstva - Ukupno (EU+Nac) HRK
= Ukupna ugovorena vrijednost bespovratnih sredstava]]*Ugovori_OPULJP[[#This Row],[STOPA NACIONALNOG SUFINANCIRANJA %]]</f>
        <v>998824.35149999987</v>
      </c>
      <c r="Q310" s="27">
        <v>6658829.0099999998</v>
      </c>
      <c r="R310" s="27">
        <v>0</v>
      </c>
      <c r="S310" s="27">
        <v>0</v>
      </c>
      <c r="T310" s="20">
        <f>Ugovori_OPULJP[[#This Row],[Bespovratna sredstva - Ukupno (EU+Nac) HRK
= Ukupna ugovorena vrijednost bespovratnih sredstava]]+Ugovori_OPULJP[[#This Row],[Javni doprinos korisnika - HRK]]+Ugovori_OPULJP[[#This Row],[Privatni doprinos korisnika - HRK]]</f>
        <v>6658829.0099999998</v>
      </c>
      <c r="U310" s="17" t="s">
        <v>32</v>
      </c>
      <c r="V310" s="17" t="s">
        <v>29</v>
      </c>
      <c r="W310" s="35" t="s">
        <v>1242</v>
      </c>
      <c r="X310" s="35" t="s">
        <v>704</v>
      </c>
      <c r="Y310" s="11"/>
    </row>
    <row r="311" spans="1:25" ht="51" customHeight="1" x14ac:dyDescent="0.2">
      <c r="A311" s="33" t="s">
        <v>1243</v>
      </c>
      <c r="B311" s="34" t="s">
        <v>700</v>
      </c>
      <c r="C311" s="35" t="s">
        <v>701</v>
      </c>
      <c r="D311" s="35" t="s">
        <v>1068</v>
      </c>
      <c r="E311" s="17" t="s">
        <v>74</v>
      </c>
      <c r="F311" s="37" t="s">
        <v>1244</v>
      </c>
      <c r="G311" s="37" t="s">
        <v>1245</v>
      </c>
      <c r="H311" s="19">
        <v>43070</v>
      </c>
      <c r="I311" s="19">
        <v>43922</v>
      </c>
      <c r="J311" s="19" t="str">
        <f ca="1">IF(Ugovori_OPULJP[[#This Row],[DATUM ZAVRŠETKA OPERACIJE]]&lt;TODAY(),"završen","u provedbi")</f>
        <v>završen</v>
      </c>
      <c r="K311" s="18" t="s">
        <v>92</v>
      </c>
      <c r="L311" s="18" t="s">
        <v>92</v>
      </c>
      <c r="M311" s="42">
        <v>0.85</v>
      </c>
      <c r="N311" s="42">
        <v>0.15</v>
      </c>
      <c r="O311" s="27">
        <f>Ugovori_OPULJP[[#This Row],[Bespovratna sredstva - Ukupno (EU+Nac) HRK
= Ukupna ugovorena vrijednost bespovratnih sredstava]]*Ugovori_OPULJP[[#This Row],[EU STOPA SUFINANCIRANJA %
EU CO-FINANCING RATE %]]</f>
        <v>1440134.9739999999</v>
      </c>
      <c r="P311" s="27">
        <f>Ugovori_OPULJP[[#This Row],[Bespovratna sredstva - Ukupno (EU+Nac) HRK
= Ukupna ugovorena vrijednost bespovratnih sredstava]]*Ugovori_OPULJP[[#This Row],[STOPA NACIONALNOG SUFINANCIRANJA %]]</f>
        <v>254141.46599999999</v>
      </c>
      <c r="Q311" s="27">
        <v>1694276.44</v>
      </c>
      <c r="R311" s="27">
        <v>0</v>
      </c>
      <c r="S311" s="27">
        <v>0</v>
      </c>
      <c r="T311" s="20">
        <f>Ugovori_OPULJP[[#This Row],[Bespovratna sredstva - Ukupno (EU+Nac) HRK
= Ukupna ugovorena vrijednost bespovratnih sredstava]]+Ugovori_OPULJP[[#This Row],[Javni doprinos korisnika - HRK]]+Ugovori_OPULJP[[#This Row],[Privatni doprinos korisnika - HRK]]</f>
        <v>1694276.44</v>
      </c>
      <c r="U311" s="17" t="s">
        <v>32</v>
      </c>
      <c r="V311" s="17" t="s">
        <v>29</v>
      </c>
      <c r="W311" s="35" t="s">
        <v>1246</v>
      </c>
      <c r="X311" s="35" t="s">
        <v>704</v>
      </c>
      <c r="Y311" s="11"/>
    </row>
    <row r="312" spans="1:25" ht="51" customHeight="1" x14ac:dyDescent="0.2">
      <c r="A312" s="33" t="s">
        <v>1247</v>
      </c>
      <c r="B312" s="34" t="s">
        <v>700</v>
      </c>
      <c r="C312" s="35" t="s">
        <v>701</v>
      </c>
      <c r="D312" s="35" t="s">
        <v>1068</v>
      </c>
      <c r="E312" s="17" t="s">
        <v>74</v>
      </c>
      <c r="F312" s="37" t="s">
        <v>1248</v>
      </c>
      <c r="G312" s="37" t="s">
        <v>1249</v>
      </c>
      <c r="H312" s="19">
        <v>43070</v>
      </c>
      <c r="I312" s="19">
        <v>43983</v>
      </c>
      <c r="J312" s="19" t="str">
        <f ca="1">IF(Ugovori_OPULJP[[#This Row],[DATUM ZAVRŠETKA OPERACIJE]]&lt;TODAY(),"završen","u provedbi")</f>
        <v>završen</v>
      </c>
      <c r="K312" s="18" t="s">
        <v>102</v>
      </c>
      <c r="L312" s="18" t="s">
        <v>102</v>
      </c>
      <c r="M312" s="42">
        <v>0.85</v>
      </c>
      <c r="N312" s="42">
        <v>0.15</v>
      </c>
      <c r="O312" s="27">
        <f>Ugovori_OPULJP[[#This Row],[Bespovratna sredstva - Ukupno (EU+Nac) HRK
= Ukupna ugovorena vrijednost bespovratnih sredstava]]*Ugovori_OPULJP[[#This Row],[EU STOPA SUFINANCIRANJA %
EU CO-FINANCING RATE %]]</f>
        <v>1761067.6295</v>
      </c>
      <c r="P312" s="27">
        <f>Ugovori_OPULJP[[#This Row],[Bespovratna sredstva - Ukupno (EU+Nac) HRK
= Ukupna ugovorena vrijednost bespovratnih sredstava]]*Ugovori_OPULJP[[#This Row],[STOPA NACIONALNOG SUFINANCIRANJA %]]</f>
        <v>310776.64049999998</v>
      </c>
      <c r="Q312" s="27">
        <v>2071844.27</v>
      </c>
      <c r="R312" s="27">
        <v>0</v>
      </c>
      <c r="S312" s="27">
        <v>0</v>
      </c>
      <c r="T312" s="20">
        <f>Ugovori_OPULJP[[#This Row],[Bespovratna sredstva - Ukupno (EU+Nac) HRK
= Ukupna ugovorena vrijednost bespovratnih sredstava]]+Ugovori_OPULJP[[#This Row],[Javni doprinos korisnika - HRK]]+Ugovori_OPULJP[[#This Row],[Privatni doprinos korisnika - HRK]]</f>
        <v>2071844.27</v>
      </c>
      <c r="U312" s="17" t="s">
        <v>32</v>
      </c>
      <c r="V312" s="17" t="s">
        <v>29</v>
      </c>
      <c r="W312" s="35" t="s">
        <v>1250</v>
      </c>
      <c r="X312" s="35" t="s">
        <v>704</v>
      </c>
      <c r="Y312" s="11"/>
    </row>
    <row r="313" spans="1:25" ht="51" customHeight="1" x14ac:dyDescent="0.2">
      <c r="A313" s="33" t="s">
        <v>1251</v>
      </c>
      <c r="B313" s="34" t="s">
        <v>700</v>
      </c>
      <c r="C313" s="35" t="s">
        <v>701</v>
      </c>
      <c r="D313" s="35" t="s">
        <v>1068</v>
      </c>
      <c r="E313" s="17" t="s">
        <v>74</v>
      </c>
      <c r="F313" s="37" t="s">
        <v>1252</v>
      </c>
      <c r="G313" s="37" t="s">
        <v>1253</v>
      </c>
      <c r="H313" s="19">
        <v>43082</v>
      </c>
      <c r="I313" s="19">
        <v>43995</v>
      </c>
      <c r="J313" s="19" t="str">
        <f ca="1">IF(Ugovori_OPULJP[[#This Row],[DATUM ZAVRŠETKA OPERACIJE]]&lt;TODAY(),"završen","u provedbi")</f>
        <v>završen</v>
      </c>
      <c r="K313" s="18" t="s">
        <v>82</v>
      </c>
      <c r="L313" s="18" t="s">
        <v>82</v>
      </c>
      <c r="M313" s="42">
        <v>0.85</v>
      </c>
      <c r="N313" s="42">
        <v>0.15</v>
      </c>
      <c r="O313" s="27">
        <f>Ugovori_OPULJP[[#This Row],[Bespovratna sredstva - Ukupno (EU+Nac) HRK
= Ukupna ugovorena vrijednost bespovratnih sredstava]]*Ugovori_OPULJP[[#This Row],[EU STOPA SUFINANCIRANJA %
EU CO-FINANCING RATE %]]</f>
        <v>1249896.6524999999</v>
      </c>
      <c r="P313" s="27">
        <f>Ugovori_OPULJP[[#This Row],[Bespovratna sredstva - Ukupno (EU+Nac) HRK
= Ukupna ugovorena vrijednost bespovratnih sredstava]]*Ugovori_OPULJP[[#This Row],[STOPA NACIONALNOG SUFINANCIRANJA %]]</f>
        <v>220569.99749999997</v>
      </c>
      <c r="Q313" s="27">
        <v>1470466.65</v>
      </c>
      <c r="R313" s="27">
        <v>0</v>
      </c>
      <c r="S313" s="27">
        <v>0</v>
      </c>
      <c r="T313" s="20">
        <f>Ugovori_OPULJP[[#This Row],[Bespovratna sredstva - Ukupno (EU+Nac) HRK
= Ukupna ugovorena vrijednost bespovratnih sredstava]]+Ugovori_OPULJP[[#This Row],[Javni doprinos korisnika - HRK]]+Ugovori_OPULJP[[#This Row],[Privatni doprinos korisnika - HRK]]</f>
        <v>1470466.65</v>
      </c>
      <c r="U313" s="17" t="s">
        <v>32</v>
      </c>
      <c r="V313" s="17" t="s">
        <v>29</v>
      </c>
      <c r="W313" s="35" t="s">
        <v>1254</v>
      </c>
      <c r="X313" s="35" t="s">
        <v>704</v>
      </c>
      <c r="Y313" s="11"/>
    </row>
    <row r="314" spans="1:25" ht="51" customHeight="1" x14ac:dyDescent="0.2">
      <c r="A314" s="33" t="s">
        <v>1255</v>
      </c>
      <c r="B314" s="34" t="s">
        <v>700</v>
      </c>
      <c r="C314" s="35" t="s">
        <v>701</v>
      </c>
      <c r="D314" s="35" t="s">
        <v>1068</v>
      </c>
      <c r="E314" s="17" t="s">
        <v>74</v>
      </c>
      <c r="F314" s="37" t="s">
        <v>1256</v>
      </c>
      <c r="G314" s="37" t="s">
        <v>1257</v>
      </c>
      <c r="H314" s="19">
        <v>43089</v>
      </c>
      <c r="I314" s="19">
        <v>44002</v>
      </c>
      <c r="J314" s="19" t="str">
        <f ca="1">IF(Ugovori_OPULJP[[#This Row],[DATUM ZAVRŠETKA OPERACIJE]]&lt;TODAY(),"završen","u provedbi")</f>
        <v>završen</v>
      </c>
      <c r="K314" s="18" t="s">
        <v>102</v>
      </c>
      <c r="L314" s="18" t="s">
        <v>102</v>
      </c>
      <c r="M314" s="42">
        <v>0.85</v>
      </c>
      <c r="N314" s="42">
        <v>0.15</v>
      </c>
      <c r="O314" s="27">
        <f>Ugovori_OPULJP[[#This Row],[Bespovratna sredstva - Ukupno (EU+Nac) HRK
= Ukupna ugovorena vrijednost bespovratnih sredstava]]*Ugovori_OPULJP[[#This Row],[EU STOPA SUFINANCIRANJA %
EU CO-FINANCING RATE %]]</f>
        <v>2086915.3929999999</v>
      </c>
      <c r="P314" s="27">
        <f>Ugovori_OPULJP[[#This Row],[Bespovratna sredstva - Ukupno (EU+Nac) HRK
= Ukupna ugovorena vrijednost bespovratnih sredstava]]*Ugovori_OPULJP[[#This Row],[STOPA NACIONALNOG SUFINANCIRANJA %]]</f>
        <v>368279.18699999998</v>
      </c>
      <c r="Q314" s="27">
        <v>2455194.58</v>
      </c>
      <c r="R314" s="27">
        <v>0</v>
      </c>
      <c r="S314" s="27">
        <v>0</v>
      </c>
      <c r="T314" s="20">
        <f>Ugovori_OPULJP[[#This Row],[Bespovratna sredstva - Ukupno (EU+Nac) HRK
= Ukupna ugovorena vrijednost bespovratnih sredstava]]+Ugovori_OPULJP[[#This Row],[Javni doprinos korisnika - HRK]]+Ugovori_OPULJP[[#This Row],[Privatni doprinos korisnika - HRK]]</f>
        <v>2455194.58</v>
      </c>
      <c r="U314" s="17" t="s">
        <v>32</v>
      </c>
      <c r="V314" s="17" t="s">
        <v>29</v>
      </c>
      <c r="W314" s="35" t="s">
        <v>1258</v>
      </c>
      <c r="X314" s="35" t="s">
        <v>704</v>
      </c>
      <c r="Y314" s="11"/>
    </row>
    <row r="315" spans="1:25" ht="51" customHeight="1" x14ac:dyDescent="0.2">
      <c r="A315" s="33" t="s">
        <v>1259</v>
      </c>
      <c r="B315" s="34" t="s">
        <v>700</v>
      </c>
      <c r="C315" s="35" t="s">
        <v>701</v>
      </c>
      <c r="D315" s="35" t="s">
        <v>1068</v>
      </c>
      <c r="E315" s="17" t="s">
        <v>74</v>
      </c>
      <c r="F315" s="37" t="s">
        <v>1260</v>
      </c>
      <c r="G315" s="37" t="s">
        <v>1261</v>
      </c>
      <c r="H315" s="19">
        <v>43108</v>
      </c>
      <c r="I315" s="19">
        <v>43929</v>
      </c>
      <c r="J315" s="19" t="str">
        <f ca="1">IF(Ugovori_OPULJP[[#This Row],[DATUM ZAVRŠETKA OPERACIJE]]&lt;TODAY(),"završen","u provedbi")</f>
        <v>završen</v>
      </c>
      <c r="K315" s="18" t="s">
        <v>97</v>
      </c>
      <c r="L315" s="18" t="s">
        <v>97</v>
      </c>
      <c r="M315" s="42">
        <v>0.85</v>
      </c>
      <c r="N315" s="42">
        <v>0.15</v>
      </c>
      <c r="O315" s="27">
        <f>Ugovori_OPULJP[[#This Row],[Bespovratna sredstva - Ukupno (EU+Nac) HRK
= Ukupna ugovorena vrijednost bespovratnih sredstava]]*Ugovori_OPULJP[[#This Row],[EU STOPA SUFINANCIRANJA %
EU CO-FINANCING RATE %]]</f>
        <v>2146755.92</v>
      </c>
      <c r="P315" s="27">
        <f>Ugovori_OPULJP[[#This Row],[Bespovratna sredstva - Ukupno (EU+Nac) HRK
= Ukupna ugovorena vrijednost bespovratnih sredstava]]*Ugovori_OPULJP[[#This Row],[STOPA NACIONALNOG SUFINANCIRANJA %]]</f>
        <v>378839.28</v>
      </c>
      <c r="Q315" s="27">
        <v>2525595.2000000002</v>
      </c>
      <c r="R315" s="27">
        <v>0</v>
      </c>
      <c r="S315" s="27">
        <v>0</v>
      </c>
      <c r="T315" s="20">
        <f>Ugovori_OPULJP[[#This Row],[Bespovratna sredstva - Ukupno (EU+Nac) HRK
= Ukupna ugovorena vrijednost bespovratnih sredstava]]+Ugovori_OPULJP[[#This Row],[Javni doprinos korisnika - HRK]]+Ugovori_OPULJP[[#This Row],[Privatni doprinos korisnika - HRK]]</f>
        <v>2525595.2000000002</v>
      </c>
      <c r="U315" s="17" t="s">
        <v>32</v>
      </c>
      <c r="V315" s="17" t="s">
        <v>29</v>
      </c>
      <c r="W315" s="35" t="s">
        <v>1262</v>
      </c>
      <c r="X315" s="35" t="s">
        <v>704</v>
      </c>
      <c r="Y315" s="11"/>
    </row>
    <row r="316" spans="1:25" ht="51" customHeight="1" x14ac:dyDescent="0.2">
      <c r="A316" s="33" t="s">
        <v>1263</v>
      </c>
      <c r="B316" s="34" t="s">
        <v>700</v>
      </c>
      <c r="C316" s="35" t="s">
        <v>701</v>
      </c>
      <c r="D316" s="35" t="s">
        <v>1068</v>
      </c>
      <c r="E316" s="17" t="s">
        <v>74</v>
      </c>
      <c r="F316" s="37" t="s">
        <v>1264</v>
      </c>
      <c r="G316" s="37" t="s">
        <v>1265</v>
      </c>
      <c r="H316" s="19">
        <v>43108</v>
      </c>
      <c r="I316" s="19">
        <v>44020</v>
      </c>
      <c r="J316" s="19" t="str">
        <f ca="1">IF(Ugovori_OPULJP[[#This Row],[DATUM ZAVRŠETKA OPERACIJE]]&lt;TODAY(),"završen","u provedbi")</f>
        <v>završen</v>
      </c>
      <c r="K316" s="18" t="s">
        <v>92</v>
      </c>
      <c r="L316" s="18" t="s">
        <v>92</v>
      </c>
      <c r="M316" s="42">
        <v>0.85</v>
      </c>
      <c r="N316" s="42">
        <v>0.15</v>
      </c>
      <c r="O316" s="27">
        <f>Ugovori_OPULJP[[#This Row],[Bespovratna sredstva - Ukupno (EU+Nac) HRK
= Ukupna ugovorena vrijednost bespovratnih sredstava]]*Ugovori_OPULJP[[#This Row],[EU STOPA SUFINANCIRANJA %
EU CO-FINANCING RATE %]]</f>
        <v>7154186.5</v>
      </c>
      <c r="P316" s="27">
        <f>Ugovori_OPULJP[[#This Row],[Bespovratna sredstva - Ukupno (EU+Nac) HRK
= Ukupna ugovorena vrijednost bespovratnih sredstava]]*Ugovori_OPULJP[[#This Row],[STOPA NACIONALNOG SUFINANCIRANJA %]]</f>
        <v>1262503.5</v>
      </c>
      <c r="Q316" s="27">
        <v>8416690</v>
      </c>
      <c r="R316" s="27">
        <v>0</v>
      </c>
      <c r="S316" s="27">
        <v>0</v>
      </c>
      <c r="T316" s="20">
        <f>Ugovori_OPULJP[[#This Row],[Bespovratna sredstva - Ukupno (EU+Nac) HRK
= Ukupna ugovorena vrijednost bespovratnih sredstava]]+Ugovori_OPULJP[[#This Row],[Javni doprinos korisnika - HRK]]+Ugovori_OPULJP[[#This Row],[Privatni doprinos korisnika - HRK]]</f>
        <v>8416690</v>
      </c>
      <c r="U316" s="17" t="s">
        <v>32</v>
      </c>
      <c r="V316" s="17" t="s">
        <v>29</v>
      </c>
      <c r="W316" s="35" t="s">
        <v>1266</v>
      </c>
      <c r="X316" s="35" t="s">
        <v>704</v>
      </c>
      <c r="Y316" s="11"/>
    </row>
    <row r="317" spans="1:25" ht="51" customHeight="1" x14ac:dyDescent="0.2">
      <c r="A317" s="33" t="s">
        <v>1267</v>
      </c>
      <c r="B317" s="34" t="s">
        <v>700</v>
      </c>
      <c r="C317" s="35" t="s">
        <v>701</v>
      </c>
      <c r="D317" s="35" t="s">
        <v>1068</v>
      </c>
      <c r="E317" s="17" t="s">
        <v>74</v>
      </c>
      <c r="F317" s="37" t="s">
        <v>1268</v>
      </c>
      <c r="G317" s="37" t="s">
        <v>1269</v>
      </c>
      <c r="H317" s="19">
        <v>43070</v>
      </c>
      <c r="I317" s="19">
        <v>43983</v>
      </c>
      <c r="J317" s="19" t="str">
        <f ca="1">IF(Ugovori_OPULJP[[#This Row],[DATUM ZAVRŠETKA OPERACIJE]]&lt;TODAY(),"završen","u provedbi")</f>
        <v>završen</v>
      </c>
      <c r="K317" s="18" t="s">
        <v>102</v>
      </c>
      <c r="L317" s="18" t="s">
        <v>102</v>
      </c>
      <c r="M317" s="42">
        <v>0.85</v>
      </c>
      <c r="N317" s="42">
        <v>0.15</v>
      </c>
      <c r="O317" s="27">
        <f>Ugovori_OPULJP[[#This Row],[Bespovratna sredstva - Ukupno (EU+Nac) HRK
= Ukupna ugovorena vrijednost bespovratnih sredstava]]*Ugovori_OPULJP[[#This Row],[EU STOPA SUFINANCIRANJA %
EU CO-FINANCING RATE %]]</f>
        <v>2031136.4124999999</v>
      </c>
      <c r="P317" s="27">
        <f>Ugovori_OPULJP[[#This Row],[Bespovratna sredstva - Ukupno (EU+Nac) HRK
= Ukupna ugovorena vrijednost bespovratnih sredstava]]*Ugovori_OPULJP[[#This Row],[STOPA NACIONALNOG SUFINANCIRANJA %]]</f>
        <v>358435.83749999997</v>
      </c>
      <c r="Q317" s="27">
        <v>2389572.25</v>
      </c>
      <c r="R317" s="27">
        <v>0</v>
      </c>
      <c r="S317" s="27">
        <v>0</v>
      </c>
      <c r="T317" s="20">
        <f>Ugovori_OPULJP[[#This Row],[Bespovratna sredstva - Ukupno (EU+Nac) HRK
= Ukupna ugovorena vrijednost bespovratnih sredstava]]+Ugovori_OPULJP[[#This Row],[Javni doprinos korisnika - HRK]]+Ugovori_OPULJP[[#This Row],[Privatni doprinos korisnika - HRK]]</f>
        <v>2389572.25</v>
      </c>
      <c r="U317" s="17" t="s">
        <v>32</v>
      </c>
      <c r="V317" s="17" t="s">
        <v>29</v>
      </c>
      <c r="W317" s="35" t="s">
        <v>1270</v>
      </c>
      <c r="X317" s="35" t="s">
        <v>704</v>
      </c>
      <c r="Y317" s="11"/>
    </row>
    <row r="318" spans="1:25" ht="51" customHeight="1" x14ac:dyDescent="0.2">
      <c r="A318" s="33" t="s">
        <v>1271</v>
      </c>
      <c r="B318" s="34" t="s">
        <v>700</v>
      </c>
      <c r="C318" s="35" t="s">
        <v>701</v>
      </c>
      <c r="D318" s="35" t="s">
        <v>1068</v>
      </c>
      <c r="E318" s="17" t="s">
        <v>74</v>
      </c>
      <c r="F318" s="37" t="s">
        <v>1272</v>
      </c>
      <c r="G318" s="37" t="s">
        <v>1273</v>
      </c>
      <c r="H318" s="19">
        <v>43070</v>
      </c>
      <c r="I318" s="19">
        <v>43922</v>
      </c>
      <c r="J318" s="19" t="str">
        <f ca="1">IF(Ugovori_OPULJP[[#This Row],[DATUM ZAVRŠETKA OPERACIJE]]&lt;TODAY(),"završen","u provedbi")</f>
        <v>završen</v>
      </c>
      <c r="K318" s="18" t="s">
        <v>97</v>
      </c>
      <c r="L318" s="18" t="s">
        <v>97</v>
      </c>
      <c r="M318" s="42">
        <v>0.85</v>
      </c>
      <c r="N318" s="42">
        <v>0.15</v>
      </c>
      <c r="O318" s="27">
        <f>Ugovori_OPULJP[[#This Row],[Bespovratna sredstva - Ukupno (EU+Nac) HRK
= Ukupna ugovorena vrijednost bespovratnih sredstava]]*Ugovori_OPULJP[[#This Row],[EU STOPA SUFINANCIRANJA %
EU CO-FINANCING RATE %]]</f>
        <v>1350466.3149999999</v>
      </c>
      <c r="P318" s="27">
        <f>Ugovori_OPULJP[[#This Row],[Bespovratna sredstva - Ukupno (EU+Nac) HRK
= Ukupna ugovorena vrijednost bespovratnih sredstava]]*Ugovori_OPULJP[[#This Row],[STOPA NACIONALNOG SUFINANCIRANJA %]]</f>
        <v>238317.58499999996</v>
      </c>
      <c r="Q318" s="27">
        <v>1588783.9</v>
      </c>
      <c r="R318" s="27">
        <v>0</v>
      </c>
      <c r="S318" s="27">
        <v>0</v>
      </c>
      <c r="T318" s="20">
        <f>Ugovori_OPULJP[[#This Row],[Bespovratna sredstva - Ukupno (EU+Nac) HRK
= Ukupna ugovorena vrijednost bespovratnih sredstava]]+Ugovori_OPULJP[[#This Row],[Javni doprinos korisnika - HRK]]+Ugovori_OPULJP[[#This Row],[Privatni doprinos korisnika - HRK]]</f>
        <v>1588783.9</v>
      </c>
      <c r="U318" s="17" t="s">
        <v>32</v>
      </c>
      <c r="V318" s="17" t="s">
        <v>29</v>
      </c>
      <c r="W318" s="35" t="s">
        <v>1274</v>
      </c>
      <c r="X318" s="35" t="s">
        <v>704</v>
      </c>
      <c r="Y318" s="11"/>
    </row>
    <row r="319" spans="1:25" ht="51" customHeight="1" x14ac:dyDescent="0.2">
      <c r="A319" s="33" t="s">
        <v>1275</v>
      </c>
      <c r="B319" s="34" t="s">
        <v>700</v>
      </c>
      <c r="C319" s="35" t="s">
        <v>701</v>
      </c>
      <c r="D319" s="35" t="s">
        <v>1068</v>
      </c>
      <c r="E319" s="17" t="s">
        <v>74</v>
      </c>
      <c r="F319" s="37" t="s">
        <v>1276</v>
      </c>
      <c r="G319" s="37" t="s">
        <v>1277</v>
      </c>
      <c r="H319" s="19">
        <v>43070</v>
      </c>
      <c r="I319" s="19">
        <v>43952</v>
      </c>
      <c r="J319" s="19" t="str">
        <f ca="1">IF(Ugovori_OPULJP[[#This Row],[DATUM ZAVRŠETKA OPERACIJE]]&lt;TODAY(),"završen","u provedbi")</f>
        <v>završen</v>
      </c>
      <c r="K319" s="18" t="s">
        <v>97</v>
      </c>
      <c r="L319" s="18" t="s">
        <v>97</v>
      </c>
      <c r="M319" s="42">
        <v>0.85</v>
      </c>
      <c r="N319" s="42">
        <v>0.15</v>
      </c>
      <c r="O319" s="27">
        <f>Ugovori_OPULJP[[#This Row],[Bespovratna sredstva - Ukupno (EU+Nac) HRK
= Ukupna ugovorena vrijednost bespovratnih sredstava]]*Ugovori_OPULJP[[#This Row],[EU STOPA SUFINANCIRANJA %
EU CO-FINANCING RATE %]]</f>
        <v>1586614.8365</v>
      </c>
      <c r="P319" s="27">
        <f>Ugovori_OPULJP[[#This Row],[Bespovratna sredstva - Ukupno (EU+Nac) HRK
= Ukupna ugovorena vrijednost bespovratnih sredstava]]*Ugovori_OPULJP[[#This Row],[STOPA NACIONALNOG SUFINANCIRANJA %]]</f>
        <v>279990.85349999997</v>
      </c>
      <c r="Q319" s="27">
        <v>1866605.69</v>
      </c>
      <c r="R319" s="27">
        <v>0</v>
      </c>
      <c r="S319" s="27">
        <v>0</v>
      </c>
      <c r="T319" s="20">
        <f>Ugovori_OPULJP[[#This Row],[Bespovratna sredstva - Ukupno (EU+Nac) HRK
= Ukupna ugovorena vrijednost bespovratnih sredstava]]+Ugovori_OPULJP[[#This Row],[Javni doprinos korisnika - HRK]]+Ugovori_OPULJP[[#This Row],[Privatni doprinos korisnika - HRK]]</f>
        <v>1866605.69</v>
      </c>
      <c r="U319" s="17" t="s">
        <v>32</v>
      </c>
      <c r="V319" s="17" t="s">
        <v>29</v>
      </c>
      <c r="W319" s="35" t="s">
        <v>1278</v>
      </c>
      <c r="X319" s="35" t="s">
        <v>704</v>
      </c>
      <c r="Y319" s="11"/>
    </row>
    <row r="320" spans="1:25" ht="51" customHeight="1" x14ac:dyDescent="0.2">
      <c r="A320" s="33" t="s">
        <v>1279</v>
      </c>
      <c r="B320" s="34" t="s">
        <v>700</v>
      </c>
      <c r="C320" s="35" t="s">
        <v>701</v>
      </c>
      <c r="D320" s="35" t="s">
        <v>1068</v>
      </c>
      <c r="E320" s="17" t="s">
        <v>74</v>
      </c>
      <c r="F320" s="37" t="s">
        <v>1280</v>
      </c>
      <c r="G320" s="37" t="s">
        <v>1281</v>
      </c>
      <c r="H320" s="19">
        <v>43108</v>
      </c>
      <c r="I320" s="19">
        <v>44020</v>
      </c>
      <c r="J320" s="19" t="str">
        <f ca="1">IF(Ugovori_OPULJP[[#This Row],[DATUM ZAVRŠETKA OPERACIJE]]&lt;TODAY(),"završen","u provedbi")</f>
        <v>završen</v>
      </c>
      <c r="K320" s="18" t="s">
        <v>243</v>
      </c>
      <c r="L320" s="18" t="s">
        <v>243</v>
      </c>
      <c r="M320" s="42">
        <v>0.85</v>
      </c>
      <c r="N320" s="42">
        <v>0.15</v>
      </c>
      <c r="O320" s="27">
        <f>Ugovori_OPULJP[[#This Row],[Bespovratna sredstva - Ukupno (EU+Nac) HRK
= Ukupna ugovorena vrijednost bespovratnih sredstava]]*Ugovori_OPULJP[[#This Row],[EU STOPA SUFINANCIRANJA %
EU CO-FINANCING RATE %]]</f>
        <v>2288595.8110000002</v>
      </c>
      <c r="P320" s="27">
        <f>Ugovori_OPULJP[[#This Row],[Bespovratna sredstva - Ukupno (EU+Nac) HRK
= Ukupna ugovorena vrijednost bespovratnih sredstava]]*Ugovori_OPULJP[[#This Row],[STOPA NACIONALNOG SUFINANCIRANJA %]]</f>
        <v>403869.84899999999</v>
      </c>
      <c r="Q320" s="27">
        <v>2692465.66</v>
      </c>
      <c r="R320" s="27">
        <v>0</v>
      </c>
      <c r="S320" s="27">
        <v>0</v>
      </c>
      <c r="T320" s="20">
        <f>Ugovori_OPULJP[[#This Row],[Bespovratna sredstva - Ukupno (EU+Nac) HRK
= Ukupna ugovorena vrijednost bespovratnih sredstava]]+Ugovori_OPULJP[[#This Row],[Javni doprinos korisnika - HRK]]+Ugovori_OPULJP[[#This Row],[Privatni doprinos korisnika - HRK]]</f>
        <v>2692465.66</v>
      </c>
      <c r="U320" s="17" t="s">
        <v>32</v>
      </c>
      <c r="V320" s="17" t="s">
        <v>29</v>
      </c>
      <c r="W320" s="35" t="s">
        <v>1282</v>
      </c>
      <c r="X320" s="35" t="s">
        <v>704</v>
      </c>
      <c r="Y320" s="11"/>
    </row>
    <row r="321" spans="1:25" ht="51" customHeight="1" x14ac:dyDescent="0.2">
      <c r="A321" s="33" t="s">
        <v>1283</v>
      </c>
      <c r="B321" s="34" t="s">
        <v>700</v>
      </c>
      <c r="C321" s="35" t="s">
        <v>701</v>
      </c>
      <c r="D321" s="35" t="s">
        <v>1068</v>
      </c>
      <c r="E321" s="17" t="s">
        <v>74</v>
      </c>
      <c r="F321" s="37" t="s">
        <v>1284</v>
      </c>
      <c r="G321" s="37" t="s">
        <v>1285</v>
      </c>
      <c r="H321" s="19">
        <v>43089</v>
      </c>
      <c r="I321" s="19">
        <v>44002</v>
      </c>
      <c r="J321" s="19" t="str">
        <f ca="1">IF(Ugovori_OPULJP[[#This Row],[DATUM ZAVRŠETKA OPERACIJE]]&lt;TODAY(),"završen","u provedbi")</f>
        <v>završen</v>
      </c>
      <c r="K321" s="18" t="s">
        <v>102</v>
      </c>
      <c r="L321" s="18" t="s">
        <v>102</v>
      </c>
      <c r="M321" s="42">
        <v>0.85</v>
      </c>
      <c r="N321" s="42">
        <v>0.15</v>
      </c>
      <c r="O321" s="27">
        <f>Ugovori_OPULJP[[#This Row],[Bespovratna sredstva - Ukupno (EU+Nac) HRK
= Ukupna ugovorena vrijednost bespovratnih sredstava]]*Ugovori_OPULJP[[#This Row],[EU STOPA SUFINANCIRANJA %
EU CO-FINANCING RATE %]]</f>
        <v>2576435</v>
      </c>
      <c r="P321" s="27">
        <f>Ugovori_OPULJP[[#This Row],[Bespovratna sredstva - Ukupno (EU+Nac) HRK
= Ukupna ugovorena vrijednost bespovratnih sredstava]]*Ugovori_OPULJP[[#This Row],[STOPA NACIONALNOG SUFINANCIRANJA %]]</f>
        <v>454665</v>
      </c>
      <c r="Q321" s="27">
        <v>3031100</v>
      </c>
      <c r="R321" s="27">
        <v>0</v>
      </c>
      <c r="S321" s="27">
        <v>0</v>
      </c>
      <c r="T321" s="20">
        <f>Ugovori_OPULJP[[#This Row],[Bespovratna sredstva - Ukupno (EU+Nac) HRK
= Ukupna ugovorena vrijednost bespovratnih sredstava]]+Ugovori_OPULJP[[#This Row],[Javni doprinos korisnika - HRK]]+Ugovori_OPULJP[[#This Row],[Privatni doprinos korisnika - HRK]]</f>
        <v>3031100</v>
      </c>
      <c r="U321" s="17" t="s">
        <v>32</v>
      </c>
      <c r="V321" s="17" t="s">
        <v>29</v>
      </c>
      <c r="W321" s="35" t="s">
        <v>1286</v>
      </c>
      <c r="X321" s="35" t="s">
        <v>704</v>
      </c>
      <c r="Y321" s="11"/>
    </row>
    <row r="322" spans="1:25" ht="51" customHeight="1" x14ac:dyDescent="0.2">
      <c r="A322" s="33" t="s">
        <v>1287</v>
      </c>
      <c r="B322" s="34" t="s">
        <v>700</v>
      </c>
      <c r="C322" s="35" t="s">
        <v>701</v>
      </c>
      <c r="D322" s="35" t="s">
        <v>1068</v>
      </c>
      <c r="E322" s="17" t="s">
        <v>74</v>
      </c>
      <c r="F322" s="37" t="s">
        <v>1288</v>
      </c>
      <c r="G322" s="37" t="s">
        <v>873</v>
      </c>
      <c r="H322" s="19">
        <v>43119</v>
      </c>
      <c r="I322" s="19">
        <v>44031</v>
      </c>
      <c r="J322" s="19" t="str">
        <f ca="1">IF(Ugovori_OPULJP[[#This Row],[DATUM ZAVRŠETKA OPERACIJE]]&lt;TODAY(),"završen","u provedbi")</f>
        <v>završen</v>
      </c>
      <c r="K322" s="18" t="s">
        <v>128</v>
      </c>
      <c r="L322" s="18" t="s">
        <v>128</v>
      </c>
      <c r="M322" s="42">
        <v>0.85</v>
      </c>
      <c r="N322" s="42">
        <v>0.15</v>
      </c>
      <c r="O322" s="27">
        <f>Ugovori_OPULJP[[#This Row],[Bespovratna sredstva - Ukupno (EU+Nac) HRK
= Ukupna ugovorena vrijednost bespovratnih sredstava]]*Ugovori_OPULJP[[#This Row],[EU STOPA SUFINANCIRANJA %
EU CO-FINANCING RATE %]]</f>
        <v>3842564.5784999998</v>
      </c>
      <c r="P322" s="27">
        <f>Ugovori_OPULJP[[#This Row],[Bespovratna sredstva - Ukupno (EU+Nac) HRK
= Ukupna ugovorena vrijednost bespovratnih sredstava]]*Ugovori_OPULJP[[#This Row],[STOPA NACIONALNOG SUFINANCIRANJA %]]</f>
        <v>678099.63150000002</v>
      </c>
      <c r="Q322" s="27">
        <v>4520664.21</v>
      </c>
      <c r="R322" s="27">
        <v>0</v>
      </c>
      <c r="S322" s="27">
        <v>0</v>
      </c>
      <c r="T322" s="20">
        <f>Ugovori_OPULJP[[#This Row],[Bespovratna sredstva - Ukupno (EU+Nac) HRK
= Ukupna ugovorena vrijednost bespovratnih sredstava]]+Ugovori_OPULJP[[#This Row],[Javni doprinos korisnika - HRK]]+Ugovori_OPULJP[[#This Row],[Privatni doprinos korisnika - HRK]]</f>
        <v>4520664.21</v>
      </c>
      <c r="U322" s="17" t="s">
        <v>32</v>
      </c>
      <c r="V322" s="17" t="s">
        <v>29</v>
      </c>
      <c r="W322" s="35" t="s">
        <v>1289</v>
      </c>
      <c r="X322" s="35" t="s">
        <v>704</v>
      </c>
      <c r="Y322" s="11"/>
    </row>
    <row r="323" spans="1:25" ht="51" customHeight="1" x14ac:dyDescent="0.2">
      <c r="A323" s="33" t="s">
        <v>1290</v>
      </c>
      <c r="B323" s="34" t="s">
        <v>700</v>
      </c>
      <c r="C323" s="35" t="s">
        <v>701</v>
      </c>
      <c r="D323" s="35" t="s">
        <v>1068</v>
      </c>
      <c r="E323" s="17" t="s">
        <v>74</v>
      </c>
      <c r="F323" s="37" t="s">
        <v>1291</v>
      </c>
      <c r="G323" s="37" t="s">
        <v>1292</v>
      </c>
      <c r="H323" s="19">
        <v>43070</v>
      </c>
      <c r="I323" s="19">
        <v>43952</v>
      </c>
      <c r="J323" s="19" t="str">
        <f ca="1">IF(Ugovori_OPULJP[[#This Row],[DATUM ZAVRŠETKA OPERACIJE]]&lt;TODAY(),"završen","u provedbi")</f>
        <v>završen</v>
      </c>
      <c r="K323" s="18" t="s">
        <v>97</v>
      </c>
      <c r="L323" s="18" t="s">
        <v>97</v>
      </c>
      <c r="M323" s="42">
        <v>0.85</v>
      </c>
      <c r="N323" s="42">
        <v>0.15</v>
      </c>
      <c r="O323" s="27">
        <f>Ugovori_OPULJP[[#This Row],[Bespovratna sredstva - Ukupno (EU+Nac) HRK
= Ukupna ugovorena vrijednost bespovratnih sredstava]]*Ugovori_OPULJP[[#This Row],[EU STOPA SUFINANCIRANJA %
EU CO-FINANCING RATE %]]</f>
        <v>1586614.8365</v>
      </c>
      <c r="P323" s="27">
        <f>Ugovori_OPULJP[[#This Row],[Bespovratna sredstva - Ukupno (EU+Nac) HRK
= Ukupna ugovorena vrijednost bespovratnih sredstava]]*Ugovori_OPULJP[[#This Row],[STOPA NACIONALNOG SUFINANCIRANJA %]]</f>
        <v>279990.85349999997</v>
      </c>
      <c r="Q323" s="27">
        <v>1866605.69</v>
      </c>
      <c r="R323" s="27">
        <v>0</v>
      </c>
      <c r="S323" s="27">
        <v>0</v>
      </c>
      <c r="T323" s="20">
        <f>Ugovori_OPULJP[[#This Row],[Bespovratna sredstva - Ukupno (EU+Nac) HRK
= Ukupna ugovorena vrijednost bespovratnih sredstava]]+Ugovori_OPULJP[[#This Row],[Javni doprinos korisnika - HRK]]+Ugovori_OPULJP[[#This Row],[Privatni doprinos korisnika - HRK]]</f>
        <v>1866605.69</v>
      </c>
      <c r="U323" s="17" t="s">
        <v>32</v>
      </c>
      <c r="V323" s="17" t="s">
        <v>29</v>
      </c>
      <c r="W323" s="35" t="s">
        <v>1293</v>
      </c>
      <c r="X323" s="35" t="s">
        <v>704</v>
      </c>
      <c r="Y323" s="11"/>
    </row>
    <row r="324" spans="1:25" ht="51" customHeight="1" x14ac:dyDescent="0.2">
      <c r="A324" s="33" t="s">
        <v>1294</v>
      </c>
      <c r="B324" s="34" t="s">
        <v>700</v>
      </c>
      <c r="C324" s="35" t="s">
        <v>701</v>
      </c>
      <c r="D324" s="35" t="s">
        <v>1068</v>
      </c>
      <c r="E324" s="17" t="s">
        <v>74</v>
      </c>
      <c r="F324" s="37" t="s">
        <v>1295</v>
      </c>
      <c r="G324" s="37" t="s">
        <v>1296</v>
      </c>
      <c r="H324" s="19">
        <v>43089</v>
      </c>
      <c r="I324" s="19">
        <v>44002</v>
      </c>
      <c r="J324" s="19" t="str">
        <f ca="1">IF(Ugovori_OPULJP[[#This Row],[DATUM ZAVRŠETKA OPERACIJE]]&lt;TODAY(),"završen","u provedbi")</f>
        <v>završen</v>
      </c>
      <c r="K324" s="18" t="s">
        <v>97</v>
      </c>
      <c r="L324" s="18" t="s">
        <v>97</v>
      </c>
      <c r="M324" s="42">
        <v>0.85</v>
      </c>
      <c r="N324" s="42">
        <v>0.15</v>
      </c>
      <c r="O324" s="27">
        <f>Ugovori_OPULJP[[#This Row],[Bespovratna sredstva - Ukupno (EU+Nac) HRK
= Ukupna ugovorena vrijednost bespovratnih sredstava]]*Ugovori_OPULJP[[#This Row],[EU STOPA SUFINANCIRANJA %
EU CO-FINANCING RATE %]]</f>
        <v>2345910.835</v>
      </c>
      <c r="P324" s="27">
        <f>Ugovori_OPULJP[[#This Row],[Bespovratna sredstva - Ukupno (EU+Nac) HRK
= Ukupna ugovorena vrijednost bespovratnih sredstava]]*Ugovori_OPULJP[[#This Row],[STOPA NACIONALNOG SUFINANCIRANJA %]]</f>
        <v>413984.26500000001</v>
      </c>
      <c r="Q324" s="27">
        <v>2759895.1</v>
      </c>
      <c r="R324" s="27">
        <v>0</v>
      </c>
      <c r="S324" s="27">
        <v>0</v>
      </c>
      <c r="T324" s="20">
        <f>Ugovori_OPULJP[[#This Row],[Bespovratna sredstva - Ukupno (EU+Nac) HRK
= Ukupna ugovorena vrijednost bespovratnih sredstava]]+Ugovori_OPULJP[[#This Row],[Javni doprinos korisnika - HRK]]+Ugovori_OPULJP[[#This Row],[Privatni doprinos korisnika - HRK]]</f>
        <v>2759895.1</v>
      </c>
      <c r="U324" s="17" t="s">
        <v>32</v>
      </c>
      <c r="V324" s="17" t="s">
        <v>29</v>
      </c>
      <c r="W324" s="35" t="s">
        <v>1297</v>
      </c>
      <c r="X324" s="35" t="s">
        <v>704</v>
      </c>
      <c r="Y324" s="11"/>
    </row>
    <row r="325" spans="1:25" ht="51" customHeight="1" x14ac:dyDescent="0.2">
      <c r="A325" s="33" t="s">
        <v>1298</v>
      </c>
      <c r="B325" s="34" t="s">
        <v>700</v>
      </c>
      <c r="C325" s="35" t="s">
        <v>701</v>
      </c>
      <c r="D325" s="35" t="s">
        <v>1068</v>
      </c>
      <c r="E325" s="17" t="s">
        <v>74</v>
      </c>
      <c r="F325" s="37" t="s">
        <v>1299</v>
      </c>
      <c r="G325" s="37" t="s">
        <v>1300</v>
      </c>
      <c r="H325" s="19">
        <v>43089</v>
      </c>
      <c r="I325" s="19">
        <v>44002</v>
      </c>
      <c r="J325" s="19" t="str">
        <f ca="1">IF(Ugovori_OPULJP[[#This Row],[DATUM ZAVRŠETKA OPERACIJE]]&lt;TODAY(),"završen","u provedbi")</f>
        <v>završen</v>
      </c>
      <c r="K325" s="18" t="s">
        <v>97</v>
      </c>
      <c r="L325" s="18" t="s">
        <v>97</v>
      </c>
      <c r="M325" s="42">
        <v>0.85</v>
      </c>
      <c r="N325" s="42">
        <v>0.15</v>
      </c>
      <c r="O325" s="27">
        <f>Ugovori_OPULJP[[#This Row],[Bespovratna sredstva - Ukupno (EU+Nac) HRK
= Ukupna ugovorena vrijednost bespovratnih sredstava]]*Ugovori_OPULJP[[#This Row],[EU STOPA SUFINANCIRANJA %
EU CO-FINANCING RATE %]]</f>
        <v>4187629.8474999997</v>
      </c>
      <c r="P325" s="27">
        <f>Ugovori_OPULJP[[#This Row],[Bespovratna sredstva - Ukupno (EU+Nac) HRK
= Ukupna ugovorena vrijednost bespovratnih sredstava]]*Ugovori_OPULJP[[#This Row],[STOPA NACIONALNOG SUFINANCIRANJA %]]</f>
        <v>738993.50249999994</v>
      </c>
      <c r="Q325" s="27">
        <v>4926623.3499999996</v>
      </c>
      <c r="R325" s="27">
        <v>0</v>
      </c>
      <c r="S325" s="27">
        <v>0</v>
      </c>
      <c r="T325" s="20">
        <f>Ugovori_OPULJP[[#This Row],[Bespovratna sredstva - Ukupno (EU+Nac) HRK
= Ukupna ugovorena vrijednost bespovratnih sredstava]]+Ugovori_OPULJP[[#This Row],[Javni doprinos korisnika - HRK]]+Ugovori_OPULJP[[#This Row],[Privatni doprinos korisnika - HRK]]</f>
        <v>4926623.3499999996</v>
      </c>
      <c r="U325" s="17" t="s">
        <v>32</v>
      </c>
      <c r="V325" s="17" t="s">
        <v>29</v>
      </c>
      <c r="W325" s="35" t="s">
        <v>1301</v>
      </c>
      <c r="X325" s="35" t="s">
        <v>704</v>
      </c>
      <c r="Y325" s="11"/>
    </row>
    <row r="326" spans="1:25" ht="51" customHeight="1" x14ac:dyDescent="0.2">
      <c r="A326" s="33" t="s">
        <v>1302</v>
      </c>
      <c r="B326" s="34" t="s">
        <v>700</v>
      </c>
      <c r="C326" s="35" t="s">
        <v>701</v>
      </c>
      <c r="D326" s="35" t="s">
        <v>1068</v>
      </c>
      <c r="E326" s="17" t="s">
        <v>74</v>
      </c>
      <c r="F326" s="37" t="s">
        <v>1303</v>
      </c>
      <c r="G326" s="37" t="s">
        <v>1304</v>
      </c>
      <c r="H326" s="19">
        <v>43125</v>
      </c>
      <c r="I326" s="19">
        <v>44037</v>
      </c>
      <c r="J326" s="19" t="str">
        <f ca="1">IF(Ugovori_OPULJP[[#This Row],[DATUM ZAVRŠETKA OPERACIJE]]&lt;TODAY(),"završen","u provedbi")</f>
        <v>završen</v>
      </c>
      <c r="K326" s="18" t="s">
        <v>97</v>
      </c>
      <c r="L326" s="18" t="s">
        <v>97</v>
      </c>
      <c r="M326" s="42">
        <v>0.85</v>
      </c>
      <c r="N326" s="42">
        <v>0.15</v>
      </c>
      <c r="O326" s="27">
        <f>Ugovori_OPULJP[[#This Row],[Bespovratna sredstva - Ukupno (EU+Nac) HRK
= Ukupna ugovorena vrijednost bespovratnih sredstava]]*Ugovori_OPULJP[[#This Row],[EU STOPA SUFINANCIRANJA %
EU CO-FINANCING RATE %]]</f>
        <v>2862868.952</v>
      </c>
      <c r="P326" s="27">
        <f>Ugovori_OPULJP[[#This Row],[Bespovratna sredstva - Ukupno (EU+Nac) HRK
= Ukupna ugovorena vrijednost bespovratnih sredstava]]*Ugovori_OPULJP[[#This Row],[STOPA NACIONALNOG SUFINANCIRANJA %]]</f>
        <v>505212.16800000001</v>
      </c>
      <c r="Q326" s="27">
        <v>3368081.12</v>
      </c>
      <c r="R326" s="27">
        <v>0</v>
      </c>
      <c r="S326" s="27">
        <v>0</v>
      </c>
      <c r="T326" s="20">
        <f>Ugovori_OPULJP[[#This Row],[Bespovratna sredstva - Ukupno (EU+Nac) HRK
= Ukupna ugovorena vrijednost bespovratnih sredstava]]+Ugovori_OPULJP[[#This Row],[Javni doprinos korisnika - HRK]]+Ugovori_OPULJP[[#This Row],[Privatni doprinos korisnika - HRK]]</f>
        <v>3368081.12</v>
      </c>
      <c r="U326" s="17" t="s">
        <v>32</v>
      </c>
      <c r="V326" s="17" t="s">
        <v>29</v>
      </c>
      <c r="W326" s="35" t="s">
        <v>1305</v>
      </c>
      <c r="X326" s="35" t="s">
        <v>704</v>
      </c>
      <c r="Y326" s="11"/>
    </row>
    <row r="327" spans="1:25" ht="51" customHeight="1" x14ac:dyDescent="0.2">
      <c r="A327" s="33" t="s">
        <v>1306</v>
      </c>
      <c r="B327" s="34" t="s">
        <v>700</v>
      </c>
      <c r="C327" s="35" t="s">
        <v>701</v>
      </c>
      <c r="D327" s="35" t="s">
        <v>1068</v>
      </c>
      <c r="E327" s="17" t="s">
        <v>74</v>
      </c>
      <c r="F327" s="37" t="s">
        <v>1307</v>
      </c>
      <c r="G327" s="37" t="s">
        <v>1308</v>
      </c>
      <c r="H327" s="19">
        <v>43108</v>
      </c>
      <c r="I327" s="19">
        <v>44020</v>
      </c>
      <c r="J327" s="19" t="str">
        <f ca="1">IF(Ugovori_OPULJP[[#This Row],[DATUM ZAVRŠETKA OPERACIJE]]&lt;TODAY(),"završen","u provedbi")</f>
        <v>završen</v>
      </c>
      <c r="K327" s="18" t="s">
        <v>102</v>
      </c>
      <c r="L327" s="18" t="s">
        <v>102</v>
      </c>
      <c r="M327" s="42">
        <v>0.85</v>
      </c>
      <c r="N327" s="42">
        <v>0.15</v>
      </c>
      <c r="O327" s="27">
        <f>Ugovori_OPULJP[[#This Row],[Bespovratna sredstva - Ukupno (EU+Nac) HRK
= Ukupna ugovorena vrijednost bespovratnih sredstava]]*Ugovori_OPULJP[[#This Row],[EU STOPA SUFINANCIRANJA %
EU CO-FINANCING RATE %]]</f>
        <v>1574580.2475000001</v>
      </c>
      <c r="P327" s="27">
        <f>Ugovori_OPULJP[[#This Row],[Bespovratna sredstva - Ukupno (EU+Nac) HRK
= Ukupna ugovorena vrijednost bespovratnih sredstava]]*Ugovori_OPULJP[[#This Row],[STOPA NACIONALNOG SUFINANCIRANJA %]]</f>
        <v>277867.10249999998</v>
      </c>
      <c r="Q327" s="27">
        <v>1852447.35</v>
      </c>
      <c r="R327" s="27">
        <v>0</v>
      </c>
      <c r="S327" s="27">
        <v>0</v>
      </c>
      <c r="T327" s="20">
        <f>Ugovori_OPULJP[[#This Row],[Bespovratna sredstva - Ukupno (EU+Nac) HRK
= Ukupna ugovorena vrijednost bespovratnih sredstava]]+Ugovori_OPULJP[[#This Row],[Javni doprinos korisnika - HRK]]+Ugovori_OPULJP[[#This Row],[Privatni doprinos korisnika - HRK]]</f>
        <v>1852447.35</v>
      </c>
      <c r="U327" s="17" t="s">
        <v>32</v>
      </c>
      <c r="V327" s="17" t="s">
        <v>29</v>
      </c>
      <c r="W327" s="35" t="s">
        <v>1309</v>
      </c>
      <c r="X327" s="35" t="s">
        <v>704</v>
      </c>
      <c r="Y327" s="11"/>
    </row>
    <row r="328" spans="1:25" ht="51" customHeight="1" x14ac:dyDescent="0.2">
      <c r="A328" s="33" t="s">
        <v>1310</v>
      </c>
      <c r="B328" s="34" t="s">
        <v>700</v>
      </c>
      <c r="C328" s="35" t="s">
        <v>701</v>
      </c>
      <c r="D328" s="35" t="s">
        <v>1068</v>
      </c>
      <c r="E328" s="17" t="s">
        <v>74</v>
      </c>
      <c r="F328" s="37" t="s">
        <v>1311</v>
      </c>
      <c r="G328" s="37" t="s">
        <v>869</v>
      </c>
      <c r="H328" s="19">
        <v>43089</v>
      </c>
      <c r="I328" s="19">
        <v>44002</v>
      </c>
      <c r="J328" s="19" t="str">
        <f ca="1">IF(Ugovori_OPULJP[[#This Row],[DATUM ZAVRŠETKA OPERACIJE]]&lt;TODAY(),"završen","u provedbi")</f>
        <v>završen</v>
      </c>
      <c r="K328" s="18" t="s">
        <v>556</v>
      </c>
      <c r="L328" s="18" t="s">
        <v>556</v>
      </c>
      <c r="M328" s="42">
        <v>0.85</v>
      </c>
      <c r="N328" s="42">
        <v>0.15</v>
      </c>
      <c r="O328" s="27">
        <f>Ugovori_OPULJP[[#This Row],[Bespovratna sredstva - Ukupno (EU+Nac) HRK
= Ukupna ugovorena vrijednost bespovratnih sredstava]]*Ugovori_OPULJP[[#This Row],[EU STOPA SUFINANCIRANJA %
EU CO-FINANCING RATE %]]</f>
        <v>1713789.38</v>
      </c>
      <c r="P328" s="27">
        <f>Ugovori_OPULJP[[#This Row],[Bespovratna sredstva - Ukupno (EU+Nac) HRK
= Ukupna ugovorena vrijednost bespovratnih sredstava]]*Ugovori_OPULJP[[#This Row],[STOPA NACIONALNOG SUFINANCIRANJA %]]</f>
        <v>302433.42</v>
      </c>
      <c r="Q328" s="27">
        <v>2016222.8</v>
      </c>
      <c r="R328" s="27">
        <v>0</v>
      </c>
      <c r="S328" s="27">
        <v>0</v>
      </c>
      <c r="T328" s="20">
        <f>Ugovori_OPULJP[[#This Row],[Bespovratna sredstva - Ukupno (EU+Nac) HRK
= Ukupna ugovorena vrijednost bespovratnih sredstava]]+Ugovori_OPULJP[[#This Row],[Javni doprinos korisnika - HRK]]+Ugovori_OPULJP[[#This Row],[Privatni doprinos korisnika - HRK]]</f>
        <v>2016222.8</v>
      </c>
      <c r="U328" s="17" t="s">
        <v>32</v>
      </c>
      <c r="V328" s="17" t="s">
        <v>29</v>
      </c>
      <c r="W328" s="35" t="s">
        <v>1312</v>
      </c>
      <c r="X328" s="35" t="s">
        <v>704</v>
      </c>
      <c r="Y328" s="11"/>
    </row>
    <row r="329" spans="1:25" ht="51" customHeight="1" x14ac:dyDescent="0.2">
      <c r="A329" s="33" t="s">
        <v>1313</v>
      </c>
      <c r="B329" s="34" t="s">
        <v>700</v>
      </c>
      <c r="C329" s="35" t="s">
        <v>701</v>
      </c>
      <c r="D329" s="35" t="s">
        <v>1068</v>
      </c>
      <c r="E329" s="17" t="s">
        <v>74</v>
      </c>
      <c r="F329" s="37" t="s">
        <v>1314</v>
      </c>
      <c r="G329" s="37" t="s">
        <v>1315</v>
      </c>
      <c r="H329" s="19">
        <v>43108</v>
      </c>
      <c r="I329" s="19">
        <v>44020</v>
      </c>
      <c r="J329" s="19" t="str">
        <f ca="1">IF(Ugovori_OPULJP[[#This Row],[DATUM ZAVRŠETKA OPERACIJE]]&lt;TODAY(),"završen","u provedbi")</f>
        <v>završen</v>
      </c>
      <c r="K329" s="18" t="s">
        <v>556</v>
      </c>
      <c r="L329" s="18" t="s">
        <v>556</v>
      </c>
      <c r="M329" s="42">
        <v>0.85</v>
      </c>
      <c r="N329" s="42">
        <v>0.15</v>
      </c>
      <c r="O329" s="27">
        <f>Ugovori_OPULJP[[#This Row],[Bespovratna sredstva - Ukupno (EU+Nac) HRK
= Ukupna ugovorena vrijednost bespovratnih sredstava]]*Ugovori_OPULJP[[#This Row],[EU STOPA SUFINANCIRANJA %
EU CO-FINANCING RATE %]]</f>
        <v>3570203.1839999999</v>
      </c>
      <c r="P329" s="27">
        <f>Ugovori_OPULJP[[#This Row],[Bespovratna sredstva - Ukupno (EU+Nac) HRK
= Ukupna ugovorena vrijednost bespovratnih sredstava]]*Ugovori_OPULJP[[#This Row],[STOPA NACIONALNOG SUFINANCIRANJA %]]</f>
        <v>630035.85600000003</v>
      </c>
      <c r="Q329" s="27">
        <v>4200239.04</v>
      </c>
      <c r="R329" s="27">
        <v>0</v>
      </c>
      <c r="S329" s="27">
        <v>0</v>
      </c>
      <c r="T329" s="20">
        <f>Ugovori_OPULJP[[#This Row],[Bespovratna sredstva - Ukupno (EU+Nac) HRK
= Ukupna ugovorena vrijednost bespovratnih sredstava]]+Ugovori_OPULJP[[#This Row],[Javni doprinos korisnika - HRK]]+Ugovori_OPULJP[[#This Row],[Privatni doprinos korisnika - HRK]]</f>
        <v>4200239.04</v>
      </c>
      <c r="U329" s="17" t="s">
        <v>32</v>
      </c>
      <c r="V329" s="17" t="s">
        <v>29</v>
      </c>
      <c r="W329" s="35" t="s">
        <v>1316</v>
      </c>
      <c r="X329" s="35" t="s">
        <v>704</v>
      </c>
      <c r="Y329" s="11"/>
    </row>
    <row r="330" spans="1:25" ht="51" customHeight="1" x14ac:dyDescent="0.2">
      <c r="A330" s="33" t="s">
        <v>1317</v>
      </c>
      <c r="B330" s="34" t="s">
        <v>700</v>
      </c>
      <c r="C330" s="35" t="s">
        <v>701</v>
      </c>
      <c r="D330" s="35" t="s">
        <v>1068</v>
      </c>
      <c r="E330" s="17" t="s">
        <v>74</v>
      </c>
      <c r="F330" s="37" t="s">
        <v>1318</v>
      </c>
      <c r="G330" s="37" t="s">
        <v>1319</v>
      </c>
      <c r="H330" s="19">
        <v>43108</v>
      </c>
      <c r="I330" s="19">
        <v>44020</v>
      </c>
      <c r="J330" s="19" t="str">
        <f ca="1">IF(Ugovori_OPULJP[[#This Row],[DATUM ZAVRŠETKA OPERACIJE]]&lt;TODAY(),"završen","u provedbi")</f>
        <v>završen</v>
      </c>
      <c r="K330" s="18" t="s">
        <v>97</v>
      </c>
      <c r="L330" s="18" t="s">
        <v>97</v>
      </c>
      <c r="M330" s="42">
        <v>0.85</v>
      </c>
      <c r="N330" s="42">
        <v>0.15</v>
      </c>
      <c r="O330" s="27">
        <f>Ugovori_OPULJP[[#This Row],[Bespovratna sredstva - Ukupno (EU+Nac) HRK
= Ukupna ugovorena vrijednost bespovratnih sredstava]]*Ugovori_OPULJP[[#This Row],[EU STOPA SUFINANCIRANJA %
EU CO-FINANCING RATE %]]</f>
        <v>2879221.3454999998</v>
      </c>
      <c r="P330" s="27">
        <f>Ugovori_OPULJP[[#This Row],[Bespovratna sredstva - Ukupno (EU+Nac) HRK
= Ukupna ugovorena vrijednost bespovratnih sredstava]]*Ugovori_OPULJP[[#This Row],[STOPA NACIONALNOG SUFINANCIRANJA %]]</f>
        <v>508097.88449999999</v>
      </c>
      <c r="Q330" s="27">
        <v>3387319.23</v>
      </c>
      <c r="R330" s="27">
        <v>0</v>
      </c>
      <c r="S330" s="27">
        <v>0</v>
      </c>
      <c r="T330" s="20">
        <f>Ugovori_OPULJP[[#This Row],[Bespovratna sredstva - Ukupno (EU+Nac) HRK
= Ukupna ugovorena vrijednost bespovratnih sredstava]]+Ugovori_OPULJP[[#This Row],[Javni doprinos korisnika - HRK]]+Ugovori_OPULJP[[#This Row],[Privatni doprinos korisnika - HRK]]</f>
        <v>3387319.23</v>
      </c>
      <c r="U330" s="17" t="s">
        <v>32</v>
      </c>
      <c r="V330" s="17" t="s">
        <v>29</v>
      </c>
      <c r="W330" s="35" t="s">
        <v>1320</v>
      </c>
      <c r="X330" s="35" t="s">
        <v>704</v>
      </c>
      <c r="Y330" s="11"/>
    </row>
    <row r="331" spans="1:25" ht="51" customHeight="1" x14ac:dyDescent="0.2">
      <c r="A331" s="33" t="s">
        <v>1321</v>
      </c>
      <c r="B331" s="34" t="s">
        <v>700</v>
      </c>
      <c r="C331" s="35" t="s">
        <v>701</v>
      </c>
      <c r="D331" s="35" t="s">
        <v>1068</v>
      </c>
      <c r="E331" s="17" t="s">
        <v>74</v>
      </c>
      <c r="F331" s="37" t="s">
        <v>1322</v>
      </c>
      <c r="G331" s="37" t="s">
        <v>1323</v>
      </c>
      <c r="H331" s="19">
        <v>43125</v>
      </c>
      <c r="I331" s="19">
        <v>43976</v>
      </c>
      <c r="J331" s="19" t="str">
        <f ca="1">IF(Ugovori_OPULJP[[#This Row],[DATUM ZAVRŠETKA OPERACIJE]]&lt;TODAY(),"završen","u provedbi")</f>
        <v>završen</v>
      </c>
      <c r="K331" s="18" t="s">
        <v>92</v>
      </c>
      <c r="L331" s="18" t="s">
        <v>92</v>
      </c>
      <c r="M331" s="42">
        <v>0.85</v>
      </c>
      <c r="N331" s="42">
        <v>0.15</v>
      </c>
      <c r="O331" s="27">
        <f>Ugovori_OPULJP[[#This Row],[Bespovratna sredstva - Ukupno (EU+Nac) HRK
= Ukupna ugovorena vrijednost bespovratnih sredstava]]*Ugovori_OPULJP[[#This Row],[EU STOPA SUFINANCIRANJA %
EU CO-FINANCING RATE %]]</f>
        <v>1638526.504</v>
      </c>
      <c r="P331" s="27">
        <f>Ugovori_OPULJP[[#This Row],[Bespovratna sredstva - Ukupno (EU+Nac) HRK
= Ukupna ugovorena vrijednost bespovratnih sredstava]]*Ugovori_OPULJP[[#This Row],[STOPA NACIONALNOG SUFINANCIRANJA %]]</f>
        <v>289151.73599999998</v>
      </c>
      <c r="Q331" s="27">
        <v>1927678.24</v>
      </c>
      <c r="R331" s="27">
        <v>0</v>
      </c>
      <c r="S331" s="27">
        <v>0</v>
      </c>
      <c r="T331" s="20">
        <f>Ugovori_OPULJP[[#This Row],[Bespovratna sredstva - Ukupno (EU+Nac) HRK
= Ukupna ugovorena vrijednost bespovratnih sredstava]]+Ugovori_OPULJP[[#This Row],[Javni doprinos korisnika - HRK]]+Ugovori_OPULJP[[#This Row],[Privatni doprinos korisnika - HRK]]</f>
        <v>1927678.24</v>
      </c>
      <c r="U331" s="17" t="s">
        <v>32</v>
      </c>
      <c r="V331" s="17" t="s">
        <v>29</v>
      </c>
      <c r="W331" s="35" t="s">
        <v>1324</v>
      </c>
      <c r="X331" s="35" t="s">
        <v>704</v>
      </c>
      <c r="Y331" s="11"/>
    </row>
    <row r="332" spans="1:25" ht="51" customHeight="1" x14ac:dyDescent="0.2">
      <c r="A332" s="33" t="s">
        <v>1325</v>
      </c>
      <c r="B332" s="34" t="s">
        <v>700</v>
      </c>
      <c r="C332" s="35" t="s">
        <v>701</v>
      </c>
      <c r="D332" s="35" t="s">
        <v>1068</v>
      </c>
      <c r="E332" s="17" t="s">
        <v>74</v>
      </c>
      <c r="F332" s="37" t="s">
        <v>1326</v>
      </c>
      <c r="G332" s="37" t="s">
        <v>1327</v>
      </c>
      <c r="H332" s="19">
        <v>43108</v>
      </c>
      <c r="I332" s="19">
        <v>44020</v>
      </c>
      <c r="J332" s="19" t="str">
        <f ca="1">IF(Ugovori_OPULJP[[#This Row],[DATUM ZAVRŠETKA OPERACIJE]]&lt;TODAY(),"završen","u provedbi")</f>
        <v>završen</v>
      </c>
      <c r="K332" s="18" t="s">
        <v>92</v>
      </c>
      <c r="L332" s="18" t="s">
        <v>92</v>
      </c>
      <c r="M332" s="42">
        <v>0.85</v>
      </c>
      <c r="N332" s="42">
        <v>0.15</v>
      </c>
      <c r="O332" s="27">
        <f>Ugovori_OPULJP[[#This Row],[Bespovratna sredstva - Ukupno (EU+Nac) HRK
= Ukupna ugovorena vrijednost bespovratnih sredstava]]*Ugovori_OPULJP[[#This Row],[EU STOPA SUFINANCIRANJA %
EU CO-FINANCING RATE %]]</f>
        <v>2255447.9700000002</v>
      </c>
      <c r="P332" s="27">
        <f>Ugovori_OPULJP[[#This Row],[Bespovratna sredstva - Ukupno (EU+Nac) HRK
= Ukupna ugovorena vrijednost bespovratnih sredstava]]*Ugovori_OPULJP[[#This Row],[STOPA NACIONALNOG SUFINANCIRANJA %]]</f>
        <v>398020.23000000004</v>
      </c>
      <c r="Q332" s="27">
        <v>2653468.2000000002</v>
      </c>
      <c r="R332" s="27">
        <v>0</v>
      </c>
      <c r="S332" s="27">
        <v>0</v>
      </c>
      <c r="T332" s="20">
        <f>Ugovori_OPULJP[[#This Row],[Bespovratna sredstva - Ukupno (EU+Nac) HRK
= Ukupna ugovorena vrijednost bespovratnih sredstava]]+Ugovori_OPULJP[[#This Row],[Javni doprinos korisnika - HRK]]+Ugovori_OPULJP[[#This Row],[Privatni doprinos korisnika - HRK]]</f>
        <v>2653468.2000000002</v>
      </c>
      <c r="U332" s="17" t="s">
        <v>32</v>
      </c>
      <c r="V332" s="17" t="s">
        <v>29</v>
      </c>
      <c r="W332" s="35" t="s">
        <v>1328</v>
      </c>
      <c r="X332" s="35" t="s">
        <v>704</v>
      </c>
      <c r="Y332" s="11"/>
    </row>
    <row r="333" spans="1:25" ht="51" customHeight="1" x14ac:dyDescent="0.2">
      <c r="A333" s="33" t="s">
        <v>1329</v>
      </c>
      <c r="B333" s="34" t="s">
        <v>700</v>
      </c>
      <c r="C333" s="35" t="s">
        <v>701</v>
      </c>
      <c r="D333" s="35" t="s">
        <v>1068</v>
      </c>
      <c r="E333" s="17" t="s">
        <v>74</v>
      </c>
      <c r="F333" s="37" t="s">
        <v>1330</v>
      </c>
      <c r="G333" s="37" t="s">
        <v>1331</v>
      </c>
      <c r="H333" s="19">
        <v>43108</v>
      </c>
      <c r="I333" s="19">
        <v>44020</v>
      </c>
      <c r="J333" s="19" t="str">
        <f ca="1">IF(Ugovori_OPULJP[[#This Row],[DATUM ZAVRŠETKA OPERACIJE]]&lt;TODAY(),"završen","u provedbi")</f>
        <v>završen</v>
      </c>
      <c r="K333" s="18" t="s">
        <v>97</v>
      </c>
      <c r="L333" s="18" t="s">
        <v>97</v>
      </c>
      <c r="M333" s="42">
        <v>0.85</v>
      </c>
      <c r="N333" s="42">
        <v>0.15</v>
      </c>
      <c r="O333" s="27">
        <f>Ugovori_OPULJP[[#This Row],[Bespovratna sredstva - Ukupno (EU+Nac) HRK
= Ukupna ugovorena vrijednost bespovratnih sredstava]]*Ugovori_OPULJP[[#This Row],[EU STOPA SUFINANCIRANJA %
EU CO-FINANCING RATE %]]</f>
        <v>2009664.9364999998</v>
      </c>
      <c r="P333" s="27">
        <f>Ugovori_OPULJP[[#This Row],[Bespovratna sredstva - Ukupno (EU+Nac) HRK
= Ukupna ugovorena vrijednost bespovratnih sredstava]]*Ugovori_OPULJP[[#This Row],[STOPA NACIONALNOG SUFINANCIRANJA %]]</f>
        <v>354646.75349999999</v>
      </c>
      <c r="Q333" s="27">
        <v>2364311.69</v>
      </c>
      <c r="R333" s="27">
        <v>0</v>
      </c>
      <c r="S333" s="27">
        <v>0</v>
      </c>
      <c r="T333" s="20">
        <f>Ugovori_OPULJP[[#This Row],[Bespovratna sredstva - Ukupno (EU+Nac) HRK
= Ukupna ugovorena vrijednost bespovratnih sredstava]]+Ugovori_OPULJP[[#This Row],[Javni doprinos korisnika - HRK]]+Ugovori_OPULJP[[#This Row],[Privatni doprinos korisnika - HRK]]</f>
        <v>2364311.69</v>
      </c>
      <c r="U333" s="17" t="s">
        <v>32</v>
      </c>
      <c r="V333" s="17" t="s">
        <v>29</v>
      </c>
      <c r="W333" s="35" t="s">
        <v>1332</v>
      </c>
      <c r="X333" s="35" t="s">
        <v>704</v>
      </c>
      <c r="Y333" s="11"/>
    </row>
    <row r="334" spans="1:25" ht="51" customHeight="1" x14ac:dyDescent="0.2">
      <c r="A334" s="33" t="s">
        <v>1333</v>
      </c>
      <c r="B334" s="34" t="s">
        <v>700</v>
      </c>
      <c r="C334" s="35" t="s">
        <v>701</v>
      </c>
      <c r="D334" s="35" t="s">
        <v>1068</v>
      </c>
      <c r="E334" s="17" t="s">
        <v>74</v>
      </c>
      <c r="F334" s="37" t="s">
        <v>12855</v>
      </c>
      <c r="G334" s="37" t="s">
        <v>613</v>
      </c>
      <c r="H334" s="19">
        <v>43119</v>
      </c>
      <c r="I334" s="19">
        <v>44031</v>
      </c>
      <c r="J334" s="19" t="str">
        <f ca="1">IF(Ugovori_OPULJP[[#This Row],[DATUM ZAVRŠETKA OPERACIJE]]&lt;TODAY(),"završen","u provedbi")</f>
        <v>završen</v>
      </c>
      <c r="K334" s="18" t="s">
        <v>82</v>
      </c>
      <c r="L334" s="18" t="s">
        <v>82</v>
      </c>
      <c r="M334" s="42">
        <v>0.85</v>
      </c>
      <c r="N334" s="42">
        <v>0.15</v>
      </c>
      <c r="O334" s="27">
        <f>Ugovori_OPULJP[[#This Row],[Bespovratna sredstva - Ukupno (EU+Nac) HRK
= Ukupna ugovorena vrijednost bespovratnih sredstava]]*Ugovori_OPULJP[[#This Row],[EU STOPA SUFINANCIRANJA %
EU CO-FINANCING RATE %]]</f>
        <v>1263699.76</v>
      </c>
      <c r="P334" s="27">
        <f>Ugovori_OPULJP[[#This Row],[Bespovratna sredstva - Ukupno (EU+Nac) HRK
= Ukupna ugovorena vrijednost bespovratnih sredstava]]*Ugovori_OPULJP[[#This Row],[STOPA NACIONALNOG SUFINANCIRANJA %]]</f>
        <v>223005.84</v>
      </c>
      <c r="Q334" s="27">
        <v>1486705.6</v>
      </c>
      <c r="R334" s="27">
        <v>0</v>
      </c>
      <c r="S334" s="27">
        <v>0</v>
      </c>
      <c r="T334" s="20">
        <f>Ugovori_OPULJP[[#This Row],[Bespovratna sredstva - Ukupno (EU+Nac) HRK
= Ukupna ugovorena vrijednost bespovratnih sredstava]]+Ugovori_OPULJP[[#This Row],[Javni doprinos korisnika - HRK]]+Ugovori_OPULJP[[#This Row],[Privatni doprinos korisnika - HRK]]</f>
        <v>1486705.6</v>
      </c>
      <c r="U334" s="17" t="s">
        <v>32</v>
      </c>
      <c r="V334" s="17" t="s">
        <v>29</v>
      </c>
      <c r="W334" s="35" t="s">
        <v>1334</v>
      </c>
      <c r="X334" s="35" t="s">
        <v>704</v>
      </c>
      <c r="Y334" s="11"/>
    </row>
    <row r="335" spans="1:25" ht="51" customHeight="1" x14ac:dyDescent="0.2">
      <c r="A335" s="33" t="s">
        <v>1335</v>
      </c>
      <c r="B335" s="34" t="s">
        <v>700</v>
      </c>
      <c r="C335" s="35" t="s">
        <v>701</v>
      </c>
      <c r="D335" s="35" t="s">
        <v>1068</v>
      </c>
      <c r="E335" s="17" t="s">
        <v>74</v>
      </c>
      <c r="F335" s="37" t="s">
        <v>1336</v>
      </c>
      <c r="G335" s="37" t="s">
        <v>1337</v>
      </c>
      <c r="H335" s="19">
        <v>43108</v>
      </c>
      <c r="I335" s="19">
        <v>43898</v>
      </c>
      <c r="J335" s="19" t="str">
        <f ca="1">IF(Ugovori_OPULJP[[#This Row],[DATUM ZAVRŠETKA OPERACIJE]]&lt;TODAY(),"završen","u provedbi")</f>
        <v>završen</v>
      </c>
      <c r="K335" s="18" t="s">
        <v>82</v>
      </c>
      <c r="L335" s="18" t="s">
        <v>82</v>
      </c>
      <c r="M335" s="42">
        <v>0.85</v>
      </c>
      <c r="N335" s="42">
        <v>0.15</v>
      </c>
      <c r="O335" s="27">
        <f>Ugovori_OPULJP[[#This Row],[Bespovratna sredstva - Ukupno (EU+Nac) HRK
= Ukupna ugovorena vrijednost bespovratnih sredstava]]*Ugovori_OPULJP[[#This Row],[EU STOPA SUFINANCIRANJA %
EU CO-FINANCING RATE %]]</f>
        <v>1438043.43</v>
      </c>
      <c r="P335" s="27">
        <f>Ugovori_OPULJP[[#This Row],[Bespovratna sredstva - Ukupno (EU+Nac) HRK
= Ukupna ugovorena vrijednost bespovratnih sredstava]]*Ugovori_OPULJP[[#This Row],[STOPA NACIONALNOG SUFINANCIRANJA %]]</f>
        <v>253772.37</v>
      </c>
      <c r="Q335" s="27">
        <v>1691815.8</v>
      </c>
      <c r="R335" s="27">
        <v>0</v>
      </c>
      <c r="S335" s="27">
        <v>0</v>
      </c>
      <c r="T335" s="20">
        <f>Ugovori_OPULJP[[#This Row],[Bespovratna sredstva - Ukupno (EU+Nac) HRK
= Ukupna ugovorena vrijednost bespovratnih sredstava]]+Ugovori_OPULJP[[#This Row],[Javni doprinos korisnika - HRK]]+Ugovori_OPULJP[[#This Row],[Privatni doprinos korisnika - HRK]]</f>
        <v>1691815.8</v>
      </c>
      <c r="U335" s="17" t="s">
        <v>32</v>
      </c>
      <c r="V335" s="17" t="s">
        <v>29</v>
      </c>
      <c r="W335" s="35" t="s">
        <v>1338</v>
      </c>
      <c r="X335" s="35" t="s">
        <v>704</v>
      </c>
      <c r="Y335" s="11"/>
    </row>
    <row r="336" spans="1:25" ht="51" customHeight="1" x14ac:dyDescent="0.2">
      <c r="A336" s="33" t="s">
        <v>1339</v>
      </c>
      <c r="B336" s="34" t="s">
        <v>700</v>
      </c>
      <c r="C336" s="35" t="s">
        <v>701</v>
      </c>
      <c r="D336" s="35" t="s">
        <v>1068</v>
      </c>
      <c r="E336" s="17" t="s">
        <v>74</v>
      </c>
      <c r="F336" s="37" t="s">
        <v>1340</v>
      </c>
      <c r="G336" s="37" t="s">
        <v>1341</v>
      </c>
      <c r="H336" s="19">
        <v>43125</v>
      </c>
      <c r="I336" s="19">
        <v>44037</v>
      </c>
      <c r="J336" s="19" t="str">
        <f ca="1">IF(Ugovori_OPULJP[[#This Row],[DATUM ZAVRŠETKA OPERACIJE]]&lt;TODAY(),"završen","u provedbi")</f>
        <v>završen</v>
      </c>
      <c r="K336" s="18" t="s">
        <v>92</v>
      </c>
      <c r="L336" s="18" t="s">
        <v>92</v>
      </c>
      <c r="M336" s="42">
        <v>0.85</v>
      </c>
      <c r="N336" s="42">
        <v>0.15</v>
      </c>
      <c r="O336" s="27">
        <f>Ugovori_OPULJP[[#This Row],[Bespovratna sredstva - Ukupno (EU+Nac) HRK
= Ukupna ugovorena vrijednost bespovratnih sredstava]]*Ugovori_OPULJP[[#This Row],[EU STOPA SUFINANCIRANJA %
EU CO-FINANCING RATE %]]</f>
        <v>2971634</v>
      </c>
      <c r="P336" s="27">
        <f>Ugovori_OPULJP[[#This Row],[Bespovratna sredstva - Ukupno (EU+Nac) HRK
= Ukupna ugovorena vrijednost bespovratnih sredstava]]*Ugovori_OPULJP[[#This Row],[STOPA NACIONALNOG SUFINANCIRANJA %]]</f>
        <v>524406</v>
      </c>
      <c r="Q336" s="27">
        <v>3496040</v>
      </c>
      <c r="R336" s="27">
        <v>0</v>
      </c>
      <c r="S336" s="27">
        <v>0</v>
      </c>
      <c r="T336" s="20">
        <f>Ugovori_OPULJP[[#This Row],[Bespovratna sredstva - Ukupno (EU+Nac) HRK
= Ukupna ugovorena vrijednost bespovratnih sredstava]]+Ugovori_OPULJP[[#This Row],[Javni doprinos korisnika - HRK]]+Ugovori_OPULJP[[#This Row],[Privatni doprinos korisnika - HRK]]</f>
        <v>3496040</v>
      </c>
      <c r="U336" s="17" t="s">
        <v>32</v>
      </c>
      <c r="V336" s="17" t="s">
        <v>29</v>
      </c>
      <c r="W336" s="35" t="s">
        <v>1342</v>
      </c>
      <c r="X336" s="35" t="s">
        <v>704</v>
      </c>
      <c r="Y336" s="11"/>
    </row>
    <row r="337" spans="1:25" ht="51" customHeight="1" x14ac:dyDescent="0.2">
      <c r="A337" s="33" t="s">
        <v>1343</v>
      </c>
      <c r="B337" s="34" t="s">
        <v>700</v>
      </c>
      <c r="C337" s="35" t="s">
        <v>701</v>
      </c>
      <c r="D337" s="35" t="s">
        <v>1068</v>
      </c>
      <c r="E337" s="17" t="s">
        <v>74</v>
      </c>
      <c r="F337" s="37" t="s">
        <v>1344</v>
      </c>
      <c r="G337" s="37" t="s">
        <v>1345</v>
      </c>
      <c r="H337" s="19">
        <v>43175</v>
      </c>
      <c r="I337" s="19">
        <v>44090</v>
      </c>
      <c r="J337" s="19" t="str">
        <f ca="1">IF(Ugovori_OPULJP[[#This Row],[DATUM ZAVRŠETKA OPERACIJE]]&lt;TODAY(),"završen","u provedbi")</f>
        <v>završen</v>
      </c>
      <c r="K337" s="18" t="s">
        <v>184</v>
      </c>
      <c r="L337" s="18" t="s">
        <v>184</v>
      </c>
      <c r="M337" s="42">
        <v>0.85</v>
      </c>
      <c r="N337" s="42">
        <v>0.15</v>
      </c>
      <c r="O337" s="27">
        <f>Ugovori_OPULJP[[#This Row],[Bespovratna sredstva - Ukupno (EU+Nac) HRK
= Ukupna ugovorena vrijednost bespovratnih sredstava]]*Ugovori_OPULJP[[#This Row],[EU STOPA SUFINANCIRANJA %
EU CO-FINANCING RATE %]]</f>
        <v>1229198.328</v>
      </c>
      <c r="P337" s="27">
        <f>Ugovori_OPULJP[[#This Row],[Bespovratna sredstva - Ukupno (EU+Nac) HRK
= Ukupna ugovorena vrijednost bespovratnih sredstava]]*Ugovori_OPULJP[[#This Row],[STOPA NACIONALNOG SUFINANCIRANJA %]]</f>
        <v>216917.35199999998</v>
      </c>
      <c r="Q337" s="27">
        <v>1446115.68</v>
      </c>
      <c r="R337" s="27">
        <v>0</v>
      </c>
      <c r="S337" s="27">
        <v>0</v>
      </c>
      <c r="T337" s="20">
        <f>Ugovori_OPULJP[[#This Row],[Bespovratna sredstva - Ukupno (EU+Nac) HRK
= Ukupna ugovorena vrijednost bespovratnih sredstava]]+Ugovori_OPULJP[[#This Row],[Javni doprinos korisnika - HRK]]+Ugovori_OPULJP[[#This Row],[Privatni doprinos korisnika - HRK]]</f>
        <v>1446115.68</v>
      </c>
      <c r="U337" s="17" t="s">
        <v>32</v>
      </c>
      <c r="V337" s="17" t="s">
        <v>29</v>
      </c>
      <c r="W337" s="35" t="s">
        <v>1346</v>
      </c>
      <c r="X337" s="35" t="s">
        <v>704</v>
      </c>
      <c r="Y337" s="11"/>
    </row>
    <row r="338" spans="1:25" ht="51" customHeight="1" x14ac:dyDescent="0.2">
      <c r="A338" s="33" t="s">
        <v>1347</v>
      </c>
      <c r="B338" s="34" t="s">
        <v>700</v>
      </c>
      <c r="C338" s="35" t="s">
        <v>701</v>
      </c>
      <c r="D338" s="35" t="s">
        <v>1068</v>
      </c>
      <c r="E338" s="17" t="s">
        <v>74</v>
      </c>
      <c r="F338" s="37" t="s">
        <v>1348</v>
      </c>
      <c r="G338" s="37" t="s">
        <v>1349</v>
      </c>
      <c r="H338" s="19">
        <v>43108</v>
      </c>
      <c r="I338" s="19">
        <v>44020</v>
      </c>
      <c r="J338" s="19" t="str">
        <f ca="1">IF(Ugovori_OPULJP[[#This Row],[DATUM ZAVRŠETKA OPERACIJE]]&lt;TODAY(),"završen","u provedbi")</f>
        <v>završen</v>
      </c>
      <c r="K338" s="18" t="s">
        <v>209</v>
      </c>
      <c r="L338" s="18" t="s">
        <v>209</v>
      </c>
      <c r="M338" s="42">
        <v>0.85</v>
      </c>
      <c r="N338" s="42">
        <v>0.15</v>
      </c>
      <c r="O338" s="27">
        <f>Ugovori_OPULJP[[#This Row],[Bespovratna sredstva - Ukupno (EU+Nac) HRK
= Ukupna ugovorena vrijednost bespovratnih sredstava]]*Ugovori_OPULJP[[#This Row],[EU STOPA SUFINANCIRANJA %
EU CO-FINANCING RATE %]]</f>
        <v>3630119.3099999996</v>
      </c>
      <c r="P338" s="27">
        <f>Ugovori_OPULJP[[#This Row],[Bespovratna sredstva - Ukupno (EU+Nac) HRK
= Ukupna ugovorena vrijednost bespovratnih sredstava]]*Ugovori_OPULJP[[#This Row],[STOPA NACIONALNOG SUFINANCIRANJA %]]</f>
        <v>640609.28999999992</v>
      </c>
      <c r="Q338" s="27">
        <v>4270728.5999999996</v>
      </c>
      <c r="R338" s="27">
        <v>0</v>
      </c>
      <c r="S338" s="27">
        <v>0</v>
      </c>
      <c r="T338" s="20">
        <f>Ugovori_OPULJP[[#This Row],[Bespovratna sredstva - Ukupno (EU+Nac) HRK
= Ukupna ugovorena vrijednost bespovratnih sredstava]]+Ugovori_OPULJP[[#This Row],[Javni doprinos korisnika - HRK]]+Ugovori_OPULJP[[#This Row],[Privatni doprinos korisnika - HRK]]</f>
        <v>4270728.5999999996</v>
      </c>
      <c r="U338" s="17" t="s">
        <v>32</v>
      </c>
      <c r="V338" s="17" t="s">
        <v>29</v>
      </c>
      <c r="W338" s="35" t="s">
        <v>1350</v>
      </c>
      <c r="X338" s="35" t="s">
        <v>704</v>
      </c>
      <c r="Y338" s="11"/>
    </row>
    <row r="339" spans="1:25" ht="51" customHeight="1" x14ac:dyDescent="0.2">
      <c r="A339" s="33" t="s">
        <v>1351</v>
      </c>
      <c r="B339" s="34" t="s">
        <v>700</v>
      </c>
      <c r="C339" s="35" t="s">
        <v>701</v>
      </c>
      <c r="D339" s="35" t="s">
        <v>1068</v>
      </c>
      <c r="E339" s="17" t="s">
        <v>74</v>
      </c>
      <c r="F339" s="37" t="s">
        <v>1352</v>
      </c>
      <c r="G339" s="37" t="s">
        <v>1353</v>
      </c>
      <c r="H339" s="19">
        <v>43119</v>
      </c>
      <c r="I339" s="19">
        <v>44001</v>
      </c>
      <c r="J339" s="19" t="str">
        <f ca="1">IF(Ugovori_OPULJP[[#This Row],[DATUM ZAVRŠETKA OPERACIJE]]&lt;TODAY(),"završen","u provedbi")</f>
        <v>završen</v>
      </c>
      <c r="K339" s="18" t="s">
        <v>556</v>
      </c>
      <c r="L339" s="18" t="s">
        <v>556</v>
      </c>
      <c r="M339" s="42">
        <v>0.85</v>
      </c>
      <c r="N339" s="42">
        <v>0.15</v>
      </c>
      <c r="O339" s="27">
        <f>Ugovori_OPULJP[[#This Row],[Bespovratna sredstva - Ukupno (EU+Nac) HRK
= Ukupna ugovorena vrijednost bespovratnih sredstava]]*Ugovori_OPULJP[[#This Row],[EU STOPA SUFINANCIRANJA %
EU CO-FINANCING RATE %]]</f>
        <v>1250506.6295</v>
      </c>
      <c r="P339" s="27">
        <f>Ugovori_OPULJP[[#This Row],[Bespovratna sredstva - Ukupno (EU+Nac) HRK
= Ukupna ugovorena vrijednost bespovratnih sredstava]]*Ugovori_OPULJP[[#This Row],[STOPA NACIONALNOG SUFINANCIRANJA %]]</f>
        <v>220677.64050000001</v>
      </c>
      <c r="Q339" s="27">
        <v>1471184.27</v>
      </c>
      <c r="R339" s="27">
        <v>0</v>
      </c>
      <c r="S339" s="27">
        <v>0</v>
      </c>
      <c r="T339" s="20">
        <f>Ugovori_OPULJP[[#This Row],[Bespovratna sredstva - Ukupno (EU+Nac) HRK
= Ukupna ugovorena vrijednost bespovratnih sredstava]]+Ugovori_OPULJP[[#This Row],[Javni doprinos korisnika - HRK]]+Ugovori_OPULJP[[#This Row],[Privatni doprinos korisnika - HRK]]</f>
        <v>1471184.27</v>
      </c>
      <c r="U339" s="17" t="s">
        <v>32</v>
      </c>
      <c r="V339" s="17" t="s">
        <v>29</v>
      </c>
      <c r="W339" s="35" t="s">
        <v>1354</v>
      </c>
      <c r="X339" s="35" t="s">
        <v>704</v>
      </c>
      <c r="Y339" s="11"/>
    </row>
    <row r="340" spans="1:25" ht="51" customHeight="1" x14ac:dyDescent="0.2">
      <c r="A340" s="33" t="s">
        <v>1355</v>
      </c>
      <c r="B340" s="34" t="s">
        <v>700</v>
      </c>
      <c r="C340" s="35" t="s">
        <v>701</v>
      </c>
      <c r="D340" s="35" t="s">
        <v>1068</v>
      </c>
      <c r="E340" s="17" t="s">
        <v>74</v>
      </c>
      <c r="F340" s="37" t="s">
        <v>1356</v>
      </c>
      <c r="G340" s="37" t="s">
        <v>1357</v>
      </c>
      <c r="H340" s="19">
        <v>43175</v>
      </c>
      <c r="I340" s="19">
        <v>44090</v>
      </c>
      <c r="J340" s="19" t="str">
        <f ca="1">IF(Ugovori_OPULJP[[#This Row],[DATUM ZAVRŠETKA OPERACIJE]]&lt;TODAY(),"završen","u provedbi")</f>
        <v>završen</v>
      </c>
      <c r="K340" s="18" t="s">
        <v>209</v>
      </c>
      <c r="L340" s="18" t="s">
        <v>209</v>
      </c>
      <c r="M340" s="42">
        <v>0.85</v>
      </c>
      <c r="N340" s="42">
        <v>0.15</v>
      </c>
      <c r="O340" s="27">
        <f>Ugovori_OPULJP[[#This Row],[Bespovratna sredstva - Ukupno (EU+Nac) HRK
= Ukupna ugovorena vrijednost bespovratnih sredstava]]*Ugovori_OPULJP[[#This Row],[EU STOPA SUFINANCIRANJA %
EU CO-FINANCING RATE %]]</f>
        <v>4659167.1689999998</v>
      </c>
      <c r="P340" s="27">
        <f>Ugovori_OPULJP[[#This Row],[Bespovratna sredstva - Ukupno (EU+Nac) HRK
= Ukupna ugovorena vrijednost bespovratnih sredstava]]*Ugovori_OPULJP[[#This Row],[STOPA NACIONALNOG SUFINANCIRANJA %]]</f>
        <v>822205.9709999999</v>
      </c>
      <c r="Q340" s="27">
        <v>5481373.1399999997</v>
      </c>
      <c r="R340" s="27">
        <v>0</v>
      </c>
      <c r="S340" s="27">
        <v>0</v>
      </c>
      <c r="T340" s="20">
        <f>Ugovori_OPULJP[[#This Row],[Bespovratna sredstva - Ukupno (EU+Nac) HRK
= Ukupna ugovorena vrijednost bespovratnih sredstava]]+Ugovori_OPULJP[[#This Row],[Javni doprinos korisnika - HRK]]+Ugovori_OPULJP[[#This Row],[Privatni doprinos korisnika - HRK]]</f>
        <v>5481373.1399999997</v>
      </c>
      <c r="U340" s="17" t="s">
        <v>32</v>
      </c>
      <c r="V340" s="17" t="s">
        <v>29</v>
      </c>
      <c r="W340" s="35" t="s">
        <v>1358</v>
      </c>
      <c r="X340" s="35" t="s">
        <v>704</v>
      </c>
      <c r="Y340" s="11"/>
    </row>
    <row r="341" spans="1:25" ht="51" customHeight="1" x14ac:dyDescent="0.2">
      <c r="A341" s="33" t="s">
        <v>1359</v>
      </c>
      <c r="B341" s="34" t="s">
        <v>700</v>
      </c>
      <c r="C341" s="35" t="s">
        <v>701</v>
      </c>
      <c r="D341" s="35" t="s">
        <v>1068</v>
      </c>
      <c r="E341" s="17" t="s">
        <v>74</v>
      </c>
      <c r="F341" s="37" t="s">
        <v>1360</v>
      </c>
      <c r="G341" s="37" t="s">
        <v>1361</v>
      </c>
      <c r="H341" s="19">
        <v>43175</v>
      </c>
      <c r="I341" s="19">
        <v>44090</v>
      </c>
      <c r="J341" s="19" t="str">
        <f ca="1">IF(Ugovori_OPULJP[[#This Row],[DATUM ZAVRŠETKA OPERACIJE]]&lt;TODAY(),"završen","u provedbi")</f>
        <v>završen</v>
      </c>
      <c r="K341" s="18" t="s">
        <v>97</v>
      </c>
      <c r="L341" s="18" t="s">
        <v>97</v>
      </c>
      <c r="M341" s="42">
        <v>0.85</v>
      </c>
      <c r="N341" s="42">
        <v>0.15</v>
      </c>
      <c r="O341" s="27">
        <f>Ugovori_OPULJP[[#This Row],[Bespovratna sredstva - Ukupno (EU+Nac) HRK
= Ukupna ugovorena vrijednost bespovratnih sredstava]]*Ugovori_OPULJP[[#This Row],[EU STOPA SUFINANCIRANJA %
EU CO-FINANCING RATE %]]</f>
        <v>1903077.5204999999</v>
      </c>
      <c r="P341" s="27">
        <f>Ugovori_OPULJP[[#This Row],[Bespovratna sredstva - Ukupno (EU+Nac) HRK
= Ukupna ugovorena vrijednost bespovratnih sredstava]]*Ugovori_OPULJP[[#This Row],[STOPA NACIONALNOG SUFINANCIRANJA %]]</f>
        <v>335837.2095</v>
      </c>
      <c r="Q341" s="27">
        <v>2238914.73</v>
      </c>
      <c r="R341" s="27">
        <v>0</v>
      </c>
      <c r="S341" s="27">
        <v>0</v>
      </c>
      <c r="T341" s="20">
        <f>Ugovori_OPULJP[[#This Row],[Bespovratna sredstva - Ukupno (EU+Nac) HRK
= Ukupna ugovorena vrijednost bespovratnih sredstava]]+Ugovori_OPULJP[[#This Row],[Javni doprinos korisnika - HRK]]+Ugovori_OPULJP[[#This Row],[Privatni doprinos korisnika - HRK]]</f>
        <v>2238914.73</v>
      </c>
      <c r="U341" s="17" t="s">
        <v>32</v>
      </c>
      <c r="V341" s="17" t="s">
        <v>29</v>
      </c>
      <c r="W341" s="35" t="s">
        <v>1362</v>
      </c>
      <c r="X341" s="35" t="s">
        <v>704</v>
      </c>
      <c r="Y341" s="11"/>
    </row>
    <row r="342" spans="1:25" ht="51" customHeight="1" x14ac:dyDescent="0.2">
      <c r="A342" s="33" t="s">
        <v>1363</v>
      </c>
      <c r="B342" s="34" t="s">
        <v>700</v>
      </c>
      <c r="C342" s="35" t="s">
        <v>701</v>
      </c>
      <c r="D342" s="35" t="s">
        <v>1068</v>
      </c>
      <c r="E342" s="17" t="s">
        <v>74</v>
      </c>
      <c r="F342" s="37" t="s">
        <v>1364</v>
      </c>
      <c r="G342" s="37" t="s">
        <v>1365</v>
      </c>
      <c r="H342" s="19">
        <v>43097</v>
      </c>
      <c r="I342" s="19">
        <v>44010</v>
      </c>
      <c r="J342" s="19" t="str">
        <f ca="1">IF(Ugovori_OPULJP[[#This Row],[DATUM ZAVRŠETKA OPERACIJE]]&lt;TODAY(),"završen","u provedbi")</f>
        <v>završen</v>
      </c>
      <c r="K342" s="18" t="s">
        <v>97</v>
      </c>
      <c r="L342" s="18" t="s">
        <v>97</v>
      </c>
      <c r="M342" s="42">
        <v>0.85</v>
      </c>
      <c r="N342" s="42">
        <v>0.15</v>
      </c>
      <c r="O342" s="27">
        <f>Ugovori_OPULJP[[#This Row],[Bespovratna sredstva - Ukupno (EU+Nac) HRK
= Ukupna ugovorena vrijednost bespovratnih sredstava]]*Ugovori_OPULJP[[#This Row],[EU STOPA SUFINANCIRANJA %
EU CO-FINANCING RATE %]]</f>
        <v>2612016.0935</v>
      </c>
      <c r="P342" s="27">
        <f>Ugovori_OPULJP[[#This Row],[Bespovratna sredstva - Ukupno (EU+Nac) HRK
= Ukupna ugovorena vrijednost bespovratnih sredstava]]*Ugovori_OPULJP[[#This Row],[STOPA NACIONALNOG SUFINANCIRANJA %]]</f>
        <v>460944.01649999997</v>
      </c>
      <c r="Q342" s="27">
        <v>3072960.11</v>
      </c>
      <c r="R342" s="27">
        <v>0</v>
      </c>
      <c r="S342" s="27">
        <v>0</v>
      </c>
      <c r="T342" s="20">
        <f>Ugovori_OPULJP[[#This Row],[Bespovratna sredstva - Ukupno (EU+Nac) HRK
= Ukupna ugovorena vrijednost bespovratnih sredstava]]+Ugovori_OPULJP[[#This Row],[Javni doprinos korisnika - HRK]]+Ugovori_OPULJP[[#This Row],[Privatni doprinos korisnika - HRK]]</f>
        <v>3072960.11</v>
      </c>
      <c r="U342" s="17" t="s">
        <v>32</v>
      </c>
      <c r="V342" s="17" t="s">
        <v>29</v>
      </c>
      <c r="W342" s="35" t="s">
        <v>1366</v>
      </c>
      <c r="X342" s="35" t="s">
        <v>704</v>
      </c>
      <c r="Y342" s="11"/>
    </row>
    <row r="343" spans="1:25" ht="51" customHeight="1" x14ac:dyDescent="0.2">
      <c r="A343" s="33" t="s">
        <v>1367</v>
      </c>
      <c r="B343" s="34" t="s">
        <v>700</v>
      </c>
      <c r="C343" s="35" t="s">
        <v>701</v>
      </c>
      <c r="D343" s="35" t="s">
        <v>1068</v>
      </c>
      <c r="E343" s="17" t="s">
        <v>74</v>
      </c>
      <c r="F343" s="37" t="s">
        <v>1368</v>
      </c>
      <c r="G343" s="37" t="s">
        <v>1369</v>
      </c>
      <c r="H343" s="19">
        <v>43108</v>
      </c>
      <c r="I343" s="19">
        <v>44020</v>
      </c>
      <c r="J343" s="19" t="str">
        <f ca="1">IF(Ugovori_OPULJP[[#This Row],[DATUM ZAVRŠETKA OPERACIJE]]&lt;TODAY(),"završen","u provedbi")</f>
        <v>završen</v>
      </c>
      <c r="K343" s="18" t="s">
        <v>97</v>
      </c>
      <c r="L343" s="18" t="s">
        <v>97</v>
      </c>
      <c r="M343" s="42">
        <v>0.85</v>
      </c>
      <c r="N343" s="42">
        <v>0.15</v>
      </c>
      <c r="O343" s="27">
        <f>Ugovori_OPULJP[[#This Row],[Bespovratna sredstva - Ukupno (EU+Nac) HRK
= Ukupna ugovorena vrijednost bespovratnih sredstava]]*Ugovori_OPULJP[[#This Row],[EU STOPA SUFINANCIRANJA %
EU CO-FINANCING RATE %]]</f>
        <v>4454392.1560000004</v>
      </c>
      <c r="P343" s="27">
        <f>Ugovori_OPULJP[[#This Row],[Bespovratna sredstva - Ukupno (EU+Nac) HRK
= Ukupna ugovorena vrijednost bespovratnih sredstava]]*Ugovori_OPULJP[[#This Row],[STOPA NACIONALNOG SUFINANCIRANJA %]]</f>
        <v>786069.20400000003</v>
      </c>
      <c r="Q343" s="27">
        <v>5240461.3600000003</v>
      </c>
      <c r="R343" s="27">
        <v>0</v>
      </c>
      <c r="S343" s="27">
        <v>0</v>
      </c>
      <c r="T343" s="20">
        <f>Ugovori_OPULJP[[#This Row],[Bespovratna sredstva - Ukupno (EU+Nac) HRK
= Ukupna ugovorena vrijednost bespovratnih sredstava]]+Ugovori_OPULJP[[#This Row],[Javni doprinos korisnika - HRK]]+Ugovori_OPULJP[[#This Row],[Privatni doprinos korisnika - HRK]]</f>
        <v>5240461.3600000003</v>
      </c>
      <c r="U343" s="17" t="s">
        <v>32</v>
      </c>
      <c r="V343" s="17" t="s">
        <v>29</v>
      </c>
      <c r="W343" s="35" t="s">
        <v>1370</v>
      </c>
      <c r="X343" s="35" t="s">
        <v>704</v>
      </c>
      <c r="Y343" s="11"/>
    </row>
    <row r="344" spans="1:25" ht="51" customHeight="1" x14ac:dyDescent="0.2">
      <c r="A344" s="33" t="s">
        <v>1371</v>
      </c>
      <c r="B344" s="34" t="s">
        <v>700</v>
      </c>
      <c r="C344" s="35" t="s">
        <v>701</v>
      </c>
      <c r="D344" s="35" t="s">
        <v>1068</v>
      </c>
      <c r="E344" s="17" t="s">
        <v>74</v>
      </c>
      <c r="F344" s="37" t="s">
        <v>1372</v>
      </c>
      <c r="G344" s="37" t="s">
        <v>1373</v>
      </c>
      <c r="H344" s="19">
        <v>43125</v>
      </c>
      <c r="I344" s="19">
        <v>43976</v>
      </c>
      <c r="J344" s="19" t="str">
        <f ca="1">IF(Ugovori_OPULJP[[#This Row],[DATUM ZAVRŠETKA OPERACIJE]]&lt;TODAY(),"završen","u provedbi")</f>
        <v>završen</v>
      </c>
      <c r="K344" s="18" t="s">
        <v>97</v>
      </c>
      <c r="L344" s="18" t="s">
        <v>97</v>
      </c>
      <c r="M344" s="42">
        <v>0.85</v>
      </c>
      <c r="N344" s="42">
        <v>0.15</v>
      </c>
      <c r="O344" s="27">
        <f>Ugovori_OPULJP[[#This Row],[Bespovratna sredstva - Ukupno (EU+Nac) HRK
= Ukupna ugovorena vrijednost bespovratnih sredstava]]*Ugovori_OPULJP[[#This Row],[EU STOPA SUFINANCIRANJA %
EU CO-FINANCING RATE %]]</f>
        <v>1525712.872</v>
      </c>
      <c r="P344" s="27">
        <f>Ugovori_OPULJP[[#This Row],[Bespovratna sredstva - Ukupno (EU+Nac) HRK
= Ukupna ugovorena vrijednost bespovratnih sredstava]]*Ugovori_OPULJP[[#This Row],[STOPA NACIONALNOG SUFINANCIRANJA %]]</f>
        <v>269243.44799999997</v>
      </c>
      <c r="Q344" s="27">
        <v>1794956.32</v>
      </c>
      <c r="R344" s="27">
        <v>0</v>
      </c>
      <c r="S344" s="27">
        <v>0</v>
      </c>
      <c r="T344" s="20">
        <f>Ugovori_OPULJP[[#This Row],[Bespovratna sredstva - Ukupno (EU+Nac) HRK
= Ukupna ugovorena vrijednost bespovratnih sredstava]]+Ugovori_OPULJP[[#This Row],[Javni doprinos korisnika - HRK]]+Ugovori_OPULJP[[#This Row],[Privatni doprinos korisnika - HRK]]</f>
        <v>1794956.32</v>
      </c>
      <c r="U344" s="17" t="s">
        <v>32</v>
      </c>
      <c r="V344" s="17" t="s">
        <v>29</v>
      </c>
      <c r="W344" s="35" t="s">
        <v>1374</v>
      </c>
      <c r="X344" s="35" t="s">
        <v>704</v>
      </c>
      <c r="Y344" s="11"/>
    </row>
    <row r="345" spans="1:25" ht="51" customHeight="1" x14ac:dyDescent="0.2">
      <c r="A345" s="33" t="s">
        <v>1375</v>
      </c>
      <c r="B345" s="34" t="s">
        <v>700</v>
      </c>
      <c r="C345" s="35" t="s">
        <v>701</v>
      </c>
      <c r="D345" s="35" t="s">
        <v>1068</v>
      </c>
      <c r="E345" s="17" t="s">
        <v>74</v>
      </c>
      <c r="F345" s="37" t="s">
        <v>1376</v>
      </c>
      <c r="G345" s="37" t="s">
        <v>1377</v>
      </c>
      <c r="H345" s="19">
        <v>43125</v>
      </c>
      <c r="I345" s="19">
        <v>44037</v>
      </c>
      <c r="J345" s="19" t="str">
        <f ca="1">IF(Ugovori_OPULJP[[#This Row],[DATUM ZAVRŠETKA OPERACIJE]]&lt;TODAY(),"završen","u provedbi")</f>
        <v>završen</v>
      </c>
      <c r="K345" s="18" t="s">
        <v>184</v>
      </c>
      <c r="L345" s="18" t="s">
        <v>184</v>
      </c>
      <c r="M345" s="42">
        <v>0.85</v>
      </c>
      <c r="N345" s="42">
        <v>0.15</v>
      </c>
      <c r="O345" s="27">
        <f>Ugovori_OPULJP[[#This Row],[Bespovratna sredstva - Ukupno (EU+Nac) HRK
= Ukupna ugovorena vrijednost bespovratnih sredstava]]*Ugovori_OPULJP[[#This Row],[EU STOPA SUFINANCIRANJA %
EU CO-FINANCING RATE %]]</f>
        <v>8458744.2469999995</v>
      </c>
      <c r="P345" s="27">
        <f>Ugovori_OPULJP[[#This Row],[Bespovratna sredstva - Ukupno (EU+Nac) HRK
= Ukupna ugovorena vrijednost bespovratnih sredstava]]*Ugovori_OPULJP[[#This Row],[STOPA NACIONALNOG SUFINANCIRANJA %]]</f>
        <v>1492719.5730000001</v>
      </c>
      <c r="Q345" s="27">
        <v>9951463.8200000003</v>
      </c>
      <c r="R345" s="27">
        <v>0</v>
      </c>
      <c r="S345" s="27">
        <v>0</v>
      </c>
      <c r="T345" s="20">
        <f>Ugovori_OPULJP[[#This Row],[Bespovratna sredstva - Ukupno (EU+Nac) HRK
= Ukupna ugovorena vrijednost bespovratnih sredstava]]+Ugovori_OPULJP[[#This Row],[Javni doprinos korisnika - HRK]]+Ugovori_OPULJP[[#This Row],[Privatni doprinos korisnika - HRK]]</f>
        <v>9951463.8200000003</v>
      </c>
      <c r="U345" s="17" t="s">
        <v>32</v>
      </c>
      <c r="V345" s="17" t="s">
        <v>29</v>
      </c>
      <c r="W345" s="35" t="s">
        <v>1378</v>
      </c>
      <c r="X345" s="35" t="s">
        <v>704</v>
      </c>
      <c r="Y345" s="11"/>
    </row>
    <row r="346" spans="1:25" ht="51" customHeight="1" x14ac:dyDescent="0.2">
      <c r="A346" s="33" t="s">
        <v>1379</v>
      </c>
      <c r="B346" s="34" t="s">
        <v>700</v>
      </c>
      <c r="C346" s="35" t="s">
        <v>701</v>
      </c>
      <c r="D346" s="35" t="s">
        <v>1068</v>
      </c>
      <c r="E346" s="17" t="s">
        <v>74</v>
      </c>
      <c r="F346" s="37" t="s">
        <v>1380</v>
      </c>
      <c r="G346" s="37" t="s">
        <v>1381</v>
      </c>
      <c r="H346" s="19">
        <v>43125</v>
      </c>
      <c r="I346" s="19">
        <v>44037</v>
      </c>
      <c r="J346" s="19" t="str">
        <f ca="1">IF(Ugovori_OPULJP[[#This Row],[DATUM ZAVRŠETKA OPERACIJE]]&lt;TODAY(),"završen","u provedbi")</f>
        <v>završen</v>
      </c>
      <c r="K346" s="18" t="s">
        <v>97</v>
      </c>
      <c r="L346" s="18" t="s">
        <v>97</v>
      </c>
      <c r="M346" s="42">
        <v>0.85</v>
      </c>
      <c r="N346" s="42">
        <v>0.15</v>
      </c>
      <c r="O346" s="27">
        <f>Ugovori_OPULJP[[#This Row],[Bespovratna sredstva - Ukupno (EU+Nac) HRK
= Ukupna ugovorena vrijednost bespovratnih sredstava]]*Ugovori_OPULJP[[#This Row],[EU STOPA SUFINANCIRANJA %
EU CO-FINANCING RATE %]]</f>
        <v>3316332.1879999996</v>
      </c>
      <c r="P346" s="27">
        <f>Ugovori_OPULJP[[#This Row],[Bespovratna sredstva - Ukupno (EU+Nac) HRK
= Ukupna ugovorena vrijednost bespovratnih sredstava]]*Ugovori_OPULJP[[#This Row],[STOPA NACIONALNOG SUFINANCIRANJA %]]</f>
        <v>585235.09199999995</v>
      </c>
      <c r="Q346" s="27">
        <v>3901567.28</v>
      </c>
      <c r="R346" s="27">
        <v>0</v>
      </c>
      <c r="S346" s="27">
        <v>0</v>
      </c>
      <c r="T346" s="20">
        <f>Ugovori_OPULJP[[#This Row],[Bespovratna sredstva - Ukupno (EU+Nac) HRK
= Ukupna ugovorena vrijednost bespovratnih sredstava]]+Ugovori_OPULJP[[#This Row],[Javni doprinos korisnika - HRK]]+Ugovori_OPULJP[[#This Row],[Privatni doprinos korisnika - HRK]]</f>
        <v>3901567.28</v>
      </c>
      <c r="U346" s="17" t="s">
        <v>32</v>
      </c>
      <c r="V346" s="17" t="s">
        <v>29</v>
      </c>
      <c r="W346" s="35" t="s">
        <v>1382</v>
      </c>
      <c r="X346" s="35" t="s">
        <v>704</v>
      </c>
      <c r="Y346" s="11"/>
    </row>
    <row r="347" spans="1:25" ht="51" customHeight="1" x14ac:dyDescent="0.2">
      <c r="A347" s="33" t="s">
        <v>1383</v>
      </c>
      <c r="B347" s="34" t="s">
        <v>700</v>
      </c>
      <c r="C347" s="35" t="s">
        <v>701</v>
      </c>
      <c r="D347" s="35" t="s">
        <v>1068</v>
      </c>
      <c r="E347" s="17" t="s">
        <v>74</v>
      </c>
      <c r="F347" s="37" t="s">
        <v>1384</v>
      </c>
      <c r="G347" s="37" t="s">
        <v>1385</v>
      </c>
      <c r="H347" s="19">
        <v>43175</v>
      </c>
      <c r="I347" s="19">
        <v>44090</v>
      </c>
      <c r="J347" s="19" t="str">
        <f ca="1">IF(Ugovori_OPULJP[[#This Row],[DATUM ZAVRŠETKA OPERACIJE]]&lt;TODAY(),"završen","u provedbi")</f>
        <v>završen</v>
      </c>
      <c r="K347" s="18" t="s">
        <v>92</v>
      </c>
      <c r="L347" s="18" t="s">
        <v>92</v>
      </c>
      <c r="M347" s="42">
        <v>0.85</v>
      </c>
      <c r="N347" s="42">
        <v>0.15</v>
      </c>
      <c r="O347" s="27">
        <f>Ugovori_OPULJP[[#This Row],[Bespovratna sredstva - Ukupno (EU+Nac) HRK
= Ukupna ugovorena vrijednost bespovratnih sredstava]]*Ugovori_OPULJP[[#This Row],[EU STOPA SUFINANCIRANJA %
EU CO-FINANCING RATE %]]</f>
        <v>7038305.6770000001</v>
      </c>
      <c r="P347" s="27">
        <f>Ugovori_OPULJP[[#This Row],[Bespovratna sredstva - Ukupno (EU+Nac) HRK
= Ukupna ugovorena vrijednost bespovratnih sredstava]]*Ugovori_OPULJP[[#This Row],[STOPA NACIONALNOG SUFINANCIRANJA %]]</f>
        <v>1242053.943</v>
      </c>
      <c r="Q347" s="27">
        <v>8280359.6200000001</v>
      </c>
      <c r="R347" s="27">
        <v>0</v>
      </c>
      <c r="S347" s="27">
        <v>0</v>
      </c>
      <c r="T347" s="20">
        <f>Ugovori_OPULJP[[#This Row],[Bespovratna sredstva - Ukupno (EU+Nac) HRK
= Ukupna ugovorena vrijednost bespovratnih sredstava]]+Ugovori_OPULJP[[#This Row],[Javni doprinos korisnika - HRK]]+Ugovori_OPULJP[[#This Row],[Privatni doprinos korisnika - HRK]]</f>
        <v>8280359.6200000001</v>
      </c>
      <c r="U347" s="17" t="s">
        <v>32</v>
      </c>
      <c r="V347" s="17" t="s">
        <v>29</v>
      </c>
      <c r="W347" s="35" t="s">
        <v>1386</v>
      </c>
      <c r="X347" s="35" t="s">
        <v>704</v>
      </c>
      <c r="Y347" s="11"/>
    </row>
    <row r="348" spans="1:25" ht="51" customHeight="1" x14ac:dyDescent="0.2">
      <c r="A348" s="33" t="s">
        <v>1387</v>
      </c>
      <c r="B348" s="34" t="s">
        <v>700</v>
      </c>
      <c r="C348" s="35" t="s">
        <v>701</v>
      </c>
      <c r="D348" s="35" t="s">
        <v>1068</v>
      </c>
      <c r="E348" s="17" t="s">
        <v>74</v>
      </c>
      <c r="F348" s="37" t="s">
        <v>1388</v>
      </c>
      <c r="G348" s="37" t="s">
        <v>1389</v>
      </c>
      <c r="H348" s="19">
        <v>43175</v>
      </c>
      <c r="I348" s="19">
        <v>44090</v>
      </c>
      <c r="J348" s="19" t="str">
        <f ca="1">IF(Ugovori_OPULJP[[#This Row],[DATUM ZAVRŠETKA OPERACIJE]]&lt;TODAY(),"završen","u provedbi")</f>
        <v>završen</v>
      </c>
      <c r="K348" s="18" t="s">
        <v>92</v>
      </c>
      <c r="L348" s="18" t="s">
        <v>92</v>
      </c>
      <c r="M348" s="42">
        <v>0.85</v>
      </c>
      <c r="N348" s="42">
        <v>0.15</v>
      </c>
      <c r="O348" s="27">
        <f>Ugovori_OPULJP[[#This Row],[Bespovratna sredstva - Ukupno (EU+Nac) HRK
= Ukupna ugovorena vrijednost bespovratnih sredstava]]*Ugovori_OPULJP[[#This Row],[EU STOPA SUFINANCIRANJA %
EU CO-FINANCING RATE %]]</f>
        <v>7123735.9044999992</v>
      </c>
      <c r="P348" s="27">
        <f>Ugovori_OPULJP[[#This Row],[Bespovratna sredstva - Ukupno (EU+Nac) HRK
= Ukupna ugovorena vrijednost bespovratnih sredstava]]*Ugovori_OPULJP[[#This Row],[STOPA NACIONALNOG SUFINANCIRANJA %]]</f>
        <v>1257129.8654999998</v>
      </c>
      <c r="Q348" s="27">
        <v>8380865.7699999996</v>
      </c>
      <c r="R348" s="27">
        <v>0</v>
      </c>
      <c r="S348" s="27">
        <v>0</v>
      </c>
      <c r="T348" s="20">
        <f>Ugovori_OPULJP[[#This Row],[Bespovratna sredstva - Ukupno (EU+Nac) HRK
= Ukupna ugovorena vrijednost bespovratnih sredstava]]+Ugovori_OPULJP[[#This Row],[Javni doprinos korisnika - HRK]]+Ugovori_OPULJP[[#This Row],[Privatni doprinos korisnika - HRK]]</f>
        <v>8380865.7699999996</v>
      </c>
      <c r="U348" s="17" t="s">
        <v>32</v>
      </c>
      <c r="V348" s="17" t="s">
        <v>29</v>
      </c>
      <c r="W348" s="35" t="s">
        <v>1390</v>
      </c>
      <c r="X348" s="35" t="s">
        <v>704</v>
      </c>
      <c r="Y348" s="11"/>
    </row>
    <row r="349" spans="1:25" ht="51" customHeight="1" x14ac:dyDescent="0.2">
      <c r="A349" s="33" t="s">
        <v>1391</v>
      </c>
      <c r="B349" s="34" t="s">
        <v>700</v>
      </c>
      <c r="C349" s="35" t="s">
        <v>701</v>
      </c>
      <c r="D349" s="35" t="s">
        <v>1068</v>
      </c>
      <c r="E349" s="17" t="s">
        <v>74</v>
      </c>
      <c r="F349" s="37" t="s">
        <v>1392</v>
      </c>
      <c r="G349" s="37" t="s">
        <v>1393</v>
      </c>
      <c r="H349" s="19">
        <v>43125</v>
      </c>
      <c r="I349" s="19">
        <v>44037</v>
      </c>
      <c r="J349" s="19" t="str">
        <f ca="1">IF(Ugovori_OPULJP[[#This Row],[DATUM ZAVRŠETKA OPERACIJE]]&lt;TODAY(),"završen","u provedbi")</f>
        <v>završen</v>
      </c>
      <c r="K349" s="18" t="s">
        <v>402</v>
      </c>
      <c r="L349" s="18" t="s">
        <v>402</v>
      </c>
      <c r="M349" s="42">
        <v>0.85</v>
      </c>
      <c r="N349" s="42">
        <v>0.15</v>
      </c>
      <c r="O349" s="27">
        <f>Ugovori_OPULJP[[#This Row],[Bespovratna sredstva - Ukupno (EU+Nac) HRK
= Ukupna ugovorena vrijednost bespovratnih sredstava]]*Ugovori_OPULJP[[#This Row],[EU STOPA SUFINANCIRANJA %
EU CO-FINANCING RATE %]]</f>
        <v>780259.55700000003</v>
      </c>
      <c r="P349" s="27">
        <f>Ugovori_OPULJP[[#This Row],[Bespovratna sredstva - Ukupno (EU+Nac) HRK
= Ukupna ugovorena vrijednost bespovratnih sredstava]]*Ugovori_OPULJP[[#This Row],[STOPA NACIONALNOG SUFINANCIRANJA %]]</f>
        <v>137692.86300000001</v>
      </c>
      <c r="Q349" s="27">
        <v>917952.42</v>
      </c>
      <c r="R349" s="27">
        <v>0</v>
      </c>
      <c r="S349" s="27">
        <v>0</v>
      </c>
      <c r="T349" s="20">
        <f>Ugovori_OPULJP[[#This Row],[Bespovratna sredstva - Ukupno (EU+Nac) HRK
= Ukupna ugovorena vrijednost bespovratnih sredstava]]+Ugovori_OPULJP[[#This Row],[Javni doprinos korisnika - HRK]]+Ugovori_OPULJP[[#This Row],[Privatni doprinos korisnika - HRK]]</f>
        <v>917952.42</v>
      </c>
      <c r="U349" s="17" t="s">
        <v>32</v>
      </c>
      <c r="V349" s="17" t="s">
        <v>29</v>
      </c>
      <c r="W349" s="35" t="s">
        <v>1394</v>
      </c>
      <c r="X349" s="35" t="s">
        <v>704</v>
      </c>
      <c r="Y349" s="11"/>
    </row>
    <row r="350" spans="1:25" ht="51" customHeight="1" x14ac:dyDescent="0.2">
      <c r="A350" s="33" t="s">
        <v>1395</v>
      </c>
      <c r="B350" s="34" t="s">
        <v>700</v>
      </c>
      <c r="C350" s="35" t="s">
        <v>701</v>
      </c>
      <c r="D350" s="35" t="s">
        <v>1068</v>
      </c>
      <c r="E350" s="17" t="s">
        <v>74</v>
      </c>
      <c r="F350" s="37" t="s">
        <v>1396</v>
      </c>
      <c r="G350" s="37" t="s">
        <v>1397</v>
      </c>
      <c r="H350" s="19">
        <v>43125</v>
      </c>
      <c r="I350" s="19">
        <v>44037</v>
      </c>
      <c r="J350" s="19" t="str">
        <f ca="1">IF(Ugovori_OPULJP[[#This Row],[DATUM ZAVRŠETKA OPERACIJE]]&lt;TODAY(),"završen","u provedbi")</f>
        <v>završen</v>
      </c>
      <c r="K350" s="18" t="s">
        <v>97</v>
      </c>
      <c r="L350" s="18" t="s">
        <v>97</v>
      </c>
      <c r="M350" s="42">
        <v>0.85</v>
      </c>
      <c r="N350" s="42">
        <v>0.15</v>
      </c>
      <c r="O350" s="27">
        <f>Ugovori_OPULJP[[#This Row],[Bespovratna sredstva - Ukupno (EU+Nac) HRK
= Ukupna ugovorena vrijednost bespovratnih sredstava]]*Ugovori_OPULJP[[#This Row],[EU STOPA SUFINANCIRANJA %
EU CO-FINANCING RATE %]]</f>
        <v>3595182.9499999997</v>
      </c>
      <c r="P350" s="27">
        <f>Ugovori_OPULJP[[#This Row],[Bespovratna sredstva - Ukupno (EU+Nac) HRK
= Ukupna ugovorena vrijednost bespovratnih sredstava]]*Ugovori_OPULJP[[#This Row],[STOPA NACIONALNOG SUFINANCIRANJA %]]</f>
        <v>634444.04999999993</v>
      </c>
      <c r="Q350" s="27">
        <v>4229627</v>
      </c>
      <c r="R350" s="27">
        <v>0</v>
      </c>
      <c r="S350" s="27">
        <v>0</v>
      </c>
      <c r="T350" s="20">
        <f>Ugovori_OPULJP[[#This Row],[Bespovratna sredstva - Ukupno (EU+Nac) HRK
= Ukupna ugovorena vrijednost bespovratnih sredstava]]+Ugovori_OPULJP[[#This Row],[Javni doprinos korisnika - HRK]]+Ugovori_OPULJP[[#This Row],[Privatni doprinos korisnika - HRK]]</f>
        <v>4229627</v>
      </c>
      <c r="U350" s="17" t="s">
        <v>32</v>
      </c>
      <c r="V350" s="17" t="s">
        <v>29</v>
      </c>
      <c r="W350" s="35" t="s">
        <v>1398</v>
      </c>
      <c r="X350" s="35" t="s">
        <v>704</v>
      </c>
      <c r="Y350" s="11"/>
    </row>
    <row r="351" spans="1:25" ht="63.75" customHeight="1" x14ac:dyDescent="0.2">
      <c r="A351" s="33" t="s">
        <v>1399</v>
      </c>
      <c r="B351" s="34" t="s">
        <v>700</v>
      </c>
      <c r="C351" s="35" t="s">
        <v>701</v>
      </c>
      <c r="D351" s="35" t="s">
        <v>1068</v>
      </c>
      <c r="E351" s="17" t="s">
        <v>74</v>
      </c>
      <c r="F351" s="37" t="s">
        <v>1400</v>
      </c>
      <c r="G351" s="37" t="s">
        <v>1401</v>
      </c>
      <c r="H351" s="19">
        <v>43175</v>
      </c>
      <c r="I351" s="19">
        <v>44090</v>
      </c>
      <c r="J351" s="19" t="str">
        <f ca="1">IF(Ugovori_OPULJP[[#This Row],[DATUM ZAVRŠETKA OPERACIJE]]&lt;TODAY(),"završen","u provedbi")</f>
        <v>završen</v>
      </c>
      <c r="K351" s="18" t="s">
        <v>128</v>
      </c>
      <c r="L351" s="18" t="s">
        <v>128</v>
      </c>
      <c r="M351" s="42">
        <v>0.85</v>
      </c>
      <c r="N351" s="42">
        <v>0.15</v>
      </c>
      <c r="O351" s="27">
        <f>Ugovori_OPULJP[[#This Row],[Bespovratna sredstva - Ukupno (EU+Nac) HRK
= Ukupna ugovorena vrijednost bespovratnih sredstava]]*Ugovori_OPULJP[[#This Row],[EU STOPA SUFINANCIRANJA %
EU CO-FINANCING RATE %]]</f>
        <v>2676225</v>
      </c>
      <c r="P351" s="27">
        <f>Ugovori_OPULJP[[#This Row],[Bespovratna sredstva - Ukupno (EU+Nac) HRK
= Ukupna ugovorena vrijednost bespovratnih sredstava]]*Ugovori_OPULJP[[#This Row],[STOPA NACIONALNOG SUFINANCIRANJA %]]</f>
        <v>472275</v>
      </c>
      <c r="Q351" s="27">
        <v>3148500</v>
      </c>
      <c r="R351" s="27">
        <v>0</v>
      </c>
      <c r="S351" s="27">
        <v>0</v>
      </c>
      <c r="T351" s="20">
        <f>Ugovori_OPULJP[[#This Row],[Bespovratna sredstva - Ukupno (EU+Nac) HRK
= Ukupna ugovorena vrijednost bespovratnih sredstava]]+Ugovori_OPULJP[[#This Row],[Javni doprinos korisnika - HRK]]+Ugovori_OPULJP[[#This Row],[Privatni doprinos korisnika - HRK]]</f>
        <v>3148500</v>
      </c>
      <c r="U351" s="17" t="s">
        <v>32</v>
      </c>
      <c r="V351" s="17" t="s">
        <v>29</v>
      </c>
      <c r="W351" s="35" t="s">
        <v>1402</v>
      </c>
      <c r="X351" s="35" t="s">
        <v>704</v>
      </c>
      <c r="Y351" s="11"/>
    </row>
    <row r="352" spans="1:25" ht="51" customHeight="1" x14ac:dyDescent="0.2">
      <c r="A352" s="33" t="s">
        <v>1403</v>
      </c>
      <c r="B352" s="34" t="s">
        <v>700</v>
      </c>
      <c r="C352" s="35" t="s">
        <v>701</v>
      </c>
      <c r="D352" s="35" t="s">
        <v>1068</v>
      </c>
      <c r="E352" s="17" t="s">
        <v>74</v>
      </c>
      <c r="F352" s="37" t="s">
        <v>1194</v>
      </c>
      <c r="G352" s="37" t="s">
        <v>1404</v>
      </c>
      <c r="H352" s="19">
        <v>43125</v>
      </c>
      <c r="I352" s="19">
        <v>44037</v>
      </c>
      <c r="J352" s="19" t="str">
        <f ca="1">IF(Ugovori_OPULJP[[#This Row],[DATUM ZAVRŠETKA OPERACIJE]]&lt;TODAY(),"završen","u provedbi")</f>
        <v>završen</v>
      </c>
      <c r="K352" s="18" t="s">
        <v>184</v>
      </c>
      <c r="L352" s="18" t="s">
        <v>184</v>
      </c>
      <c r="M352" s="42">
        <v>0.85</v>
      </c>
      <c r="N352" s="42">
        <v>0.15</v>
      </c>
      <c r="O352" s="27">
        <f>Ugovori_OPULJP[[#This Row],[Bespovratna sredstva - Ukupno (EU+Nac) HRK
= Ukupna ugovorena vrijednost bespovratnih sredstava]]*Ugovori_OPULJP[[#This Row],[EU STOPA SUFINANCIRANJA %
EU CO-FINANCING RATE %]]</f>
        <v>2130633.4939999999</v>
      </c>
      <c r="P352" s="27">
        <f>Ugovori_OPULJP[[#This Row],[Bespovratna sredstva - Ukupno (EU+Nac) HRK
= Ukupna ugovorena vrijednost bespovratnih sredstava]]*Ugovori_OPULJP[[#This Row],[STOPA NACIONALNOG SUFINANCIRANJA %]]</f>
        <v>375994.14600000001</v>
      </c>
      <c r="Q352" s="27">
        <v>2506627.64</v>
      </c>
      <c r="R352" s="27">
        <v>0</v>
      </c>
      <c r="S352" s="27">
        <v>0</v>
      </c>
      <c r="T352" s="20">
        <f>Ugovori_OPULJP[[#This Row],[Bespovratna sredstva - Ukupno (EU+Nac) HRK
= Ukupna ugovorena vrijednost bespovratnih sredstava]]+Ugovori_OPULJP[[#This Row],[Javni doprinos korisnika - HRK]]+Ugovori_OPULJP[[#This Row],[Privatni doprinos korisnika - HRK]]</f>
        <v>2506627.64</v>
      </c>
      <c r="U352" s="17" t="s">
        <v>32</v>
      </c>
      <c r="V352" s="17" t="s">
        <v>29</v>
      </c>
      <c r="W352" s="35" t="s">
        <v>1405</v>
      </c>
      <c r="X352" s="35" t="s">
        <v>704</v>
      </c>
      <c r="Y352" s="11"/>
    </row>
    <row r="353" spans="1:25" ht="51" customHeight="1" x14ac:dyDescent="0.2">
      <c r="A353" s="33" t="s">
        <v>1406</v>
      </c>
      <c r="B353" s="34" t="s">
        <v>700</v>
      </c>
      <c r="C353" s="35" t="s">
        <v>701</v>
      </c>
      <c r="D353" s="35" t="s">
        <v>1068</v>
      </c>
      <c r="E353" s="17" t="s">
        <v>74</v>
      </c>
      <c r="F353" s="37" t="s">
        <v>1407</v>
      </c>
      <c r="G353" s="37" t="s">
        <v>1408</v>
      </c>
      <c r="H353" s="19">
        <v>43125</v>
      </c>
      <c r="I353" s="19">
        <v>44037</v>
      </c>
      <c r="J353" s="19" t="str">
        <f ca="1">IF(Ugovori_OPULJP[[#This Row],[DATUM ZAVRŠETKA OPERACIJE]]&lt;TODAY(),"završen","u provedbi")</f>
        <v>završen</v>
      </c>
      <c r="K353" s="18" t="s">
        <v>92</v>
      </c>
      <c r="L353" s="18" t="s">
        <v>92</v>
      </c>
      <c r="M353" s="42">
        <v>0.85</v>
      </c>
      <c r="N353" s="42">
        <v>0.15</v>
      </c>
      <c r="O353" s="27">
        <f>Ugovori_OPULJP[[#This Row],[Bespovratna sredstva - Ukupno (EU+Nac) HRK
= Ukupna ugovorena vrijednost bespovratnih sredstava]]*Ugovori_OPULJP[[#This Row],[EU STOPA SUFINANCIRANJA %
EU CO-FINANCING RATE %]]</f>
        <v>5887998.0164999999</v>
      </c>
      <c r="P353" s="27">
        <f>Ugovori_OPULJP[[#This Row],[Bespovratna sredstva - Ukupno (EU+Nac) HRK
= Ukupna ugovorena vrijednost bespovratnih sredstava]]*Ugovori_OPULJP[[#This Row],[STOPA NACIONALNOG SUFINANCIRANJA %]]</f>
        <v>1039058.4735</v>
      </c>
      <c r="Q353" s="27">
        <v>6927056.4900000002</v>
      </c>
      <c r="R353" s="27">
        <v>0</v>
      </c>
      <c r="S353" s="27">
        <v>0</v>
      </c>
      <c r="T353" s="20">
        <f>Ugovori_OPULJP[[#This Row],[Bespovratna sredstva - Ukupno (EU+Nac) HRK
= Ukupna ugovorena vrijednost bespovratnih sredstava]]+Ugovori_OPULJP[[#This Row],[Javni doprinos korisnika - HRK]]+Ugovori_OPULJP[[#This Row],[Privatni doprinos korisnika - HRK]]</f>
        <v>6927056.4900000002</v>
      </c>
      <c r="U353" s="17" t="s">
        <v>32</v>
      </c>
      <c r="V353" s="17" t="s">
        <v>29</v>
      </c>
      <c r="W353" s="35" t="s">
        <v>1409</v>
      </c>
      <c r="X353" s="35" t="s">
        <v>704</v>
      </c>
      <c r="Y353" s="11"/>
    </row>
    <row r="354" spans="1:25" ht="51" customHeight="1" x14ac:dyDescent="0.2">
      <c r="A354" s="33" t="s">
        <v>1410</v>
      </c>
      <c r="B354" s="34" t="s">
        <v>700</v>
      </c>
      <c r="C354" s="35" t="s">
        <v>701</v>
      </c>
      <c r="D354" s="35" t="s">
        <v>1068</v>
      </c>
      <c r="E354" s="17" t="s">
        <v>74</v>
      </c>
      <c r="F354" s="37" t="s">
        <v>1411</v>
      </c>
      <c r="G354" s="37" t="s">
        <v>1412</v>
      </c>
      <c r="H354" s="19">
        <v>43119</v>
      </c>
      <c r="I354" s="19">
        <v>44031</v>
      </c>
      <c r="J354" s="19" t="str">
        <f ca="1">IF(Ugovori_OPULJP[[#This Row],[DATUM ZAVRŠETKA OPERACIJE]]&lt;TODAY(),"završen","u provedbi")</f>
        <v>završen</v>
      </c>
      <c r="K354" s="18" t="s">
        <v>171</v>
      </c>
      <c r="L354" s="18" t="s">
        <v>171</v>
      </c>
      <c r="M354" s="42">
        <v>0.85</v>
      </c>
      <c r="N354" s="42">
        <v>0.15</v>
      </c>
      <c r="O354" s="27">
        <f>Ugovori_OPULJP[[#This Row],[Bespovratna sredstva - Ukupno (EU+Nac) HRK
= Ukupna ugovorena vrijednost bespovratnih sredstava]]*Ugovori_OPULJP[[#This Row],[EU STOPA SUFINANCIRANJA %
EU CO-FINANCING RATE %]]</f>
        <v>7948512.4349999996</v>
      </c>
      <c r="P354" s="27">
        <f>Ugovori_OPULJP[[#This Row],[Bespovratna sredstva - Ukupno (EU+Nac) HRK
= Ukupna ugovorena vrijednost bespovratnih sredstava]]*Ugovori_OPULJP[[#This Row],[STOPA NACIONALNOG SUFINANCIRANJA %]]</f>
        <v>1402678.6649999998</v>
      </c>
      <c r="Q354" s="27">
        <v>9351191.0999999996</v>
      </c>
      <c r="R354" s="27">
        <v>0</v>
      </c>
      <c r="S354" s="27">
        <v>0</v>
      </c>
      <c r="T354" s="20">
        <f>Ugovori_OPULJP[[#This Row],[Bespovratna sredstva - Ukupno (EU+Nac) HRK
= Ukupna ugovorena vrijednost bespovratnih sredstava]]+Ugovori_OPULJP[[#This Row],[Javni doprinos korisnika - HRK]]+Ugovori_OPULJP[[#This Row],[Privatni doprinos korisnika - HRK]]</f>
        <v>9351191.0999999996</v>
      </c>
      <c r="U354" s="17" t="s">
        <v>32</v>
      </c>
      <c r="V354" s="17" t="s">
        <v>29</v>
      </c>
      <c r="W354" s="35" t="s">
        <v>1413</v>
      </c>
      <c r="X354" s="35" t="s">
        <v>704</v>
      </c>
      <c r="Y354" s="11"/>
    </row>
    <row r="355" spans="1:25" ht="51" customHeight="1" x14ac:dyDescent="0.2">
      <c r="A355" s="33" t="s">
        <v>1414</v>
      </c>
      <c r="B355" s="34" t="s">
        <v>700</v>
      </c>
      <c r="C355" s="35" t="s">
        <v>701</v>
      </c>
      <c r="D355" s="35" t="s">
        <v>1068</v>
      </c>
      <c r="E355" s="17" t="s">
        <v>74</v>
      </c>
      <c r="F355" s="37" t="s">
        <v>1415</v>
      </c>
      <c r="G355" s="37" t="s">
        <v>1416</v>
      </c>
      <c r="H355" s="19">
        <v>43125</v>
      </c>
      <c r="I355" s="19">
        <v>44037</v>
      </c>
      <c r="J355" s="19" t="str">
        <f ca="1">IF(Ugovori_OPULJP[[#This Row],[DATUM ZAVRŠETKA OPERACIJE]]&lt;TODAY(),"završen","u provedbi")</f>
        <v>završen</v>
      </c>
      <c r="K355" s="18" t="s">
        <v>102</v>
      </c>
      <c r="L355" s="18" t="s">
        <v>102</v>
      </c>
      <c r="M355" s="42">
        <v>0.85</v>
      </c>
      <c r="N355" s="42">
        <v>0.15</v>
      </c>
      <c r="O355" s="27">
        <f>Ugovori_OPULJP[[#This Row],[Bespovratna sredstva - Ukupno (EU+Nac) HRK
= Ukupna ugovorena vrijednost bespovratnih sredstava]]*Ugovori_OPULJP[[#This Row],[EU STOPA SUFINANCIRANJA %
EU CO-FINANCING RATE %]]</f>
        <v>3543905</v>
      </c>
      <c r="P355" s="27">
        <f>Ugovori_OPULJP[[#This Row],[Bespovratna sredstva - Ukupno (EU+Nac) HRK
= Ukupna ugovorena vrijednost bespovratnih sredstava]]*Ugovori_OPULJP[[#This Row],[STOPA NACIONALNOG SUFINANCIRANJA %]]</f>
        <v>625395</v>
      </c>
      <c r="Q355" s="27">
        <v>4169300</v>
      </c>
      <c r="R355" s="27">
        <v>0</v>
      </c>
      <c r="S355" s="27">
        <v>0</v>
      </c>
      <c r="T355" s="20">
        <f>Ugovori_OPULJP[[#This Row],[Bespovratna sredstva - Ukupno (EU+Nac) HRK
= Ukupna ugovorena vrijednost bespovratnih sredstava]]+Ugovori_OPULJP[[#This Row],[Javni doprinos korisnika - HRK]]+Ugovori_OPULJP[[#This Row],[Privatni doprinos korisnika - HRK]]</f>
        <v>4169300</v>
      </c>
      <c r="U355" s="17" t="s">
        <v>32</v>
      </c>
      <c r="V355" s="17" t="s">
        <v>29</v>
      </c>
      <c r="W355" s="35" t="s">
        <v>1417</v>
      </c>
      <c r="X355" s="35" t="s">
        <v>704</v>
      </c>
      <c r="Y355" s="11"/>
    </row>
    <row r="356" spans="1:25" ht="51" customHeight="1" x14ac:dyDescent="0.2">
      <c r="A356" s="33" t="s">
        <v>1418</v>
      </c>
      <c r="B356" s="34" t="s">
        <v>700</v>
      </c>
      <c r="C356" s="35" t="s">
        <v>701</v>
      </c>
      <c r="D356" s="35" t="s">
        <v>1068</v>
      </c>
      <c r="E356" s="17" t="s">
        <v>74</v>
      </c>
      <c r="F356" s="37" t="s">
        <v>1419</v>
      </c>
      <c r="G356" s="37" t="s">
        <v>1420</v>
      </c>
      <c r="H356" s="19">
        <v>43125</v>
      </c>
      <c r="I356" s="19">
        <v>44037</v>
      </c>
      <c r="J356" s="19" t="str">
        <f ca="1">IF(Ugovori_OPULJP[[#This Row],[DATUM ZAVRŠETKA OPERACIJE]]&lt;TODAY(),"završen","u provedbi")</f>
        <v>završen</v>
      </c>
      <c r="K356" s="18" t="s">
        <v>184</v>
      </c>
      <c r="L356" s="18" t="s">
        <v>184</v>
      </c>
      <c r="M356" s="42">
        <v>0.85</v>
      </c>
      <c r="N356" s="42">
        <v>0.15</v>
      </c>
      <c r="O356" s="27">
        <f>Ugovori_OPULJP[[#This Row],[Bespovratna sredstva - Ukupno (EU+Nac) HRK
= Ukupna ugovorena vrijednost bespovratnih sredstava]]*Ugovori_OPULJP[[#This Row],[EU STOPA SUFINANCIRANJA %
EU CO-FINANCING RATE %]]</f>
        <v>4272700.2955</v>
      </c>
      <c r="P356" s="27">
        <f>Ugovori_OPULJP[[#This Row],[Bespovratna sredstva - Ukupno (EU+Nac) HRK
= Ukupna ugovorena vrijednost bespovratnih sredstava]]*Ugovori_OPULJP[[#This Row],[STOPA NACIONALNOG SUFINANCIRANJA %]]</f>
        <v>754005.93450000009</v>
      </c>
      <c r="Q356" s="27">
        <v>5026706.2300000004</v>
      </c>
      <c r="R356" s="27">
        <v>0</v>
      </c>
      <c r="S356" s="27">
        <v>0</v>
      </c>
      <c r="T356" s="20">
        <f>Ugovori_OPULJP[[#This Row],[Bespovratna sredstva - Ukupno (EU+Nac) HRK
= Ukupna ugovorena vrijednost bespovratnih sredstava]]+Ugovori_OPULJP[[#This Row],[Javni doprinos korisnika - HRK]]+Ugovori_OPULJP[[#This Row],[Privatni doprinos korisnika - HRK]]</f>
        <v>5026706.2300000004</v>
      </c>
      <c r="U356" s="17" t="s">
        <v>32</v>
      </c>
      <c r="V356" s="17" t="s">
        <v>29</v>
      </c>
      <c r="W356" s="35" t="s">
        <v>1421</v>
      </c>
      <c r="X356" s="35" t="s">
        <v>704</v>
      </c>
      <c r="Y356" s="11"/>
    </row>
    <row r="357" spans="1:25" ht="51" customHeight="1" x14ac:dyDescent="0.2">
      <c r="A357" s="33" t="s">
        <v>1422</v>
      </c>
      <c r="B357" s="34" t="s">
        <v>700</v>
      </c>
      <c r="C357" s="35" t="s">
        <v>701</v>
      </c>
      <c r="D357" s="35" t="s">
        <v>1068</v>
      </c>
      <c r="E357" s="17" t="s">
        <v>74</v>
      </c>
      <c r="F357" s="37" t="s">
        <v>1423</v>
      </c>
      <c r="G357" s="37" t="s">
        <v>1424</v>
      </c>
      <c r="H357" s="19">
        <v>43175</v>
      </c>
      <c r="I357" s="19">
        <v>44090</v>
      </c>
      <c r="J357" s="19" t="str">
        <f ca="1">IF(Ugovori_OPULJP[[#This Row],[DATUM ZAVRŠETKA OPERACIJE]]&lt;TODAY(),"završen","u provedbi")</f>
        <v>završen</v>
      </c>
      <c r="K357" s="18" t="s">
        <v>92</v>
      </c>
      <c r="L357" s="18" t="s">
        <v>92</v>
      </c>
      <c r="M357" s="42">
        <v>0.85</v>
      </c>
      <c r="N357" s="42">
        <v>0.15</v>
      </c>
      <c r="O357" s="27">
        <f>Ugovori_OPULJP[[#This Row],[Bespovratna sredstva - Ukupno (EU+Nac) HRK
= Ukupna ugovorena vrijednost bespovratnih sredstava]]*Ugovori_OPULJP[[#This Row],[EU STOPA SUFINANCIRANJA %
EU CO-FINANCING RATE %]]</f>
        <v>2024905.19</v>
      </c>
      <c r="P357" s="27">
        <f>Ugovori_OPULJP[[#This Row],[Bespovratna sredstva - Ukupno (EU+Nac) HRK
= Ukupna ugovorena vrijednost bespovratnih sredstava]]*Ugovori_OPULJP[[#This Row],[STOPA NACIONALNOG SUFINANCIRANJA %]]</f>
        <v>357336.20999999996</v>
      </c>
      <c r="Q357" s="27">
        <v>2382241.4</v>
      </c>
      <c r="R357" s="27">
        <v>0</v>
      </c>
      <c r="S357" s="27">
        <v>0</v>
      </c>
      <c r="T357" s="20">
        <f>Ugovori_OPULJP[[#This Row],[Bespovratna sredstva - Ukupno (EU+Nac) HRK
= Ukupna ugovorena vrijednost bespovratnih sredstava]]+Ugovori_OPULJP[[#This Row],[Javni doprinos korisnika - HRK]]+Ugovori_OPULJP[[#This Row],[Privatni doprinos korisnika - HRK]]</f>
        <v>2382241.4</v>
      </c>
      <c r="U357" s="17" t="s">
        <v>32</v>
      </c>
      <c r="V357" s="17" t="s">
        <v>29</v>
      </c>
      <c r="W357" s="35" t="s">
        <v>1425</v>
      </c>
      <c r="X357" s="35" t="s">
        <v>704</v>
      </c>
      <c r="Y357" s="11"/>
    </row>
    <row r="358" spans="1:25" ht="51" customHeight="1" x14ac:dyDescent="0.2">
      <c r="A358" s="33" t="s">
        <v>1426</v>
      </c>
      <c r="B358" s="34" t="s">
        <v>700</v>
      </c>
      <c r="C358" s="35" t="s">
        <v>701</v>
      </c>
      <c r="D358" s="35" t="s">
        <v>1068</v>
      </c>
      <c r="E358" s="17" t="s">
        <v>74</v>
      </c>
      <c r="F358" s="37" t="s">
        <v>1427</v>
      </c>
      <c r="G358" s="37" t="s">
        <v>1428</v>
      </c>
      <c r="H358" s="19">
        <v>43125</v>
      </c>
      <c r="I358" s="19">
        <v>44037</v>
      </c>
      <c r="J358" s="19" t="str">
        <f ca="1">IF(Ugovori_OPULJP[[#This Row],[DATUM ZAVRŠETKA OPERACIJE]]&lt;TODAY(),"završen","u provedbi")</f>
        <v>završen</v>
      </c>
      <c r="K358" s="18" t="s">
        <v>97</v>
      </c>
      <c r="L358" s="18" t="s">
        <v>97</v>
      </c>
      <c r="M358" s="42">
        <v>0.85</v>
      </c>
      <c r="N358" s="42">
        <v>0.15</v>
      </c>
      <c r="O358" s="27">
        <f>Ugovori_OPULJP[[#This Row],[Bespovratna sredstva - Ukupno (EU+Nac) HRK
= Ukupna ugovorena vrijednost bespovratnih sredstava]]*Ugovori_OPULJP[[#This Row],[EU STOPA SUFINANCIRANJA %
EU CO-FINANCING RATE %]]</f>
        <v>1569135.564</v>
      </c>
      <c r="P358" s="27">
        <f>Ugovori_OPULJP[[#This Row],[Bespovratna sredstva - Ukupno (EU+Nac) HRK
= Ukupna ugovorena vrijednost bespovratnih sredstava]]*Ugovori_OPULJP[[#This Row],[STOPA NACIONALNOG SUFINANCIRANJA %]]</f>
        <v>276906.27600000001</v>
      </c>
      <c r="Q358" s="27">
        <v>1846041.84</v>
      </c>
      <c r="R358" s="27">
        <v>0</v>
      </c>
      <c r="S358" s="27">
        <v>0</v>
      </c>
      <c r="T358" s="20">
        <f>Ugovori_OPULJP[[#This Row],[Bespovratna sredstva - Ukupno (EU+Nac) HRK
= Ukupna ugovorena vrijednost bespovratnih sredstava]]+Ugovori_OPULJP[[#This Row],[Javni doprinos korisnika - HRK]]+Ugovori_OPULJP[[#This Row],[Privatni doprinos korisnika - HRK]]</f>
        <v>1846041.84</v>
      </c>
      <c r="U358" s="17" t="s">
        <v>32</v>
      </c>
      <c r="V358" s="17" t="s">
        <v>29</v>
      </c>
      <c r="W358" s="35" t="s">
        <v>1429</v>
      </c>
      <c r="X358" s="35" t="s">
        <v>704</v>
      </c>
      <c r="Y358" s="11"/>
    </row>
    <row r="359" spans="1:25" ht="51" customHeight="1" x14ac:dyDescent="0.2">
      <c r="A359" s="33" t="s">
        <v>1430</v>
      </c>
      <c r="B359" s="34" t="s">
        <v>700</v>
      </c>
      <c r="C359" s="35" t="s">
        <v>701</v>
      </c>
      <c r="D359" s="35" t="s">
        <v>1068</v>
      </c>
      <c r="E359" s="17" t="s">
        <v>74</v>
      </c>
      <c r="F359" s="37" t="s">
        <v>1431</v>
      </c>
      <c r="G359" s="37" t="s">
        <v>1432</v>
      </c>
      <c r="H359" s="19">
        <v>43175</v>
      </c>
      <c r="I359" s="19">
        <v>44090</v>
      </c>
      <c r="J359" s="19" t="str">
        <f ca="1">IF(Ugovori_OPULJP[[#This Row],[DATUM ZAVRŠETKA OPERACIJE]]&lt;TODAY(),"završen","u provedbi")</f>
        <v>završen</v>
      </c>
      <c r="K359" s="18" t="s">
        <v>184</v>
      </c>
      <c r="L359" s="18" t="s">
        <v>184</v>
      </c>
      <c r="M359" s="42">
        <v>0.85</v>
      </c>
      <c r="N359" s="42">
        <v>0.15</v>
      </c>
      <c r="O359" s="27">
        <f>Ugovori_OPULJP[[#This Row],[Bespovratna sredstva - Ukupno (EU+Nac) HRK
= Ukupna ugovorena vrijednost bespovratnih sredstava]]*Ugovori_OPULJP[[#This Row],[EU STOPA SUFINANCIRANJA %
EU CO-FINANCING RATE %]]</f>
        <v>8492087.0694999993</v>
      </c>
      <c r="P359" s="27">
        <f>Ugovori_OPULJP[[#This Row],[Bespovratna sredstva - Ukupno (EU+Nac) HRK
= Ukupna ugovorena vrijednost bespovratnih sredstava]]*Ugovori_OPULJP[[#This Row],[STOPA NACIONALNOG SUFINANCIRANJA %]]</f>
        <v>1498603.6004999999</v>
      </c>
      <c r="Q359" s="27">
        <v>9990690.6699999999</v>
      </c>
      <c r="R359" s="27">
        <v>332639.83000000007</v>
      </c>
      <c r="S359" s="27">
        <v>0</v>
      </c>
      <c r="T359" s="20">
        <f>Ugovori_OPULJP[[#This Row],[Bespovratna sredstva - Ukupno (EU+Nac) HRK
= Ukupna ugovorena vrijednost bespovratnih sredstava]]+Ugovori_OPULJP[[#This Row],[Javni doprinos korisnika - HRK]]+Ugovori_OPULJP[[#This Row],[Privatni doprinos korisnika - HRK]]</f>
        <v>10323330.5</v>
      </c>
      <c r="U359" s="17" t="s">
        <v>32</v>
      </c>
      <c r="V359" s="17" t="s">
        <v>29</v>
      </c>
      <c r="W359" s="35" t="s">
        <v>1433</v>
      </c>
      <c r="X359" s="35" t="s">
        <v>704</v>
      </c>
      <c r="Y359" s="11"/>
    </row>
    <row r="360" spans="1:25" ht="63.75" customHeight="1" x14ac:dyDescent="0.2">
      <c r="A360" s="33" t="s">
        <v>1434</v>
      </c>
      <c r="B360" s="34" t="s">
        <v>700</v>
      </c>
      <c r="C360" s="35" t="s">
        <v>701</v>
      </c>
      <c r="D360" s="35" t="s">
        <v>1068</v>
      </c>
      <c r="E360" s="17" t="s">
        <v>74</v>
      </c>
      <c r="F360" s="37" t="s">
        <v>12856</v>
      </c>
      <c r="G360" s="37" t="s">
        <v>1435</v>
      </c>
      <c r="H360" s="19">
        <v>43168</v>
      </c>
      <c r="I360" s="19">
        <v>44083</v>
      </c>
      <c r="J360" s="19" t="str">
        <f ca="1">IF(Ugovori_OPULJP[[#This Row],[DATUM ZAVRŠETKA OPERACIJE]]&lt;TODAY(),"završen","u provedbi")</f>
        <v>završen</v>
      </c>
      <c r="K360" s="18" t="s">
        <v>82</v>
      </c>
      <c r="L360" s="18" t="s">
        <v>82</v>
      </c>
      <c r="M360" s="42">
        <v>0.85</v>
      </c>
      <c r="N360" s="42">
        <v>0.15</v>
      </c>
      <c r="O360" s="27">
        <f>Ugovori_OPULJP[[#This Row],[Bespovratna sredstva - Ukupno (EU+Nac) HRK
= Ukupna ugovorena vrijednost bespovratnih sredstava]]*Ugovori_OPULJP[[#This Row],[EU STOPA SUFINANCIRANJA %
EU CO-FINANCING RATE %]]</f>
        <v>6736419.3540000003</v>
      </c>
      <c r="P360" s="27">
        <f>Ugovori_OPULJP[[#This Row],[Bespovratna sredstva - Ukupno (EU+Nac) HRK
= Ukupna ugovorena vrijednost bespovratnih sredstava]]*Ugovori_OPULJP[[#This Row],[STOPA NACIONALNOG SUFINANCIRANJA %]]</f>
        <v>1188779.8859999999</v>
      </c>
      <c r="Q360" s="27">
        <v>7925199.2400000002</v>
      </c>
      <c r="R360" s="27">
        <v>0</v>
      </c>
      <c r="S360" s="27">
        <v>0</v>
      </c>
      <c r="T360" s="20">
        <f>Ugovori_OPULJP[[#This Row],[Bespovratna sredstva - Ukupno (EU+Nac) HRK
= Ukupna ugovorena vrijednost bespovratnih sredstava]]+Ugovori_OPULJP[[#This Row],[Javni doprinos korisnika - HRK]]+Ugovori_OPULJP[[#This Row],[Privatni doprinos korisnika - HRK]]</f>
        <v>7925199.2400000002</v>
      </c>
      <c r="U360" s="17" t="s">
        <v>32</v>
      </c>
      <c r="V360" s="17" t="s">
        <v>29</v>
      </c>
      <c r="W360" s="35" t="s">
        <v>1436</v>
      </c>
      <c r="X360" s="35" t="s">
        <v>704</v>
      </c>
      <c r="Y360" s="11"/>
    </row>
    <row r="361" spans="1:25" ht="63.75" customHeight="1" x14ac:dyDescent="0.2">
      <c r="A361" s="33" t="s">
        <v>1437</v>
      </c>
      <c r="B361" s="34" t="s">
        <v>700</v>
      </c>
      <c r="C361" s="35" t="s">
        <v>701</v>
      </c>
      <c r="D361" s="35" t="s">
        <v>1068</v>
      </c>
      <c r="E361" s="17" t="s">
        <v>74</v>
      </c>
      <c r="F361" s="37" t="s">
        <v>1438</v>
      </c>
      <c r="G361" s="23" t="s">
        <v>605</v>
      </c>
      <c r="H361" s="19">
        <v>43168</v>
      </c>
      <c r="I361" s="19">
        <v>44083</v>
      </c>
      <c r="J361" s="19" t="str">
        <f ca="1">IF(Ugovori_OPULJP[[#This Row],[DATUM ZAVRŠETKA OPERACIJE]]&lt;TODAY(),"završen","u provedbi")</f>
        <v>završen</v>
      </c>
      <c r="K361" s="18" t="s">
        <v>82</v>
      </c>
      <c r="L361" s="18" t="s">
        <v>82</v>
      </c>
      <c r="M361" s="42">
        <v>0.85</v>
      </c>
      <c r="N361" s="42">
        <v>0.15</v>
      </c>
      <c r="O361" s="27">
        <f>Ugovori_OPULJP[[#This Row],[Bespovratna sredstva - Ukupno (EU+Nac) HRK
= Ukupna ugovorena vrijednost bespovratnih sredstava]]*Ugovori_OPULJP[[#This Row],[EU STOPA SUFINANCIRANJA %
EU CO-FINANCING RATE %]]</f>
        <v>5819577.0029999996</v>
      </c>
      <c r="P361" s="27">
        <f>Ugovori_OPULJP[[#This Row],[Bespovratna sredstva - Ukupno (EU+Nac) HRK
= Ukupna ugovorena vrijednost bespovratnih sredstava]]*Ugovori_OPULJP[[#This Row],[STOPA NACIONALNOG SUFINANCIRANJA %]]</f>
        <v>1026984.1769999999</v>
      </c>
      <c r="Q361" s="27">
        <v>6846561.1799999997</v>
      </c>
      <c r="R361" s="27">
        <v>0</v>
      </c>
      <c r="S361" s="27">
        <v>0</v>
      </c>
      <c r="T361" s="20">
        <f>Ugovori_OPULJP[[#This Row],[Bespovratna sredstva - Ukupno (EU+Nac) HRK
= Ukupna ugovorena vrijednost bespovratnih sredstava]]+Ugovori_OPULJP[[#This Row],[Javni doprinos korisnika - HRK]]+Ugovori_OPULJP[[#This Row],[Privatni doprinos korisnika - HRK]]</f>
        <v>6846561.1799999997</v>
      </c>
      <c r="U361" s="17" t="s">
        <v>32</v>
      </c>
      <c r="V361" s="17" t="s">
        <v>29</v>
      </c>
      <c r="W361" s="35" t="s">
        <v>1439</v>
      </c>
      <c r="X361" s="35" t="s">
        <v>704</v>
      </c>
      <c r="Y361" s="11"/>
    </row>
    <row r="362" spans="1:25" ht="51" customHeight="1" x14ac:dyDescent="0.2">
      <c r="A362" s="33" t="s">
        <v>1440</v>
      </c>
      <c r="B362" s="34" t="s">
        <v>700</v>
      </c>
      <c r="C362" s="35" t="s">
        <v>701</v>
      </c>
      <c r="D362" s="35" t="s">
        <v>1068</v>
      </c>
      <c r="E362" s="17" t="s">
        <v>74</v>
      </c>
      <c r="F362" s="37" t="s">
        <v>1441</v>
      </c>
      <c r="G362" s="37" t="s">
        <v>1442</v>
      </c>
      <c r="H362" s="19">
        <v>43175</v>
      </c>
      <c r="I362" s="19">
        <v>44028</v>
      </c>
      <c r="J362" s="19" t="str">
        <f ca="1">IF(Ugovori_OPULJP[[#This Row],[DATUM ZAVRŠETKA OPERACIJE]]&lt;TODAY(),"završen","u provedbi")</f>
        <v>završen</v>
      </c>
      <c r="K362" s="18" t="s">
        <v>97</v>
      </c>
      <c r="L362" s="18" t="s">
        <v>97</v>
      </c>
      <c r="M362" s="42">
        <v>0.85</v>
      </c>
      <c r="N362" s="42">
        <v>0.15</v>
      </c>
      <c r="O362" s="27">
        <f>Ugovori_OPULJP[[#This Row],[Bespovratna sredstva - Ukupno (EU+Nac) HRK
= Ukupna ugovorena vrijednost bespovratnih sredstava]]*Ugovori_OPULJP[[#This Row],[EU STOPA SUFINANCIRANJA %
EU CO-FINANCING RATE %]]</f>
        <v>1721407.0459999999</v>
      </c>
      <c r="P362" s="27">
        <f>Ugovori_OPULJP[[#This Row],[Bespovratna sredstva - Ukupno (EU+Nac) HRK
= Ukupna ugovorena vrijednost bespovratnih sredstava]]*Ugovori_OPULJP[[#This Row],[STOPA NACIONALNOG SUFINANCIRANJA %]]</f>
        <v>303777.71399999998</v>
      </c>
      <c r="Q362" s="27">
        <v>2025184.76</v>
      </c>
      <c r="R362" s="27">
        <v>0</v>
      </c>
      <c r="S362" s="27">
        <v>0</v>
      </c>
      <c r="T362" s="20">
        <f>Ugovori_OPULJP[[#This Row],[Bespovratna sredstva - Ukupno (EU+Nac) HRK
= Ukupna ugovorena vrijednost bespovratnih sredstava]]+Ugovori_OPULJP[[#This Row],[Javni doprinos korisnika - HRK]]+Ugovori_OPULJP[[#This Row],[Privatni doprinos korisnika - HRK]]</f>
        <v>2025184.76</v>
      </c>
      <c r="U362" s="17" t="s">
        <v>32</v>
      </c>
      <c r="V362" s="17" t="s">
        <v>29</v>
      </c>
      <c r="W362" s="35" t="s">
        <v>1443</v>
      </c>
      <c r="X362" s="35" t="s">
        <v>704</v>
      </c>
      <c r="Y362" s="11"/>
    </row>
    <row r="363" spans="1:25" ht="63.75" customHeight="1" x14ac:dyDescent="0.2">
      <c r="A363" s="33" t="s">
        <v>1444</v>
      </c>
      <c r="B363" s="34" t="s">
        <v>700</v>
      </c>
      <c r="C363" s="35" t="s">
        <v>701</v>
      </c>
      <c r="D363" s="35" t="s">
        <v>1068</v>
      </c>
      <c r="E363" s="17" t="s">
        <v>74</v>
      </c>
      <c r="F363" s="37" t="s">
        <v>1445</v>
      </c>
      <c r="G363" s="37" t="s">
        <v>1446</v>
      </c>
      <c r="H363" s="19">
        <v>43119</v>
      </c>
      <c r="I363" s="19">
        <v>44031</v>
      </c>
      <c r="J363" s="19" t="str">
        <f ca="1">IF(Ugovori_OPULJP[[#This Row],[DATUM ZAVRŠETKA OPERACIJE]]&lt;TODAY(),"završen","u provedbi")</f>
        <v>završen</v>
      </c>
      <c r="K363" s="18" t="s">
        <v>128</v>
      </c>
      <c r="L363" s="18" t="s">
        <v>128</v>
      </c>
      <c r="M363" s="42">
        <v>0.85</v>
      </c>
      <c r="N363" s="42">
        <v>0.15</v>
      </c>
      <c r="O363" s="27">
        <f>Ugovori_OPULJP[[#This Row],[Bespovratna sredstva - Ukupno (EU+Nac) HRK
= Ukupna ugovorena vrijednost bespovratnih sredstava]]*Ugovori_OPULJP[[#This Row],[EU STOPA SUFINANCIRANJA %
EU CO-FINANCING RATE %]]</f>
        <v>1800594.5930000001</v>
      </c>
      <c r="P363" s="27">
        <f>Ugovori_OPULJP[[#This Row],[Bespovratna sredstva - Ukupno (EU+Nac) HRK
= Ukupna ugovorena vrijednost bespovratnih sredstava]]*Ugovori_OPULJP[[#This Row],[STOPA NACIONALNOG SUFINANCIRANJA %]]</f>
        <v>317751.98700000002</v>
      </c>
      <c r="Q363" s="27">
        <v>2118346.58</v>
      </c>
      <c r="R363" s="27">
        <v>0</v>
      </c>
      <c r="S363" s="27">
        <v>0</v>
      </c>
      <c r="T363" s="20">
        <f>Ugovori_OPULJP[[#This Row],[Bespovratna sredstva - Ukupno (EU+Nac) HRK
= Ukupna ugovorena vrijednost bespovratnih sredstava]]+Ugovori_OPULJP[[#This Row],[Javni doprinos korisnika - HRK]]+Ugovori_OPULJP[[#This Row],[Privatni doprinos korisnika - HRK]]</f>
        <v>2118346.58</v>
      </c>
      <c r="U363" s="17" t="s">
        <v>32</v>
      </c>
      <c r="V363" s="17" t="s">
        <v>29</v>
      </c>
      <c r="W363" s="35" t="s">
        <v>1447</v>
      </c>
      <c r="X363" s="35" t="s">
        <v>704</v>
      </c>
      <c r="Y363" s="11"/>
    </row>
    <row r="364" spans="1:25" ht="51" customHeight="1" x14ac:dyDescent="0.2">
      <c r="A364" s="33" t="s">
        <v>1448</v>
      </c>
      <c r="B364" s="34" t="s">
        <v>700</v>
      </c>
      <c r="C364" s="35" t="s">
        <v>701</v>
      </c>
      <c r="D364" s="35" t="s">
        <v>1068</v>
      </c>
      <c r="E364" s="17" t="s">
        <v>74</v>
      </c>
      <c r="F364" s="37" t="s">
        <v>1449</v>
      </c>
      <c r="G364" s="37" t="s">
        <v>1450</v>
      </c>
      <c r="H364" s="19">
        <v>43175</v>
      </c>
      <c r="I364" s="19">
        <v>44090</v>
      </c>
      <c r="J364" s="19" t="str">
        <f ca="1">IF(Ugovori_OPULJP[[#This Row],[DATUM ZAVRŠETKA OPERACIJE]]&lt;TODAY(),"završen","u provedbi")</f>
        <v>završen</v>
      </c>
      <c r="K364" s="18" t="s">
        <v>97</v>
      </c>
      <c r="L364" s="18" t="s">
        <v>97</v>
      </c>
      <c r="M364" s="42">
        <v>0.85</v>
      </c>
      <c r="N364" s="42">
        <v>0.15</v>
      </c>
      <c r="O364" s="27">
        <f>Ugovori_OPULJP[[#This Row],[Bespovratna sredstva - Ukupno (EU+Nac) HRK
= Ukupna ugovorena vrijednost bespovratnih sredstava]]*Ugovori_OPULJP[[#This Row],[EU STOPA SUFINANCIRANJA %
EU CO-FINANCING RATE %]]</f>
        <v>2186254.5700000003</v>
      </c>
      <c r="P364" s="27">
        <f>Ugovori_OPULJP[[#This Row],[Bespovratna sredstva - Ukupno (EU+Nac) HRK
= Ukupna ugovorena vrijednost bespovratnih sredstava]]*Ugovori_OPULJP[[#This Row],[STOPA NACIONALNOG SUFINANCIRANJA %]]</f>
        <v>385809.63</v>
      </c>
      <c r="Q364" s="27">
        <v>2572064.2000000002</v>
      </c>
      <c r="R364" s="27">
        <v>0</v>
      </c>
      <c r="S364" s="27">
        <v>0</v>
      </c>
      <c r="T364" s="20">
        <f>Ugovori_OPULJP[[#This Row],[Bespovratna sredstva - Ukupno (EU+Nac) HRK
= Ukupna ugovorena vrijednost bespovratnih sredstava]]+Ugovori_OPULJP[[#This Row],[Javni doprinos korisnika - HRK]]+Ugovori_OPULJP[[#This Row],[Privatni doprinos korisnika - HRK]]</f>
        <v>2572064.2000000002</v>
      </c>
      <c r="U364" s="17" t="s">
        <v>32</v>
      </c>
      <c r="V364" s="17" t="s">
        <v>29</v>
      </c>
      <c r="W364" s="35" t="s">
        <v>1451</v>
      </c>
      <c r="X364" s="35" t="s">
        <v>704</v>
      </c>
      <c r="Y364" s="11"/>
    </row>
    <row r="365" spans="1:25" ht="51" customHeight="1" x14ac:dyDescent="0.2">
      <c r="A365" s="33" t="s">
        <v>1452</v>
      </c>
      <c r="B365" s="34" t="s">
        <v>700</v>
      </c>
      <c r="C365" s="35" t="s">
        <v>701</v>
      </c>
      <c r="D365" s="35" t="s">
        <v>1068</v>
      </c>
      <c r="E365" s="17" t="s">
        <v>74</v>
      </c>
      <c r="F365" s="37" t="s">
        <v>1453</v>
      </c>
      <c r="G365" s="37" t="s">
        <v>1454</v>
      </c>
      <c r="H365" s="19">
        <v>43250</v>
      </c>
      <c r="I365" s="19">
        <v>44165</v>
      </c>
      <c r="J365" s="19" t="str">
        <f ca="1">IF(Ugovori_OPULJP[[#This Row],[DATUM ZAVRŠETKA OPERACIJE]]&lt;TODAY(),"završen","u provedbi")</f>
        <v>završen</v>
      </c>
      <c r="K365" s="18" t="s">
        <v>97</v>
      </c>
      <c r="L365" s="18" t="s">
        <v>97</v>
      </c>
      <c r="M365" s="42">
        <v>0.85</v>
      </c>
      <c r="N365" s="42">
        <v>0.15</v>
      </c>
      <c r="O365" s="27">
        <f>Ugovori_OPULJP[[#This Row],[Bespovratna sredstva - Ukupno (EU+Nac) HRK
= Ukupna ugovorena vrijednost bespovratnih sredstava]]*Ugovori_OPULJP[[#This Row],[EU STOPA SUFINANCIRANJA %
EU CO-FINANCING RATE %]]</f>
        <v>1757139.38</v>
      </c>
      <c r="P365" s="27">
        <f>Ugovori_OPULJP[[#This Row],[Bespovratna sredstva - Ukupno (EU+Nac) HRK
= Ukupna ugovorena vrijednost bespovratnih sredstava]]*Ugovori_OPULJP[[#This Row],[STOPA NACIONALNOG SUFINANCIRANJA %]]</f>
        <v>310083.42</v>
      </c>
      <c r="Q365" s="27">
        <v>2067222.8</v>
      </c>
      <c r="R365" s="27">
        <v>0</v>
      </c>
      <c r="S365" s="27">
        <v>0</v>
      </c>
      <c r="T365" s="20">
        <f>Ugovori_OPULJP[[#This Row],[Bespovratna sredstva - Ukupno (EU+Nac) HRK
= Ukupna ugovorena vrijednost bespovratnih sredstava]]+Ugovori_OPULJP[[#This Row],[Javni doprinos korisnika - HRK]]+Ugovori_OPULJP[[#This Row],[Privatni doprinos korisnika - HRK]]</f>
        <v>2067222.8</v>
      </c>
      <c r="U365" s="17" t="s">
        <v>32</v>
      </c>
      <c r="V365" s="17" t="s">
        <v>29</v>
      </c>
      <c r="W365" s="35" t="s">
        <v>1455</v>
      </c>
      <c r="X365" s="35" t="s">
        <v>704</v>
      </c>
      <c r="Y365" s="11"/>
    </row>
    <row r="366" spans="1:25" ht="51" customHeight="1" x14ac:dyDescent="0.2">
      <c r="A366" s="33" t="s">
        <v>1456</v>
      </c>
      <c r="B366" s="34" t="s">
        <v>700</v>
      </c>
      <c r="C366" s="35" t="s">
        <v>701</v>
      </c>
      <c r="D366" s="35" t="s">
        <v>1068</v>
      </c>
      <c r="E366" s="17" t="s">
        <v>74</v>
      </c>
      <c r="F366" s="37" t="s">
        <v>1457</v>
      </c>
      <c r="G366" s="37" t="s">
        <v>1458</v>
      </c>
      <c r="H366" s="19">
        <v>43250</v>
      </c>
      <c r="I366" s="19">
        <v>44165</v>
      </c>
      <c r="J366" s="19" t="str">
        <f ca="1">IF(Ugovori_OPULJP[[#This Row],[DATUM ZAVRŠETKA OPERACIJE]]&lt;TODAY(),"završen","u provedbi")</f>
        <v>završen</v>
      </c>
      <c r="K366" s="18" t="s">
        <v>184</v>
      </c>
      <c r="L366" s="18" t="s">
        <v>184</v>
      </c>
      <c r="M366" s="42">
        <v>0.85</v>
      </c>
      <c r="N366" s="42">
        <v>0.15</v>
      </c>
      <c r="O366" s="27">
        <f>Ugovori_OPULJP[[#This Row],[Bespovratna sredstva - Ukupno (EU+Nac) HRK
= Ukupna ugovorena vrijednost bespovratnih sredstava]]*Ugovori_OPULJP[[#This Row],[EU STOPA SUFINANCIRANJA %
EU CO-FINANCING RATE %]]</f>
        <v>3344346.5304999999</v>
      </c>
      <c r="P366" s="27">
        <f>Ugovori_OPULJP[[#This Row],[Bespovratna sredstva - Ukupno (EU+Nac) HRK
= Ukupna ugovorena vrijednost bespovratnih sredstava]]*Ugovori_OPULJP[[#This Row],[STOPA NACIONALNOG SUFINANCIRANJA %]]</f>
        <v>590178.79949999996</v>
      </c>
      <c r="Q366" s="27">
        <v>3934525.33</v>
      </c>
      <c r="R366" s="27">
        <v>0</v>
      </c>
      <c r="S366" s="27">
        <v>0</v>
      </c>
      <c r="T366" s="20">
        <f>Ugovori_OPULJP[[#This Row],[Bespovratna sredstva - Ukupno (EU+Nac) HRK
= Ukupna ugovorena vrijednost bespovratnih sredstava]]+Ugovori_OPULJP[[#This Row],[Javni doprinos korisnika - HRK]]+Ugovori_OPULJP[[#This Row],[Privatni doprinos korisnika - HRK]]</f>
        <v>3934525.33</v>
      </c>
      <c r="U366" s="17" t="s">
        <v>32</v>
      </c>
      <c r="V366" s="17" t="s">
        <v>29</v>
      </c>
      <c r="W366" s="35" t="s">
        <v>1459</v>
      </c>
      <c r="X366" s="35" t="s">
        <v>704</v>
      </c>
      <c r="Y366" s="11"/>
    </row>
    <row r="367" spans="1:25" ht="51" customHeight="1" x14ac:dyDescent="0.2">
      <c r="A367" s="33" t="s">
        <v>1460</v>
      </c>
      <c r="B367" s="34" t="s">
        <v>700</v>
      </c>
      <c r="C367" s="35" t="s">
        <v>701</v>
      </c>
      <c r="D367" s="35" t="s">
        <v>1068</v>
      </c>
      <c r="E367" s="17" t="s">
        <v>74</v>
      </c>
      <c r="F367" s="37" t="s">
        <v>1461</v>
      </c>
      <c r="G367" s="37" t="s">
        <v>1462</v>
      </c>
      <c r="H367" s="19">
        <v>43250</v>
      </c>
      <c r="I367" s="19">
        <v>44165</v>
      </c>
      <c r="J367" s="19" t="str">
        <f ca="1">IF(Ugovori_OPULJP[[#This Row],[DATUM ZAVRŠETKA OPERACIJE]]&lt;TODAY(),"završen","u provedbi")</f>
        <v>završen</v>
      </c>
      <c r="K367" s="18" t="s">
        <v>209</v>
      </c>
      <c r="L367" s="18" t="s">
        <v>209</v>
      </c>
      <c r="M367" s="42">
        <v>0.85</v>
      </c>
      <c r="N367" s="42">
        <v>0.15</v>
      </c>
      <c r="O367" s="27">
        <f>Ugovori_OPULJP[[#This Row],[Bespovratna sredstva - Ukupno (EU+Nac) HRK
= Ukupna ugovorena vrijednost bespovratnih sredstava]]*Ugovori_OPULJP[[#This Row],[EU STOPA SUFINANCIRANJA %
EU CO-FINANCING RATE %]]</f>
        <v>3324460.7549999999</v>
      </c>
      <c r="P367" s="27">
        <f>Ugovori_OPULJP[[#This Row],[Bespovratna sredstva - Ukupno (EU+Nac) HRK
= Ukupna ugovorena vrijednost bespovratnih sredstava]]*Ugovori_OPULJP[[#This Row],[STOPA NACIONALNOG SUFINANCIRANJA %]]</f>
        <v>586669.54499999993</v>
      </c>
      <c r="Q367" s="27">
        <v>3911130.3</v>
      </c>
      <c r="R367" s="27">
        <v>0</v>
      </c>
      <c r="S367" s="27">
        <v>0</v>
      </c>
      <c r="T367" s="20">
        <f>Ugovori_OPULJP[[#This Row],[Bespovratna sredstva - Ukupno (EU+Nac) HRK
= Ukupna ugovorena vrijednost bespovratnih sredstava]]+Ugovori_OPULJP[[#This Row],[Javni doprinos korisnika - HRK]]+Ugovori_OPULJP[[#This Row],[Privatni doprinos korisnika - HRK]]</f>
        <v>3911130.3</v>
      </c>
      <c r="U367" s="17" t="s">
        <v>32</v>
      </c>
      <c r="V367" s="17" t="s">
        <v>29</v>
      </c>
      <c r="W367" s="35" t="s">
        <v>1463</v>
      </c>
      <c r="X367" s="35" t="s">
        <v>704</v>
      </c>
      <c r="Y367" s="11"/>
    </row>
    <row r="368" spans="1:25" ht="51" customHeight="1" x14ac:dyDescent="0.2">
      <c r="A368" s="33" t="s">
        <v>1464</v>
      </c>
      <c r="B368" s="34" t="s">
        <v>700</v>
      </c>
      <c r="C368" s="35" t="s">
        <v>701</v>
      </c>
      <c r="D368" s="35" t="s">
        <v>1068</v>
      </c>
      <c r="E368" s="17" t="s">
        <v>74</v>
      </c>
      <c r="F368" s="37" t="s">
        <v>1465</v>
      </c>
      <c r="G368" s="37" t="s">
        <v>1466</v>
      </c>
      <c r="H368" s="19">
        <v>43250</v>
      </c>
      <c r="I368" s="19">
        <v>44165</v>
      </c>
      <c r="J368" s="19" t="str">
        <f ca="1">IF(Ugovori_OPULJP[[#This Row],[DATUM ZAVRŠETKA OPERACIJE]]&lt;TODAY(),"završen","u provedbi")</f>
        <v>završen</v>
      </c>
      <c r="K368" s="18" t="s">
        <v>556</v>
      </c>
      <c r="L368" s="18" t="s">
        <v>556</v>
      </c>
      <c r="M368" s="42">
        <v>0.85</v>
      </c>
      <c r="N368" s="42">
        <v>0.15</v>
      </c>
      <c r="O368" s="27">
        <f>Ugovori_OPULJP[[#This Row],[Bespovratna sredstva - Ukupno (EU+Nac) HRK
= Ukupna ugovorena vrijednost bespovratnih sredstava]]*Ugovori_OPULJP[[#This Row],[EU STOPA SUFINANCIRANJA %
EU CO-FINANCING RATE %]]</f>
        <v>1388086.6945</v>
      </c>
      <c r="P368" s="27">
        <f>Ugovori_OPULJP[[#This Row],[Bespovratna sredstva - Ukupno (EU+Nac) HRK
= Ukupna ugovorena vrijednost bespovratnih sredstava]]*Ugovori_OPULJP[[#This Row],[STOPA NACIONALNOG SUFINANCIRANJA %]]</f>
        <v>244956.47549999997</v>
      </c>
      <c r="Q368" s="27">
        <v>1633043.17</v>
      </c>
      <c r="R368" s="27">
        <v>0</v>
      </c>
      <c r="S368" s="27">
        <v>0</v>
      </c>
      <c r="T368" s="20">
        <f>Ugovori_OPULJP[[#This Row],[Bespovratna sredstva - Ukupno (EU+Nac) HRK
= Ukupna ugovorena vrijednost bespovratnih sredstava]]+Ugovori_OPULJP[[#This Row],[Javni doprinos korisnika - HRK]]+Ugovori_OPULJP[[#This Row],[Privatni doprinos korisnika - HRK]]</f>
        <v>1633043.17</v>
      </c>
      <c r="U368" s="17" t="s">
        <v>32</v>
      </c>
      <c r="V368" s="17" t="s">
        <v>29</v>
      </c>
      <c r="W368" s="35" t="s">
        <v>1467</v>
      </c>
      <c r="X368" s="35" t="s">
        <v>704</v>
      </c>
      <c r="Y368" s="11"/>
    </row>
    <row r="369" spans="1:25" ht="51" customHeight="1" x14ac:dyDescent="0.2">
      <c r="A369" s="33" t="s">
        <v>1468</v>
      </c>
      <c r="B369" s="34" t="s">
        <v>700</v>
      </c>
      <c r="C369" s="35" t="s">
        <v>701</v>
      </c>
      <c r="D369" s="35" t="s">
        <v>1068</v>
      </c>
      <c r="E369" s="17" t="s">
        <v>74</v>
      </c>
      <c r="F369" s="37" t="s">
        <v>1469</v>
      </c>
      <c r="G369" s="37" t="s">
        <v>1470</v>
      </c>
      <c r="H369" s="19">
        <v>43250</v>
      </c>
      <c r="I369" s="19">
        <v>44165</v>
      </c>
      <c r="J369" s="19" t="str">
        <f ca="1">IF(Ugovori_OPULJP[[#This Row],[DATUM ZAVRŠETKA OPERACIJE]]&lt;TODAY(),"završen","u provedbi")</f>
        <v>završen</v>
      </c>
      <c r="K369" s="18" t="s">
        <v>92</v>
      </c>
      <c r="L369" s="18" t="s">
        <v>92</v>
      </c>
      <c r="M369" s="42">
        <v>0.85</v>
      </c>
      <c r="N369" s="42">
        <v>0.15</v>
      </c>
      <c r="O369" s="27">
        <f>Ugovori_OPULJP[[#This Row],[Bespovratna sredstva - Ukupno (EU+Nac) HRK
= Ukupna ugovorena vrijednost bespovratnih sredstava]]*Ugovori_OPULJP[[#This Row],[EU STOPA SUFINANCIRANJA %
EU CO-FINANCING RATE %]]</f>
        <v>4213497.9060000004</v>
      </c>
      <c r="P369" s="27">
        <f>Ugovori_OPULJP[[#This Row],[Bespovratna sredstva - Ukupno (EU+Nac) HRK
= Ukupna ugovorena vrijednost bespovratnih sredstava]]*Ugovori_OPULJP[[#This Row],[STOPA NACIONALNOG SUFINANCIRANJA %]]</f>
        <v>743558.45400000003</v>
      </c>
      <c r="Q369" s="27">
        <v>4957056.3600000003</v>
      </c>
      <c r="R369" s="27">
        <v>0</v>
      </c>
      <c r="S369" s="27">
        <v>0</v>
      </c>
      <c r="T369" s="20">
        <f>Ugovori_OPULJP[[#This Row],[Bespovratna sredstva - Ukupno (EU+Nac) HRK
= Ukupna ugovorena vrijednost bespovratnih sredstava]]+Ugovori_OPULJP[[#This Row],[Javni doprinos korisnika - HRK]]+Ugovori_OPULJP[[#This Row],[Privatni doprinos korisnika - HRK]]</f>
        <v>4957056.3600000003</v>
      </c>
      <c r="U369" s="17" t="s">
        <v>32</v>
      </c>
      <c r="V369" s="17" t="s">
        <v>29</v>
      </c>
      <c r="W369" s="35" t="s">
        <v>1471</v>
      </c>
      <c r="X369" s="35" t="s">
        <v>704</v>
      </c>
      <c r="Y369" s="11"/>
    </row>
    <row r="370" spans="1:25" ht="51" customHeight="1" x14ac:dyDescent="0.2">
      <c r="A370" s="33" t="s">
        <v>1472</v>
      </c>
      <c r="B370" s="34" t="s">
        <v>700</v>
      </c>
      <c r="C370" s="35" t="s">
        <v>701</v>
      </c>
      <c r="D370" s="35" t="s">
        <v>1068</v>
      </c>
      <c r="E370" s="17" t="s">
        <v>74</v>
      </c>
      <c r="F370" s="37" t="s">
        <v>1473</v>
      </c>
      <c r="G370" s="37" t="s">
        <v>1474</v>
      </c>
      <c r="H370" s="19">
        <v>43250</v>
      </c>
      <c r="I370" s="19">
        <v>44165</v>
      </c>
      <c r="J370" s="19" t="str">
        <f ca="1">IF(Ugovori_OPULJP[[#This Row],[DATUM ZAVRŠETKA OPERACIJE]]&lt;TODAY(),"završen","u provedbi")</f>
        <v>završen</v>
      </c>
      <c r="K370" s="18" t="s">
        <v>82</v>
      </c>
      <c r="L370" s="18" t="s">
        <v>82</v>
      </c>
      <c r="M370" s="42">
        <v>0.85</v>
      </c>
      <c r="N370" s="42">
        <v>0.15</v>
      </c>
      <c r="O370" s="27">
        <f>Ugovori_OPULJP[[#This Row],[Bespovratna sredstva - Ukupno (EU+Nac) HRK
= Ukupna ugovorena vrijednost bespovratnih sredstava]]*Ugovori_OPULJP[[#This Row],[EU STOPA SUFINANCIRANJA %
EU CO-FINANCING RATE %]]</f>
        <v>2753376.1934999996</v>
      </c>
      <c r="P370" s="27">
        <f>Ugovori_OPULJP[[#This Row],[Bespovratna sredstva - Ukupno (EU+Nac) HRK
= Ukupna ugovorena vrijednost bespovratnih sredstava]]*Ugovori_OPULJP[[#This Row],[STOPA NACIONALNOG SUFINANCIRANJA %]]</f>
        <v>485889.91649999993</v>
      </c>
      <c r="Q370" s="27">
        <v>3239266.11</v>
      </c>
      <c r="R370" s="27">
        <v>0</v>
      </c>
      <c r="S370" s="27">
        <v>0</v>
      </c>
      <c r="T370" s="20">
        <f>Ugovori_OPULJP[[#This Row],[Bespovratna sredstva - Ukupno (EU+Nac) HRK
= Ukupna ugovorena vrijednost bespovratnih sredstava]]+Ugovori_OPULJP[[#This Row],[Javni doprinos korisnika - HRK]]+Ugovori_OPULJP[[#This Row],[Privatni doprinos korisnika - HRK]]</f>
        <v>3239266.11</v>
      </c>
      <c r="U370" s="17" t="s">
        <v>32</v>
      </c>
      <c r="V370" s="17" t="s">
        <v>29</v>
      </c>
      <c r="W370" s="35" t="s">
        <v>1475</v>
      </c>
      <c r="X370" s="35" t="s">
        <v>704</v>
      </c>
      <c r="Y370" s="11"/>
    </row>
    <row r="371" spans="1:25" ht="51" customHeight="1" x14ac:dyDescent="0.2">
      <c r="A371" s="33" t="s">
        <v>1476</v>
      </c>
      <c r="B371" s="34" t="s">
        <v>700</v>
      </c>
      <c r="C371" s="35" t="s">
        <v>701</v>
      </c>
      <c r="D371" s="35" t="s">
        <v>1068</v>
      </c>
      <c r="E371" s="17" t="s">
        <v>74</v>
      </c>
      <c r="F371" s="37" t="s">
        <v>1477</v>
      </c>
      <c r="G371" s="37" t="s">
        <v>1478</v>
      </c>
      <c r="H371" s="19">
        <v>43250</v>
      </c>
      <c r="I371" s="19">
        <v>44165</v>
      </c>
      <c r="J371" s="19" t="str">
        <f ca="1">IF(Ugovori_OPULJP[[#This Row],[DATUM ZAVRŠETKA OPERACIJE]]&lt;TODAY(),"završen","u provedbi")</f>
        <v>završen</v>
      </c>
      <c r="K371" s="18" t="s">
        <v>82</v>
      </c>
      <c r="L371" s="18" t="s">
        <v>82</v>
      </c>
      <c r="M371" s="42">
        <v>0.85</v>
      </c>
      <c r="N371" s="42">
        <v>0.15</v>
      </c>
      <c r="O371" s="27">
        <f>Ugovori_OPULJP[[#This Row],[Bespovratna sredstva - Ukupno (EU+Nac) HRK
= Ukupna ugovorena vrijednost bespovratnih sredstava]]*Ugovori_OPULJP[[#This Row],[EU STOPA SUFINANCIRANJA %
EU CO-FINANCING RATE %]]</f>
        <v>1488958.0899999999</v>
      </c>
      <c r="P371" s="27">
        <f>Ugovori_OPULJP[[#This Row],[Bespovratna sredstva - Ukupno (EU+Nac) HRK
= Ukupna ugovorena vrijednost bespovratnih sredstava]]*Ugovori_OPULJP[[#This Row],[STOPA NACIONALNOG SUFINANCIRANJA %]]</f>
        <v>262757.31</v>
      </c>
      <c r="Q371" s="27">
        <v>1751715.4</v>
      </c>
      <c r="R371" s="27">
        <v>0</v>
      </c>
      <c r="S371" s="27">
        <v>0</v>
      </c>
      <c r="T371" s="20">
        <f>Ugovori_OPULJP[[#This Row],[Bespovratna sredstva - Ukupno (EU+Nac) HRK
= Ukupna ugovorena vrijednost bespovratnih sredstava]]+Ugovori_OPULJP[[#This Row],[Javni doprinos korisnika - HRK]]+Ugovori_OPULJP[[#This Row],[Privatni doprinos korisnika - HRK]]</f>
        <v>1751715.4</v>
      </c>
      <c r="U371" s="17" t="s">
        <v>32</v>
      </c>
      <c r="V371" s="17" t="s">
        <v>29</v>
      </c>
      <c r="W371" s="35" t="s">
        <v>1479</v>
      </c>
      <c r="X371" s="35" t="s">
        <v>704</v>
      </c>
      <c r="Y371" s="11"/>
    </row>
    <row r="372" spans="1:25" ht="51" customHeight="1" x14ac:dyDescent="0.2">
      <c r="A372" s="33" t="s">
        <v>1480</v>
      </c>
      <c r="B372" s="34" t="s">
        <v>700</v>
      </c>
      <c r="C372" s="35" t="s">
        <v>701</v>
      </c>
      <c r="D372" s="35" t="s">
        <v>1068</v>
      </c>
      <c r="E372" s="17" t="s">
        <v>74</v>
      </c>
      <c r="F372" s="37" t="s">
        <v>1481</v>
      </c>
      <c r="G372" s="37" t="s">
        <v>1482</v>
      </c>
      <c r="H372" s="19">
        <v>43250</v>
      </c>
      <c r="I372" s="19">
        <v>44165</v>
      </c>
      <c r="J372" s="19" t="str">
        <f ca="1">IF(Ugovori_OPULJP[[#This Row],[DATUM ZAVRŠETKA OPERACIJE]]&lt;TODAY(),"završen","u provedbi")</f>
        <v>završen</v>
      </c>
      <c r="K372" s="18" t="s">
        <v>97</v>
      </c>
      <c r="L372" s="18" t="s">
        <v>97</v>
      </c>
      <c r="M372" s="42">
        <v>0.85</v>
      </c>
      <c r="N372" s="42">
        <v>0.15</v>
      </c>
      <c r="O372" s="27">
        <f>Ugovori_OPULJP[[#This Row],[Bespovratna sredstva - Ukupno (EU+Nac) HRK
= Ukupna ugovorena vrijednost bespovratnih sredstava]]*Ugovori_OPULJP[[#This Row],[EU STOPA SUFINANCIRANJA %
EU CO-FINANCING RATE %]]</f>
        <v>3488114.9950000001</v>
      </c>
      <c r="P372" s="27">
        <f>Ugovori_OPULJP[[#This Row],[Bespovratna sredstva - Ukupno (EU+Nac) HRK
= Ukupna ugovorena vrijednost bespovratnih sredstava]]*Ugovori_OPULJP[[#This Row],[STOPA NACIONALNOG SUFINANCIRANJA %]]</f>
        <v>615549.70499999996</v>
      </c>
      <c r="Q372" s="27">
        <v>4103664.7</v>
      </c>
      <c r="R372" s="27">
        <v>0</v>
      </c>
      <c r="S372" s="27">
        <v>0</v>
      </c>
      <c r="T372" s="20">
        <f>Ugovori_OPULJP[[#This Row],[Bespovratna sredstva - Ukupno (EU+Nac) HRK
= Ukupna ugovorena vrijednost bespovratnih sredstava]]+Ugovori_OPULJP[[#This Row],[Javni doprinos korisnika - HRK]]+Ugovori_OPULJP[[#This Row],[Privatni doprinos korisnika - HRK]]</f>
        <v>4103664.7</v>
      </c>
      <c r="U372" s="17" t="s">
        <v>32</v>
      </c>
      <c r="V372" s="17" t="s">
        <v>29</v>
      </c>
      <c r="W372" s="35" t="s">
        <v>1483</v>
      </c>
      <c r="X372" s="35" t="s">
        <v>704</v>
      </c>
      <c r="Y372" s="11"/>
    </row>
    <row r="373" spans="1:25" ht="51" customHeight="1" x14ac:dyDescent="0.2">
      <c r="A373" s="33" t="s">
        <v>1484</v>
      </c>
      <c r="B373" s="34" t="s">
        <v>700</v>
      </c>
      <c r="C373" s="35" t="s">
        <v>701</v>
      </c>
      <c r="D373" s="35" t="s">
        <v>1068</v>
      </c>
      <c r="E373" s="17" t="s">
        <v>74</v>
      </c>
      <c r="F373" s="37" t="s">
        <v>1485</v>
      </c>
      <c r="G373" s="37" t="s">
        <v>1486</v>
      </c>
      <c r="H373" s="19">
        <v>43250</v>
      </c>
      <c r="I373" s="19">
        <v>44073</v>
      </c>
      <c r="J373" s="19" t="str">
        <f ca="1">IF(Ugovori_OPULJP[[#This Row],[DATUM ZAVRŠETKA OPERACIJE]]&lt;TODAY(),"završen","u provedbi")</f>
        <v>završen</v>
      </c>
      <c r="K373" s="18" t="s">
        <v>209</v>
      </c>
      <c r="L373" s="18" t="s">
        <v>209</v>
      </c>
      <c r="M373" s="42">
        <v>0.85</v>
      </c>
      <c r="N373" s="42">
        <v>0.15</v>
      </c>
      <c r="O373" s="27">
        <f>Ugovori_OPULJP[[#This Row],[Bespovratna sredstva - Ukupno (EU+Nac) HRK
= Ukupna ugovorena vrijednost bespovratnih sredstava]]*Ugovori_OPULJP[[#This Row],[EU STOPA SUFINANCIRANJA %
EU CO-FINANCING RATE %]]</f>
        <v>1606328.3</v>
      </c>
      <c r="P373" s="27">
        <f>Ugovori_OPULJP[[#This Row],[Bespovratna sredstva - Ukupno (EU+Nac) HRK
= Ukupna ugovorena vrijednost bespovratnih sredstava]]*Ugovori_OPULJP[[#This Row],[STOPA NACIONALNOG SUFINANCIRANJA %]]</f>
        <v>283469.7</v>
      </c>
      <c r="Q373" s="27">
        <v>1889798</v>
      </c>
      <c r="R373" s="27">
        <v>0</v>
      </c>
      <c r="S373" s="27">
        <v>0</v>
      </c>
      <c r="T373" s="20">
        <f>Ugovori_OPULJP[[#This Row],[Bespovratna sredstva - Ukupno (EU+Nac) HRK
= Ukupna ugovorena vrijednost bespovratnih sredstava]]+Ugovori_OPULJP[[#This Row],[Javni doprinos korisnika - HRK]]+Ugovori_OPULJP[[#This Row],[Privatni doprinos korisnika - HRK]]</f>
        <v>1889798</v>
      </c>
      <c r="U373" s="17" t="s">
        <v>32</v>
      </c>
      <c r="V373" s="17" t="s">
        <v>29</v>
      </c>
      <c r="W373" s="35" t="s">
        <v>1487</v>
      </c>
      <c r="X373" s="35" t="s">
        <v>704</v>
      </c>
      <c r="Y373" s="11"/>
    </row>
    <row r="374" spans="1:25" ht="51" customHeight="1" x14ac:dyDescent="0.2">
      <c r="A374" s="33" t="s">
        <v>1488</v>
      </c>
      <c r="B374" s="34" t="s">
        <v>700</v>
      </c>
      <c r="C374" s="35" t="s">
        <v>701</v>
      </c>
      <c r="D374" s="35" t="s">
        <v>1068</v>
      </c>
      <c r="E374" s="17" t="s">
        <v>74</v>
      </c>
      <c r="F374" s="37" t="s">
        <v>1489</v>
      </c>
      <c r="G374" s="37" t="s">
        <v>1490</v>
      </c>
      <c r="H374" s="19">
        <v>43250</v>
      </c>
      <c r="I374" s="19">
        <v>44165</v>
      </c>
      <c r="J374" s="19" t="str">
        <f ca="1">IF(Ugovori_OPULJP[[#This Row],[DATUM ZAVRŠETKA OPERACIJE]]&lt;TODAY(),"završen","u provedbi")</f>
        <v>završen</v>
      </c>
      <c r="K374" s="18" t="s">
        <v>82</v>
      </c>
      <c r="L374" s="18" t="s">
        <v>82</v>
      </c>
      <c r="M374" s="42">
        <v>0.85</v>
      </c>
      <c r="N374" s="42">
        <v>0.15</v>
      </c>
      <c r="O374" s="27">
        <f>Ugovori_OPULJP[[#This Row],[Bespovratna sredstva - Ukupno (EU+Nac) HRK
= Ukupna ugovorena vrijednost bespovratnih sredstava]]*Ugovori_OPULJP[[#This Row],[EU STOPA SUFINANCIRANJA %
EU CO-FINANCING RATE %]]</f>
        <v>3488825.6799999997</v>
      </c>
      <c r="P374" s="27">
        <f>Ugovori_OPULJP[[#This Row],[Bespovratna sredstva - Ukupno (EU+Nac) HRK
= Ukupna ugovorena vrijednost bespovratnih sredstava]]*Ugovori_OPULJP[[#This Row],[STOPA NACIONALNOG SUFINANCIRANJA %]]</f>
        <v>615675.12</v>
      </c>
      <c r="Q374" s="27">
        <v>4104500.8</v>
      </c>
      <c r="R374" s="27">
        <v>0</v>
      </c>
      <c r="S374" s="27">
        <v>0</v>
      </c>
      <c r="T374" s="20">
        <f>Ugovori_OPULJP[[#This Row],[Bespovratna sredstva - Ukupno (EU+Nac) HRK
= Ukupna ugovorena vrijednost bespovratnih sredstava]]+Ugovori_OPULJP[[#This Row],[Javni doprinos korisnika - HRK]]+Ugovori_OPULJP[[#This Row],[Privatni doprinos korisnika - HRK]]</f>
        <v>4104500.8</v>
      </c>
      <c r="U374" s="17" t="s">
        <v>32</v>
      </c>
      <c r="V374" s="17" t="s">
        <v>29</v>
      </c>
      <c r="W374" s="35" t="s">
        <v>1491</v>
      </c>
      <c r="X374" s="35" t="s">
        <v>704</v>
      </c>
      <c r="Y374" s="11"/>
    </row>
    <row r="375" spans="1:25" ht="51" customHeight="1" x14ac:dyDescent="0.2">
      <c r="A375" s="33" t="s">
        <v>1492</v>
      </c>
      <c r="B375" s="34" t="s">
        <v>700</v>
      </c>
      <c r="C375" s="35" t="s">
        <v>701</v>
      </c>
      <c r="D375" s="35" t="s">
        <v>1068</v>
      </c>
      <c r="E375" s="17" t="s">
        <v>74</v>
      </c>
      <c r="F375" s="37" t="s">
        <v>1493</v>
      </c>
      <c r="G375" s="37" t="s">
        <v>1494</v>
      </c>
      <c r="H375" s="19">
        <v>43250</v>
      </c>
      <c r="I375" s="19">
        <v>44165</v>
      </c>
      <c r="J375" s="19" t="str">
        <f ca="1">IF(Ugovori_OPULJP[[#This Row],[DATUM ZAVRŠETKA OPERACIJE]]&lt;TODAY(),"završen","u provedbi")</f>
        <v>završen</v>
      </c>
      <c r="K375" s="18" t="s">
        <v>354</v>
      </c>
      <c r="L375" s="18" t="s">
        <v>354</v>
      </c>
      <c r="M375" s="42">
        <v>0.85</v>
      </c>
      <c r="N375" s="42">
        <v>0.15</v>
      </c>
      <c r="O375" s="27">
        <f>Ugovori_OPULJP[[#This Row],[Bespovratna sredstva - Ukupno (EU+Nac) HRK
= Ukupna ugovorena vrijednost bespovratnih sredstava]]*Ugovori_OPULJP[[#This Row],[EU STOPA SUFINANCIRANJA %
EU CO-FINANCING RATE %]]</f>
        <v>1174529.8130000001</v>
      </c>
      <c r="P375" s="27">
        <f>Ugovori_OPULJP[[#This Row],[Bespovratna sredstva - Ukupno (EU+Nac) HRK
= Ukupna ugovorena vrijednost bespovratnih sredstava]]*Ugovori_OPULJP[[#This Row],[STOPA NACIONALNOG SUFINANCIRANJA %]]</f>
        <v>207269.967</v>
      </c>
      <c r="Q375" s="27">
        <v>1381799.78</v>
      </c>
      <c r="R375" s="27">
        <v>0</v>
      </c>
      <c r="S375" s="27">
        <v>0</v>
      </c>
      <c r="T375" s="20">
        <f>Ugovori_OPULJP[[#This Row],[Bespovratna sredstva - Ukupno (EU+Nac) HRK
= Ukupna ugovorena vrijednost bespovratnih sredstava]]+Ugovori_OPULJP[[#This Row],[Javni doprinos korisnika - HRK]]+Ugovori_OPULJP[[#This Row],[Privatni doprinos korisnika - HRK]]</f>
        <v>1381799.78</v>
      </c>
      <c r="U375" s="17" t="s">
        <v>32</v>
      </c>
      <c r="V375" s="17" t="s">
        <v>29</v>
      </c>
      <c r="W375" s="35" t="s">
        <v>1495</v>
      </c>
      <c r="X375" s="35" t="s">
        <v>704</v>
      </c>
      <c r="Y375" s="11"/>
    </row>
    <row r="376" spans="1:25" ht="51" customHeight="1" x14ac:dyDescent="0.2">
      <c r="A376" s="33" t="s">
        <v>1496</v>
      </c>
      <c r="B376" s="34" t="s">
        <v>700</v>
      </c>
      <c r="C376" s="35" t="s">
        <v>701</v>
      </c>
      <c r="D376" s="35" t="s">
        <v>1068</v>
      </c>
      <c r="E376" s="17" t="s">
        <v>74</v>
      </c>
      <c r="F376" s="37" t="s">
        <v>12857</v>
      </c>
      <c r="G376" s="37" t="s">
        <v>1497</v>
      </c>
      <c r="H376" s="19">
        <v>43250</v>
      </c>
      <c r="I376" s="19">
        <v>44165</v>
      </c>
      <c r="J376" s="19" t="str">
        <f ca="1">IF(Ugovori_OPULJP[[#This Row],[DATUM ZAVRŠETKA OPERACIJE]]&lt;TODAY(),"završen","u provedbi")</f>
        <v>završen</v>
      </c>
      <c r="K376" s="18" t="s">
        <v>97</v>
      </c>
      <c r="L376" s="18" t="s">
        <v>97</v>
      </c>
      <c r="M376" s="42">
        <v>0.85</v>
      </c>
      <c r="N376" s="42">
        <v>0.15</v>
      </c>
      <c r="O376" s="27">
        <f>Ugovori_OPULJP[[#This Row],[Bespovratna sredstva - Ukupno (EU+Nac) HRK
= Ukupna ugovorena vrijednost bespovratnih sredstava]]*Ugovori_OPULJP[[#This Row],[EU STOPA SUFINANCIRANJA %
EU CO-FINANCING RATE %]]</f>
        <v>2730040.4040000001</v>
      </c>
      <c r="P376" s="27">
        <f>Ugovori_OPULJP[[#This Row],[Bespovratna sredstva - Ukupno (EU+Nac) HRK
= Ukupna ugovorena vrijednost bespovratnih sredstava]]*Ugovori_OPULJP[[#This Row],[STOPA NACIONALNOG SUFINANCIRANJA %]]</f>
        <v>481771.83600000001</v>
      </c>
      <c r="Q376" s="27">
        <v>3211812.24</v>
      </c>
      <c r="R376" s="27">
        <v>0</v>
      </c>
      <c r="S376" s="27">
        <v>0</v>
      </c>
      <c r="T376" s="20">
        <f>Ugovori_OPULJP[[#This Row],[Bespovratna sredstva - Ukupno (EU+Nac) HRK
= Ukupna ugovorena vrijednost bespovratnih sredstava]]+Ugovori_OPULJP[[#This Row],[Javni doprinos korisnika - HRK]]+Ugovori_OPULJP[[#This Row],[Privatni doprinos korisnika - HRK]]</f>
        <v>3211812.24</v>
      </c>
      <c r="U376" s="17" t="s">
        <v>32</v>
      </c>
      <c r="V376" s="17" t="s">
        <v>29</v>
      </c>
      <c r="W376" s="35" t="s">
        <v>1498</v>
      </c>
      <c r="X376" s="35" t="s">
        <v>704</v>
      </c>
      <c r="Y376" s="11"/>
    </row>
    <row r="377" spans="1:25" ht="51" customHeight="1" x14ac:dyDescent="0.2">
      <c r="A377" s="33" t="s">
        <v>1499</v>
      </c>
      <c r="B377" s="34" t="s">
        <v>700</v>
      </c>
      <c r="C377" s="35" t="s">
        <v>701</v>
      </c>
      <c r="D377" s="35" t="s">
        <v>1068</v>
      </c>
      <c r="E377" s="17" t="s">
        <v>74</v>
      </c>
      <c r="F377" s="37" t="s">
        <v>12858</v>
      </c>
      <c r="G377" s="37" t="s">
        <v>1500</v>
      </c>
      <c r="H377" s="19">
        <v>43250</v>
      </c>
      <c r="I377" s="19">
        <v>44165</v>
      </c>
      <c r="J377" s="19" t="str">
        <f ca="1">IF(Ugovori_OPULJP[[#This Row],[DATUM ZAVRŠETKA OPERACIJE]]&lt;TODAY(),"završen","u provedbi")</f>
        <v>završen</v>
      </c>
      <c r="K377" s="18" t="s">
        <v>82</v>
      </c>
      <c r="L377" s="18" t="s">
        <v>82</v>
      </c>
      <c r="M377" s="42">
        <v>0.85</v>
      </c>
      <c r="N377" s="42">
        <v>0.15</v>
      </c>
      <c r="O377" s="27">
        <f>Ugovori_OPULJP[[#This Row],[Bespovratna sredstva - Ukupno (EU+Nac) HRK
= Ukupna ugovorena vrijednost bespovratnih sredstava]]*Ugovori_OPULJP[[#This Row],[EU STOPA SUFINANCIRANJA %
EU CO-FINANCING RATE %]]</f>
        <v>2426871.4139999999</v>
      </c>
      <c r="P377" s="27">
        <f>Ugovori_OPULJP[[#This Row],[Bespovratna sredstva - Ukupno (EU+Nac) HRK
= Ukupna ugovorena vrijednost bespovratnih sredstava]]*Ugovori_OPULJP[[#This Row],[STOPA NACIONALNOG SUFINANCIRANJA %]]</f>
        <v>428271.42599999998</v>
      </c>
      <c r="Q377" s="27">
        <v>2855142.84</v>
      </c>
      <c r="R377" s="27">
        <v>0</v>
      </c>
      <c r="S377" s="27">
        <v>0</v>
      </c>
      <c r="T377" s="20">
        <f>Ugovori_OPULJP[[#This Row],[Bespovratna sredstva - Ukupno (EU+Nac) HRK
= Ukupna ugovorena vrijednost bespovratnih sredstava]]+Ugovori_OPULJP[[#This Row],[Javni doprinos korisnika - HRK]]+Ugovori_OPULJP[[#This Row],[Privatni doprinos korisnika - HRK]]</f>
        <v>2855142.84</v>
      </c>
      <c r="U377" s="17" t="s">
        <v>32</v>
      </c>
      <c r="V377" s="17" t="s">
        <v>29</v>
      </c>
      <c r="W377" s="35" t="s">
        <v>1501</v>
      </c>
      <c r="X377" s="35" t="s">
        <v>704</v>
      </c>
      <c r="Y377" s="11"/>
    </row>
    <row r="378" spans="1:25" ht="51" customHeight="1" x14ac:dyDescent="0.2">
      <c r="A378" s="33" t="s">
        <v>1502</v>
      </c>
      <c r="B378" s="34" t="s">
        <v>700</v>
      </c>
      <c r="C378" s="35" t="s">
        <v>701</v>
      </c>
      <c r="D378" s="35" t="s">
        <v>1068</v>
      </c>
      <c r="E378" s="17" t="s">
        <v>74</v>
      </c>
      <c r="F378" s="37" t="s">
        <v>12859</v>
      </c>
      <c r="G378" s="37" t="s">
        <v>1503</v>
      </c>
      <c r="H378" s="19">
        <v>43265</v>
      </c>
      <c r="I378" s="19">
        <v>44088</v>
      </c>
      <c r="J378" s="19" t="str">
        <f ca="1">IF(Ugovori_OPULJP[[#This Row],[DATUM ZAVRŠETKA OPERACIJE]]&lt;TODAY(),"završen","u provedbi")</f>
        <v>završen</v>
      </c>
      <c r="K378" s="18" t="s">
        <v>92</v>
      </c>
      <c r="L378" s="18" t="s">
        <v>92</v>
      </c>
      <c r="M378" s="42">
        <v>0.85</v>
      </c>
      <c r="N378" s="42">
        <v>0.15</v>
      </c>
      <c r="O378" s="27">
        <f>Ugovori_OPULJP[[#This Row],[Bespovratna sredstva - Ukupno (EU+Nac) HRK
= Ukupna ugovorena vrijednost bespovratnih sredstava]]*Ugovori_OPULJP[[#This Row],[EU STOPA SUFINANCIRANJA %
EU CO-FINANCING RATE %]]</f>
        <v>1669116.0149999999</v>
      </c>
      <c r="P378" s="27">
        <f>Ugovori_OPULJP[[#This Row],[Bespovratna sredstva - Ukupno (EU+Nac) HRK
= Ukupna ugovorena vrijednost bespovratnih sredstava]]*Ugovori_OPULJP[[#This Row],[STOPA NACIONALNOG SUFINANCIRANJA %]]</f>
        <v>294549.88499999995</v>
      </c>
      <c r="Q378" s="27">
        <v>1963665.9</v>
      </c>
      <c r="R378" s="27">
        <v>0</v>
      </c>
      <c r="S378" s="27">
        <v>0</v>
      </c>
      <c r="T378" s="20">
        <f>Ugovori_OPULJP[[#This Row],[Bespovratna sredstva - Ukupno (EU+Nac) HRK
= Ukupna ugovorena vrijednost bespovratnih sredstava]]+Ugovori_OPULJP[[#This Row],[Javni doprinos korisnika - HRK]]+Ugovori_OPULJP[[#This Row],[Privatni doprinos korisnika - HRK]]</f>
        <v>1963665.9</v>
      </c>
      <c r="U378" s="17" t="s">
        <v>32</v>
      </c>
      <c r="V378" s="17" t="s">
        <v>29</v>
      </c>
      <c r="W378" s="35" t="s">
        <v>1504</v>
      </c>
      <c r="X378" s="35" t="s">
        <v>704</v>
      </c>
      <c r="Y378" s="11"/>
    </row>
    <row r="379" spans="1:25" ht="63.75" customHeight="1" x14ac:dyDescent="0.2">
      <c r="A379" s="33" t="s">
        <v>1505</v>
      </c>
      <c r="B379" s="34" t="s">
        <v>700</v>
      </c>
      <c r="C379" s="35" t="s">
        <v>701</v>
      </c>
      <c r="D379" s="35" t="s">
        <v>1068</v>
      </c>
      <c r="E379" s="17" t="s">
        <v>74</v>
      </c>
      <c r="F379" s="37" t="s">
        <v>1506</v>
      </c>
      <c r="G379" s="37" t="s">
        <v>1507</v>
      </c>
      <c r="H379" s="19">
        <v>43250</v>
      </c>
      <c r="I379" s="19">
        <v>44165</v>
      </c>
      <c r="J379" s="19" t="str">
        <f ca="1">IF(Ugovori_OPULJP[[#This Row],[DATUM ZAVRŠETKA OPERACIJE]]&lt;TODAY(),"završen","u provedbi")</f>
        <v>završen</v>
      </c>
      <c r="K379" s="18" t="s">
        <v>97</v>
      </c>
      <c r="L379" s="18" t="s">
        <v>97</v>
      </c>
      <c r="M379" s="42">
        <v>0.85</v>
      </c>
      <c r="N379" s="42">
        <v>0.15</v>
      </c>
      <c r="O379" s="27">
        <f>Ugovori_OPULJP[[#This Row],[Bespovratna sredstva - Ukupno (EU+Nac) HRK
= Ukupna ugovorena vrijednost bespovratnih sredstava]]*Ugovori_OPULJP[[#This Row],[EU STOPA SUFINANCIRANJA %
EU CO-FINANCING RATE %]]</f>
        <v>5034543.2</v>
      </c>
      <c r="P379" s="27">
        <f>Ugovori_OPULJP[[#This Row],[Bespovratna sredstva - Ukupno (EU+Nac) HRK
= Ukupna ugovorena vrijednost bespovratnih sredstava]]*Ugovori_OPULJP[[#This Row],[STOPA NACIONALNOG SUFINANCIRANJA %]]</f>
        <v>888448.79999999993</v>
      </c>
      <c r="Q379" s="27">
        <v>5922992</v>
      </c>
      <c r="R379" s="27">
        <v>0</v>
      </c>
      <c r="S379" s="27">
        <v>0</v>
      </c>
      <c r="T379" s="20">
        <f>Ugovori_OPULJP[[#This Row],[Bespovratna sredstva - Ukupno (EU+Nac) HRK
= Ukupna ugovorena vrijednost bespovratnih sredstava]]+Ugovori_OPULJP[[#This Row],[Javni doprinos korisnika - HRK]]+Ugovori_OPULJP[[#This Row],[Privatni doprinos korisnika - HRK]]</f>
        <v>5922992</v>
      </c>
      <c r="U379" s="17" t="s">
        <v>32</v>
      </c>
      <c r="V379" s="17" t="s">
        <v>29</v>
      </c>
      <c r="W379" s="35" t="s">
        <v>1508</v>
      </c>
      <c r="X379" s="35" t="s">
        <v>704</v>
      </c>
      <c r="Y379" s="11"/>
    </row>
    <row r="380" spans="1:25" ht="51" customHeight="1" x14ac:dyDescent="0.2">
      <c r="A380" s="33" t="s">
        <v>1509</v>
      </c>
      <c r="B380" s="34" t="s">
        <v>700</v>
      </c>
      <c r="C380" s="35" t="s">
        <v>701</v>
      </c>
      <c r="D380" s="35" t="s">
        <v>1068</v>
      </c>
      <c r="E380" s="17" t="s">
        <v>74</v>
      </c>
      <c r="F380" s="37" t="s">
        <v>1510</v>
      </c>
      <c r="G380" s="37" t="s">
        <v>1511</v>
      </c>
      <c r="H380" s="19">
        <v>43250</v>
      </c>
      <c r="I380" s="19">
        <v>44165</v>
      </c>
      <c r="J380" s="19" t="str">
        <f ca="1">IF(Ugovori_OPULJP[[#This Row],[DATUM ZAVRŠETKA OPERACIJE]]&lt;TODAY(),"završen","u provedbi")</f>
        <v>završen</v>
      </c>
      <c r="K380" s="18" t="s">
        <v>560</v>
      </c>
      <c r="L380" s="18" t="s">
        <v>560</v>
      </c>
      <c r="M380" s="42">
        <v>0.85</v>
      </c>
      <c r="N380" s="42">
        <v>0.15</v>
      </c>
      <c r="O380" s="27">
        <f>Ugovori_OPULJP[[#This Row],[Bespovratna sredstva - Ukupno (EU+Nac) HRK
= Ukupna ugovorena vrijednost bespovratnih sredstava]]*Ugovori_OPULJP[[#This Row],[EU STOPA SUFINANCIRANJA %
EU CO-FINANCING RATE %]]</f>
        <v>1452403.5</v>
      </c>
      <c r="P380" s="27">
        <f>Ugovori_OPULJP[[#This Row],[Bespovratna sredstva - Ukupno (EU+Nac) HRK
= Ukupna ugovorena vrijednost bespovratnih sredstava]]*Ugovori_OPULJP[[#This Row],[STOPA NACIONALNOG SUFINANCIRANJA %]]</f>
        <v>256306.5</v>
      </c>
      <c r="Q380" s="27">
        <v>1708710</v>
      </c>
      <c r="R380" s="27">
        <v>0</v>
      </c>
      <c r="S380" s="27">
        <v>0</v>
      </c>
      <c r="T380" s="20">
        <f>Ugovori_OPULJP[[#This Row],[Bespovratna sredstva - Ukupno (EU+Nac) HRK
= Ukupna ugovorena vrijednost bespovratnih sredstava]]+Ugovori_OPULJP[[#This Row],[Javni doprinos korisnika - HRK]]+Ugovori_OPULJP[[#This Row],[Privatni doprinos korisnika - HRK]]</f>
        <v>1708710</v>
      </c>
      <c r="U380" s="17" t="s">
        <v>32</v>
      </c>
      <c r="V380" s="17" t="s">
        <v>29</v>
      </c>
      <c r="W380" s="35" t="s">
        <v>1512</v>
      </c>
      <c r="X380" s="35" t="s">
        <v>704</v>
      </c>
      <c r="Y380" s="11"/>
    </row>
    <row r="381" spans="1:25" ht="51" customHeight="1" x14ac:dyDescent="0.2">
      <c r="A381" s="33" t="s">
        <v>1513</v>
      </c>
      <c r="B381" s="34" t="s">
        <v>700</v>
      </c>
      <c r="C381" s="35" t="s">
        <v>701</v>
      </c>
      <c r="D381" s="35" t="s">
        <v>1068</v>
      </c>
      <c r="E381" s="17" t="s">
        <v>74</v>
      </c>
      <c r="F381" s="37" t="s">
        <v>12978</v>
      </c>
      <c r="G381" s="37" t="s">
        <v>1514</v>
      </c>
      <c r="H381" s="19">
        <v>43250</v>
      </c>
      <c r="I381" s="19">
        <v>44165</v>
      </c>
      <c r="J381" s="19" t="str">
        <f ca="1">IF(Ugovori_OPULJP[[#This Row],[DATUM ZAVRŠETKA OPERACIJE]]&lt;TODAY(),"završen","u provedbi")</f>
        <v>završen</v>
      </c>
      <c r="K381" s="18" t="s">
        <v>97</v>
      </c>
      <c r="L381" s="18" t="s">
        <v>97</v>
      </c>
      <c r="M381" s="42">
        <v>0.85</v>
      </c>
      <c r="N381" s="42">
        <v>0.15</v>
      </c>
      <c r="O381" s="27">
        <f>Ugovori_OPULJP[[#This Row],[Bespovratna sredstva - Ukupno (EU+Nac) HRK
= Ukupna ugovorena vrijednost bespovratnih sredstava]]*Ugovori_OPULJP[[#This Row],[EU STOPA SUFINANCIRANJA %
EU CO-FINANCING RATE %]]</f>
        <v>8294183.7199999988</v>
      </c>
      <c r="P381" s="27">
        <f>Ugovori_OPULJP[[#This Row],[Bespovratna sredstva - Ukupno (EU+Nac) HRK
= Ukupna ugovorena vrijednost bespovratnih sredstava]]*Ugovori_OPULJP[[#This Row],[STOPA NACIONALNOG SUFINANCIRANJA %]]</f>
        <v>1463679.4799999997</v>
      </c>
      <c r="Q381" s="27">
        <v>9757863.1999999993</v>
      </c>
      <c r="R381" s="27">
        <v>0</v>
      </c>
      <c r="S381" s="27">
        <v>0</v>
      </c>
      <c r="T381" s="20">
        <f>Ugovori_OPULJP[[#This Row],[Bespovratna sredstva - Ukupno (EU+Nac) HRK
= Ukupna ugovorena vrijednost bespovratnih sredstava]]+Ugovori_OPULJP[[#This Row],[Javni doprinos korisnika - HRK]]+Ugovori_OPULJP[[#This Row],[Privatni doprinos korisnika - HRK]]</f>
        <v>9757863.1999999993</v>
      </c>
      <c r="U381" s="17" t="s">
        <v>32</v>
      </c>
      <c r="V381" s="17" t="s">
        <v>29</v>
      </c>
      <c r="W381" s="35" t="s">
        <v>1515</v>
      </c>
      <c r="X381" s="35" t="s">
        <v>704</v>
      </c>
      <c r="Y381" s="11"/>
    </row>
    <row r="382" spans="1:25" ht="51" customHeight="1" x14ac:dyDescent="0.2">
      <c r="A382" s="33" t="s">
        <v>1516</v>
      </c>
      <c r="B382" s="34" t="s">
        <v>700</v>
      </c>
      <c r="C382" s="35" t="s">
        <v>701</v>
      </c>
      <c r="D382" s="35" t="s">
        <v>1068</v>
      </c>
      <c r="E382" s="17" t="s">
        <v>74</v>
      </c>
      <c r="F382" s="37" t="s">
        <v>1517</v>
      </c>
      <c r="G382" s="37" t="s">
        <v>1518</v>
      </c>
      <c r="H382" s="19">
        <v>43284</v>
      </c>
      <c r="I382" s="19">
        <v>44199</v>
      </c>
      <c r="J382" s="19" t="str">
        <f ca="1">IF(Ugovori_OPULJP[[#This Row],[DATUM ZAVRŠETKA OPERACIJE]]&lt;TODAY(),"završen","u provedbi")</f>
        <v>završen</v>
      </c>
      <c r="K382" s="18" t="s">
        <v>97</v>
      </c>
      <c r="L382" s="18" t="s">
        <v>97</v>
      </c>
      <c r="M382" s="42">
        <v>0.85</v>
      </c>
      <c r="N382" s="42">
        <v>0.15</v>
      </c>
      <c r="O382" s="27">
        <f>Ugovori_OPULJP[[#This Row],[Bespovratna sredstva - Ukupno (EU+Nac) HRK
= Ukupna ugovorena vrijednost bespovratnih sredstava]]*Ugovori_OPULJP[[#This Row],[EU STOPA SUFINANCIRANJA %
EU CO-FINANCING RATE %]]</f>
        <v>2159791.3075000001</v>
      </c>
      <c r="P382" s="27">
        <f>Ugovori_OPULJP[[#This Row],[Bespovratna sredstva - Ukupno (EU+Nac) HRK
= Ukupna ugovorena vrijednost bespovratnih sredstava]]*Ugovori_OPULJP[[#This Row],[STOPA NACIONALNOG SUFINANCIRANJA %]]</f>
        <v>381139.64250000002</v>
      </c>
      <c r="Q382" s="27">
        <v>2540930.9500000002</v>
      </c>
      <c r="R382" s="27">
        <v>0</v>
      </c>
      <c r="S382" s="27">
        <v>0</v>
      </c>
      <c r="T382" s="20">
        <f>Ugovori_OPULJP[[#This Row],[Bespovratna sredstva - Ukupno (EU+Nac) HRK
= Ukupna ugovorena vrijednost bespovratnih sredstava]]+Ugovori_OPULJP[[#This Row],[Javni doprinos korisnika - HRK]]+Ugovori_OPULJP[[#This Row],[Privatni doprinos korisnika - HRK]]</f>
        <v>2540930.9500000002</v>
      </c>
      <c r="U382" s="17" t="s">
        <v>32</v>
      </c>
      <c r="V382" s="17" t="s">
        <v>29</v>
      </c>
      <c r="W382" s="35" t="s">
        <v>1519</v>
      </c>
      <c r="X382" s="35" t="s">
        <v>704</v>
      </c>
      <c r="Y382" s="11"/>
    </row>
    <row r="383" spans="1:25" ht="51" customHeight="1" x14ac:dyDescent="0.2">
      <c r="A383" s="33" t="s">
        <v>1520</v>
      </c>
      <c r="B383" s="34" t="s">
        <v>700</v>
      </c>
      <c r="C383" s="35" t="s">
        <v>701</v>
      </c>
      <c r="D383" s="35" t="s">
        <v>1068</v>
      </c>
      <c r="E383" s="17" t="s">
        <v>74</v>
      </c>
      <c r="F383" s="37" t="s">
        <v>1521</v>
      </c>
      <c r="G383" s="37" t="s">
        <v>1522</v>
      </c>
      <c r="H383" s="19">
        <v>43266</v>
      </c>
      <c r="I383" s="19">
        <v>44180</v>
      </c>
      <c r="J383" s="19" t="str">
        <f ca="1">IF(Ugovori_OPULJP[[#This Row],[DATUM ZAVRŠETKA OPERACIJE]]&lt;TODAY(),"završen","u provedbi")</f>
        <v>završen</v>
      </c>
      <c r="K383" s="18" t="s">
        <v>97</v>
      </c>
      <c r="L383" s="18" t="s">
        <v>97</v>
      </c>
      <c r="M383" s="42">
        <v>0.85</v>
      </c>
      <c r="N383" s="42">
        <v>0.15</v>
      </c>
      <c r="O383" s="27">
        <f>Ugovori_OPULJP[[#This Row],[Bespovratna sredstva - Ukupno (EU+Nac) HRK
= Ukupna ugovorena vrijednost bespovratnih sredstava]]*Ugovori_OPULJP[[#This Row],[EU STOPA SUFINANCIRANJA %
EU CO-FINANCING RATE %]]</f>
        <v>4074421.4584999997</v>
      </c>
      <c r="P383" s="27">
        <f>Ugovori_OPULJP[[#This Row],[Bespovratna sredstva - Ukupno (EU+Nac) HRK
= Ukupna ugovorena vrijednost bespovratnih sredstava]]*Ugovori_OPULJP[[#This Row],[STOPA NACIONALNOG SUFINANCIRANJA %]]</f>
        <v>719015.55149999994</v>
      </c>
      <c r="Q383" s="27">
        <v>4793437.01</v>
      </c>
      <c r="R383" s="27">
        <v>0</v>
      </c>
      <c r="S383" s="27">
        <v>0</v>
      </c>
      <c r="T383" s="20">
        <f>Ugovori_OPULJP[[#This Row],[Bespovratna sredstva - Ukupno (EU+Nac) HRK
= Ukupna ugovorena vrijednost bespovratnih sredstava]]+Ugovori_OPULJP[[#This Row],[Javni doprinos korisnika - HRK]]+Ugovori_OPULJP[[#This Row],[Privatni doprinos korisnika - HRK]]</f>
        <v>4793437.01</v>
      </c>
      <c r="U383" s="17" t="s">
        <v>32</v>
      </c>
      <c r="V383" s="17" t="s">
        <v>29</v>
      </c>
      <c r="W383" s="35" t="s">
        <v>1523</v>
      </c>
      <c r="X383" s="35" t="s">
        <v>704</v>
      </c>
      <c r="Y383" s="11"/>
    </row>
    <row r="384" spans="1:25" ht="51" customHeight="1" x14ac:dyDescent="0.2">
      <c r="A384" s="33" t="s">
        <v>1524</v>
      </c>
      <c r="B384" s="34" t="s">
        <v>700</v>
      </c>
      <c r="C384" s="35" t="s">
        <v>701</v>
      </c>
      <c r="D384" s="35" t="s">
        <v>1068</v>
      </c>
      <c r="E384" s="17" t="s">
        <v>74</v>
      </c>
      <c r="F384" s="37" t="s">
        <v>1525</v>
      </c>
      <c r="G384" s="37" t="s">
        <v>1526</v>
      </c>
      <c r="H384" s="19">
        <v>43250</v>
      </c>
      <c r="I384" s="19">
        <v>44165</v>
      </c>
      <c r="J384" s="19" t="str">
        <f ca="1">IF(Ugovori_OPULJP[[#This Row],[DATUM ZAVRŠETKA OPERACIJE]]&lt;TODAY(),"završen","u provedbi")</f>
        <v>završen</v>
      </c>
      <c r="K384" s="18" t="s">
        <v>354</v>
      </c>
      <c r="L384" s="18" t="s">
        <v>354</v>
      </c>
      <c r="M384" s="42">
        <v>0.85</v>
      </c>
      <c r="N384" s="42">
        <v>0.15</v>
      </c>
      <c r="O384" s="27">
        <f>Ugovori_OPULJP[[#This Row],[Bespovratna sredstva - Ukupno (EU+Nac) HRK
= Ukupna ugovorena vrijednost bespovratnih sredstava]]*Ugovori_OPULJP[[#This Row],[EU STOPA SUFINANCIRANJA %
EU CO-FINANCING RATE %]]</f>
        <v>1834287.6069999998</v>
      </c>
      <c r="P384" s="27">
        <f>Ugovori_OPULJP[[#This Row],[Bespovratna sredstva - Ukupno (EU+Nac) HRK
= Ukupna ugovorena vrijednost bespovratnih sredstava]]*Ugovori_OPULJP[[#This Row],[STOPA NACIONALNOG SUFINANCIRANJA %]]</f>
        <v>323697.81299999997</v>
      </c>
      <c r="Q384" s="27">
        <v>2157985.42</v>
      </c>
      <c r="R384" s="27">
        <v>0</v>
      </c>
      <c r="S384" s="27">
        <v>0</v>
      </c>
      <c r="T384" s="20">
        <f>Ugovori_OPULJP[[#This Row],[Bespovratna sredstva - Ukupno (EU+Nac) HRK
= Ukupna ugovorena vrijednost bespovratnih sredstava]]+Ugovori_OPULJP[[#This Row],[Javni doprinos korisnika - HRK]]+Ugovori_OPULJP[[#This Row],[Privatni doprinos korisnika - HRK]]</f>
        <v>2157985.42</v>
      </c>
      <c r="U384" s="17" t="s">
        <v>32</v>
      </c>
      <c r="V384" s="17" t="s">
        <v>29</v>
      </c>
      <c r="W384" s="35" t="s">
        <v>1527</v>
      </c>
      <c r="X384" s="35" t="s">
        <v>704</v>
      </c>
      <c r="Y384" s="11"/>
    </row>
    <row r="385" spans="1:25" ht="51" customHeight="1" x14ac:dyDescent="0.2">
      <c r="A385" s="33" t="s">
        <v>1528</v>
      </c>
      <c r="B385" s="34" t="s">
        <v>700</v>
      </c>
      <c r="C385" s="35" t="s">
        <v>701</v>
      </c>
      <c r="D385" s="35" t="s">
        <v>1068</v>
      </c>
      <c r="E385" s="17" t="s">
        <v>74</v>
      </c>
      <c r="F385" s="37" t="s">
        <v>1529</v>
      </c>
      <c r="G385" s="37" t="s">
        <v>1530</v>
      </c>
      <c r="H385" s="19">
        <v>43250</v>
      </c>
      <c r="I385" s="19">
        <v>44165</v>
      </c>
      <c r="J385" s="19" t="str">
        <f ca="1">IF(Ugovori_OPULJP[[#This Row],[DATUM ZAVRŠETKA OPERACIJE]]&lt;TODAY(),"završen","u provedbi")</f>
        <v>završen</v>
      </c>
      <c r="K385" s="18" t="s">
        <v>97</v>
      </c>
      <c r="L385" s="18" t="s">
        <v>97</v>
      </c>
      <c r="M385" s="42">
        <v>0.85</v>
      </c>
      <c r="N385" s="42">
        <v>0.15</v>
      </c>
      <c r="O385" s="27">
        <f>Ugovori_OPULJP[[#This Row],[Bespovratna sredstva - Ukupno (EU+Nac) HRK
= Ukupna ugovorena vrijednost bespovratnih sredstava]]*Ugovori_OPULJP[[#This Row],[EU STOPA SUFINANCIRANJA %
EU CO-FINANCING RATE %]]</f>
        <v>2710408.3280000002</v>
      </c>
      <c r="P385" s="27">
        <f>Ugovori_OPULJP[[#This Row],[Bespovratna sredstva - Ukupno (EU+Nac) HRK
= Ukupna ugovorena vrijednost bespovratnih sredstava]]*Ugovori_OPULJP[[#This Row],[STOPA NACIONALNOG SUFINANCIRANJA %]]</f>
        <v>478307.35200000001</v>
      </c>
      <c r="Q385" s="27">
        <v>3188715.68</v>
      </c>
      <c r="R385" s="27">
        <v>0</v>
      </c>
      <c r="S385" s="27">
        <v>0</v>
      </c>
      <c r="T385" s="20">
        <f>Ugovori_OPULJP[[#This Row],[Bespovratna sredstva - Ukupno (EU+Nac) HRK
= Ukupna ugovorena vrijednost bespovratnih sredstava]]+Ugovori_OPULJP[[#This Row],[Javni doprinos korisnika - HRK]]+Ugovori_OPULJP[[#This Row],[Privatni doprinos korisnika - HRK]]</f>
        <v>3188715.68</v>
      </c>
      <c r="U385" s="17" t="s">
        <v>32</v>
      </c>
      <c r="V385" s="17" t="s">
        <v>29</v>
      </c>
      <c r="W385" s="35" t="s">
        <v>1531</v>
      </c>
      <c r="X385" s="35" t="s">
        <v>704</v>
      </c>
      <c r="Y385" s="11"/>
    </row>
    <row r="386" spans="1:25" ht="51" customHeight="1" x14ac:dyDescent="0.2">
      <c r="A386" s="33" t="s">
        <v>1532</v>
      </c>
      <c r="B386" s="34" t="s">
        <v>700</v>
      </c>
      <c r="C386" s="35" t="s">
        <v>701</v>
      </c>
      <c r="D386" s="35" t="s">
        <v>1068</v>
      </c>
      <c r="E386" s="17" t="s">
        <v>74</v>
      </c>
      <c r="F386" s="37" t="s">
        <v>1533</v>
      </c>
      <c r="G386" s="37" t="s">
        <v>1534</v>
      </c>
      <c r="H386" s="19">
        <v>43250</v>
      </c>
      <c r="I386" s="19">
        <v>44165</v>
      </c>
      <c r="J386" s="19" t="str">
        <f ca="1">IF(Ugovori_OPULJP[[#This Row],[DATUM ZAVRŠETKA OPERACIJE]]&lt;TODAY(),"završen","u provedbi")</f>
        <v>završen</v>
      </c>
      <c r="K386" s="18" t="s">
        <v>97</v>
      </c>
      <c r="L386" s="18" t="s">
        <v>97</v>
      </c>
      <c r="M386" s="42">
        <v>0.85</v>
      </c>
      <c r="N386" s="42">
        <v>0.15</v>
      </c>
      <c r="O386" s="27">
        <f>Ugovori_OPULJP[[#This Row],[Bespovratna sredstva - Ukupno (EU+Nac) HRK
= Ukupna ugovorena vrijednost bespovratnih sredstava]]*Ugovori_OPULJP[[#This Row],[EU STOPA SUFINANCIRANJA %
EU CO-FINANCING RATE %]]</f>
        <v>1371772.5</v>
      </c>
      <c r="P386" s="27">
        <f>Ugovori_OPULJP[[#This Row],[Bespovratna sredstva - Ukupno (EU+Nac) HRK
= Ukupna ugovorena vrijednost bespovratnih sredstava]]*Ugovori_OPULJP[[#This Row],[STOPA NACIONALNOG SUFINANCIRANJA %]]</f>
        <v>242077.5</v>
      </c>
      <c r="Q386" s="27">
        <v>1613850</v>
      </c>
      <c r="R386" s="27">
        <v>0</v>
      </c>
      <c r="S386" s="27">
        <v>0</v>
      </c>
      <c r="T386" s="20">
        <f>Ugovori_OPULJP[[#This Row],[Bespovratna sredstva - Ukupno (EU+Nac) HRK
= Ukupna ugovorena vrijednost bespovratnih sredstava]]+Ugovori_OPULJP[[#This Row],[Javni doprinos korisnika - HRK]]+Ugovori_OPULJP[[#This Row],[Privatni doprinos korisnika - HRK]]</f>
        <v>1613850</v>
      </c>
      <c r="U386" s="17" t="s">
        <v>32</v>
      </c>
      <c r="V386" s="17" t="s">
        <v>29</v>
      </c>
      <c r="W386" s="35" t="s">
        <v>1535</v>
      </c>
      <c r="X386" s="35" t="s">
        <v>704</v>
      </c>
      <c r="Y386" s="11"/>
    </row>
    <row r="387" spans="1:25" ht="51" customHeight="1" x14ac:dyDescent="0.2">
      <c r="A387" s="33" t="s">
        <v>1536</v>
      </c>
      <c r="B387" s="34" t="s">
        <v>700</v>
      </c>
      <c r="C387" s="35" t="s">
        <v>701</v>
      </c>
      <c r="D387" s="35" t="s">
        <v>1068</v>
      </c>
      <c r="E387" s="17" t="s">
        <v>74</v>
      </c>
      <c r="F387" s="37" t="s">
        <v>1537</v>
      </c>
      <c r="G387" s="37" t="s">
        <v>170</v>
      </c>
      <c r="H387" s="19">
        <v>43250</v>
      </c>
      <c r="I387" s="19">
        <v>44165</v>
      </c>
      <c r="J387" s="19" t="str">
        <f ca="1">IF(Ugovori_OPULJP[[#This Row],[DATUM ZAVRŠETKA OPERACIJE]]&lt;TODAY(),"završen","u provedbi")</f>
        <v>završen</v>
      </c>
      <c r="K387" s="18" t="s">
        <v>171</v>
      </c>
      <c r="L387" s="18" t="s">
        <v>171</v>
      </c>
      <c r="M387" s="42">
        <v>0.85</v>
      </c>
      <c r="N387" s="42">
        <v>0.15</v>
      </c>
      <c r="O387" s="27">
        <f>Ugovori_OPULJP[[#This Row],[Bespovratna sredstva - Ukupno (EU+Nac) HRK
= Ukupna ugovorena vrijednost bespovratnih sredstava]]*Ugovori_OPULJP[[#This Row],[EU STOPA SUFINANCIRANJA %
EU CO-FINANCING RATE %]]</f>
        <v>8493382.8859999999</v>
      </c>
      <c r="P387" s="27">
        <f>Ugovori_OPULJP[[#This Row],[Bespovratna sredstva - Ukupno (EU+Nac) HRK
= Ukupna ugovorena vrijednost bespovratnih sredstava]]*Ugovori_OPULJP[[#This Row],[STOPA NACIONALNOG SUFINANCIRANJA %]]</f>
        <v>1498832.274</v>
      </c>
      <c r="Q387" s="27">
        <v>9992215.1600000001</v>
      </c>
      <c r="R387" s="27">
        <v>0</v>
      </c>
      <c r="S387" s="27">
        <v>0</v>
      </c>
      <c r="T387" s="20">
        <f>Ugovori_OPULJP[[#This Row],[Bespovratna sredstva - Ukupno (EU+Nac) HRK
= Ukupna ugovorena vrijednost bespovratnih sredstava]]+Ugovori_OPULJP[[#This Row],[Javni doprinos korisnika - HRK]]+Ugovori_OPULJP[[#This Row],[Privatni doprinos korisnika - HRK]]</f>
        <v>9992215.1600000001</v>
      </c>
      <c r="U387" s="17" t="s">
        <v>32</v>
      </c>
      <c r="V387" s="17" t="s">
        <v>29</v>
      </c>
      <c r="W387" s="35" t="s">
        <v>1538</v>
      </c>
      <c r="X387" s="35" t="s">
        <v>704</v>
      </c>
      <c r="Y387" s="11"/>
    </row>
    <row r="388" spans="1:25" ht="51" customHeight="1" x14ac:dyDescent="0.2">
      <c r="A388" s="33" t="s">
        <v>1539</v>
      </c>
      <c r="B388" s="34" t="s">
        <v>700</v>
      </c>
      <c r="C388" s="35" t="s">
        <v>701</v>
      </c>
      <c r="D388" s="35" t="s">
        <v>1068</v>
      </c>
      <c r="E388" s="17" t="s">
        <v>74</v>
      </c>
      <c r="F388" s="37" t="s">
        <v>1540</v>
      </c>
      <c r="G388" s="37" t="s">
        <v>1541</v>
      </c>
      <c r="H388" s="19">
        <v>43250</v>
      </c>
      <c r="I388" s="19">
        <v>44165</v>
      </c>
      <c r="J388" s="19" t="str">
        <f ca="1">IF(Ugovori_OPULJP[[#This Row],[DATUM ZAVRŠETKA OPERACIJE]]&lt;TODAY(),"završen","u provedbi")</f>
        <v>završen</v>
      </c>
      <c r="K388" s="18" t="s">
        <v>266</v>
      </c>
      <c r="L388" s="18" t="s">
        <v>266</v>
      </c>
      <c r="M388" s="42">
        <v>0.85</v>
      </c>
      <c r="N388" s="42">
        <v>0.15</v>
      </c>
      <c r="O388" s="27">
        <f>Ugovori_OPULJP[[#This Row],[Bespovratna sredstva - Ukupno (EU+Nac) HRK
= Ukupna ugovorena vrijednost bespovratnih sredstava]]*Ugovori_OPULJP[[#This Row],[EU STOPA SUFINANCIRANJA %
EU CO-FINANCING RATE %]]</f>
        <v>6756788.2949999999</v>
      </c>
      <c r="P388" s="27">
        <f>Ugovori_OPULJP[[#This Row],[Bespovratna sredstva - Ukupno (EU+Nac) HRK
= Ukupna ugovorena vrijednost bespovratnih sredstava]]*Ugovori_OPULJP[[#This Row],[STOPA NACIONALNOG SUFINANCIRANJA %]]</f>
        <v>1192374.405</v>
      </c>
      <c r="Q388" s="27">
        <v>7949162.7000000002</v>
      </c>
      <c r="R388" s="27">
        <v>0</v>
      </c>
      <c r="S388" s="27">
        <v>0</v>
      </c>
      <c r="T388" s="20">
        <f>Ugovori_OPULJP[[#This Row],[Bespovratna sredstva - Ukupno (EU+Nac) HRK
= Ukupna ugovorena vrijednost bespovratnih sredstava]]+Ugovori_OPULJP[[#This Row],[Javni doprinos korisnika - HRK]]+Ugovori_OPULJP[[#This Row],[Privatni doprinos korisnika - HRK]]</f>
        <v>7949162.7000000002</v>
      </c>
      <c r="U388" s="17" t="s">
        <v>32</v>
      </c>
      <c r="V388" s="17" t="s">
        <v>29</v>
      </c>
      <c r="W388" s="35" t="s">
        <v>1542</v>
      </c>
      <c r="X388" s="35" t="s">
        <v>704</v>
      </c>
      <c r="Y388" s="11"/>
    </row>
    <row r="389" spans="1:25" ht="51" customHeight="1" x14ac:dyDescent="0.2">
      <c r="A389" s="33" t="s">
        <v>1543</v>
      </c>
      <c r="B389" s="34" t="s">
        <v>700</v>
      </c>
      <c r="C389" s="35" t="s">
        <v>701</v>
      </c>
      <c r="D389" s="35" t="s">
        <v>1068</v>
      </c>
      <c r="E389" s="17" t="s">
        <v>74</v>
      </c>
      <c r="F389" s="37" t="s">
        <v>1544</v>
      </c>
      <c r="G389" s="37" t="s">
        <v>1545</v>
      </c>
      <c r="H389" s="19">
        <v>43250</v>
      </c>
      <c r="I389" s="19">
        <v>44165</v>
      </c>
      <c r="J389" s="19" t="str">
        <f ca="1">IF(Ugovori_OPULJP[[#This Row],[DATUM ZAVRŠETKA OPERACIJE]]&lt;TODAY(),"završen","u provedbi")</f>
        <v>završen</v>
      </c>
      <c r="K389" s="18" t="s">
        <v>102</v>
      </c>
      <c r="L389" s="18" t="s">
        <v>102</v>
      </c>
      <c r="M389" s="42">
        <v>0.85</v>
      </c>
      <c r="N389" s="42">
        <v>0.15</v>
      </c>
      <c r="O389" s="27">
        <f>Ugovori_OPULJP[[#This Row],[Bespovratna sredstva - Ukupno (EU+Nac) HRK
= Ukupna ugovorena vrijednost bespovratnih sredstava]]*Ugovori_OPULJP[[#This Row],[EU STOPA SUFINANCIRANJA %
EU CO-FINANCING RATE %]]</f>
        <v>3448142.6399999997</v>
      </c>
      <c r="P389" s="27">
        <f>Ugovori_OPULJP[[#This Row],[Bespovratna sredstva - Ukupno (EU+Nac) HRK
= Ukupna ugovorena vrijednost bespovratnih sredstava]]*Ugovori_OPULJP[[#This Row],[STOPA NACIONALNOG SUFINANCIRANJA %]]</f>
        <v>608495.76</v>
      </c>
      <c r="Q389" s="27">
        <v>4056638.4</v>
      </c>
      <c r="R389" s="27">
        <v>0</v>
      </c>
      <c r="S389" s="27">
        <v>0</v>
      </c>
      <c r="T389" s="20">
        <f>Ugovori_OPULJP[[#This Row],[Bespovratna sredstva - Ukupno (EU+Nac) HRK
= Ukupna ugovorena vrijednost bespovratnih sredstava]]+Ugovori_OPULJP[[#This Row],[Javni doprinos korisnika - HRK]]+Ugovori_OPULJP[[#This Row],[Privatni doprinos korisnika - HRK]]</f>
        <v>4056638.4</v>
      </c>
      <c r="U389" s="17" t="s">
        <v>32</v>
      </c>
      <c r="V389" s="17" t="s">
        <v>29</v>
      </c>
      <c r="W389" s="35" t="s">
        <v>1546</v>
      </c>
      <c r="X389" s="35" t="s">
        <v>704</v>
      </c>
      <c r="Y389" s="11"/>
    </row>
    <row r="390" spans="1:25" ht="51" customHeight="1" x14ac:dyDescent="0.2">
      <c r="A390" s="33" t="s">
        <v>1547</v>
      </c>
      <c r="B390" s="34" t="s">
        <v>700</v>
      </c>
      <c r="C390" s="35" t="s">
        <v>701</v>
      </c>
      <c r="D390" s="35" t="s">
        <v>1068</v>
      </c>
      <c r="E390" s="17" t="s">
        <v>74</v>
      </c>
      <c r="F390" s="37" t="s">
        <v>1548</v>
      </c>
      <c r="G390" s="37" t="s">
        <v>1549</v>
      </c>
      <c r="H390" s="19">
        <v>43250</v>
      </c>
      <c r="I390" s="19">
        <v>44165</v>
      </c>
      <c r="J390" s="19" t="str">
        <f ca="1">IF(Ugovori_OPULJP[[#This Row],[DATUM ZAVRŠETKA OPERACIJE]]&lt;TODAY(),"završen","u provedbi")</f>
        <v>završen</v>
      </c>
      <c r="K390" s="18" t="s">
        <v>354</v>
      </c>
      <c r="L390" s="18" t="s">
        <v>354</v>
      </c>
      <c r="M390" s="42">
        <v>0.85</v>
      </c>
      <c r="N390" s="42">
        <v>0.15</v>
      </c>
      <c r="O390" s="27">
        <f>Ugovori_OPULJP[[#This Row],[Bespovratna sredstva - Ukupno (EU+Nac) HRK
= Ukupna ugovorena vrijednost bespovratnih sredstava]]*Ugovori_OPULJP[[#This Row],[EU STOPA SUFINANCIRANJA %
EU CO-FINANCING RATE %]]</f>
        <v>1311942.8359999999</v>
      </c>
      <c r="P390" s="27">
        <f>Ugovori_OPULJP[[#This Row],[Bespovratna sredstva - Ukupno (EU+Nac) HRK
= Ukupna ugovorena vrijednost bespovratnih sredstava]]*Ugovori_OPULJP[[#This Row],[STOPA NACIONALNOG SUFINANCIRANJA %]]</f>
        <v>231519.32399999999</v>
      </c>
      <c r="Q390" s="27">
        <v>1543462.16</v>
      </c>
      <c r="R390" s="27">
        <v>0</v>
      </c>
      <c r="S390" s="27">
        <v>0</v>
      </c>
      <c r="T390" s="20">
        <f>Ugovori_OPULJP[[#This Row],[Bespovratna sredstva - Ukupno (EU+Nac) HRK
= Ukupna ugovorena vrijednost bespovratnih sredstava]]+Ugovori_OPULJP[[#This Row],[Javni doprinos korisnika - HRK]]+Ugovori_OPULJP[[#This Row],[Privatni doprinos korisnika - HRK]]</f>
        <v>1543462.16</v>
      </c>
      <c r="U390" s="17" t="s">
        <v>32</v>
      </c>
      <c r="V390" s="17" t="s">
        <v>29</v>
      </c>
      <c r="W390" s="35" t="s">
        <v>1550</v>
      </c>
      <c r="X390" s="35" t="s">
        <v>704</v>
      </c>
      <c r="Y390" s="11"/>
    </row>
    <row r="391" spans="1:25" ht="51" customHeight="1" x14ac:dyDescent="0.2">
      <c r="A391" s="33" t="s">
        <v>1551</v>
      </c>
      <c r="B391" s="34" t="s">
        <v>700</v>
      </c>
      <c r="C391" s="35" t="s">
        <v>701</v>
      </c>
      <c r="D391" s="35" t="s">
        <v>1068</v>
      </c>
      <c r="E391" s="17" t="s">
        <v>74</v>
      </c>
      <c r="F391" s="37" t="s">
        <v>1552</v>
      </c>
      <c r="G391" s="37" t="s">
        <v>1553</v>
      </c>
      <c r="H391" s="19">
        <v>43250</v>
      </c>
      <c r="I391" s="19">
        <v>44165</v>
      </c>
      <c r="J391" s="19" t="str">
        <f ca="1">IF(Ugovori_OPULJP[[#This Row],[DATUM ZAVRŠETKA OPERACIJE]]&lt;TODAY(),"završen","u provedbi")</f>
        <v>završen</v>
      </c>
      <c r="K391" s="18" t="s">
        <v>324</v>
      </c>
      <c r="L391" s="18" t="s">
        <v>324</v>
      </c>
      <c r="M391" s="42">
        <v>0.85</v>
      </c>
      <c r="N391" s="42">
        <v>0.15</v>
      </c>
      <c r="O391" s="27">
        <f>Ugovori_OPULJP[[#This Row],[Bespovratna sredstva - Ukupno (EU+Nac) HRK
= Ukupna ugovorena vrijednost bespovratnih sredstava]]*Ugovori_OPULJP[[#This Row],[EU STOPA SUFINANCIRANJA %
EU CO-FINANCING RATE %]]</f>
        <v>4231849.2955</v>
      </c>
      <c r="P391" s="27">
        <f>Ugovori_OPULJP[[#This Row],[Bespovratna sredstva - Ukupno (EU+Nac) HRK
= Ukupna ugovorena vrijednost bespovratnih sredstava]]*Ugovori_OPULJP[[#This Row],[STOPA NACIONALNOG SUFINANCIRANJA %]]</f>
        <v>746796.93450000009</v>
      </c>
      <c r="Q391" s="27">
        <v>4978646.2300000004</v>
      </c>
      <c r="R391" s="27">
        <v>0</v>
      </c>
      <c r="S391" s="27">
        <v>0</v>
      </c>
      <c r="T391" s="20">
        <f>Ugovori_OPULJP[[#This Row],[Bespovratna sredstva - Ukupno (EU+Nac) HRK
= Ukupna ugovorena vrijednost bespovratnih sredstava]]+Ugovori_OPULJP[[#This Row],[Javni doprinos korisnika - HRK]]+Ugovori_OPULJP[[#This Row],[Privatni doprinos korisnika - HRK]]</f>
        <v>4978646.2300000004</v>
      </c>
      <c r="U391" s="17" t="s">
        <v>32</v>
      </c>
      <c r="V391" s="17" t="s">
        <v>29</v>
      </c>
      <c r="W391" s="35" t="s">
        <v>1554</v>
      </c>
      <c r="X391" s="35" t="s">
        <v>704</v>
      </c>
      <c r="Y391" s="11"/>
    </row>
    <row r="392" spans="1:25" ht="51" customHeight="1" x14ac:dyDescent="0.2">
      <c r="A392" s="33" t="s">
        <v>1555</v>
      </c>
      <c r="B392" s="34" t="s">
        <v>700</v>
      </c>
      <c r="C392" s="35" t="s">
        <v>701</v>
      </c>
      <c r="D392" s="35" t="s">
        <v>1068</v>
      </c>
      <c r="E392" s="17" t="s">
        <v>74</v>
      </c>
      <c r="F392" s="37" t="s">
        <v>1693</v>
      </c>
      <c r="G392" s="37" t="s">
        <v>1556</v>
      </c>
      <c r="H392" s="19">
        <v>43250</v>
      </c>
      <c r="I392" s="19">
        <v>44165</v>
      </c>
      <c r="J392" s="19" t="str">
        <f ca="1">IF(Ugovori_OPULJP[[#This Row],[DATUM ZAVRŠETKA OPERACIJE]]&lt;TODAY(),"završen","u provedbi")</f>
        <v>završen</v>
      </c>
      <c r="K392" s="18" t="s">
        <v>77</v>
      </c>
      <c r="L392" s="18" t="s">
        <v>77</v>
      </c>
      <c r="M392" s="42">
        <v>0.85</v>
      </c>
      <c r="N392" s="42">
        <v>0.15</v>
      </c>
      <c r="O392" s="27">
        <f>Ugovori_OPULJP[[#This Row],[Bespovratna sredstva - Ukupno (EU+Nac) HRK
= Ukupna ugovorena vrijednost bespovratnih sredstava]]*Ugovori_OPULJP[[#This Row],[EU STOPA SUFINANCIRANJA %
EU CO-FINANCING RATE %]]</f>
        <v>905750.27600000007</v>
      </c>
      <c r="P392" s="27">
        <f>Ugovori_OPULJP[[#This Row],[Bespovratna sredstva - Ukupno (EU+Nac) HRK
= Ukupna ugovorena vrijednost bespovratnih sredstava]]*Ugovori_OPULJP[[#This Row],[STOPA NACIONALNOG SUFINANCIRANJA %]]</f>
        <v>159838.28400000001</v>
      </c>
      <c r="Q392" s="27">
        <v>1065588.56</v>
      </c>
      <c r="R392" s="27">
        <v>0</v>
      </c>
      <c r="S392" s="27">
        <v>0</v>
      </c>
      <c r="T392" s="20">
        <f>Ugovori_OPULJP[[#This Row],[Bespovratna sredstva - Ukupno (EU+Nac) HRK
= Ukupna ugovorena vrijednost bespovratnih sredstava]]+Ugovori_OPULJP[[#This Row],[Javni doprinos korisnika - HRK]]+Ugovori_OPULJP[[#This Row],[Privatni doprinos korisnika - HRK]]</f>
        <v>1065588.56</v>
      </c>
      <c r="U392" s="17" t="s">
        <v>32</v>
      </c>
      <c r="V392" s="17" t="s">
        <v>29</v>
      </c>
      <c r="W392" s="35" t="s">
        <v>1557</v>
      </c>
      <c r="X392" s="35" t="s">
        <v>704</v>
      </c>
      <c r="Y392" s="11"/>
    </row>
    <row r="393" spans="1:25" ht="51" customHeight="1" x14ac:dyDescent="0.2">
      <c r="A393" s="33" t="s">
        <v>1558</v>
      </c>
      <c r="B393" s="34" t="s">
        <v>700</v>
      </c>
      <c r="C393" s="35" t="s">
        <v>701</v>
      </c>
      <c r="D393" s="35" t="s">
        <v>1068</v>
      </c>
      <c r="E393" s="17" t="s">
        <v>74</v>
      </c>
      <c r="F393" s="37" t="s">
        <v>1559</v>
      </c>
      <c r="G393" s="37" t="s">
        <v>1560</v>
      </c>
      <c r="H393" s="19">
        <v>43250</v>
      </c>
      <c r="I393" s="19">
        <v>44165</v>
      </c>
      <c r="J393" s="19" t="str">
        <f ca="1">IF(Ugovori_OPULJP[[#This Row],[DATUM ZAVRŠETKA OPERACIJE]]&lt;TODAY(),"završen","u provedbi")</f>
        <v>završen</v>
      </c>
      <c r="K393" s="18" t="s">
        <v>209</v>
      </c>
      <c r="L393" s="18" t="s">
        <v>209</v>
      </c>
      <c r="M393" s="42">
        <v>0.85</v>
      </c>
      <c r="N393" s="42">
        <v>0.15</v>
      </c>
      <c r="O393" s="27">
        <f>Ugovori_OPULJP[[#This Row],[Bespovratna sredstva - Ukupno (EU+Nac) HRK
= Ukupna ugovorena vrijednost bespovratnih sredstava]]*Ugovori_OPULJP[[#This Row],[EU STOPA SUFINANCIRANJA %
EU CO-FINANCING RATE %]]</f>
        <v>1282161.25</v>
      </c>
      <c r="P393" s="27">
        <f>Ugovori_OPULJP[[#This Row],[Bespovratna sredstva - Ukupno (EU+Nac) HRK
= Ukupna ugovorena vrijednost bespovratnih sredstava]]*Ugovori_OPULJP[[#This Row],[STOPA NACIONALNOG SUFINANCIRANJA %]]</f>
        <v>226263.75</v>
      </c>
      <c r="Q393" s="27">
        <v>1508425</v>
      </c>
      <c r="R393" s="27">
        <v>0</v>
      </c>
      <c r="S393" s="27">
        <v>0</v>
      </c>
      <c r="T393" s="20">
        <f>Ugovori_OPULJP[[#This Row],[Bespovratna sredstva - Ukupno (EU+Nac) HRK
= Ukupna ugovorena vrijednost bespovratnih sredstava]]+Ugovori_OPULJP[[#This Row],[Javni doprinos korisnika - HRK]]+Ugovori_OPULJP[[#This Row],[Privatni doprinos korisnika - HRK]]</f>
        <v>1508425</v>
      </c>
      <c r="U393" s="17" t="s">
        <v>32</v>
      </c>
      <c r="V393" s="17" t="s">
        <v>29</v>
      </c>
      <c r="W393" s="35" t="s">
        <v>1561</v>
      </c>
      <c r="X393" s="35" t="s">
        <v>704</v>
      </c>
      <c r="Y393" s="11"/>
    </row>
    <row r="394" spans="1:25" ht="51" customHeight="1" x14ac:dyDescent="0.2">
      <c r="A394" s="33" t="s">
        <v>1562</v>
      </c>
      <c r="B394" s="34" t="s">
        <v>700</v>
      </c>
      <c r="C394" s="35" t="s">
        <v>701</v>
      </c>
      <c r="D394" s="35" t="s">
        <v>1068</v>
      </c>
      <c r="E394" s="17" t="s">
        <v>74</v>
      </c>
      <c r="F394" s="37" t="s">
        <v>1563</v>
      </c>
      <c r="G394" s="37" t="s">
        <v>1564</v>
      </c>
      <c r="H394" s="19">
        <v>43266</v>
      </c>
      <c r="I394" s="19">
        <v>44180</v>
      </c>
      <c r="J394" s="19" t="str">
        <f ca="1">IF(Ugovori_OPULJP[[#This Row],[DATUM ZAVRŠETKA OPERACIJE]]&lt;TODAY(),"završen","u provedbi")</f>
        <v>završen</v>
      </c>
      <c r="K394" s="18" t="s">
        <v>97</v>
      </c>
      <c r="L394" s="18" t="s">
        <v>97</v>
      </c>
      <c r="M394" s="42">
        <v>0.85</v>
      </c>
      <c r="N394" s="42">
        <v>0.15</v>
      </c>
      <c r="O394" s="27">
        <f>Ugovori_OPULJP[[#This Row],[Bespovratna sredstva - Ukupno (EU+Nac) HRK
= Ukupna ugovorena vrijednost bespovratnih sredstava]]*Ugovori_OPULJP[[#This Row],[EU STOPA SUFINANCIRANJA %
EU CO-FINANCING RATE %]]</f>
        <v>1392094.5464999999</v>
      </c>
      <c r="P394" s="27">
        <f>Ugovori_OPULJP[[#This Row],[Bespovratna sredstva - Ukupno (EU+Nac) HRK
= Ukupna ugovorena vrijednost bespovratnih sredstava]]*Ugovori_OPULJP[[#This Row],[STOPA NACIONALNOG SUFINANCIRANJA %]]</f>
        <v>245663.74349999998</v>
      </c>
      <c r="Q394" s="27">
        <v>1637758.29</v>
      </c>
      <c r="R394" s="27">
        <v>0</v>
      </c>
      <c r="S394" s="27">
        <v>0</v>
      </c>
      <c r="T394" s="20">
        <f>Ugovori_OPULJP[[#This Row],[Bespovratna sredstva - Ukupno (EU+Nac) HRK
= Ukupna ugovorena vrijednost bespovratnih sredstava]]+Ugovori_OPULJP[[#This Row],[Javni doprinos korisnika - HRK]]+Ugovori_OPULJP[[#This Row],[Privatni doprinos korisnika - HRK]]</f>
        <v>1637758.29</v>
      </c>
      <c r="U394" s="17" t="s">
        <v>32</v>
      </c>
      <c r="V394" s="17" t="s">
        <v>29</v>
      </c>
      <c r="W394" s="35" t="s">
        <v>1565</v>
      </c>
      <c r="X394" s="35" t="s">
        <v>704</v>
      </c>
      <c r="Y394" s="11"/>
    </row>
    <row r="395" spans="1:25" ht="51" customHeight="1" x14ac:dyDescent="0.2">
      <c r="A395" s="33" t="s">
        <v>1566</v>
      </c>
      <c r="B395" s="34" t="s">
        <v>700</v>
      </c>
      <c r="C395" s="35" t="s">
        <v>701</v>
      </c>
      <c r="D395" s="35" t="s">
        <v>1068</v>
      </c>
      <c r="E395" s="17" t="s">
        <v>74</v>
      </c>
      <c r="F395" s="37" t="s">
        <v>1567</v>
      </c>
      <c r="G395" s="37" t="s">
        <v>1568</v>
      </c>
      <c r="H395" s="19">
        <v>43250</v>
      </c>
      <c r="I395" s="19">
        <v>44165</v>
      </c>
      <c r="J395" s="19" t="str">
        <f ca="1">IF(Ugovori_OPULJP[[#This Row],[DATUM ZAVRŠETKA OPERACIJE]]&lt;TODAY(),"završen","u provedbi")</f>
        <v>završen</v>
      </c>
      <c r="K395" s="18" t="s">
        <v>97</v>
      </c>
      <c r="L395" s="18" t="s">
        <v>97</v>
      </c>
      <c r="M395" s="42">
        <v>0.85</v>
      </c>
      <c r="N395" s="42">
        <v>0.15</v>
      </c>
      <c r="O395" s="27">
        <f>Ugovori_OPULJP[[#This Row],[Bespovratna sredstva - Ukupno (EU+Nac) HRK
= Ukupna ugovorena vrijednost bespovratnih sredstava]]*Ugovori_OPULJP[[#This Row],[EU STOPA SUFINANCIRANJA %
EU CO-FINANCING RATE %]]</f>
        <v>1171488.1135</v>
      </c>
      <c r="P395" s="27">
        <f>Ugovori_OPULJP[[#This Row],[Bespovratna sredstva - Ukupno (EU+Nac) HRK
= Ukupna ugovorena vrijednost bespovratnih sredstava]]*Ugovori_OPULJP[[#This Row],[STOPA NACIONALNOG SUFINANCIRANJA %]]</f>
        <v>206733.19649999999</v>
      </c>
      <c r="Q395" s="27">
        <v>1378221.31</v>
      </c>
      <c r="R395" s="27">
        <v>0</v>
      </c>
      <c r="S395" s="27">
        <v>0</v>
      </c>
      <c r="T395" s="20">
        <f>Ugovori_OPULJP[[#This Row],[Bespovratna sredstva - Ukupno (EU+Nac) HRK
= Ukupna ugovorena vrijednost bespovratnih sredstava]]+Ugovori_OPULJP[[#This Row],[Javni doprinos korisnika - HRK]]+Ugovori_OPULJP[[#This Row],[Privatni doprinos korisnika - HRK]]</f>
        <v>1378221.31</v>
      </c>
      <c r="U395" s="17" t="s">
        <v>32</v>
      </c>
      <c r="V395" s="17" t="s">
        <v>29</v>
      </c>
      <c r="W395" s="35" t="s">
        <v>1569</v>
      </c>
      <c r="X395" s="35" t="s">
        <v>704</v>
      </c>
      <c r="Y395" s="11"/>
    </row>
    <row r="396" spans="1:25" ht="51" customHeight="1" x14ac:dyDescent="0.2">
      <c r="A396" s="33" t="s">
        <v>1570</v>
      </c>
      <c r="B396" s="34" t="s">
        <v>700</v>
      </c>
      <c r="C396" s="35" t="s">
        <v>701</v>
      </c>
      <c r="D396" s="35" t="s">
        <v>1068</v>
      </c>
      <c r="E396" s="17" t="s">
        <v>74</v>
      </c>
      <c r="F396" s="37" t="s">
        <v>12860</v>
      </c>
      <c r="G396" s="37" t="s">
        <v>1571</v>
      </c>
      <c r="H396" s="19">
        <v>43250</v>
      </c>
      <c r="I396" s="19">
        <v>44165</v>
      </c>
      <c r="J396" s="19" t="str">
        <f ca="1">IF(Ugovori_OPULJP[[#This Row],[DATUM ZAVRŠETKA OPERACIJE]]&lt;TODAY(),"završen","u provedbi")</f>
        <v>završen</v>
      </c>
      <c r="K396" s="18" t="s">
        <v>97</v>
      </c>
      <c r="L396" s="18" t="s">
        <v>97</v>
      </c>
      <c r="M396" s="42">
        <v>0.85</v>
      </c>
      <c r="N396" s="42">
        <v>0.15</v>
      </c>
      <c r="O396" s="27">
        <f>Ugovori_OPULJP[[#This Row],[Bespovratna sredstva - Ukupno (EU+Nac) HRK
= Ukupna ugovorena vrijednost bespovratnih sredstava]]*Ugovori_OPULJP[[#This Row],[EU STOPA SUFINANCIRANJA %
EU CO-FINANCING RATE %]]</f>
        <v>4827341.42</v>
      </c>
      <c r="P396" s="27">
        <f>Ugovori_OPULJP[[#This Row],[Bespovratna sredstva - Ukupno (EU+Nac) HRK
= Ukupna ugovorena vrijednost bespovratnih sredstava]]*Ugovori_OPULJP[[#This Row],[STOPA NACIONALNOG SUFINANCIRANJA %]]</f>
        <v>851883.78</v>
      </c>
      <c r="Q396" s="27">
        <v>5679225.2000000002</v>
      </c>
      <c r="R396" s="27">
        <v>0</v>
      </c>
      <c r="S396" s="27">
        <v>0</v>
      </c>
      <c r="T396" s="20">
        <f>Ugovori_OPULJP[[#This Row],[Bespovratna sredstva - Ukupno (EU+Nac) HRK
= Ukupna ugovorena vrijednost bespovratnih sredstava]]+Ugovori_OPULJP[[#This Row],[Javni doprinos korisnika - HRK]]+Ugovori_OPULJP[[#This Row],[Privatni doprinos korisnika - HRK]]</f>
        <v>5679225.2000000002</v>
      </c>
      <c r="U396" s="17" t="s">
        <v>32</v>
      </c>
      <c r="V396" s="17" t="s">
        <v>29</v>
      </c>
      <c r="W396" s="35" t="s">
        <v>1572</v>
      </c>
      <c r="X396" s="35" t="s">
        <v>704</v>
      </c>
      <c r="Y396" s="11"/>
    </row>
    <row r="397" spans="1:25" ht="51" customHeight="1" x14ac:dyDescent="0.2">
      <c r="A397" s="33" t="s">
        <v>1573</v>
      </c>
      <c r="B397" s="34" t="s">
        <v>700</v>
      </c>
      <c r="C397" s="35" t="s">
        <v>701</v>
      </c>
      <c r="D397" s="35" t="s">
        <v>1068</v>
      </c>
      <c r="E397" s="17" t="s">
        <v>74</v>
      </c>
      <c r="F397" s="37" t="s">
        <v>1574</v>
      </c>
      <c r="G397" s="37" t="s">
        <v>1575</v>
      </c>
      <c r="H397" s="19">
        <v>43266</v>
      </c>
      <c r="I397" s="19">
        <v>44104</v>
      </c>
      <c r="J397" s="19" t="str">
        <f ca="1">IF(Ugovori_OPULJP[[#This Row],[DATUM ZAVRŠETKA OPERACIJE]]&lt;TODAY(),"završen","u provedbi")</f>
        <v>završen</v>
      </c>
      <c r="K397" s="18" t="s">
        <v>209</v>
      </c>
      <c r="L397" s="18" t="s">
        <v>209</v>
      </c>
      <c r="M397" s="42">
        <v>0.85</v>
      </c>
      <c r="N397" s="42">
        <v>0.15</v>
      </c>
      <c r="O397" s="27">
        <f>Ugovori_OPULJP[[#This Row],[Bespovratna sredstva - Ukupno (EU+Nac) HRK
= Ukupna ugovorena vrijednost bespovratnih sredstava]]*Ugovori_OPULJP[[#This Row],[EU STOPA SUFINANCIRANJA %
EU CO-FINANCING RATE %]]</f>
        <v>1713214.6864999998</v>
      </c>
      <c r="P397" s="27">
        <f>Ugovori_OPULJP[[#This Row],[Bespovratna sredstva - Ukupno (EU+Nac) HRK
= Ukupna ugovorena vrijednost bespovratnih sredstava]]*Ugovori_OPULJP[[#This Row],[STOPA NACIONALNOG SUFINANCIRANJA %]]</f>
        <v>302332.00349999999</v>
      </c>
      <c r="Q397" s="27">
        <v>2015546.69</v>
      </c>
      <c r="R397" s="27">
        <v>0</v>
      </c>
      <c r="S397" s="27">
        <v>0</v>
      </c>
      <c r="T397" s="20">
        <f>Ugovori_OPULJP[[#This Row],[Bespovratna sredstva - Ukupno (EU+Nac) HRK
= Ukupna ugovorena vrijednost bespovratnih sredstava]]+Ugovori_OPULJP[[#This Row],[Javni doprinos korisnika - HRK]]+Ugovori_OPULJP[[#This Row],[Privatni doprinos korisnika - HRK]]</f>
        <v>2015546.69</v>
      </c>
      <c r="U397" s="17" t="s">
        <v>32</v>
      </c>
      <c r="V397" s="17" t="s">
        <v>29</v>
      </c>
      <c r="W397" s="35" t="s">
        <v>1576</v>
      </c>
      <c r="X397" s="35" t="s">
        <v>704</v>
      </c>
      <c r="Y397" s="11"/>
    </row>
    <row r="398" spans="1:25" ht="51" customHeight="1" x14ac:dyDescent="0.2">
      <c r="A398" s="33" t="s">
        <v>1577</v>
      </c>
      <c r="B398" s="34" t="s">
        <v>700</v>
      </c>
      <c r="C398" s="35" t="s">
        <v>701</v>
      </c>
      <c r="D398" s="35" t="s">
        <v>1068</v>
      </c>
      <c r="E398" s="17" t="s">
        <v>74</v>
      </c>
      <c r="F398" s="37" t="s">
        <v>1578</v>
      </c>
      <c r="G398" s="37" t="s">
        <v>1579</v>
      </c>
      <c r="H398" s="19">
        <v>43411</v>
      </c>
      <c r="I398" s="19">
        <v>44323</v>
      </c>
      <c r="J398" s="19" t="str">
        <f ca="1">IF(Ugovori_OPULJP[[#This Row],[DATUM ZAVRŠETKA OPERACIJE]]&lt;TODAY(),"završen","u provedbi")</f>
        <v>završen</v>
      </c>
      <c r="K398" s="18" t="s">
        <v>31</v>
      </c>
      <c r="L398" s="18" t="s">
        <v>31</v>
      </c>
      <c r="M398" s="42">
        <v>0.85</v>
      </c>
      <c r="N398" s="42">
        <v>0.15</v>
      </c>
      <c r="O398" s="27">
        <f>Ugovori_OPULJP[[#This Row],[Bespovratna sredstva - Ukupno (EU+Nac) HRK
= Ukupna ugovorena vrijednost bespovratnih sredstava]]*Ugovori_OPULJP[[#This Row],[EU STOPA SUFINANCIRANJA %
EU CO-FINANCING RATE %]]</f>
        <v>7665776.8839999987</v>
      </c>
      <c r="P398" s="27">
        <f>Ugovori_OPULJP[[#This Row],[Bespovratna sredstva - Ukupno (EU+Nac) HRK
= Ukupna ugovorena vrijednost bespovratnih sredstava]]*Ugovori_OPULJP[[#This Row],[STOPA NACIONALNOG SUFINANCIRANJA %]]</f>
        <v>1352784.1559999997</v>
      </c>
      <c r="Q398" s="27">
        <v>9018561.0399999991</v>
      </c>
      <c r="R398" s="27">
        <v>0</v>
      </c>
      <c r="S398" s="27">
        <v>0</v>
      </c>
      <c r="T398" s="20">
        <f>Ugovori_OPULJP[[#This Row],[Bespovratna sredstva - Ukupno (EU+Nac) HRK
= Ukupna ugovorena vrijednost bespovratnih sredstava]]+Ugovori_OPULJP[[#This Row],[Javni doprinos korisnika - HRK]]+Ugovori_OPULJP[[#This Row],[Privatni doprinos korisnika - HRK]]</f>
        <v>9018561.0399999991</v>
      </c>
      <c r="U398" s="17" t="s">
        <v>32</v>
      </c>
      <c r="V398" s="17" t="s">
        <v>29</v>
      </c>
      <c r="W398" s="35" t="s">
        <v>1580</v>
      </c>
      <c r="X398" s="35" t="s">
        <v>704</v>
      </c>
      <c r="Y398" s="11"/>
    </row>
    <row r="399" spans="1:25" ht="51" customHeight="1" x14ac:dyDescent="0.2">
      <c r="A399" s="33" t="s">
        <v>1581</v>
      </c>
      <c r="B399" s="34" t="s">
        <v>700</v>
      </c>
      <c r="C399" s="35" t="s">
        <v>701</v>
      </c>
      <c r="D399" s="35" t="s">
        <v>1068</v>
      </c>
      <c r="E399" s="17" t="s">
        <v>74</v>
      </c>
      <c r="F399" s="37" t="s">
        <v>1582</v>
      </c>
      <c r="G399" s="37" t="s">
        <v>1583</v>
      </c>
      <c r="H399" s="19">
        <v>43266</v>
      </c>
      <c r="I399" s="19">
        <v>44180</v>
      </c>
      <c r="J399" s="19" t="str">
        <f ca="1">IF(Ugovori_OPULJP[[#This Row],[DATUM ZAVRŠETKA OPERACIJE]]&lt;TODAY(),"završen","u provedbi")</f>
        <v>završen</v>
      </c>
      <c r="K399" s="18" t="s">
        <v>402</v>
      </c>
      <c r="L399" s="18" t="s">
        <v>402</v>
      </c>
      <c r="M399" s="42">
        <v>0.85</v>
      </c>
      <c r="N399" s="42">
        <v>0.15</v>
      </c>
      <c r="O399" s="27">
        <f>Ugovori_OPULJP[[#This Row],[Bespovratna sredstva - Ukupno (EU+Nac) HRK
= Ukupna ugovorena vrijednost bespovratnih sredstava]]*Ugovori_OPULJP[[#This Row],[EU STOPA SUFINANCIRANJA %
EU CO-FINANCING RATE %]]</f>
        <v>4362098.8499999996</v>
      </c>
      <c r="P399" s="27">
        <f>Ugovori_OPULJP[[#This Row],[Bespovratna sredstva - Ukupno (EU+Nac) HRK
= Ukupna ugovorena vrijednost bespovratnih sredstava]]*Ugovori_OPULJP[[#This Row],[STOPA NACIONALNOG SUFINANCIRANJA %]]</f>
        <v>769782.15</v>
      </c>
      <c r="Q399" s="27">
        <v>5131881</v>
      </c>
      <c r="R399" s="27">
        <v>0</v>
      </c>
      <c r="S399" s="27">
        <v>0</v>
      </c>
      <c r="T399" s="20">
        <f>Ugovori_OPULJP[[#This Row],[Bespovratna sredstva - Ukupno (EU+Nac) HRK
= Ukupna ugovorena vrijednost bespovratnih sredstava]]+Ugovori_OPULJP[[#This Row],[Javni doprinos korisnika - HRK]]+Ugovori_OPULJP[[#This Row],[Privatni doprinos korisnika - HRK]]</f>
        <v>5131881</v>
      </c>
      <c r="U399" s="17" t="s">
        <v>32</v>
      </c>
      <c r="V399" s="17" t="s">
        <v>29</v>
      </c>
      <c r="W399" s="35" t="s">
        <v>1584</v>
      </c>
      <c r="X399" s="35" t="s">
        <v>704</v>
      </c>
      <c r="Y399" s="11"/>
    </row>
    <row r="400" spans="1:25" ht="51" customHeight="1" x14ac:dyDescent="0.2">
      <c r="A400" s="33" t="s">
        <v>1585</v>
      </c>
      <c r="B400" s="34" t="s">
        <v>700</v>
      </c>
      <c r="C400" s="35" t="s">
        <v>701</v>
      </c>
      <c r="D400" s="35" t="s">
        <v>1068</v>
      </c>
      <c r="E400" s="17" t="s">
        <v>74</v>
      </c>
      <c r="F400" s="37" t="s">
        <v>1586</v>
      </c>
      <c r="G400" s="37" t="s">
        <v>1587</v>
      </c>
      <c r="H400" s="19">
        <v>43250</v>
      </c>
      <c r="I400" s="19">
        <v>44165</v>
      </c>
      <c r="J400" s="19" t="str">
        <f ca="1">IF(Ugovori_OPULJP[[#This Row],[DATUM ZAVRŠETKA OPERACIJE]]&lt;TODAY(),"završen","u provedbi")</f>
        <v>završen</v>
      </c>
      <c r="K400" s="18" t="s">
        <v>153</v>
      </c>
      <c r="L400" s="18" t="s">
        <v>153</v>
      </c>
      <c r="M400" s="42">
        <v>0.85</v>
      </c>
      <c r="N400" s="42">
        <v>0.15</v>
      </c>
      <c r="O400" s="27">
        <f>Ugovori_OPULJP[[#This Row],[Bespovratna sredstva - Ukupno (EU+Nac) HRK
= Ukupna ugovorena vrijednost bespovratnih sredstava]]*Ugovori_OPULJP[[#This Row],[EU STOPA SUFINANCIRANJA %
EU CO-FINANCING RATE %]]</f>
        <v>5554016.9939999999</v>
      </c>
      <c r="P400" s="27">
        <f>Ugovori_OPULJP[[#This Row],[Bespovratna sredstva - Ukupno (EU+Nac) HRK
= Ukupna ugovorena vrijednost bespovratnih sredstava]]*Ugovori_OPULJP[[#This Row],[STOPA NACIONALNOG SUFINANCIRANJA %]]</f>
        <v>980120.64599999995</v>
      </c>
      <c r="Q400" s="27">
        <v>6534137.6399999997</v>
      </c>
      <c r="R400" s="27">
        <v>0</v>
      </c>
      <c r="S400" s="27">
        <v>0</v>
      </c>
      <c r="T400" s="20">
        <f>Ugovori_OPULJP[[#This Row],[Bespovratna sredstva - Ukupno (EU+Nac) HRK
= Ukupna ugovorena vrijednost bespovratnih sredstava]]+Ugovori_OPULJP[[#This Row],[Javni doprinos korisnika - HRK]]+Ugovori_OPULJP[[#This Row],[Privatni doprinos korisnika - HRK]]</f>
        <v>6534137.6399999997</v>
      </c>
      <c r="U400" s="17" t="s">
        <v>32</v>
      </c>
      <c r="V400" s="17" t="s">
        <v>29</v>
      </c>
      <c r="W400" s="35" t="s">
        <v>1588</v>
      </c>
      <c r="X400" s="35" t="s">
        <v>704</v>
      </c>
      <c r="Y400" s="11"/>
    </row>
    <row r="401" spans="1:25" ht="51" customHeight="1" x14ac:dyDescent="0.2">
      <c r="A401" s="33" t="s">
        <v>1589</v>
      </c>
      <c r="B401" s="34" t="s">
        <v>700</v>
      </c>
      <c r="C401" s="35" t="s">
        <v>701</v>
      </c>
      <c r="D401" s="35" t="s">
        <v>1068</v>
      </c>
      <c r="E401" s="17" t="s">
        <v>74</v>
      </c>
      <c r="F401" s="37" t="s">
        <v>1590</v>
      </c>
      <c r="G401" s="37" t="s">
        <v>1591</v>
      </c>
      <c r="H401" s="19">
        <v>43250</v>
      </c>
      <c r="I401" s="19">
        <v>44165</v>
      </c>
      <c r="J401" s="19" t="str">
        <f ca="1">IF(Ugovori_OPULJP[[#This Row],[DATUM ZAVRŠETKA OPERACIJE]]&lt;TODAY(),"završen","u provedbi")</f>
        <v>završen</v>
      </c>
      <c r="K401" s="18" t="s">
        <v>209</v>
      </c>
      <c r="L401" s="18" t="s">
        <v>31</v>
      </c>
      <c r="M401" s="42">
        <v>0.85</v>
      </c>
      <c r="N401" s="42">
        <v>0.15</v>
      </c>
      <c r="O401" s="27">
        <f>Ugovori_OPULJP[[#This Row],[Bespovratna sredstva - Ukupno (EU+Nac) HRK
= Ukupna ugovorena vrijednost bespovratnih sredstava]]*Ugovori_OPULJP[[#This Row],[EU STOPA SUFINANCIRANJA %
EU CO-FINANCING RATE %]]</f>
        <v>2926791.7059999998</v>
      </c>
      <c r="P401" s="27">
        <f>Ugovori_OPULJP[[#This Row],[Bespovratna sredstva - Ukupno (EU+Nac) HRK
= Ukupna ugovorena vrijednost bespovratnih sredstava]]*Ugovori_OPULJP[[#This Row],[STOPA NACIONALNOG SUFINANCIRANJA %]]</f>
        <v>516492.65399999998</v>
      </c>
      <c r="Q401" s="27">
        <v>3443284.36</v>
      </c>
      <c r="R401" s="27">
        <v>0</v>
      </c>
      <c r="S401" s="27">
        <v>0</v>
      </c>
      <c r="T401" s="20">
        <f>Ugovori_OPULJP[[#This Row],[Bespovratna sredstva - Ukupno (EU+Nac) HRK
= Ukupna ugovorena vrijednost bespovratnih sredstava]]+Ugovori_OPULJP[[#This Row],[Javni doprinos korisnika - HRK]]+Ugovori_OPULJP[[#This Row],[Privatni doprinos korisnika - HRK]]</f>
        <v>3443284.36</v>
      </c>
      <c r="U401" s="17" t="s">
        <v>32</v>
      </c>
      <c r="V401" s="17" t="s">
        <v>29</v>
      </c>
      <c r="W401" s="35" t="s">
        <v>1592</v>
      </c>
      <c r="X401" s="35" t="s">
        <v>704</v>
      </c>
      <c r="Y401" s="11"/>
    </row>
    <row r="402" spans="1:25" ht="51" customHeight="1" x14ac:dyDescent="0.2">
      <c r="A402" s="33" t="s">
        <v>1593</v>
      </c>
      <c r="B402" s="34" t="s">
        <v>700</v>
      </c>
      <c r="C402" s="35" t="s">
        <v>701</v>
      </c>
      <c r="D402" s="35" t="s">
        <v>1068</v>
      </c>
      <c r="E402" s="17" t="s">
        <v>74</v>
      </c>
      <c r="F402" s="37" t="s">
        <v>1594</v>
      </c>
      <c r="G402" s="37" t="s">
        <v>1595</v>
      </c>
      <c r="H402" s="19">
        <v>43266</v>
      </c>
      <c r="I402" s="19">
        <v>44180</v>
      </c>
      <c r="J402" s="19" t="str">
        <f ca="1">IF(Ugovori_OPULJP[[#This Row],[DATUM ZAVRŠETKA OPERACIJE]]&lt;TODAY(),"završen","u provedbi")</f>
        <v>završen</v>
      </c>
      <c r="K402" s="18" t="s">
        <v>92</v>
      </c>
      <c r="L402" s="18" t="s">
        <v>92</v>
      </c>
      <c r="M402" s="42">
        <v>0.85</v>
      </c>
      <c r="N402" s="42">
        <v>0.15</v>
      </c>
      <c r="O402" s="27">
        <f>Ugovori_OPULJP[[#This Row],[Bespovratna sredstva - Ukupno (EU+Nac) HRK
= Ukupna ugovorena vrijednost bespovratnih sredstava]]*Ugovori_OPULJP[[#This Row],[EU STOPA SUFINANCIRANJA %
EU CO-FINANCING RATE %]]</f>
        <v>1590112</v>
      </c>
      <c r="P402" s="27">
        <f>Ugovori_OPULJP[[#This Row],[Bespovratna sredstva - Ukupno (EU+Nac) HRK
= Ukupna ugovorena vrijednost bespovratnih sredstava]]*Ugovori_OPULJP[[#This Row],[STOPA NACIONALNOG SUFINANCIRANJA %]]</f>
        <v>280608</v>
      </c>
      <c r="Q402" s="27">
        <v>1870720</v>
      </c>
      <c r="R402" s="27">
        <v>0</v>
      </c>
      <c r="S402" s="27">
        <v>0</v>
      </c>
      <c r="T402" s="20">
        <f>Ugovori_OPULJP[[#This Row],[Bespovratna sredstva - Ukupno (EU+Nac) HRK
= Ukupna ugovorena vrijednost bespovratnih sredstava]]+Ugovori_OPULJP[[#This Row],[Javni doprinos korisnika - HRK]]+Ugovori_OPULJP[[#This Row],[Privatni doprinos korisnika - HRK]]</f>
        <v>1870720</v>
      </c>
      <c r="U402" s="17" t="s">
        <v>32</v>
      </c>
      <c r="V402" s="17" t="s">
        <v>29</v>
      </c>
      <c r="W402" s="35" t="s">
        <v>1596</v>
      </c>
      <c r="X402" s="35" t="s">
        <v>704</v>
      </c>
      <c r="Y402" s="11"/>
    </row>
    <row r="403" spans="1:25" ht="51" customHeight="1" x14ac:dyDescent="0.2">
      <c r="A403" s="33" t="s">
        <v>1597</v>
      </c>
      <c r="B403" s="34" t="s">
        <v>700</v>
      </c>
      <c r="C403" s="35" t="s">
        <v>701</v>
      </c>
      <c r="D403" s="35" t="s">
        <v>1068</v>
      </c>
      <c r="E403" s="17" t="s">
        <v>74</v>
      </c>
      <c r="F403" s="37" t="s">
        <v>1598</v>
      </c>
      <c r="G403" s="37" t="s">
        <v>1599</v>
      </c>
      <c r="H403" s="19">
        <v>43287</v>
      </c>
      <c r="I403" s="19">
        <v>44202</v>
      </c>
      <c r="J403" s="19" t="str">
        <f ca="1">IF(Ugovori_OPULJP[[#This Row],[DATUM ZAVRŠETKA OPERACIJE]]&lt;TODAY(),"završen","u provedbi")</f>
        <v>završen</v>
      </c>
      <c r="K403" s="18" t="s">
        <v>354</v>
      </c>
      <c r="L403" s="18" t="s">
        <v>354</v>
      </c>
      <c r="M403" s="42">
        <v>0.85</v>
      </c>
      <c r="N403" s="42">
        <v>0.15</v>
      </c>
      <c r="O403" s="27">
        <f>Ugovori_OPULJP[[#This Row],[Bespovratna sredstva - Ukupno (EU+Nac) HRK
= Ukupna ugovorena vrijednost bespovratnih sredstava]]*Ugovori_OPULJP[[#This Row],[EU STOPA SUFINANCIRANJA %
EU CO-FINANCING RATE %]]</f>
        <v>1734218.4754999999</v>
      </c>
      <c r="P403" s="27">
        <f>Ugovori_OPULJP[[#This Row],[Bespovratna sredstva - Ukupno (EU+Nac) HRK
= Ukupna ugovorena vrijednost bespovratnih sredstava]]*Ugovori_OPULJP[[#This Row],[STOPA NACIONALNOG SUFINANCIRANJA %]]</f>
        <v>306038.55449999997</v>
      </c>
      <c r="Q403" s="27">
        <v>2040257.03</v>
      </c>
      <c r="R403" s="27">
        <v>0</v>
      </c>
      <c r="S403" s="27">
        <v>0</v>
      </c>
      <c r="T403" s="20">
        <f>Ugovori_OPULJP[[#This Row],[Bespovratna sredstva - Ukupno (EU+Nac) HRK
= Ukupna ugovorena vrijednost bespovratnih sredstava]]+Ugovori_OPULJP[[#This Row],[Javni doprinos korisnika - HRK]]+Ugovori_OPULJP[[#This Row],[Privatni doprinos korisnika - HRK]]</f>
        <v>2040257.03</v>
      </c>
      <c r="U403" s="17" t="s">
        <v>32</v>
      </c>
      <c r="V403" s="17" t="s">
        <v>29</v>
      </c>
      <c r="W403" s="35" t="s">
        <v>1600</v>
      </c>
      <c r="X403" s="35" t="s">
        <v>704</v>
      </c>
      <c r="Y403" s="11"/>
    </row>
    <row r="404" spans="1:25" ht="51" customHeight="1" x14ac:dyDescent="0.2">
      <c r="A404" s="33" t="s">
        <v>1601</v>
      </c>
      <c r="B404" s="34" t="s">
        <v>700</v>
      </c>
      <c r="C404" s="35" t="s">
        <v>701</v>
      </c>
      <c r="D404" s="35" t="s">
        <v>1068</v>
      </c>
      <c r="E404" s="17" t="s">
        <v>74</v>
      </c>
      <c r="F404" s="37" t="s">
        <v>1602</v>
      </c>
      <c r="G404" s="37" t="s">
        <v>1603</v>
      </c>
      <c r="H404" s="19">
        <v>43250</v>
      </c>
      <c r="I404" s="19">
        <v>44165</v>
      </c>
      <c r="J404" s="19" t="str">
        <f ca="1">IF(Ugovori_OPULJP[[#This Row],[DATUM ZAVRŠETKA OPERACIJE]]&lt;TODAY(),"završen","u provedbi")</f>
        <v>završen</v>
      </c>
      <c r="K404" s="18" t="s">
        <v>560</v>
      </c>
      <c r="L404" s="18" t="s">
        <v>560</v>
      </c>
      <c r="M404" s="42">
        <v>0.85</v>
      </c>
      <c r="N404" s="42">
        <v>0.15</v>
      </c>
      <c r="O404" s="27">
        <f>Ugovori_OPULJP[[#This Row],[Bespovratna sredstva - Ukupno (EU+Nac) HRK
= Ukupna ugovorena vrijednost bespovratnih sredstava]]*Ugovori_OPULJP[[#This Row],[EU STOPA SUFINANCIRANJA %
EU CO-FINANCING RATE %]]</f>
        <v>2795182.5</v>
      </c>
      <c r="P404" s="27">
        <f>Ugovori_OPULJP[[#This Row],[Bespovratna sredstva - Ukupno (EU+Nac) HRK
= Ukupna ugovorena vrijednost bespovratnih sredstava]]*Ugovori_OPULJP[[#This Row],[STOPA NACIONALNOG SUFINANCIRANJA %]]</f>
        <v>493267.5</v>
      </c>
      <c r="Q404" s="27">
        <v>3288450</v>
      </c>
      <c r="R404" s="27">
        <v>0</v>
      </c>
      <c r="S404" s="27">
        <v>0</v>
      </c>
      <c r="T404" s="20">
        <f>Ugovori_OPULJP[[#This Row],[Bespovratna sredstva - Ukupno (EU+Nac) HRK
= Ukupna ugovorena vrijednost bespovratnih sredstava]]+Ugovori_OPULJP[[#This Row],[Javni doprinos korisnika - HRK]]+Ugovori_OPULJP[[#This Row],[Privatni doprinos korisnika - HRK]]</f>
        <v>3288450</v>
      </c>
      <c r="U404" s="17" t="s">
        <v>32</v>
      </c>
      <c r="V404" s="17" t="s">
        <v>29</v>
      </c>
      <c r="W404" s="35" t="s">
        <v>1604</v>
      </c>
      <c r="X404" s="35" t="s">
        <v>704</v>
      </c>
      <c r="Y404" s="11"/>
    </row>
    <row r="405" spans="1:25" ht="51" customHeight="1" x14ac:dyDescent="0.2">
      <c r="A405" s="33" t="s">
        <v>1605</v>
      </c>
      <c r="B405" s="34" t="s">
        <v>700</v>
      </c>
      <c r="C405" s="35" t="s">
        <v>701</v>
      </c>
      <c r="D405" s="35" t="s">
        <v>1068</v>
      </c>
      <c r="E405" s="17" t="s">
        <v>74</v>
      </c>
      <c r="F405" s="37" t="s">
        <v>1606</v>
      </c>
      <c r="G405" s="37" t="s">
        <v>1607</v>
      </c>
      <c r="H405" s="19">
        <v>43287</v>
      </c>
      <c r="I405" s="19">
        <v>44202</v>
      </c>
      <c r="J405" s="19" t="str">
        <f ca="1">IF(Ugovori_OPULJP[[#This Row],[DATUM ZAVRŠETKA OPERACIJE]]&lt;TODAY(),"završen","u provedbi")</f>
        <v>završen</v>
      </c>
      <c r="K405" s="18" t="s">
        <v>184</v>
      </c>
      <c r="L405" s="18" t="s">
        <v>184</v>
      </c>
      <c r="M405" s="42">
        <v>0.85</v>
      </c>
      <c r="N405" s="42">
        <v>0.15</v>
      </c>
      <c r="O405" s="27">
        <f>Ugovori_OPULJP[[#This Row],[Bespovratna sredstva - Ukupno (EU+Nac) HRK
= Ukupna ugovorena vrijednost bespovratnih sredstava]]*Ugovori_OPULJP[[#This Row],[EU STOPA SUFINANCIRANJA %
EU CO-FINANCING RATE %]]</f>
        <v>1072163.7604999999</v>
      </c>
      <c r="P405" s="27">
        <f>Ugovori_OPULJP[[#This Row],[Bespovratna sredstva - Ukupno (EU+Nac) HRK
= Ukupna ugovorena vrijednost bespovratnih sredstava]]*Ugovori_OPULJP[[#This Row],[STOPA NACIONALNOG SUFINANCIRANJA %]]</f>
        <v>189205.36949999997</v>
      </c>
      <c r="Q405" s="27">
        <v>1261369.1299999999</v>
      </c>
      <c r="R405" s="27">
        <v>0</v>
      </c>
      <c r="S405" s="27">
        <v>0</v>
      </c>
      <c r="T405" s="20">
        <f>Ugovori_OPULJP[[#This Row],[Bespovratna sredstva - Ukupno (EU+Nac) HRK
= Ukupna ugovorena vrijednost bespovratnih sredstava]]+Ugovori_OPULJP[[#This Row],[Javni doprinos korisnika - HRK]]+Ugovori_OPULJP[[#This Row],[Privatni doprinos korisnika - HRK]]</f>
        <v>1261369.1299999999</v>
      </c>
      <c r="U405" s="17" t="s">
        <v>32</v>
      </c>
      <c r="V405" s="17" t="s">
        <v>29</v>
      </c>
      <c r="W405" s="35" t="s">
        <v>1608</v>
      </c>
      <c r="X405" s="35" t="s">
        <v>704</v>
      </c>
      <c r="Y405" s="11"/>
    </row>
    <row r="406" spans="1:25" ht="51" customHeight="1" x14ac:dyDescent="0.2">
      <c r="A406" s="33" t="s">
        <v>1609</v>
      </c>
      <c r="B406" s="34" t="s">
        <v>700</v>
      </c>
      <c r="C406" s="35" t="s">
        <v>701</v>
      </c>
      <c r="D406" s="35" t="s">
        <v>1068</v>
      </c>
      <c r="E406" s="17" t="s">
        <v>74</v>
      </c>
      <c r="F406" s="37" t="s">
        <v>1610</v>
      </c>
      <c r="G406" s="37" t="s">
        <v>1611</v>
      </c>
      <c r="H406" s="19">
        <v>43287</v>
      </c>
      <c r="I406" s="19">
        <v>44202</v>
      </c>
      <c r="J406" s="19" t="str">
        <f ca="1">IF(Ugovori_OPULJP[[#This Row],[DATUM ZAVRŠETKA OPERACIJE]]&lt;TODAY(),"završen","u provedbi")</f>
        <v>završen</v>
      </c>
      <c r="K406" s="18" t="s">
        <v>354</v>
      </c>
      <c r="L406" s="18" t="s">
        <v>354</v>
      </c>
      <c r="M406" s="42">
        <v>0.85</v>
      </c>
      <c r="N406" s="42">
        <v>0.15</v>
      </c>
      <c r="O406" s="27">
        <f>Ugovori_OPULJP[[#This Row],[Bespovratna sredstva - Ukupno (EU+Nac) HRK
= Ukupna ugovorena vrijednost bespovratnih sredstava]]*Ugovori_OPULJP[[#This Row],[EU STOPA SUFINANCIRANJA %
EU CO-FINANCING RATE %]]</f>
        <v>2169138.0350000001</v>
      </c>
      <c r="P406" s="27">
        <f>Ugovori_OPULJP[[#This Row],[Bespovratna sredstva - Ukupno (EU+Nac) HRK
= Ukupna ugovorena vrijednost bespovratnih sredstava]]*Ugovori_OPULJP[[#This Row],[STOPA NACIONALNOG SUFINANCIRANJA %]]</f>
        <v>382789.065</v>
      </c>
      <c r="Q406" s="27">
        <v>2551927.1</v>
      </c>
      <c r="R406" s="27">
        <v>0</v>
      </c>
      <c r="S406" s="27">
        <v>0</v>
      </c>
      <c r="T406" s="20">
        <f>Ugovori_OPULJP[[#This Row],[Bespovratna sredstva - Ukupno (EU+Nac) HRK
= Ukupna ugovorena vrijednost bespovratnih sredstava]]+Ugovori_OPULJP[[#This Row],[Javni doprinos korisnika - HRK]]+Ugovori_OPULJP[[#This Row],[Privatni doprinos korisnika - HRK]]</f>
        <v>2551927.1</v>
      </c>
      <c r="U406" s="17" t="s">
        <v>32</v>
      </c>
      <c r="V406" s="17" t="s">
        <v>29</v>
      </c>
      <c r="W406" s="35" t="s">
        <v>1612</v>
      </c>
      <c r="X406" s="35" t="s">
        <v>704</v>
      </c>
      <c r="Y406" s="11"/>
    </row>
    <row r="407" spans="1:25" ht="51" customHeight="1" x14ac:dyDescent="0.2">
      <c r="A407" s="33" t="s">
        <v>1613</v>
      </c>
      <c r="B407" s="34" t="s">
        <v>700</v>
      </c>
      <c r="C407" s="35" t="s">
        <v>701</v>
      </c>
      <c r="D407" s="35" t="s">
        <v>1068</v>
      </c>
      <c r="E407" s="17" t="s">
        <v>74</v>
      </c>
      <c r="F407" s="37" t="s">
        <v>1614</v>
      </c>
      <c r="G407" s="37" t="s">
        <v>1615</v>
      </c>
      <c r="H407" s="19">
        <v>43266</v>
      </c>
      <c r="I407" s="19">
        <v>44180</v>
      </c>
      <c r="J407" s="19" t="str">
        <f ca="1">IF(Ugovori_OPULJP[[#This Row],[DATUM ZAVRŠETKA OPERACIJE]]&lt;TODAY(),"završen","u provedbi")</f>
        <v>završen</v>
      </c>
      <c r="K407" s="18" t="s">
        <v>77</v>
      </c>
      <c r="L407" s="18" t="s">
        <v>77</v>
      </c>
      <c r="M407" s="42">
        <v>0.85</v>
      </c>
      <c r="N407" s="42">
        <v>0.15</v>
      </c>
      <c r="O407" s="27">
        <f>Ugovori_OPULJP[[#This Row],[Bespovratna sredstva - Ukupno (EU+Nac) HRK
= Ukupna ugovorena vrijednost bespovratnih sredstava]]*Ugovori_OPULJP[[#This Row],[EU STOPA SUFINANCIRANJA %
EU CO-FINANCING RATE %]]</f>
        <v>1702791.7314999998</v>
      </c>
      <c r="P407" s="27">
        <f>Ugovori_OPULJP[[#This Row],[Bespovratna sredstva - Ukupno (EU+Nac) HRK
= Ukupna ugovorena vrijednost bespovratnih sredstava]]*Ugovori_OPULJP[[#This Row],[STOPA NACIONALNOG SUFINANCIRANJA %]]</f>
        <v>300492.65849999996</v>
      </c>
      <c r="Q407" s="27">
        <v>2003284.39</v>
      </c>
      <c r="R407" s="27">
        <v>0</v>
      </c>
      <c r="S407" s="27">
        <v>0</v>
      </c>
      <c r="T407" s="20">
        <f>Ugovori_OPULJP[[#This Row],[Bespovratna sredstva - Ukupno (EU+Nac) HRK
= Ukupna ugovorena vrijednost bespovratnih sredstava]]+Ugovori_OPULJP[[#This Row],[Javni doprinos korisnika - HRK]]+Ugovori_OPULJP[[#This Row],[Privatni doprinos korisnika - HRK]]</f>
        <v>2003284.39</v>
      </c>
      <c r="U407" s="17" t="s">
        <v>32</v>
      </c>
      <c r="V407" s="17" t="s">
        <v>29</v>
      </c>
      <c r="W407" s="35" t="s">
        <v>1616</v>
      </c>
      <c r="X407" s="35" t="s">
        <v>704</v>
      </c>
      <c r="Y407" s="11"/>
    </row>
    <row r="408" spans="1:25" ht="51" customHeight="1" x14ac:dyDescent="0.2">
      <c r="A408" s="33" t="s">
        <v>1617</v>
      </c>
      <c r="B408" s="34" t="s">
        <v>700</v>
      </c>
      <c r="C408" s="35" t="s">
        <v>701</v>
      </c>
      <c r="D408" s="35" t="s">
        <v>1068</v>
      </c>
      <c r="E408" s="17" t="s">
        <v>74</v>
      </c>
      <c r="F408" s="37" t="s">
        <v>1618</v>
      </c>
      <c r="G408" s="37" t="s">
        <v>1619</v>
      </c>
      <c r="H408" s="19">
        <v>43287</v>
      </c>
      <c r="I408" s="19">
        <v>44202</v>
      </c>
      <c r="J408" s="19" t="str">
        <f ca="1">IF(Ugovori_OPULJP[[#This Row],[DATUM ZAVRŠETKA OPERACIJE]]&lt;TODAY(),"završen","u provedbi")</f>
        <v>završen</v>
      </c>
      <c r="K408" s="18" t="s">
        <v>128</v>
      </c>
      <c r="L408" s="18" t="s">
        <v>128</v>
      </c>
      <c r="M408" s="42">
        <v>0.85</v>
      </c>
      <c r="N408" s="42">
        <v>0.15</v>
      </c>
      <c r="O408" s="27">
        <f>Ugovori_OPULJP[[#This Row],[Bespovratna sredstva - Ukupno (EU+Nac) HRK
= Ukupna ugovorena vrijednost bespovratnih sredstava]]*Ugovori_OPULJP[[#This Row],[EU STOPA SUFINANCIRANJA %
EU CO-FINANCING RATE %]]</f>
        <v>3858257.6779999998</v>
      </c>
      <c r="P408" s="27">
        <f>Ugovori_OPULJP[[#This Row],[Bespovratna sredstva - Ukupno (EU+Nac) HRK
= Ukupna ugovorena vrijednost bespovratnih sredstava]]*Ugovori_OPULJP[[#This Row],[STOPA NACIONALNOG SUFINANCIRANJA %]]</f>
        <v>680869.00199999998</v>
      </c>
      <c r="Q408" s="27">
        <v>4539126.68</v>
      </c>
      <c r="R408" s="27">
        <v>0</v>
      </c>
      <c r="S408" s="27">
        <v>0</v>
      </c>
      <c r="T408" s="20">
        <f>Ugovori_OPULJP[[#This Row],[Bespovratna sredstva - Ukupno (EU+Nac) HRK
= Ukupna ugovorena vrijednost bespovratnih sredstava]]+Ugovori_OPULJP[[#This Row],[Javni doprinos korisnika - HRK]]+Ugovori_OPULJP[[#This Row],[Privatni doprinos korisnika - HRK]]</f>
        <v>4539126.68</v>
      </c>
      <c r="U408" s="17" t="s">
        <v>32</v>
      </c>
      <c r="V408" s="17" t="s">
        <v>29</v>
      </c>
      <c r="W408" s="35" t="s">
        <v>1620</v>
      </c>
      <c r="X408" s="35" t="s">
        <v>704</v>
      </c>
      <c r="Y408" s="11"/>
    </row>
    <row r="409" spans="1:25" ht="51" customHeight="1" x14ac:dyDescent="0.2">
      <c r="A409" s="33" t="s">
        <v>1621</v>
      </c>
      <c r="B409" s="34" t="s">
        <v>700</v>
      </c>
      <c r="C409" s="35" t="s">
        <v>701</v>
      </c>
      <c r="D409" s="35" t="s">
        <v>1068</v>
      </c>
      <c r="E409" s="17" t="s">
        <v>74</v>
      </c>
      <c r="F409" s="37" t="s">
        <v>1622</v>
      </c>
      <c r="G409" s="37" t="s">
        <v>1623</v>
      </c>
      <c r="H409" s="19">
        <v>43311</v>
      </c>
      <c r="I409" s="19">
        <v>44226</v>
      </c>
      <c r="J409" s="19" t="str">
        <f ca="1">IF(Ugovori_OPULJP[[#This Row],[DATUM ZAVRŠETKA OPERACIJE]]&lt;TODAY(),"završen","u provedbi")</f>
        <v>završen</v>
      </c>
      <c r="K409" s="18" t="s">
        <v>324</v>
      </c>
      <c r="L409" s="18" t="s">
        <v>324</v>
      </c>
      <c r="M409" s="42">
        <v>0.85</v>
      </c>
      <c r="N409" s="42">
        <v>0.15</v>
      </c>
      <c r="O409" s="27">
        <f>Ugovori_OPULJP[[#This Row],[Bespovratna sredstva - Ukupno (EU+Nac) HRK
= Ukupna ugovorena vrijednost bespovratnih sredstava]]*Ugovori_OPULJP[[#This Row],[EU STOPA SUFINANCIRANJA %
EU CO-FINANCING RATE %]]</f>
        <v>1972026.8770000001</v>
      </c>
      <c r="P409" s="27">
        <f>Ugovori_OPULJP[[#This Row],[Bespovratna sredstva - Ukupno (EU+Nac) HRK
= Ukupna ugovorena vrijednost bespovratnih sredstava]]*Ugovori_OPULJP[[#This Row],[STOPA NACIONALNOG SUFINANCIRANJA %]]</f>
        <v>348004.74300000002</v>
      </c>
      <c r="Q409" s="27">
        <v>2320031.62</v>
      </c>
      <c r="R409" s="27">
        <v>0</v>
      </c>
      <c r="S409" s="27">
        <v>0</v>
      </c>
      <c r="T409" s="20">
        <f>Ugovori_OPULJP[[#This Row],[Bespovratna sredstva - Ukupno (EU+Nac) HRK
= Ukupna ugovorena vrijednost bespovratnih sredstava]]+Ugovori_OPULJP[[#This Row],[Javni doprinos korisnika - HRK]]+Ugovori_OPULJP[[#This Row],[Privatni doprinos korisnika - HRK]]</f>
        <v>2320031.62</v>
      </c>
      <c r="U409" s="17" t="s">
        <v>32</v>
      </c>
      <c r="V409" s="17" t="s">
        <v>29</v>
      </c>
      <c r="W409" s="35" t="s">
        <v>1624</v>
      </c>
      <c r="X409" s="35" t="s">
        <v>704</v>
      </c>
      <c r="Y409" s="11"/>
    </row>
    <row r="410" spans="1:25" ht="51" customHeight="1" x14ac:dyDescent="0.2">
      <c r="A410" s="33" t="s">
        <v>1625</v>
      </c>
      <c r="B410" s="34" t="s">
        <v>700</v>
      </c>
      <c r="C410" s="35" t="s">
        <v>701</v>
      </c>
      <c r="D410" s="35" t="s">
        <v>1068</v>
      </c>
      <c r="E410" s="17" t="s">
        <v>74</v>
      </c>
      <c r="F410" s="37" t="s">
        <v>1626</v>
      </c>
      <c r="G410" s="37" t="s">
        <v>1627</v>
      </c>
      <c r="H410" s="19">
        <v>43250</v>
      </c>
      <c r="I410" s="19">
        <v>44165</v>
      </c>
      <c r="J410" s="19" t="str">
        <f ca="1">IF(Ugovori_OPULJP[[#This Row],[DATUM ZAVRŠETKA OPERACIJE]]&lt;TODAY(),"završen","u provedbi")</f>
        <v>završen</v>
      </c>
      <c r="K410" s="18" t="s">
        <v>560</v>
      </c>
      <c r="L410" s="18" t="s">
        <v>560</v>
      </c>
      <c r="M410" s="42">
        <v>0.85</v>
      </c>
      <c r="N410" s="42">
        <v>0.15</v>
      </c>
      <c r="O410" s="27">
        <f>Ugovori_OPULJP[[#This Row],[Bespovratna sredstva - Ukupno (EU+Nac) HRK
= Ukupna ugovorena vrijednost bespovratnih sredstava]]*Ugovori_OPULJP[[#This Row],[EU STOPA SUFINANCIRANJA %
EU CO-FINANCING RATE %]]</f>
        <v>843490.26650000003</v>
      </c>
      <c r="P410" s="27">
        <f>Ugovori_OPULJP[[#This Row],[Bespovratna sredstva - Ukupno (EU+Nac) HRK
= Ukupna ugovorena vrijednost bespovratnih sredstava]]*Ugovori_OPULJP[[#This Row],[STOPA NACIONALNOG SUFINANCIRANJA %]]</f>
        <v>148851.22349999999</v>
      </c>
      <c r="Q410" s="27">
        <v>992341.49</v>
      </c>
      <c r="R410" s="27">
        <v>0</v>
      </c>
      <c r="S410" s="27">
        <v>0</v>
      </c>
      <c r="T410" s="20">
        <f>Ugovori_OPULJP[[#This Row],[Bespovratna sredstva - Ukupno (EU+Nac) HRK
= Ukupna ugovorena vrijednost bespovratnih sredstava]]+Ugovori_OPULJP[[#This Row],[Javni doprinos korisnika - HRK]]+Ugovori_OPULJP[[#This Row],[Privatni doprinos korisnika - HRK]]</f>
        <v>992341.49</v>
      </c>
      <c r="U410" s="17" t="s">
        <v>32</v>
      </c>
      <c r="V410" s="17" t="s">
        <v>29</v>
      </c>
      <c r="W410" s="35" t="s">
        <v>1628</v>
      </c>
      <c r="X410" s="35" t="s">
        <v>704</v>
      </c>
      <c r="Y410" s="11"/>
    </row>
    <row r="411" spans="1:25" ht="51" customHeight="1" x14ac:dyDescent="0.2">
      <c r="A411" s="33" t="s">
        <v>1629</v>
      </c>
      <c r="B411" s="34" t="s">
        <v>700</v>
      </c>
      <c r="C411" s="35" t="s">
        <v>701</v>
      </c>
      <c r="D411" s="35" t="s">
        <v>1068</v>
      </c>
      <c r="E411" s="17" t="s">
        <v>74</v>
      </c>
      <c r="F411" s="37" t="s">
        <v>1630</v>
      </c>
      <c r="G411" s="37" t="s">
        <v>1631</v>
      </c>
      <c r="H411" s="19">
        <v>43266</v>
      </c>
      <c r="I411" s="19">
        <v>44180</v>
      </c>
      <c r="J411" s="19" t="str">
        <f ca="1">IF(Ugovori_OPULJP[[#This Row],[DATUM ZAVRŠETKA OPERACIJE]]&lt;TODAY(),"završen","u provedbi")</f>
        <v>završen</v>
      </c>
      <c r="K411" s="18" t="s">
        <v>248</v>
      </c>
      <c r="L411" s="18" t="s">
        <v>248</v>
      </c>
      <c r="M411" s="42">
        <v>0.85</v>
      </c>
      <c r="N411" s="42">
        <v>0.15</v>
      </c>
      <c r="O411" s="27">
        <f>Ugovori_OPULJP[[#This Row],[Bespovratna sredstva - Ukupno (EU+Nac) HRK
= Ukupna ugovorena vrijednost bespovratnih sredstava]]*Ugovori_OPULJP[[#This Row],[EU STOPA SUFINANCIRANJA %
EU CO-FINANCING RATE %]]</f>
        <v>1666362.5419999999</v>
      </c>
      <c r="P411" s="27">
        <f>Ugovori_OPULJP[[#This Row],[Bespovratna sredstva - Ukupno (EU+Nac) HRK
= Ukupna ugovorena vrijednost bespovratnih sredstava]]*Ugovori_OPULJP[[#This Row],[STOPA NACIONALNOG SUFINANCIRANJA %]]</f>
        <v>294063.978</v>
      </c>
      <c r="Q411" s="27">
        <v>1960426.52</v>
      </c>
      <c r="R411" s="27">
        <v>0</v>
      </c>
      <c r="S411" s="27">
        <v>0</v>
      </c>
      <c r="T411" s="20">
        <f>Ugovori_OPULJP[[#This Row],[Bespovratna sredstva - Ukupno (EU+Nac) HRK
= Ukupna ugovorena vrijednost bespovratnih sredstava]]+Ugovori_OPULJP[[#This Row],[Javni doprinos korisnika - HRK]]+Ugovori_OPULJP[[#This Row],[Privatni doprinos korisnika - HRK]]</f>
        <v>1960426.52</v>
      </c>
      <c r="U411" s="17" t="s">
        <v>32</v>
      </c>
      <c r="V411" s="17" t="s">
        <v>29</v>
      </c>
      <c r="W411" s="35" t="s">
        <v>1632</v>
      </c>
      <c r="X411" s="35" t="s">
        <v>704</v>
      </c>
      <c r="Y411" s="11"/>
    </row>
    <row r="412" spans="1:25" ht="51" customHeight="1" x14ac:dyDescent="0.2">
      <c r="A412" s="33" t="s">
        <v>1633</v>
      </c>
      <c r="B412" s="34" t="s">
        <v>700</v>
      </c>
      <c r="C412" s="35" t="s">
        <v>701</v>
      </c>
      <c r="D412" s="35" t="s">
        <v>1068</v>
      </c>
      <c r="E412" s="17" t="s">
        <v>74</v>
      </c>
      <c r="F412" s="37" t="s">
        <v>1634</v>
      </c>
      <c r="G412" s="37" t="s">
        <v>1635</v>
      </c>
      <c r="H412" s="19">
        <v>43287</v>
      </c>
      <c r="I412" s="19">
        <v>44202</v>
      </c>
      <c r="J412" s="19" t="str">
        <f ca="1">IF(Ugovori_OPULJP[[#This Row],[DATUM ZAVRŠETKA OPERACIJE]]&lt;TODAY(),"završen","u provedbi")</f>
        <v>završen</v>
      </c>
      <c r="K412" s="18" t="s">
        <v>354</v>
      </c>
      <c r="L412" s="18" t="s">
        <v>354</v>
      </c>
      <c r="M412" s="42">
        <v>0.85</v>
      </c>
      <c r="N412" s="42">
        <v>0.15</v>
      </c>
      <c r="O412" s="27">
        <f>Ugovori_OPULJP[[#This Row],[Bespovratna sredstva - Ukupno (EU+Nac) HRK
= Ukupna ugovorena vrijednost bespovratnih sredstava]]*Ugovori_OPULJP[[#This Row],[EU STOPA SUFINANCIRANJA %
EU CO-FINANCING RATE %]]</f>
        <v>2346950.0109999999</v>
      </c>
      <c r="P412" s="27">
        <f>Ugovori_OPULJP[[#This Row],[Bespovratna sredstva - Ukupno (EU+Nac) HRK
= Ukupna ugovorena vrijednost bespovratnih sredstava]]*Ugovori_OPULJP[[#This Row],[STOPA NACIONALNOG SUFINANCIRANJA %]]</f>
        <v>414167.64900000003</v>
      </c>
      <c r="Q412" s="27">
        <v>2761117.66</v>
      </c>
      <c r="R412" s="27">
        <v>0</v>
      </c>
      <c r="S412" s="27">
        <v>0</v>
      </c>
      <c r="T412" s="20">
        <f>Ugovori_OPULJP[[#This Row],[Bespovratna sredstva - Ukupno (EU+Nac) HRK
= Ukupna ugovorena vrijednost bespovratnih sredstava]]+Ugovori_OPULJP[[#This Row],[Javni doprinos korisnika - HRK]]+Ugovori_OPULJP[[#This Row],[Privatni doprinos korisnika - HRK]]</f>
        <v>2761117.66</v>
      </c>
      <c r="U412" s="17" t="s">
        <v>32</v>
      </c>
      <c r="V412" s="17" t="s">
        <v>29</v>
      </c>
      <c r="W412" s="35" t="s">
        <v>1636</v>
      </c>
      <c r="X412" s="35" t="s">
        <v>704</v>
      </c>
      <c r="Y412" s="11"/>
    </row>
    <row r="413" spans="1:25" ht="51" customHeight="1" x14ac:dyDescent="0.2">
      <c r="A413" s="33" t="s">
        <v>1637</v>
      </c>
      <c r="B413" s="34" t="s">
        <v>700</v>
      </c>
      <c r="C413" s="35" t="s">
        <v>701</v>
      </c>
      <c r="D413" s="35" t="s">
        <v>1068</v>
      </c>
      <c r="E413" s="17" t="s">
        <v>74</v>
      </c>
      <c r="F413" s="37" t="s">
        <v>1638</v>
      </c>
      <c r="G413" s="37" t="s">
        <v>1639</v>
      </c>
      <c r="H413" s="19">
        <v>43250</v>
      </c>
      <c r="I413" s="19">
        <v>44165</v>
      </c>
      <c r="J413" s="19" t="str">
        <f ca="1">IF(Ugovori_OPULJP[[#This Row],[DATUM ZAVRŠETKA OPERACIJE]]&lt;TODAY(),"završen","u provedbi")</f>
        <v>završen</v>
      </c>
      <c r="K413" s="18" t="s">
        <v>184</v>
      </c>
      <c r="L413" s="18" t="s">
        <v>184</v>
      </c>
      <c r="M413" s="42">
        <v>0.85</v>
      </c>
      <c r="N413" s="42">
        <v>0.15</v>
      </c>
      <c r="O413" s="27">
        <f>Ugovori_OPULJP[[#This Row],[Bespovratna sredstva - Ukupno (EU+Nac) HRK
= Ukupna ugovorena vrijednost bespovratnih sredstava]]*Ugovori_OPULJP[[#This Row],[EU STOPA SUFINANCIRANJA %
EU CO-FINANCING RATE %]]</f>
        <v>1293502.2560000001</v>
      </c>
      <c r="P413" s="27">
        <f>Ugovori_OPULJP[[#This Row],[Bespovratna sredstva - Ukupno (EU+Nac) HRK
= Ukupna ugovorena vrijednost bespovratnih sredstava]]*Ugovori_OPULJP[[#This Row],[STOPA NACIONALNOG SUFINANCIRANJA %]]</f>
        <v>228265.10400000002</v>
      </c>
      <c r="Q413" s="27">
        <v>1521767.36</v>
      </c>
      <c r="R413" s="27">
        <v>0</v>
      </c>
      <c r="S413" s="27">
        <v>0</v>
      </c>
      <c r="T413" s="20">
        <f>Ugovori_OPULJP[[#This Row],[Bespovratna sredstva - Ukupno (EU+Nac) HRK
= Ukupna ugovorena vrijednost bespovratnih sredstava]]+Ugovori_OPULJP[[#This Row],[Javni doprinos korisnika - HRK]]+Ugovori_OPULJP[[#This Row],[Privatni doprinos korisnika - HRK]]</f>
        <v>1521767.36</v>
      </c>
      <c r="U413" s="17" t="s">
        <v>32</v>
      </c>
      <c r="V413" s="17" t="s">
        <v>29</v>
      </c>
      <c r="W413" s="35" t="s">
        <v>1640</v>
      </c>
      <c r="X413" s="35" t="s">
        <v>704</v>
      </c>
      <c r="Y413" s="11"/>
    </row>
    <row r="414" spans="1:25" ht="51" customHeight="1" x14ac:dyDescent="0.2">
      <c r="A414" s="33" t="s">
        <v>1641</v>
      </c>
      <c r="B414" s="34" t="s">
        <v>700</v>
      </c>
      <c r="C414" s="35" t="s">
        <v>701</v>
      </c>
      <c r="D414" s="35" t="s">
        <v>1068</v>
      </c>
      <c r="E414" s="17" t="s">
        <v>74</v>
      </c>
      <c r="F414" s="37" t="s">
        <v>1642</v>
      </c>
      <c r="G414" s="37" t="s">
        <v>1643</v>
      </c>
      <c r="H414" s="19">
        <v>43266</v>
      </c>
      <c r="I414" s="19">
        <v>44180</v>
      </c>
      <c r="J414" s="19" t="str">
        <f ca="1">IF(Ugovori_OPULJP[[#This Row],[DATUM ZAVRŠETKA OPERACIJE]]&lt;TODAY(),"završen","u provedbi")</f>
        <v>završen</v>
      </c>
      <c r="K414" s="18" t="s">
        <v>184</v>
      </c>
      <c r="L414" s="18" t="s">
        <v>184</v>
      </c>
      <c r="M414" s="42">
        <v>0.85</v>
      </c>
      <c r="N414" s="42">
        <v>0.15</v>
      </c>
      <c r="O414" s="27">
        <f>Ugovori_OPULJP[[#This Row],[Bespovratna sredstva - Ukupno (EU+Nac) HRK
= Ukupna ugovorena vrijednost bespovratnih sredstava]]*Ugovori_OPULJP[[#This Row],[EU STOPA SUFINANCIRANJA %
EU CO-FINANCING RATE %]]</f>
        <v>3543371.625</v>
      </c>
      <c r="P414" s="27">
        <f>Ugovori_OPULJP[[#This Row],[Bespovratna sredstva - Ukupno (EU+Nac) HRK
= Ukupna ugovorena vrijednost bespovratnih sredstava]]*Ugovori_OPULJP[[#This Row],[STOPA NACIONALNOG SUFINANCIRANJA %]]</f>
        <v>625300.875</v>
      </c>
      <c r="Q414" s="27">
        <v>4168672.5</v>
      </c>
      <c r="R414" s="27">
        <v>0</v>
      </c>
      <c r="S414" s="27">
        <v>0</v>
      </c>
      <c r="T414" s="20">
        <f>Ugovori_OPULJP[[#This Row],[Bespovratna sredstva - Ukupno (EU+Nac) HRK
= Ukupna ugovorena vrijednost bespovratnih sredstava]]+Ugovori_OPULJP[[#This Row],[Javni doprinos korisnika - HRK]]+Ugovori_OPULJP[[#This Row],[Privatni doprinos korisnika - HRK]]</f>
        <v>4168672.5</v>
      </c>
      <c r="U414" s="17" t="s">
        <v>32</v>
      </c>
      <c r="V414" s="17" t="s">
        <v>29</v>
      </c>
      <c r="W414" s="35" t="s">
        <v>1644</v>
      </c>
      <c r="X414" s="35" t="s">
        <v>704</v>
      </c>
      <c r="Y414" s="11"/>
    </row>
    <row r="415" spans="1:25" ht="51" customHeight="1" x14ac:dyDescent="0.2">
      <c r="A415" s="33" t="s">
        <v>1645</v>
      </c>
      <c r="B415" s="34" t="s">
        <v>700</v>
      </c>
      <c r="C415" s="35" t="s">
        <v>701</v>
      </c>
      <c r="D415" s="35" t="s">
        <v>1068</v>
      </c>
      <c r="E415" s="17" t="s">
        <v>74</v>
      </c>
      <c r="F415" s="37" t="s">
        <v>1646</v>
      </c>
      <c r="G415" s="37" t="s">
        <v>1647</v>
      </c>
      <c r="H415" s="19">
        <v>43287</v>
      </c>
      <c r="I415" s="19">
        <v>44202</v>
      </c>
      <c r="J415" s="19" t="str">
        <f ca="1">IF(Ugovori_OPULJP[[#This Row],[DATUM ZAVRŠETKA OPERACIJE]]&lt;TODAY(),"završen","u provedbi")</f>
        <v>završen</v>
      </c>
      <c r="K415" s="18" t="s">
        <v>556</v>
      </c>
      <c r="L415" s="18" t="s">
        <v>556</v>
      </c>
      <c r="M415" s="42">
        <v>0.85</v>
      </c>
      <c r="N415" s="42">
        <v>0.15</v>
      </c>
      <c r="O415" s="27">
        <f>Ugovori_OPULJP[[#This Row],[Bespovratna sredstva - Ukupno (EU+Nac) HRK
= Ukupna ugovorena vrijednost bespovratnih sredstava]]*Ugovori_OPULJP[[#This Row],[EU STOPA SUFINANCIRANJA %
EU CO-FINANCING RATE %]]</f>
        <v>1318348.2319999998</v>
      </c>
      <c r="P415" s="27">
        <f>Ugovori_OPULJP[[#This Row],[Bespovratna sredstva - Ukupno (EU+Nac) HRK
= Ukupna ugovorena vrijednost bespovratnih sredstava]]*Ugovori_OPULJP[[#This Row],[STOPA NACIONALNOG SUFINANCIRANJA %]]</f>
        <v>232649.68799999999</v>
      </c>
      <c r="Q415" s="27">
        <v>1550997.92</v>
      </c>
      <c r="R415" s="27">
        <v>0</v>
      </c>
      <c r="S415" s="27">
        <v>0</v>
      </c>
      <c r="T415" s="20">
        <f>Ugovori_OPULJP[[#This Row],[Bespovratna sredstva - Ukupno (EU+Nac) HRK
= Ukupna ugovorena vrijednost bespovratnih sredstava]]+Ugovori_OPULJP[[#This Row],[Javni doprinos korisnika - HRK]]+Ugovori_OPULJP[[#This Row],[Privatni doprinos korisnika - HRK]]</f>
        <v>1550997.92</v>
      </c>
      <c r="U415" s="17" t="s">
        <v>32</v>
      </c>
      <c r="V415" s="17" t="s">
        <v>29</v>
      </c>
      <c r="W415" s="35" t="s">
        <v>1648</v>
      </c>
      <c r="X415" s="35" t="s">
        <v>704</v>
      </c>
      <c r="Y415" s="11"/>
    </row>
    <row r="416" spans="1:25" ht="51" customHeight="1" x14ac:dyDescent="0.2">
      <c r="A416" s="33" t="s">
        <v>1649</v>
      </c>
      <c r="B416" s="34" t="s">
        <v>700</v>
      </c>
      <c r="C416" s="35" t="s">
        <v>701</v>
      </c>
      <c r="D416" s="35" t="s">
        <v>1068</v>
      </c>
      <c r="E416" s="17" t="s">
        <v>74</v>
      </c>
      <c r="F416" s="37" t="s">
        <v>1650</v>
      </c>
      <c r="G416" s="37" t="s">
        <v>1651</v>
      </c>
      <c r="H416" s="19">
        <v>43250</v>
      </c>
      <c r="I416" s="19">
        <v>44165</v>
      </c>
      <c r="J416" s="19" t="str">
        <f ca="1">IF(Ugovori_OPULJP[[#This Row],[DATUM ZAVRŠETKA OPERACIJE]]&lt;TODAY(),"završen","u provedbi")</f>
        <v>završen</v>
      </c>
      <c r="K416" s="18" t="s">
        <v>153</v>
      </c>
      <c r="L416" s="18" t="s">
        <v>153</v>
      </c>
      <c r="M416" s="42">
        <v>0.85</v>
      </c>
      <c r="N416" s="42">
        <v>0.15</v>
      </c>
      <c r="O416" s="27">
        <f>Ugovori_OPULJP[[#This Row],[Bespovratna sredstva - Ukupno (EU+Nac) HRK
= Ukupna ugovorena vrijednost bespovratnih sredstava]]*Ugovori_OPULJP[[#This Row],[EU STOPA SUFINANCIRANJA %
EU CO-FINANCING RATE %]]</f>
        <v>3456882.085</v>
      </c>
      <c r="P416" s="27">
        <f>Ugovori_OPULJP[[#This Row],[Bespovratna sredstva - Ukupno (EU+Nac) HRK
= Ukupna ugovorena vrijednost bespovratnih sredstava]]*Ugovori_OPULJP[[#This Row],[STOPA NACIONALNOG SUFINANCIRANJA %]]</f>
        <v>610038.01500000001</v>
      </c>
      <c r="Q416" s="27">
        <v>4066920.1</v>
      </c>
      <c r="R416" s="27">
        <v>0</v>
      </c>
      <c r="S416" s="27">
        <v>0</v>
      </c>
      <c r="T416" s="20">
        <f>Ugovori_OPULJP[[#This Row],[Bespovratna sredstva - Ukupno (EU+Nac) HRK
= Ukupna ugovorena vrijednost bespovratnih sredstava]]+Ugovori_OPULJP[[#This Row],[Javni doprinos korisnika - HRK]]+Ugovori_OPULJP[[#This Row],[Privatni doprinos korisnika - HRK]]</f>
        <v>4066920.1</v>
      </c>
      <c r="U416" s="17" t="s">
        <v>32</v>
      </c>
      <c r="V416" s="17" t="s">
        <v>29</v>
      </c>
      <c r="W416" s="35" t="s">
        <v>1652</v>
      </c>
      <c r="X416" s="35" t="s">
        <v>704</v>
      </c>
      <c r="Y416" s="11"/>
    </row>
    <row r="417" spans="1:25" ht="51" customHeight="1" x14ac:dyDescent="0.2">
      <c r="A417" s="33" t="s">
        <v>1653</v>
      </c>
      <c r="B417" s="34" t="s">
        <v>700</v>
      </c>
      <c r="C417" s="35" t="s">
        <v>701</v>
      </c>
      <c r="D417" s="35" t="s">
        <v>1068</v>
      </c>
      <c r="E417" s="17" t="s">
        <v>74</v>
      </c>
      <c r="F417" s="37" t="s">
        <v>1654</v>
      </c>
      <c r="G417" s="37" t="s">
        <v>643</v>
      </c>
      <c r="H417" s="19">
        <v>43266</v>
      </c>
      <c r="I417" s="19">
        <v>44180</v>
      </c>
      <c r="J417" s="19" t="str">
        <f ca="1">IF(Ugovori_OPULJP[[#This Row],[DATUM ZAVRŠETKA OPERACIJE]]&lt;TODAY(),"završen","u provedbi")</f>
        <v>završen</v>
      </c>
      <c r="K417" s="18" t="s">
        <v>209</v>
      </c>
      <c r="L417" s="18" t="s">
        <v>209</v>
      </c>
      <c r="M417" s="42">
        <v>0.85</v>
      </c>
      <c r="N417" s="42">
        <v>0.15</v>
      </c>
      <c r="O417" s="27">
        <f>Ugovori_OPULJP[[#This Row],[Bespovratna sredstva - Ukupno (EU+Nac) HRK
= Ukupna ugovorena vrijednost bespovratnih sredstava]]*Ugovori_OPULJP[[#This Row],[EU STOPA SUFINANCIRANJA %
EU CO-FINANCING RATE %]]</f>
        <v>1626235.9375</v>
      </c>
      <c r="P417" s="27">
        <f>Ugovori_OPULJP[[#This Row],[Bespovratna sredstva - Ukupno (EU+Nac) HRK
= Ukupna ugovorena vrijednost bespovratnih sredstava]]*Ugovori_OPULJP[[#This Row],[STOPA NACIONALNOG SUFINANCIRANJA %]]</f>
        <v>286982.8125</v>
      </c>
      <c r="Q417" s="27">
        <v>1913218.75</v>
      </c>
      <c r="R417" s="27">
        <v>0</v>
      </c>
      <c r="S417" s="27">
        <v>0</v>
      </c>
      <c r="T417" s="20">
        <f>Ugovori_OPULJP[[#This Row],[Bespovratna sredstva - Ukupno (EU+Nac) HRK
= Ukupna ugovorena vrijednost bespovratnih sredstava]]+Ugovori_OPULJP[[#This Row],[Javni doprinos korisnika - HRK]]+Ugovori_OPULJP[[#This Row],[Privatni doprinos korisnika - HRK]]</f>
        <v>1913218.75</v>
      </c>
      <c r="U417" s="17" t="s">
        <v>32</v>
      </c>
      <c r="V417" s="17" t="s">
        <v>29</v>
      </c>
      <c r="W417" s="35" t="s">
        <v>1655</v>
      </c>
      <c r="X417" s="35" t="s">
        <v>704</v>
      </c>
      <c r="Y417" s="11"/>
    </row>
    <row r="418" spans="1:25" ht="51" customHeight="1" x14ac:dyDescent="0.2">
      <c r="A418" s="33" t="s">
        <v>1656</v>
      </c>
      <c r="B418" s="34" t="s">
        <v>700</v>
      </c>
      <c r="C418" s="35" t="s">
        <v>701</v>
      </c>
      <c r="D418" s="35" t="s">
        <v>1068</v>
      </c>
      <c r="E418" s="17" t="s">
        <v>74</v>
      </c>
      <c r="F418" s="37" t="s">
        <v>1657</v>
      </c>
      <c r="G418" s="37" t="s">
        <v>1658</v>
      </c>
      <c r="H418" s="19">
        <v>43266</v>
      </c>
      <c r="I418" s="19">
        <v>44180</v>
      </c>
      <c r="J418" s="19" t="str">
        <f ca="1">IF(Ugovori_OPULJP[[#This Row],[DATUM ZAVRŠETKA OPERACIJE]]&lt;TODAY(),"završen","u provedbi")</f>
        <v>završen</v>
      </c>
      <c r="K418" s="18" t="s">
        <v>324</v>
      </c>
      <c r="L418" s="18" t="s">
        <v>324</v>
      </c>
      <c r="M418" s="42">
        <v>0.85</v>
      </c>
      <c r="N418" s="42">
        <v>0.15</v>
      </c>
      <c r="O418" s="27">
        <f>Ugovori_OPULJP[[#This Row],[Bespovratna sredstva - Ukupno (EU+Nac) HRK
= Ukupna ugovorena vrijednost bespovratnih sredstava]]*Ugovori_OPULJP[[#This Row],[EU STOPA SUFINANCIRANJA %
EU CO-FINANCING RATE %]]</f>
        <v>5014907.01</v>
      </c>
      <c r="P418" s="27">
        <f>Ugovori_OPULJP[[#This Row],[Bespovratna sredstva - Ukupno (EU+Nac) HRK
= Ukupna ugovorena vrijednost bespovratnih sredstava]]*Ugovori_OPULJP[[#This Row],[STOPA NACIONALNOG SUFINANCIRANJA %]]</f>
        <v>884983.59</v>
      </c>
      <c r="Q418" s="27">
        <v>5899890.5999999996</v>
      </c>
      <c r="R418" s="27">
        <v>0</v>
      </c>
      <c r="S418" s="27">
        <v>0</v>
      </c>
      <c r="T418" s="20">
        <f>Ugovori_OPULJP[[#This Row],[Bespovratna sredstva - Ukupno (EU+Nac) HRK
= Ukupna ugovorena vrijednost bespovratnih sredstava]]+Ugovori_OPULJP[[#This Row],[Javni doprinos korisnika - HRK]]+Ugovori_OPULJP[[#This Row],[Privatni doprinos korisnika - HRK]]</f>
        <v>5899890.5999999996</v>
      </c>
      <c r="U418" s="17" t="s">
        <v>32</v>
      </c>
      <c r="V418" s="17" t="s">
        <v>29</v>
      </c>
      <c r="W418" s="35" t="s">
        <v>1659</v>
      </c>
      <c r="X418" s="35" t="s">
        <v>704</v>
      </c>
      <c r="Y418" s="11"/>
    </row>
    <row r="419" spans="1:25" ht="51" customHeight="1" x14ac:dyDescent="0.2">
      <c r="A419" s="33" t="s">
        <v>1660</v>
      </c>
      <c r="B419" s="34" t="s">
        <v>700</v>
      </c>
      <c r="C419" s="35" t="s">
        <v>701</v>
      </c>
      <c r="D419" s="35" t="s">
        <v>1068</v>
      </c>
      <c r="E419" s="17" t="s">
        <v>74</v>
      </c>
      <c r="F419" s="37" t="s">
        <v>1661</v>
      </c>
      <c r="G419" s="37" t="s">
        <v>1662</v>
      </c>
      <c r="H419" s="19">
        <v>43250</v>
      </c>
      <c r="I419" s="19">
        <v>44165</v>
      </c>
      <c r="J419" s="19" t="str">
        <f ca="1">IF(Ugovori_OPULJP[[#This Row],[DATUM ZAVRŠETKA OPERACIJE]]&lt;TODAY(),"završen","u provedbi")</f>
        <v>završen</v>
      </c>
      <c r="K419" s="18" t="s">
        <v>248</v>
      </c>
      <c r="L419" s="18" t="s">
        <v>248</v>
      </c>
      <c r="M419" s="42">
        <v>0.85</v>
      </c>
      <c r="N419" s="42">
        <v>0.15</v>
      </c>
      <c r="O419" s="27">
        <f>Ugovori_OPULJP[[#This Row],[Bespovratna sredstva - Ukupno (EU+Nac) HRK
= Ukupna ugovorena vrijednost bespovratnih sredstava]]*Ugovori_OPULJP[[#This Row],[EU STOPA SUFINANCIRANJA %
EU CO-FINANCING RATE %]]</f>
        <v>1982075.05</v>
      </c>
      <c r="P419" s="27">
        <f>Ugovori_OPULJP[[#This Row],[Bespovratna sredstva - Ukupno (EU+Nac) HRK
= Ukupna ugovorena vrijednost bespovratnih sredstava]]*Ugovori_OPULJP[[#This Row],[STOPA NACIONALNOG SUFINANCIRANJA %]]</f>
        <v>349777.95</v>
      </c>
      <c r="Q419" s="27">
        <v>2331853</v>
      </c>
      <c r="R419" s="27">
        <v>0</v>
      </c>
      <c r="S419" s="27">
        <v>0</v>
      </c>
      <c r="T419" s="20">
        <f>Ugovori_OPULJP[[#This Row],[Bespovratna sredstva - Ukupno (EU+Nac) HRK
= Ukupna ugovorena vrijednost bespovratnih sredstava]]+Ugovori_OPULJP[[#This Row],[Javni doprinos korisnika - HRK]]+Ugovori_OPULJP[[#This Row],[Privatni doprinos korisnika - HRK]]</f>
        <v>2331853</v>
      </c>
      <c r="U419" s="17" t="s">
        <v>32</v>
      </c>
      <c r="V419" s="17" t="s">
        <v>29</v>
      </c>
      <c r="W419" s="35" t="s">
        <v>1663</v>
      </c>
      <c r="X419" s="35" t="s">
        <v>704</v>
      </c>
      <c r="Y419" s="11"/>
    </row>
    <row r="420" spans="1:25" ht="51" customHeight="1" x14ac:dyDescent="0.2">
      <c r="A420" s="33" t="s">
        <v>1664</v>
      </c>
      <c r="B420" s="34" t="s">
        <v>700</v>
      </c>
      <c r="C420" s="35" t="s">
        <v>701</v>
      </c>
      <c r="D420" s="35" t="s">
        <v>1068</v>
      </c>
      <c r="E420" s="17" t="s">
        <v>74</v>
      </c>
      <c r="F420" s="37" t="s">
        <v>1665</v>
      </c>
      <c r="G420" s="37" t="s">
        <v>1666</v>
      </c>
      <c r="H420" s="19">
        <v>43448</v>
      </c>
      <c r="I420" s="19">
        <v>44361</v>
      </c>
      <c r="J420" s="19" t="str">
        <f ca="1">IF(Ugovori_OPULJP[[#This Row],[DATUM ZAVRŠETKA OPERACIJE]]&lt;TODAY(),"završen","u provedbi")</f>
        <v>završen</v>
      </c>
      <c r="K420" s="18" t="s">
        <v>97</v>
      </c>
      <c r="L420" s="18" t="s">
        <v>97</v>
      </c>
      <c r="M420" s="42">
        <v>0.85</v>
      </c>
      <c r="N420" s="42">
        <v>0.15</v>
      </c>
      <c r="O420" s="27">
        <f>Ugovori_OPULJP[[#This Row],[Bespovratna sredstva - Ukupno (EU+Nac) HRK
= Ukupna ugovorena vrijednost bespovratnih sredstava]]*Ugovori_OPULJP[[#This Row],[EU STOPA SUFINANCIRANJA %
EU CO-FINANCING RATE %]]</f>
        <v>1874412.7749999999</v>
      </c>
      <c r="P420" s="27">
        <f>Ugovori_OPULJP[[#This Row],[Bespovratna sredstva - Ukupno (EU+Nac) HRK
= Ukupna ugovorena vrijednost bespovratnih sredstava]]*Ugovori_OPULJP[[#This Row],[STOPA NACIONALNOG SUFINANCIRANJA %]]</f>
        <v>330778.72499999998</v>
      </c>
      <c r="Q420" s="27">
        <v>2205191.5</v>
      </c>
      <c r="R420" s="27">
        <v>0</v>
      </c>
      <c r="S420" s="27">
        <v>0</v>
      </c>
      <c r="T420" s="20">
        <f>Ugovori_OPULJP[[#This Row],[Bespovratna sredstva - Ukupno (EU+Nac) HRK
= Ukupna ugovorena vrijednost bespovratnih sredstava]]+Ugovori_OPULJP[[#This Row],[Javni doprinos korisnika - HRK]]+Ugovori_OPULJP[[#This Row],[Privatni doprinos korisnika - HRK]]</f>
        <v>2205191.5</v>
      </c>
      <c r="U420" s="17" t="s">
        <v>32</v>
      </c>
      <c r="V420" s="17" t="s">
        <v>29</v>
      </c>
      <c r="W420" s="35" t="s">
        <v>1667</v>
      </c>
      <c r="X420" s="35" t="s">
        <v>704</v>
      </c>
      <c r="Y420" s="11"/>
    </row>
    <row r="421" spans="1:25" ht="51" customHeight="1" x14ac:dyDescent="0.2">
      <c r="A421" s="33" t="s">
        <v>1668</v>
      </c>
      <c r="B421" s="34" t="s">
        <v>700</v>
      </c>
      <c r="C421" s="35" t="s">
        <v>701</v>
      </c>
      <c r="D421" s="35" t="s">
        <v>1068</v>
      </c>
      <c r="E421" s="17" t="s">
        <v>74</v>
      </c>
      <c r="F421" s="37" t="s">
        <v>1669</v>
      </c>
      <c r="G421" s="37" t="s">
        <v>1670</v>
      </c>
      <c r="H421" s="19">
        <v>43448</v>
      </c>
      <c r="I421" s="19">
        <v>44361</v>
      </c>
      <c r="J421" s="19" t="str">
        <f ca="1">IF(Ugovori_OPULJP[[#This Row],[DATUM ZAVRŠETKA OPERACIJE]]&lt;TODAY(),"završen","u provedbi")</f>
        <v>završen</v>
      </c>
      <c r="K421" s="18" t="s">
        <v>128</v>
      </c>
      <c r="L421" s="18" t="s">
        <v>128</v>
      </c>
      <c r="M421" s="42">
        <v>0.85</v>
      </c>
      <c r="N421" s="42">
        <v>0.15</v>
      </c>
      <c r="O421" s="27">
        <f>Ugovori_OPULJP[[#This Row],[Bespovratna sredstva - Ukupno (EU+Nac) HRK
= Ukupna ugovorena vrijednost bespovratnih sredstava]]*Ugovori_OPULJP[[#This Row],[EU STOPA SUFINANCIRANJA %
EU CO-FINANCING RATE %]]</f>
        <v>1245758.1979999999</v>
      </c>
      <c r="P421" s="27">
        <f>Ugovori_OPULJP[[#This Row],[Bespovratna sredstva - Ukupno (EU+Nac) HRK
= Ukupna ugovorena vrijednost bespovratnih sredstava]]*Ugovori_OPULJP[[#This Row],[STOPA NACIONALNOG SUFINANCIRANJA %]]</f>
        <v>219839.68199999997</v>
      </c>
      <c r="Q421" s="27">
        <v>1465597.88</v>
      </c>
      <c r="R421" s="27">
        <v>0</v>
      </c>
      <c r="S421" s="27">
        <v>0</v>
      </c>
      <c r="T421" s="20">
        <f>Ugovori_OPULJP[[#This Row],[Bespovratna sredstva - Ukupno (EU+Nac) HRK
= Ukupna ugovorena vrijednost bespovratnih sredstava]]+Ugovori_OPULJP[[#This Row],[Javni doprinos korisnika - HRK]]+Ugovori_OPULJP[[#This Row],[Privatni doprinos korisnika - HRK]]</f>
        <v>1465597.88</v>
      </c>
      <c r="U421" s="17" t="s">
        <v>32</v>
      </c>
      <c r="V421" s="17" t="s">
        <v>29</v>
      </c>
      <c r="W421" s="35" t="s">
        <v>1671</v>
      </c>
      <c r="X421" s="35" t="s">
        <v>704</v>
      </c>
      <c r="Y421" s="11"/>
    </row>
    <row r="422" spans="1:25" ht="51" customHeight="1" x14ac:dyDescent="0.2">
      <c r="A422" s="33" t="s">
        <v>1672</v>
      </c>
      <c r="B422" s="34" t="s">
        <v>700</v>
      </c>
      <c r="C422" s="35" t="s">
        <v>701</v>
      </c>
      <c r="D422" s="35" t="s">
        <v>1068</v>
      </c>
      <c r="E422" s="17" t="s">
        <v>74</v>
      </c>
      <c r="F422" s="37" t="s">
        <v>1673</v>
      </c>
      <c r="G422" s="37" t="s">
        <v>1674</v>
      </c>
      <c r="H422" s="19">
        <v>43518</v>
      </c>
      <c r="I422" s="19">
        <v>44430</v>
      </c>
      <c r="J422" s="19" t="str">
        <f ca="1">IF(Ugovori_OPULJP[[#This Row],[DATUM ZAVRŠETKA OPERACIJE]]&lt;TODAY(),"završen","u provedbi")</f>
        <v>završen</v>
      </c>
      <c r="K422" s="18" t="s">
        <v>82</v>
      </c>
      <c r="L422" s="18" t="s">
        <v>82</v>
      </c>
      <c r="M422" s="42">
        <v>0.85</v>
      </c>
      <c r="N422" s="42">
        <v>0.15</v>
      </c>
      <c r="O422" s="27">
        <f>Ugovori_OPULJP[[#This Row],[Bespovratna sredstva - Ukupno (EU+Nac) HRK
= Ukupna ugovorena vrijednost bespovratnih sredstava]]*Ugovori_OPULJP[[#This Row],[EU STOPA SUFINANCIRANJA %
EU CO-FINANCING RATE %]]</f>
        <v>1266899.466</v>
      </c>
      <c r="P422" s="27">
        <f>Ugovori_OPULJP[[#This Row],[Bespovratna sredstva - Ukupno (EU+Nac) HRK
= Ukupna ugovorena vrijednost bespovratnih sredstava]]*Ugovori_OPULJP[[#This Row],[STOPA NACIONALNOG SUFINANCIRANJA %]]</f>
        <v>223570.49399999998</v>
      </c>
      <c r="Q422" s="27">
        <v>1490469.96</v>
      </c>
      <c r="R422" s="27">
        <v>0</v>
      </c>
      <c r="S422" s="27">
        <v>0</v>
      </c>
      <c r="T422" s="20">
        <f>Ugovori_OPULJP[[#This Row],[Bespovratna sredstva - Ukupno (EU+Nac) HRK
= Ukupna ugovorena vrijednost bespovratnih sredstava]]+Ugovori_OPULJP[[#This Row],[Javni doprinos korisnika - HRK]]+Ugovori_OPULJP[[#This Row],[Privatni doprinos korisnika - HRK]]</f>
        <v>1490469.96</v>
      </c>
      <c r="U422" s="17" t="s">
        <v>32</v>
      </c>
      <c r="V422" s="17" t="s">
        <v>29</v>
      </c>
      <c r="W422" s="35" t="s">
        <v>1675</v>
      </c>
      <c r="X422" s="35" t="s">
        <v>704</v>
      </c>
      <c r="Y422" s="11"/>
    </row>
    <row r="423" spans="1:25" ht="51" customHeight="1" x14ac:dyDescent="0.2">
      <c r="A423" s="33" t="s">
        <v>1676</v>
      </c>
      <c r="B423" s="34" t="s">
        <v>700</v>
      </c>
      <c r="C423" s="35" t="s">
        <v>701</v>
      </c>
      <c r="D423" s="35" t="s">
        <v>1068</v>
      </c>
      <c r="E423" s="17" t="s">
        <v>74</v>
      </c>
      <c r="F423" s="37" t="s">
        <v>1677</v>
      </c>
      <c r="G423" s="37" t="s">
        <v>1678</v>
      </c>
      <c r="H423" s="19">
        <v>43409</v>
      </c>
      <c r="I423" s="19">
        <v>44321</v>
      </c>
      <c r="J423" s="19" t="str">
        <f ca="1">IF(Ugovori_OPULJP[[#This Row],[DATUM ZAVRŠETKA OPERACIJE]]&lt;TODAY(),"završen","u provedbi")</f>
        <v>završen</v>
      </c>
      <c r="K423" s="18" t="s">
        <v>82</v>
      </c>
      <c r="L423" s="18" t="s">
        <v>82</v>
      </c>
      <c r="M423" s="42">
        <v>0.85</v>
      </c>
      <c r="N423" s="42">
        <v>0.15</v>
      </c>
      <c r="O423" s="27">
        <f>Ugovori_OPULJP[[#This Row],[Bespovratna sredstva - Ukupno (EU+Nac) HRK
= Ukupna ugovorena vrijednost bespovratnih sredstava]]*Ugovori_OPULJP[[#This Row],[EU STOPA SUFINANCIRANJA %
EU CO-FINANCING RATE %]]</f>
        <v>1734187</v>
      </c>
      <c r="P423" s="27">
        <f>Ugovori_OPULJP[[#This Row],[Bespovratna sredstva - Ukupno (EU+Nac) HRK
= Ukupna ugovorena vrijednost bespovratnih sredstava]]*Ugovori_OPULJP[[#This Row],[STOPA NACIONALNOG SUFINANCIRANJA %]]</f>
        <v>306033</v>
      </c>
      <c r="Q423" s="27">
        <v>2040220</v>
      </c>
      <c r="R423" s="27">
        <v>0</v>
      </c>
      <c r="S423" s="27">
        <v>0</v>
      </c>
      <c r="T423" s="20">
        <f>Ugovori_OPULJP[[#This Row],[Bespovratna sredstva - Ukupno (EU+Nac) HRK
= Ukupna ugovorena vrijednost bespovratnih sredstava]]+Ugovori_OPULJP[[#This Row],[Javni doprinos korisnika - HRK]]+Ugovori_OPULJP[[#This Row],[Privatni doprinos korisnika - HRK]]</f>
        <v>2040220</v>
      </c>
      <c r="U423" s="17" t="s">
        <v>32</v>
      </c>
      <c r="V423" s="17" t="s">
        <v>29</v>
      </c>
      <c r="W423" s="35" t="s">
        <v>1679</v>
      </c>
      <c r="X423" s="35" t="s">
        <v>704</v>
      </c>
      <c r="Y423" s="11"/>
    </row>
    <row r="424" spans="1:25" ht="51" customHeight="1" x14ac:dyDescent="0.2">
      <c r="A424" s="33" t="s">
        <v>1680</v>
      </c>
      <c r="B424" s="34" t="s">
        <v>700</v>
      </c>
      <c r="C424" s="35" t="s">
        <v>701</v>
      </c>
      <c r="D424" s="35" t="s">
        <v>1068</v>
      </c>
      <c r="E424" s="17" t="s">
        <v>74</v>
      </c>
      <c r="F424" s="37" t="s">
        <v>1681</v>
      </c>
      <c r="G424" s="37" t="s">
        <v>1682</v>
      </c>
      <c r="H424" s="19">
        <v>43448</v>
      </c>
      <c r="I424" s="19">
        <v>44361</v>
      </c>
      <c r="J424" s="19" t="str">
        <f ca="1">IF(Ugovori_OPULJP[[#This Row],[DATUM ZAVRŠETKA OPERACIJE]]&lt;TODAY(),"završen","u provedbi")</f>
        <v>završen</v>
      </c>
      <c r="K424" s="18" t="s">
        <v>354</v>
      </c>
      <c r="L424" s="18" t="s">
        <v>354</v>
      </c>
      <c r="M424" s="42">
        <v>0.85</v>
      </c>
      <c r="N424" s="42">
        <v>0.15</v>
      </c>
      <c r="O424" s="27">
        <f>Ugovori_OPULJP[[#This Row],[Bespovratna sredstva - Ukupno (EU+Nac) HRK
= Ukupna ugovorena vrijednost bespovratnih sredstava]]*Ugovori_OPULJP[[#This Row],[EU STOPA SUFINANCIRANJA %
EU CO-FINANCING RATE %]]</f>
        <v>1502624.3645000001</v>
      </c>
      <c r="P424" s="27">
        <f>Ugovori_OPULJP[[#This Row],[Bespovratna sredstva - Ukupno (EU+Nac) HRK
= Ukupna ugovorena vrijednost bespovratnih sredstava]]*Ugovori_OPULJP[[#This Row],[STOPA NACIONALNOG SUFINANCIRANJA %]]</f>
        <v>265169.00550000003</v>
      </c>
      <c r="Q424" s="27">
        <v>1767793.37</v>
      </c>
      <c r="R424" s="27">
        <v>0</v>
      </c>
      <c r="S424" s="27">
        <v>0</v>
      </c>
      <c r="T424" s="20">
        <f>Ugovori_OPULJP[[#This Row],[Bespovratna sredstva - Ukupno (EU+Nac) HRK
= Ukupna ugovorena vrijednost bespovratnih sredstava]]+Ugovori_OPULJP[[#This Row],[Javni doprinos korisnika - HRK]]+Ugovori_OPULJP[[#This Row],[Privatni doprinos korisnika - HRK]]</f>
        <v>1767793.37</v>
      </c>
      <c r="U424" s="17" t="s">
        <v>32</v>
      </c>
      <c r="V424" s="17" t="s">
        <v>29</v>
      </c>
      <c r="W424" s="35" t="s">
        <v>1683</v>
      </c>
      <c r="X424" s="35" t="s">
        <v>704</v>
      </c>
      <c r="Y424" s="11"/>
    </row>
    <row r="425" spans="1:25" ht="51" customHeight="1" x14ac:dyDescent="0.2">
      <c r="A425" s="33" t="s">
        <v>1684</v>
      </c>
      <c r="B425" s="34" t="s">
        <v>700</v>
      </c>
      <c r="C425" s="35" t="s">
        <v>701</v>
      </c>
      <c r="D425" s="35" t="s">
        <v>1068</v>
      </c>
      <c r="E425" s="17" t="s">
        <v>74</v>
      </c>
      <c r="F425" s="37" t="s">
        <v>1685</v>
      </c>
      <c r="G425" s="37" t="s">
        <v>1686</v>
      </c>
      <c r="H425" s="19">
        <v>43250</v>
      </c>
      <c r="I425" s="19">
        <v>44165</v>
      </c>
      <c r="J425" s="19" t="str">
        <f ca="1">IF(Ugovori_OPULJP[[#This Row],[DATUM ZAVRŠETKA OPERACIJE]]&lt;TODAY(),"završen","u provedbi")</f>
        <v>završen</v>
      </c>
      <c r="K425" s="18" t="s">
        <v>324</v>
      </c>
      <c r="L425" s="18" t="s">
        <v>324</v>
      </c>
      <c r="M425" s="42">
        <v>0.85</v>
      </c>
      <c r="N425" s="42">
        <v>0.15</v>
      </c>
      <c r="O425" s="27">
        <f>Ugovori_OPULJP[[#This Row],[Bespovratna sredstva - Ukupno (EU+Nac) HRK
= Ukupna ugovorena vrijednost bespovratnih sredstava]]*Ugovori_OPULJP[[#This Row],[EU STOPA SUFINANCIRANJA %
EU CO-FINANCING RATE %]]</f>
        <v>1135893.9044999999</v>
      </c>
      <c r="P425" s="27">
        <f>Ugovori_OPULJP[[#This Row],[Bespovratna sredstva - Ukupno (EU+Nac) HRK
= Ukupna ugovorena vrijednost bespovratnih sredstava]]*Ugovori_OPULJP[[#This Row],[STOPA NACIONALNOG SUFINANCIRANJA %]]</f>
        <v>200451.86549999999</v>
      </c>
      <c r="Q425" s="27">
        <v>1336345.77</v>
      </c>
      <c r="R425" s="27">
        <v>0</v>
      </c>
      <c r="S425" s="27">
        <v>0</v>
      </c>
      <c r="T425" s="20">
        <f>Ugovori_OPULJP[[#This Row],[Bespovratna sredstva - Ukupno (EU+Nac) HRK
= Ukupna ugovorena vrijednost bespovratnih sredstava]]+Ugovori_OPULJP[[#This Row],[Javni doprinos korisnika - HRK]]+Ugovori_OPULJP[[#This Row],[Privatni doprinos korisnika - HRK]]</f>
        <v>1336345.77</v>
      </c>
      <c r="U425" s="17" t="s">
        <v>32</v>
      </c>
      <c r="V425" s="17" t="s">
        <v>29</v>
      </c>
      <c r="W425" s="35" t="s">
        <v>1687</v>
      </c>
      <c r="X425" s="35" t="s">
        <v>704</v>
      </c>
      <c r="Y425" s="11"/>
    </row>
    <row r="426" spans="1:25" ht="51" customHeight="1" x14ac:dyDescent="0.2">
      <c r="A426" s="33" t="s">
        <v>1688</v>
      </c>
      <c r="B426" s="34" t="s">
        <v>700</v>
      </c>
      <c r="C426" s="35" t="s">
        <v>701</v>
      </c>
      <c r="D426" s="35" t="s">
        <v>1068</v>
      </c>
      <c r="E426" s="17" t="s">
        <v>74</v>
      </c>
      <c r="F426" s="37" t="s">
        <v>1689</v>
      </c>
      <c r="G426" s="37" t="s">
        <v>1690</v>
      </c>
      <c r="H426" s="19">
        <v>43301</v>
      </c>
      <c r="I426" s="19">
        <v>44216</v>
      </c>
      <c r="J426" s="19" t="str">
        <f ca="1">IF(Ugovori_OPULJP[[#This Row],[DATUM ZAVRŠETKA OPERACIJE]]&lt;TODAY(),"završen","u provedbi")</f>
        <v>završen</v>
      </c>
      <c r="K426" s="18" t="s">
        <v>97</v>
      </c>
      <c r="L426" s="18" t="s">
        <v>97</v>
      </c>
      <c r="M426" s="42">
        <v>0.85</v>
      </c>
      <c r="N426" s="42">
        <v>0.15</v>
      </c>
      <c r="O426" s="27">
        <f>Ugovori_OPULJP[[#This Row],[Bespovratna sredstva - Ukupno (EU+Nac) HRK
= Ukupna ugovorena vrijednost bespovratnih sredstava]]*Ugovori_OPULJP[[#This Row],[EU STOPA SUFINANCIRANJA %
EU CO-FINANCING RATE %]]</f>
        <v>1887856.1540000001</v>
      </c>
      <c r="P426" s="27">
        <f>Ugovori_OPULJP[[#This Row],[Bespovratna sredstva - Ukupno (EU+Nac) HRK
= Ukupna ugovorena vrijednost bespovratnih sredstava]]*Ugovori_OPULJP[[#This Row],[STOPA NACIONALNOG SUFINANCIRANJA %]]</f>
        <v>333151.08600000001</v>
      </c>
      <c r="Q426" s="27">
        <v>2221007.2400000002</v>
      </c>
      <c r="R426" s="27">
        <v>0</v>
      </c>
      <c r="S426" s="27">
        <v>0</v>
      </c>
      <c r="T426" s="20">
        <f>Ugovori_OPULJP[[#This Row],[Bespovratna sredstva - Ukupno (EU+Nac) HRK
= Ukupna ugovorena vrijednost bespovratnih sredstava]]+Ugovori_OPULJP[[#This Row],[Javni doprinos korisnika - HRK]]+Ugovori_OPULJP[[#This Row],[Privatni doprinos korisnika - HRK]]</f>
        <v>2221007.2400000002</v>
      </c>
      <c r="U426" s="17" t="s">
        <v>32</v>
      </c>
      <c r="V426" s="17" t="s">
        <v>29</v>
      </c>
      <c r="W426" s="35" t="s">
        <v>1691</v>
      </c>
      <c r="X426" s="35" t="s">
        <v>704</v>
      </c>
      <c r="Y426" s="11"/>
    </row>
    <row r="427" spans="1:25" ht="51" customHeight="1" x14ac:dyDescent="0.2">
      <c r="A427" s="33" t="s">
        <v>1692</v>
      </c>
      <c r="B427" s="34" t="s">
        <v>700</v>
      </c>
      <c r="C427" s="35" t="s">
        <v>701</v>
      </c>
      <c r="D427" s="35" t="s">
        <v>1068</v>
      </c>
      <c r="E427" s="17" t="s">
        <v>74</v>
      </c>
      <c r="F427" s="37" t="s">
        <v>1693</v>
      </c>
      <c r="G427" s="37" t="s">
        <v>1694</v>
      </c>
      <c r="H427" s="19">
        <v>43448</v>
      </c>
      <c r="I427" s="19">
        <v>44361</v>
      </c>
      <c r="J427" s="19" t="str">
        <f ca="1">IF(Ugovori_OPULJP[[#This Row],[DATUM ZAVRŠETKA OPERACIJE]]&lt;TODAY(),"završen","u provedbi")</f>
        <v>završen</v>
      </c>
      <c r="K427" s="18" t="s">
        <v>209</v>
      </c>
      <c r="L427" s="18" t="s">
        <v>209</v>
      </c>
      <c r="M427" s="42">
        <v>0.85</v>
      </c>
      <c r="N427" s="42">
        <v>0.15</v>
      </c>
      <c r="O427" s="27">
        <f>Ugovori_OPULJP[[#This Row],[Bespovratna sredstva - Ukupno (EU+Nac) HRK
= Ukupna ugovorena vrijednost bespovratnih sredstava]]*Ugovori_OPULJP[[#This Row],[EU STOPA SUFINANCIRANJA %
EU CO-FINANCING RATE %]]</f>
        <v>774711.25</v>
      </c>
      <c r="P427" s="27">
        <f>Ugovori_OPULJP[[#This Row],[Bespovratna sredstva - Ukupno (EU+Nac) HRK
= Ukupna ugovorena vrijednost bespovratnih sredstava]]*Ugovori_OPULJP[[#This Row],[STOPA NACIONALNOG SUFINANCIRANJA %]]</f>
        <v>136713.75</v>
      </c>
      <c r="Q427" s="27">
        <v>911425</v>
      </c>
      <c r="R427" s="27">
        <v>0</v>
      </c>
      <c r="S427" s="27">
        <v>0</v>
      </c>
      <c r="T427" s="20">
        <f>Ugovori_OPULJP[[#This Row],[Bespovratna sredstva - Ukupno (EU+Nac) HRK
= Ukupna ugovorena vrijednost bespovratnih sredstava]]+Ugovori_OPULJP[[#This Row],[Javni doprinos korisnika - HRK]]+Ugovori_OPULJP[[#This Row],[Privatni doprinos korisnika - HRK]]</f>
        <v>911425</v>
      </c>
      <c r="U427" s="17" t="s">
        <v>32</v>
      </c>
      <c r="V427" s="17" t="s">
        <v>29</v>
      </c>
      <c r="W427" s="35" t="s">
        <v>1695</v>
      </c>
      <c r="X427" s="35" t="s">
        <v>704</v>
      </c>
      <c r="Y427" s="11"/>
    </row>
    <row r="428" spans="1:25" ht="51" customHeight="1" x14ac:dyDescent="0.2">
      <c r="A428" s="33" t="s">
        <v>1696</v>
      </c>
      <c r="B428" s="34" t="s">
        <v>700</v>
      </c>
      <c r="C428" s="35" t="s">
        <v>701</v>
      </c>
      <c r="D428" s="35" t="s">
        <v>1068</v>
      </c>
      <c r="E428" s="17" t="s">
        <v>74</v>
      </c>
      <c r="F428" s="37" t="s">
        <v>1697</v>
      </c>
      <c r="G428" s="37" t="s">
        <v>1698</v>
      </c>
      <c r="H428" s="19">
        <v>43287</v>
      </c>
      <c r="I428" s="19">
        <v>44202</v>
      </c>
      <c r="J428" s="19" t="str">
        <f ca="1">IF(Ugovori_OPULJP[[#This Row],[DATUM ZAVRŠETKA OPERACIJE]]&lt;TODAY(),"završen","u provedbi")</f>
        <v>završen</v>
      </c>
      <c r="K428" s="18" t="s">
        <v>77</v>
      </c>
      <c r="L428" s="18" t="s">
        <v>77</v>
      </c>
      <c r="M428" s="42">
        <v>0.85</v>
      </c>
      <c r="N428" s="42">
        <v>0.15</v>
      </c>
      <c r="O428" s="27">
        <f>Ugovori_OPULJP[[#This Row],[Bespovratna sredstva - Ukupno (EU+Nac) HRK
= Ukupna ugovorena vrijednost bespovratnih sredstava]]*Ugovori_OPULJP[[#This Row],[EU STOPA SUFINANCIRANJA %
EU CO-FINANCING RATE %]]</f>
        <v>1774153.524</v>
      </c>
      <c r="P428" s="27">
        <f>Ugovori_OPULJP[[#This Row],[Bespovratna sredstva - Ukupno (EU+Nac) HRK
= Ukupna ugovorena vrijednost bespovratnih sredstava]]*Ugovori_OPULJP[[#This Row],[STOPA NACIONALNOG SUFINANCIRANJA %]]</f>
        <v>313085.91599999997</v>
      </c>
      <c r="Q428" s="27">
        <v>2087239.44</v>
      </c>
      <c r="R428" s="27">
        <v>0</v>
      </c>
      <c r="S428" s="27">
        <v>0</v>
      </c>
      <c r="T428" s="20">
        <f>Ugovori_OPULJP[[#This Row],[Bespovratna sredstva - Ukupno (EU+Nac) HRK
= Ukupna ugovorena vrijednost bespovratnih sredstava]]+Ugovori_OPULJP[[#This Row],[Javni doprinos korisnika - HRK]]+Ugovori_OPULJP[[#This Row],[Privatni doprinos korisnika - HRK]]</f>
        <v>2087239.44</v>
      </c>
      <c r="U428" s="17" t="s">
        <v>32</v>
      </c>
      <c r="V428" s="17" t="s">
        <v>29</v>
      </c>
      <c r="W428" s="35" t="s">
        <v>1699</v>
      </c>
      <c r="X428" s="35" t="s">
        <v>704</v>
      </c>
      <c r="Y428" s="11"/>
    </row>
    <row r="429" spans="1:25" ht="51" customHeight="1" x14ac:dyDescent="0.2">
      <c r="A429" s="33" t="s">
        <v>1700</v>
      </c>
      <c r="B429" s="34" t="s">
        <v>700</v>
      </c>
      <c r="C429" s="35" t="s">
        <v>701</v>
      </c>
      <c r="D429" s="35" t="s">
        <v>1068</v>
      </c>
      <c r="E429" s="17" t="s">
        <v>74</v>
      </c>
      <c r="F429" s="37" t="s">
        <v>1701</v>
      </c>
      <c r="G429" s="37" t="s">
        <v>1702</v>
      </c>
      <c r="H429" s="19">
        <v>43311</v>
      </c>
      <c r="I429" s="19">
        <v>44226</v>
      </c>
      <c r="J429" s="19" t="str">
        <f ca="1">IF(Ugovori_OPULJP[[#This Row],[DATUM ZAVRŠETKA OPERACIJE]]&lt;TODAY(),"završen","u provedbi")</f>
        <v>završen</v>
      </c>
      <c r="K429" s="18" t="s">
        <v>266</v>
      </c>
      <c r="L429" s="18" t="s">
        <v>266</v>
      </c>
      <c r="M429" s="42">
        <v>0.85</v>
      </c>
      <c r="N429" s="42">
        <v>0.15</v>
      </c>
      <c r="O429" s="27">
        <f>Ugovori_OPULJP[[#This Row],[Bespovratna sredstva - Ukupno (EU+Nac) HRK
= Ukupna ugovorena vrijednost bespovratnih sredstava]]*Ugovori_OPULJP[[#This Row],[EU STOPA SUFINANCIRANJA %
EU CO-FINANCING RATE %]]</f>
        <v>2764157.5</v>
      </c>
      <c r="P429" s="27">
        <f>Ugovori_OPULJP[[#This Row],[Bespovratna sredstva - Ukupno (EU+Nac) HRK
= Ukupna ugovorena vrijednost bespovratnih sredstava]]*Ugovori_OPULJP[[#This Row],[STOPA NACIONALNOG SUFINANCIRANJA %]]</f>
        <v>487792.5</v>
      </c>
      <c r="Q429" s="27">
        <v>3251950</v>
      </c>
      <c r="R429" s="27">
        <v>0</v>
      </c>
      <c r="S429" s="27">
        <v>0</v>
      </c>
      <c r="T429" s="20">
        <f>Ugovori_OPULJP[[#This Row],[Bespovratna sredstva - Ukupno (EU+Nac) HRK
= Ukupna ugovorena vrijednost bespovratnih sredstava]]+Ugovori_OPULJP[[#This Row],[Javni doprinos korisnika - HRK]]+Ugovori_OPULJP[[#This Row],[Privatni doprinos korisnika - HRK]]</f>
        <v>3251950</v>
      </c>
      <c r="U429" s="17" t="s">
        <v>32</v>
      </c>
      <c r="V429" s="17" t="s">
        <v>29</v>
      </c>
      <c r="W429" s="35" t="s">
        <v>1703</v>
      </c>
      <c r="X429" s="35" t="s">
        <v>704</v>
      </c>
      <c r="Y429" s="11"/>
    </row>
    <row r="430" spans="1:25" ht="51" customHeight="1" x14ac:dyDescent="0.2">
      <c r="A430" s="33" t="s">
        <v>1704</v>
      </c>
      <c r="B430" s="34" t="s">
        <v>700</v>
      </c>
      <c r="C430" s="35" t="s">
        <v>701</v>
      </c>
      <c r="D430" s="35" t="s">
        <v>1068</v>
      </c>
      <c r="E430" s="17" t="s">
        <v>74</v>
      </c>
      <c r="F430" s="37" t="s">
        <v>1705</v>
      </c>
      <c r="G430" s="37" t="s">
        <v>1706</v>
      </c>
      <c r="H430" s="19">
        <v>43448</v>
      </c>
      <c r="I430" s="19">
        <v>44361</v>
      </c>
      <c r="J430" s="19" t="str">
        <f ca="1">IF(Ugovori_OPULJP[[#This Row],[DATUM ZAVRŠETKA OPERACIJE]]&lt;TODAY(),"završen","u provedbi")</f>
        <v>završen</v>
      </c>
      <c r="K430" s="18" t="s">
        <v>266</v>
      </c>
      <c r="L430" s="18" t="s">
        <v>266</v>
      </c>
      <c r="M430" s="42">
        <v>0.85</v>
      </c>
      <c r="N430" s="42">
        <v>0.15</v>
      </c>
      <c r="O430" s="27">
        <f>Ugovori_OPULJP[[#This Row],[Bespovratna sredstva - Ukupno (EU+Nac) HRK
= Ukupna ugovorena vrijednost bespovratnih sredstava]]*Ugovori_OPULJP[[#This Row],[EU STOPA SUFINANCIRANJA %
EU CO-FINANCING RATE %]]</f>
        <v>1402621.72</v>
      </c>
      <c r="P430" s="27">
        <f>Ugovori_OPULJP[[#This Row],[Bespovratna sredstva - Ukupno (EU+Nac) HRK
= Ukupna ugovorena vrijednost bespovratnih sredstava]]*Ugovori_OPULJP[[#This Row],[STOPA NACIONALNOG SUFINANCIRANJA %]]</f>
        <v>247521.47999999998</v>
      </c>
      <c r="Q430" s="27">
        <v>1650143.2</v>
      </c>
      <c r="R430" s="27">
        <v>0</v>
      </c>
      <c r="S430" s="27">
        <v>0</v>
      </c>
      <c r="T430" s="20">
        <f>Ugovori_OPULJP[[#This Row],[Bespovratna sredstva - Ukupno (EU+Nac) HRK
= Ukupna ugovorena vrijednost bespovratnih sredstava]]+Ugovori_OPULJP[[#This Row],[Javni doprinos korisnika - HRK]]+Ugovori_OPULJP[[#This Row],[Privatni doprinos korisnika - HRK]]</f>
        <v>1650143.2</v>
      </c>
      <c r="U430" s="17" t="s">
        <v>32</v>
      </c>
      <c r="V430" s="17" t="s">
        <v>29</v>
      </c>
      <c r="W430" s="35" t="s">
        <v>1707</v>
      </c>
      <c r="X430" s="35" t="s">
        <v>704</v>
      </c>
      <c r="Y430" s="11"/>
    </row>
    <row r="431" spans="1:25" ht="51" customHeight="1" x14ac:dyDescent="0.2">
      <c r="A431" s="33" t="s">
        <v>1708</v>
      </c>
      <c r="B431" s="34" t="s">
        <v>700</v>
      </c>
      <c r="C431" s="35" t="s">
        <v>701</v>
      </c>
      <c r="D431" s="35" t="s">
        <v>1068</v>
      </c>
      <c r="E431" s="17" t="s">
        <v>74</v>
      </c>
      <c r="F431" s="37" t="s">
        <v>1709</v>
      </c>
      <c r="G431" s="37" t="s">
        <v>1710</v>
      </c>
      <c r="H431" s="19">
        <v>43301</v>
      </c>
      <c r="I431" s="19">
        <v>44216</v>
      </c>
      <c r="J431" s="19" t="str">
        <f ca="1">IF(Ugovori_OPULJP[[#This Row],[DATUM ZAVRŠETKA OPERACIJE]]&lt;TODAY(),"završen","u provedbi")</f>
        <v>završen</v>
      </c>
      <c r="K431" s="18" t="s">
        <v>92</v>
      </c>
      <c r="L431" s="18" t="s">
        <v>92</v>
      </c>
      <c r="M431" s="42">
        <v>0.85</v>
      </c>
      <c r="N431" s="42">
        <v>0.15</v>
      </c>
      <c r="O431" s="27">
        <f>Ugovori_OPULJP[[#This Row],[Bespovratna sredstva - Ukupno (EU+Nac) HRK
= Ukupna ugovorena vrijednost bespovratnih sredstava]]*Ugovori_OPULJP[[#This Row],[EU STOPA SUFINANCIRANJA %
EU CO-FINANCING RATE %]]</f>
        <v>8455627.959999999</v>
      </c>
      <c r="P431" s="27">
        <f>Ugovori_OPULJP[[#This Row],[Bespovratna sredstva - Ukupno (EU+Nac) HRK
= Ukupna ugovorena vrijednost bespovratnih sredstava]]*Ugovori_OPULJP[[#This Row],[STOPA NACIONALNOG SUFINANCIRANJA %]]</f>
        <v>1492169.64</v>
      </c>
      <c r="Q431" s="27">
        <v>9947797.5999999996</v>
      </c>
      <c r="R431" s="27">
        <v>0</v>
      </c>
      <c r="S431" s="27">
        <v>0</v>
      </c>
      <c r="T431" s="20">
        <f>Ugovori_OPULJP[[#This Row],[Bespovratna sredstva - Ukupno (EU+Nac) HRK
= Ukupna ugovorena vrijednost bespovratnih sredstava]]+Ugovori_OPULJP[[#This Row],[Javni doprinos korisnika - HRK]]+Ugovori_OPULJP[[#This Row],[Privatni doprinos korisnika - HRK]]</f>
        <v>9947797.5999999996</v>
      </c>
      <c r="U431" s="17" t="s">
        <v>32</v>
      </c>
      <c r="V431" s="17" t="s">
        <v>29</v>
      </c>
      <c r="W431" s="35" t="s">
        <v>1711</v>
      </c>
      <c r="X431" s="35" t="s">
        <v>704</v>
      </c>
      <c r="Y431" s="11"/>
    </row>
    <row r="432" spans="1:25" ht="51" customHeight="1" x14ac:dyDescent="0.2">
      <c r="A432" s="33" t="s">
        <v>1712</v>
      </c>
      <c r="B432" s="34" t="s">
        <v>700</v>
      </c>
      <c r="C432" s="35" t="s">
        <v>701</v>
      </c>
      <c r="D432" s="35" t="s">
        <v>1068</v>
      </c>
      <c r="E432" s="17" t="s">
        <v>74</v>
      </c>
      <c r="F432" s="37" t="s">
        <v>1713</v>
      </c>
      <c r="G432" s="37" t="s">
        <v>728</v>
      </c>
      <c r="H432" s="19">
        <v>43518</v>
      </c>
      <c r="I432" s="19">
        <v>44430</v>
      </c>
      <c r="J432" s="19" t="str">
        <f ca="1">IF(Ugovori_OPULJP[[#This Row],[DATUM ZAVRŠETKA OPERACIJE]]&lt;TODAY(),"završen","u provedbi")</f>
        <v>završen</v>
      </c>
      <c r="K432" s="18" t="s">
        <v>402</v>
      </c>
      <c r="L432" s="18" t="s">
        <v>402</v>
      </c>
      <c r="M432" s="42">
        <v>0.85</v>
      </c>
      <c r="N432" s="42">
        <v>0.15</v>
      </c>
      <c r="O432" s="27">
        <f>Ugovori_OPULJP[[#This Row],[Bespovratna sredstva - Ukupno (EU+Nac) HRK
= Ukupna ugovorena vrijednost bespovratnih sredstava]]*Ugovori_OPULJP[[#This Row],[EU STOPA SUFINANCIRANJA %
EU CO-FINANCING RATE %]]</f>
        <v>3624942.0109999999</v>
      </c>
      <c r="P432" s="27">
        <f>Ugovori_OPULJP[[#This Row],[Bespovratna sredstva - Ukupno (EU+Nac) HRK
= Ukupna ugovorena vrijednost bespovratnih sredstava]]*Ugovori_OPULJP[[#This Row],[STOPA NACIONALNOG SUFINANCIRANJA %]]</f>
        <v>639695.64899999998</v>
      </c>
      <c r="Q432" s="27">
        <v>4264637.66</v>
      </c>
      <c r="R432" s="27">
        <v>0</v>
      </c>
      <c r="S432" s="27">
        <v>0</v>
      </c>
      <c r="T432" s="20">
        <f>Ugovori_OPULJP[[#This Row],[Bespovratna sredstva - Ukupno (EU+Nac) HRK
= Ukupna ugovorena vrijednost bespovratnih sredstava]]+Ugovori_OPULJP[[#This Row],[Javni doprinos korisnika - HRK]]+Ugovori_OPULJP[[#This Row],[Privatni doprinos korisnika - HRK]]</f>
        <v>4264637.66</v>
      </c>
      <c r="U432" s="17" t="s">
        <v>32</v>
      </c>
      <c r="V432" s="17" t="s">
        <v>29</v>
      </c>
      <c r="W432" s="35" t="s">
        <v>1714</v>
      </c>
      <c r="X432" s="35" t="s">
        <v>704</v>
      </c>
      <c r="Y432" s="11"/>
    </row>
    <row r="433" spans="1:25" ht="51" customHeight="1" x14ac:dyDescent="0.2">
      <c r="A433" s="33" t="s">
        <v>1715</v>
      </c>
      <c r="B433" s="34" t="s">
        <v>700</v>
      </c>
      <c r="C433" s="35" t="s">
        <v>701</v>
      </c>
      <c r="D433" s="35" t="s">
        <v>1068</v>
      </c>
      <c r="E433" s="17" t="s">
        <v>74</v>
      </c>
      <c r="F433" s="37" t="s">
        <v>1716</v>
      </c>
      <c r="G433" s="37" t="s">
        <v>1717</v>
      </c>
      <c r="H433" s="19">
        <v>43525</v>
      </c>
      <c r="I433" s="19">
        <v>44440</v>
      </c>
      <c r="J433" s="19" t="str">
        <f ca="1">IF(Ugovori_OPULJP[[#This Row],[DATUM ZAVRŠETKA OPERACIJE]]&lt;TODAY(),"završen","u provedbi")</f>
        <v>završen</v>
      </c>
      <c r="K433" s="18" t="s">
        <v>266</v>
      </c>
      <c r="L433" s="18" t="s">
        <v>266</v>
      </c>
      <c r="M433" s="42">
        <v>0.85</v>
      </c>
      <c r="N433" s="42">
        <v>0.15</v>
      </c>
      <c r="O433" s="27">
        <f>Ugovori_OPULJP[[#This Row],[Bespovratna sredstva - Ukupno (EU+Nac) HRK
= Ukupna ugovorena vrijednost bespovratnih sredstava]]*Ugovori_OPULJP[[#This Row],[EU STOPA SUFINANCIRANJA %
EU CO-FINANCING RATE %]]</f>
        <v>1970219.25</v>
      </c>
      <c r="P433" s="27">
        <f>Ugovori_OPULJP[[#This Row],[Bespovratna sredstva - Ukupno (EU+Nac) HRK
= Ukupna ugovorena vrijednost bespovratnih sredstava]]*Ugovori_OPULJP[[#This Row],[STOPA NACIONALNOG SUFINANCIRANJA %]]</f>
        <v>347685.75</v>
      </c>
      <c r="Q433" s="27">
        <v>2317905</v>
      </c>
      <c r="R433" s="27">
        <v>0</v>
      </c>
      <c r="S433" s="27">
        <v>0</v>
      </c>
      <c r="T433" s="20">
        <f>Ugovori_OPULJP[[#This Row],[Bespovratna sredstva - Ukupno (EU+Nac) HRK
= Ukupna ugovorena vrijednost bespovratnih sredstava]]+Ugovori_OPULJP[[#This Row],[Javni doprinos korisnika - HRK]]+Ugovori_OPULJP[[#This Row],[Privatni doprinos korisnika - HRK]]</f>
        <v>2317905</v>
      </c>
      <c r="U433" s="17" t="s">
        <v>32</v>
      </c>
      <c r="V433" s="17" t="s">
        <v>29</v>
      </c>
      <c r="W433" s="35" t="s">
        <v>1718</v>
      </c>
      <c r="X433" s="35" t="s">
        <v>704</v>
      </c>
      <c r="Y433" s="11"/>
    </row>
    <row r="434" spans="1:25" ht="51" customHeight="1" x14ac:dyDescent="0.2">
      <c r="A434" s="33" t="s">
        <v>1719</v>
      </c>
      <c r="B434" s="34" t="s">
        <v>700</v>
      </c>
      <c r="C434" s="35" t="s">
        <v>701</v>
      </c>
      <c r="D434" s="35" t="s">
        <v>1068</v>
      </c>
      <c r="E434" s="17" t="s">
        <v>74</v>
      </c>
      <c r="F434" s="37" t="s">
        <v>1720</v>
      </c>
      <c r="G434" s="37" t="s">
        <v>620</v>
      </c>
      <c r="H434" s="19">
        <v>43467</v>
      </c>
      <c r="I434" s="19">
        <v>44379</v>
      </c>
      <c r="J434" s="19" t="str">
        <f ca="1">IF(Ugovori_OPULJP[[#This Row],[DATUM ZAVRŠETKA OPERACIJE]]&lt;TODAY(),"završen","u provedbi")</f>
        <v>završen</v>
      </c>
      <c r="K434" s="18" t="s">
        <v>243</v>
      </c>
      <c r="L434" s="18" t="s">
        <v>243</v>
      </c>
      <c r="M434" s="42">
        <v>0.85</v>
      </c>
      <c r="N434" s="42">
        <v>0.15</v>
      </c>
      <c r="O434" s="27">
        <f>Ugovori_OPULJP[[#This Row],[Bespovratna sredstva - Ukupno (EU+Nac) HRK
= Ukupna ugovorena vrijednost bespovratnih sredstava]]*Ugovori_OPULJP[[#This Row],[EU STOPA SUFINANCIRANJA %
EU CO-FINANCING RATE %]]</f>
        <v>4530483</v>
      </c>
      <c r="P434" s="27">
        <f>Ugovori_OPULJP[[#This Row],[Bespovratna sredstva - Ukupno (EU+Nac) HRK
= Ukupna ugovorena vrijednost bespovratnih sredstava]]*Ugovori_OPULJP[[#This Row],[STOPA NACIONALNOG SUFINANCIRANJA %]]</f>
        <v>799497</v>
      </c>
      <c r="Q434" s="27">
        <v>5329980</v>
      </c>
      <c r="R434" s="27">
        <v>0</v>
      </c>
      <c r="S434" s="27">
        <v>0</v>
      </c>
      <c r="T434" s="20">
        <f>Ugovori_OPULJP[[#This Row],[Bespovratna sredstva - Ukupno (EU+Nac) HRK
= Ukupna ugovorena vrijednost bespovratnih sredstava]]+Ugovori_OPULJP[[#This Row],[Javni doprinos korisnika - HRK]]+Ugovori_OPULJP[[#This Row],[Privatni doprinos korisnika - HRK]]</f>
        <v>5329980</v>
      </c>
      <c r="U434" s="17" t="s">
        <v>32</v>
      </c>
      <c r="V434" s="17" t="s">
        <v>29</v>
      </c>
      <c r="W434" s="35" t="s">
        <v>1721</v>
      </c>
      <c r="X434" s="35" t="s">
        <v>704</v>
      </c>
      <c r="Y434" s="11"/>
    </row>
    <row r="435" spans="1:25" ht="51" customHeight="1" x14ac:dyDescent="0.2">
      <c r="A435" s="33" t="s">
        <v>1722</v>
      </c>
      <c r="B435" s="34" t="s">
        <v>700</v>
      </c>
      <c r="C435" s="35" t="s">
        <v>701</v>
      </c>
      <c r="D435" s="35" t="s">
        <v>1068</v>
      </c>
      <c r="E435" s="17" t="s">
        <v>74</v>
      </c>
      <c r="F435" s="37" t="s">
        <v>1723</v>
      </c>
      <c r="G435" s="37" t="s">
        <v>624</v>
      </c>
      <c r="H435" s="19">
        <v>43370</v>
      </c>
      <c r="I435" s="19">
        <v>44282</v>
      </c>
      <c r="J435" s="19" t="str">
        <f ca="1">IF(Ugovori_OPULJP[[#This Row],[DATUM ZAVRŠETKA OPERACIJE]]&lt;TODAY(),"završen","u provedbi")</f>
        <v>završen</v>
      </c>
      <c r="K435" s="18" t="s">
        <v>243</v>
      </c>
      <c r="L435" s="18" t="s">
        <v>243</v>
      </c>
      <c r="M435" s="42">
        <v>0.85</v>
      </c>
      <c r="N435" s="42">
        <v>0.15</v>
      </c>
      <c r="O435" s="27">
        <f>Ugovori_OPULJP[[#This Row],[Bespovratna sredstva - Ukupno (EU+Nac) HRK
= Ukupna ugovorena vrijednost bespovratnih sredstava]]*Ugovori_OPULJP[[#This Row],[EU STOPA SUFINANCIRANJA %
EU CO-FINANCING RATE %]]</f>
        <v>3457517.3495</v>
      </c>
      <c r="P435" s="27">
        <f>Ugovori_OPULJP[[#This Row],[Bespovratna sredstva - Ukupno (EU+Nac) HRK
= Ukupna ugovorena vrijednost bespovratnih sredstava]]*Ugovori_OPULJP[[#This Row],[STOPA NACIONALNOG SUFINANCIRANJA %]]</f>
        <v>610150.12049999996</v>
      </c>
      <c r="Q435" s="27">
        <v>4067667.47</v>
      </c>
      <c r="R435" s="27">
        <v>0</v>
      </c>
      <c r="S435" s="27">
        <v>0</v>
      </c>
      <c r="T435" s="20">
        <f>Ugovori_OPULJP[[#This Row],[Bespovratna sredstva - Ukupno (EU+Nac) HRK
= Ukupna ugovorena vrijednost bespovratnih sredstava]]+Ugovori_OPULJP[[#This Row],[Javni doprinos korisnika - HRK]]+Ugovori_OPULJP[[#This Row],[Privatni doprinos korisnika - HRK]]</f>
        <v>4067667.47</v>
      </c>
      <c r="U435" s="17" t="s">
        <v>32</v>
      </c>
      <c r="V435" s="17" t="s">
        <v>29</v>
      </c>
      <c r="W435" s="35" t="s">
        <v>1724</v>
      </c>
      <c r="X435" s="35" t="s">
        <v>704</v>
      </c>
      <c r="Y435" s="11"/>
    </row>
    <row r="436" spans="1:25" ht="51" customHeight="1" x14ac:dyDescent="0.2">
      <c r="A436" s="33" t="s">
        <v>1725</v>
      </c>
      <c r="B436" s="34" t="s">
        <v>700</v>
      </c>
      <c r="C436" s="35" t="s">
        <v>701</v>
      </c>
      <c r="D436" s="35" t="s">
        <v>1068</v>
      </c>
      <c r="E436" s="17" t="s">
        <v>74</v>
      </c>
      <c r="F436" s="37" t="s">
        <v>1726</v>
      </c>
      <c r="G436" s="37" t="s">
        <v>1727</v>
      </c>
      <c r="H436" s="19">
        <v>43343</v>
      </c>
      <c r="I436" s="19">
        <v>44255</v>
      </c>
      <c r="J436" s="19" t="str">
        <f ca="1">IF(Ugovori_OPULJP[[#This Row],[DATUM ZAVRŠETKA OPERACIJE]]&lt;TODAY(),"završen","u provedbi")</f>
        <v>završen</v>
      </c>
      <c r="K436" s="18" t="s">
        <v>209</v>
      </c>
      <c r="L436" s="18" t="s">
        <v>209</v>
      </c>
      <c r="M436" s="42">
        <v>0.85</v>
      </c>
      <c r="N436" s="42">
        <v>0.15</v>
      </c>
      <c r="O436" s="27">
        <f>Ugovori_OPULJP[[#This Row],[Bespovratna sredstva - Ukupno (EU+Nac) HRK
= Ukupna ugovorena vrijednost bespovratnih sredstava]]*Ugovori_OPULJP[[#This Row],[EU STOPA SUFINANCIRANJA %
EU CO-FINANCING RATE %]]</f>
        <v>1389644.1324999998</v>
      </c>
      <c r="P436" s="27">
        <f>Ugovori_OPULJP[[#This Row],[Bespovratna sredstva - Ukupno (EU+Nac) HRK
= Ukupna ugovorena vrijednost bespovratnih sredstava]]*Ugovori_OPULJP[[#This Row],[STOPA NACIONALNOG SUFINANCIRANJA %]]</f>
        <v>245231.31749999998</v>
      </c>
      <c r="Q436" s="27">
        <v>1634875.45</v>
      </c>
      <c r="R436" s="27">
        <v>0</v>
      </c>
      <c r="S436" s="27">
        <v>0</v>
      </c>
      <c r="T436" s="20">
        <f>Ugovori_OPULJP[[#This Row],[Bespovratna sredstva - Ukupno (EU+Nac) HRK
= Ukupna ugovorena vrijednost bespovratnih sredstava]]+Ugovori_OPULJP[[#This Row],[Javni doprinos korisnika - HRK]]+Ugovori_OPULJP[[#This Row],[Privatni doprinos korisnika - HRK]]</f>
        <v>1634875.45</v>
      </c>
      <c r="U436" s="17" t="s">
        <v>32</v>
      </c>
      <c r="V436" s="17" t="s">
        <v>29</v>
      </c>
      <c r="W436" s="35" t="s">
        <v>1728</v>
      </c>
      <c r="X436" s="35" t="s">
        <v>704</v>
      </c>
      <c r="Y436" s="11"/>
    </row>
    <row r="437" spans="1:25" ht="51" customHeight="1" x14ac:dyDescent="0.2">
      <c r="A437" s="33" t="s">
        <v>1729</v>
      </c>
      <c r="B437" s="34" t="s">
        <v>700</v>
      </c>
      <c r="C437" s="35" t="s">
        <v>701</v>
      </c>
      <c r="D437" s="35" t="s">
        <v>1068</v>
      </c>
      <c r="E437" s="17" t="s">
        <v>74</v>
      </c>
      <c r="F437" s="37" t="s">
        <v>1730</v>
      </c>
      <c r="G437" s="37" t="s">
        <v>1731</v>
      </c>
      <c r="H437" s="19">
        <v>43409</v>
      </c>
      <c r="I437" s="19">
        <v>44321</v>
      </c>
      <c r="J437" s="19" t="str">
        <f ca="1">IF(Ugovori_OPULJP[[#This Row],[DATUM ZAVRŠETKA OPERACIJE]]&lt;TODAY(),"završen","u provedbi")</f>
        <v>završen</v>
      </c>
      <c r="K437" s="18" t="s">
        <v>266</v>
      </c>
      <c r="L437" s="18" t="s">
        <v>266</v>
      </c>
      <c r="M437" s="42">
        <v>0.85</v>
      </c>
      <c r="N437" s="42">
        <v>0.15</v>
      </c>
      <c r="O437" s="27">
        <f>Ugovori_OPULJP[[#This Row],[Bespovratna sredstva - Ukupno (EU+Nac) HRK
= Ukupna ugovorena vrijednost bespovratnih sredstava]]*Ugovori_OPULJP[[#This Row],[EU STOPA SUFINANCIRANJA %
EU CO-FINANCING RATE %]]</f>
        <v>3795858.6</v>
      </c>
      <c r="P437" s="27">
        <f>Ugovori_OPULJP[[#This Row],[Bespovratna sredstva - Ukupno (EU+Nac) HRK
= Ukupna ugovorena vrijednost bespovratnih sredstava]]*Ugovori_OPULJP[[#This Row],[STOPA NACIONALNOG SUFINANCIRANJA %]]</f>
        <v>669857.4</v>
      </c>
      <c r="Q437" s="27">
        <v>4465716</v>
      </c>
      <c r="R437" s="27">
        <v>0</v>
      </c>
      <c r="S437" s="27">
        <v>0</v>
      </c>
      <c r="T437" s="20">
        <f>Ugovori_OPULJP[[#This Row],[Bespovratna sredstva - Ukupno (EU+Nac) HRK
= Ukupna ugovorena vrijednost bespovratnih sredstava]]+Ugovori_OPULJP[[#This Row],[Javni doprinos korisnika - HRK]]+Ugovori_OPULJP[[#This Row],[Privatni doprinos korisnika - HRK]]</f>
        <v>4465716</v>
      </c>
      <c r="U437" s="17" t="s">
        <v>32</v>
      </c>
      <c r="V437" s="17" t="s">
        <v>29</v>
      </c>
      <c r="W437" s="35" t="s">
        <v>1732</v>
      </c>
      <c r="X437" s="35" t="s">
        <v>704</v>
      </c>
      <c r="Y437" s="11"/>
    </row>
    <row r="438" spans="1:25" ht="51" customHeight="1" x14ac:dyDescent="0.2">
      <c r="A438" s="33" t="s">
        <v>1733</v>
      </c>
      <c r="B438" s="34" t="s">
        <v>700</v>
      </c>
      <c r="C438" s="35" t="s">
        <v>701</v>
      </c>
      <c r="D438" s="35" t="s">
        <v>1068</v>
      </c>
      <c r="E438" s="17" t="s">
        <v>74</v>
      </c>
      <c r="F438" s="37" t="s">
        <v>1734</v>
      </c>
      <c r="G438" s="37" t="s">
        <v>1735</v>
      </c>
      <c r="H438" s="19">
        <v>43311</v>
      </c>
      <c r="I438" s="19">
        <v>44226</v>
      </c>
      <c r="J438" s="19" t="str">
        <f ca="1">IF(Ugovori_OPULJP[[#This Row],[DATUM ZAVRŠETKA OPERACIJE]]&lt;TODAY(),"završen","u provedbi")</f>
        <v>završen</v>
      </c>
      <c r="K438" s="18" t="s">
        <v>209</v>
      </c>
      <c r="L438" s="18" t="s">
        <v>209</v>
      </c>
      <c r="M438" s="42">
        <v>0.85</v>
      </c>
      <c r="N438" s="42">
        <v>0.15</v>
      </c>
      <c r="O438" s="27">
        <f>Ugovori_OPULJP[[#This Row],[Bespovratna sredstva - Ukupno (EU+Nac) HRK
= Ukupna ugovorena vrijednost bespovratnih sredstava]]*Ugovori_OPULJP[[#This Row],[EU STOPA SUFINANCIRANJA %
EU CO-FINANCING RATE %]]</f>
        <v>3534016.406</v>
      </c>
      <c r="P438" s="27">
        <f>Ugovori_OPULJP[[#This Row],[Bespovratna sredstva - Ukupno (EU+Nac) HRK
= Ukupna ugovorena vrijednost bespovratnih sredstava]]*Ugovori_OPULJP[[#This Row],[STOPA NACIONALNOG SUFINANCIRANJA %]]</f>
        <v>623649.95399999991</v>
      </c>
      <c r="Q438" s="27">
        <v>4157666.36</v>
      </c>
      <c r="R438" s="27">
        <v>0</v>
      </c>
      <c r="S438" s="27">
        <v>0</v>
      </c>
      <c r="T438" s="20">
        <f>Ugovori_OPULJP[[#This Row],[Bespovratna sredstva - Ukupno (EU+Nac) HRK
= Ukupna ugovorena vrijednost bespovratnih sredstava]]+Ugovori_OPULJP[[#This Row],[Javni doprinos korisnika - HRK]]+Ugovori_OPULJP[[#This Row],[Privatni doprinos korisnika - HRK]]</f>
        <v>4157666.36</v>
      </c>
      <c r="U438" s="17" t="s">
        <v>32</v>
      </c>
      <c r="V438" s="17" t="s">
        <v>29</v>
      </c>
      <c r="W438" s="35" t="s">
        <v>1736</v>
      </c>
      <c r="X438" s="35" t="s">
        <v>704</v>
      </c>
      <c r="Y438" s="11"/>
    </row>
    <row r="439" spans="1:25" ht="51" customHeight="1" x14ac:dyDescent="0.2">
      <c r="A439" s="33" t="s">
        <v>1737</v>
      </c>
      <c r="B439" s="34" t="s">
        <v>700</v>
      </c>
      <c r="C439" s="35" t="s">
        <v>701</v>
      </c>
      <c r="D439" s="35" t="s">
        <v>1068</v>
      </c>
      <c r="E439" s="17" t="s">
        <v>74</v>
      </c>
      <c r="F439" s="37" t="s">
        <v>1738</v>
      </c>
      <c r="G439" s="37" t="s">
        <v>1739</v>
      </c>
      <c r="H439" s="19">
        <v>43370</v>
      </c>
      <c r="I439" s="19">
        <v>44282</v>
      </c>
      <c r="J439" s="19" t="str">
        <f ca="1">IF(Ugovori_OPULJP[[#This Row],[DATUM ZAVRŠETKA OPERACIJE]]&lt;TODAY(),"završen","u provedbi")</f>
        <v>završen</v>
      </c>
      <c r="K439" s="18" t="s">
        <v>209</v>
      </c>
      <c r="L439" s="18" t="s">
        <v>209</v>
      </c>
      <c r="M439" s="42">
        <v>0.85</v>
      </c>
      <c r="N439" s="42">
        <v>0.15</v>
      </c>
      <c r="O439" s="27">
        <f>Ugovori_OPULJP[[#This Row],[Bespovratna sredstva - Ukupno (EU+Nac) HRK
= Ukupna ugovorena vrijednost bespovratnih sredstava]]*Ugovori_OPULJP[[#This Row],[EU STOPA SUFINANCIRANJA %
EU CO-FINANCING RATE %]]</f>
        <v>3950202.8494999995</v>
      </c>
      <c r="P439" s="27">
        <f>Ugovori_OPULJP[[#This Row],[Bespovratna sredstva - Ukupno (EU+Nac) HRK
= Ukupna ugovorena vrijednost bespovratnih sredstava]]*Ugovori_OPULJP[[#This Row],[STOPA NACIONALNOG SUFINANCIRANJA %]]</f>
        <v>697094.62049999996</v>
      </c>
      <c r="Q439" s="27">
        <v>4647297.47</v>
      </c>
      <c r="R439" s="27">
        <v>0</v>
      </c>
      <c r="S439" s="27">
        <v>0</v>
      </c>
      <c r="T439" s="20">
        <f>Ugovori_OPULJP[[#This Row],[Bespovratna sredstva - Ukupno (EU+Nac) HRK
= Ukupna ugovorena vrijednost bespovratnih sredstava]]+Ugovori_OPULJP[[#This Row],[Javni doprinos korisnika - HRK]]+Ugovori_OPULJP[[#This Row],[Privatni doprinos korisnika - HRK]]</f>
        <v>4647297.47</v>
      </c>
      <c r="U439" s="17" t="s">
        <v>32</v>
      </c>
      <c r="V439" s="17" t="s">
        <v>29</v>
      </c>
      <c r="W439" s="35" t="s">
        <v>1740</v>
      </c>
      <c r="X439" s="35" t="s">
        <v>704</v>
      </c>
      <c r="Y439" s="11"/>
    </row>
    <row r="440" spans="1:25" ht="51" customHeight="1" x14ac:dyDescent="0.2">
      <c r="A440" s="33" t="s">
        <v>1741</v>
      </c>
      <c r="B440" s="34" t="s">
        <v>700</v>
      </c>
      <c r="C440" s="35" t="s">
        <v>701</v>
      </c>
      <c r="D440" s="35" t="s">
        <v>1068</v>
      </c>
      <c r="E440" s="17" t="s">
        <v>74</v>
      </c>
      <c r="F440" s="37" t="s">
        <v>1742</v>
      </c>
      <c r="G440" s="37" t="s">
        <v>1743</v>
      </c>
      <c r="H440" s="19">
        <v>43307</v>
      </c>
      <c r="I440" s="19">
        <v>44222</v>
      </c>
      <c r="J440" s="19" t="str">
        <f ca="1">IF(Ugovori_OPULJP[[#This Row],[DATUM ZAVRŠETKA OPERACIJE]]&lt;TODAY(),"završen","u provedbi")</f>
        <v>završen</v>
      </c>
      <c r="K440" s="18" t="s">
        <v>171</v>
      </c>
      <c r="L440" s="18" t="s">
        <v>171</v>
      </c>
      <c r="M440" s="42">
        <v>0.85</v>
      </c>
      <c r="N440" s="42">
        <v>0.15</v>
      </c>
      <c r="O440" s="27">
        <f>Ugovori_OPULJP[[#This Row],[Bespovratna sredstva - Ukupno (EU+Nac) HRK
= Ukupna ugovorena vrijednost bespovratnih sredstava]]*Ugovori_OPULJP[[#This Row],[EU STOPA SUFINANCIRANJA %
EU CO-FINANCING RATE %]]</f>
        <v>3279672.3934999998</v>
      </c>
      <c r="P440" s="27">
        <f>Ugovori_OPULJP[[#This Row],[Bespovratna sredstva - Ukupno (EU+Nac) HRK
= Ukupna ugovorena vrijednost bespovratnih sredstava]]*Ugovori_OPULJP[[#This Row],[STOPA NACIONALNOG SUFINANCIRANJA %]]</f>
        <v>578765.71649999998</v>
      </c>
      <c r="Q440" s="27">
        <v>3858438.11</v>
      </c>
      <c r="R440" s="27">
        <v>0</v>
      </c>
      <c r="S440" s="27">
        <v>0</v>
      </c>
      <c r="T440" s="20">
        <f>Ugovori_OPULJP[[#This Row],[Bespovratna sredstva - Ukupno (EU+Nac) HRK
= Ukupna ugovorena vrijednost bespovratnih sredstava]]+Ugovori_OPULJP[[#This Row],[Javni doprinos korisnika - HRK]]+Ugovori_OPULJP[[#This Row],[Privatni doprinos korisnika - HRK]]</f>
        <v>3858438.11</v>
      </c>
      <c r="U440" s="17" t="s">
        <v>32</v>
      </c>
      <c r="V440" s="17" t="s">
        <v>29</v>
      </c>
      <c r="W440" s="35" t="s">
        <v>1744</v>
      </c>
      <c r="X440" s="35" t="s">
        <v>704</v>
      </c>
      <c r="Y440" s="11"/>
    </row>
    <row r="441" spans="1:25" ht="51" customHeight="1" x14ac:dyDescent="0.2">
      <c r="A441" s="33" t="s">
        <v>1745</v>
      </c>
      <c r="B441" s="34" t="s">
        <v>700</v>
      </c>
      <c r="C441" s="35" t="s">
        <v>701</v>
      </c>
      <c r="D441" s="35" t="s">
        <v>1068</v>
      </c>
      <c r="E441" s="17" t="s">
        <v>74</v>
      </c>
      <c r="F441" s="37" t="s">
        <v>1746</v>
      </c>
      <c r="G441" s="37" t="s">
        <v>1747</v>
      </c>
      <c r="H441" s="19">
        <v>43518</v>
      </c>
      <c r="I441" s="19">
        <v>44430</v>
      </c>
      <c r="J441" s="19" t="str">
        <f ca="1">IF(Ugovori_OPULJP[[#This Row],[DATUM ZAVRŠETKA OPERACIJE]]&lt;TODAY(),"završen","u provedbi")</f>
        <v>završen</v>
      </c>
      <c r="K441" s="18" t="s">
        <v>209</v>
      </c>
      <c r="L441" s="18" t="s">
        <v>209</v>
      </c>
      <c r="M441" s="42">
        <v>0.85</v>
      </c>
      <c r="N441" s="42">
        <v>0.15</v>
      </c>
      <c r="O441" s="27">
        <f>Ugovori_OPULJP[[#This Row],[Bespovratna sredstva - Ukupno (EU+Nac) HRK
= Ukupna ugovorena vrijednost bespovratnih sredstava]]*Ugovori_OPULJP[[#This Row],[EU STOPA SUFINANCIRANJA %
EU CO-FINANCING RATE %]]</f>
        <v>3729219.1354999999</v>
      </c>
      <c r="P441" s="27">
        <f>Ugovori_OPULJP[[#This Row],[Bespovratna sredstva - Ukupno (EU+Nac) HRK
= Ukupna ugovorena vrijednost bespovratnih sredstava]]*Ugovori_OPULJP[[#This Row],[STOPA NACIONALNOG SUFINANCIRANJA %]]</f>
        <v>658097.49449999991</v>
      </c>
      <c r="Q441" s="27">
        <v>4387316.63</v>
      </c>
      <c r="R441" s="27">
        <v>0</v>
      </c>
      <c r="S441" s="27">
        <v>0</v>
      </c>
      <c r="T441" s="20">
        <f>Ugovori_OPULJP[[#This Row],[Bespovratna sredstva - Ukupno (EU+Nac) HRK
= Ukupna ugovorena vrijednost bespovratnih sredstava]]+Ugovori_OPULJP[[#This Row],[Javni doprinos korisnika - HRK]]+Ugovori_OPULJP[[#This Row],[Privatni doprinos korisnika - HRK]]</f>
        <v>4387316.63</v>
      </c>
      <c r="U441" s="17" t="s">
        <v>32</v>
      </c>
      <c r="V441" s="17" t="s">
        <v>29</v>
      </c>
      <c r="W441" s="35" t="s">
        <v>1748</v>
      </c>
      <c r="X441" s="35" t="s">
        <v>704</v>
      </c>
      <c r="Y441" s="11"/>
    </row>
    <row r="442" spans="1:25" ht="51" customHeight="1" x14ac:dyDescent="0.2">
      <c r="A442" s="33" t="s">
        <v>1749</v>
      </c>
      <c r="B442" s="34" t="s">
        <v>700</v>
      </c>
      <c r="C442" s="35" t="s">
        <v>701</v>
      </c>
      <c r="D442" s="35" t="s">
        <v>1068</v>
      </c>
      <c r="E442" s="17" t="s">
        <v>74</v>
      </c>
      <c r="F442" s="37" t="s">
        <v>1750</v>
      </c>
      <c r="G442" s="37" t="s">
        <v>1751</v>
      </c>
      <c r="H442" s="19">
        <v>43409</v>
      </c>
      <c r="I442" s="19">
        <v>44321</v>
      </c>
      <c r="J442" s="19" t="str">
        <f ca="1">IF(Ugovori_OPULJP[[#This Row],[DATUM ZAVRŠETKA OPERACIJE]]&lt;TODAY(),"završen","u provedbi")</f>
        <v>završen</v>
      </c>
      <c r="K442" s="18" t="s">
        <v>209</v>
      </c>
      <c r="L442" s="18" t="s">
        <v>209</v>
      </c>
      <c r="M442" s="42">
        <v>0.85</v>
      </c>
      <c r="N442" s="42">
        <v>0.15</v>
      </c>
      <c r="O442" s="27">
        <f>Ugovori_OPULJP[[#This Row],[Bespovratna sredstva - Ukupno (EU+Nac) HRK
= Ukupna ugovorena vrijednost bespovratnih sredstava]]*Ugovori_OPULJP[[#This Row],[EU STOPA SUFINANCIRANJA %
EU CO-FINANCING RATE %]]</f>
        <v>3595950.5</v>
      </c>
      <c r="P442" s="27">
        <f>Ugovori_OPULJP[[#This Row],[Bespovratna sredstva - Ukupno (EU+Nac) HRK
= Ukupna ugovorena vrijednost bespovratnih sredstava]]*Ugovori_OPULJP[[#This Row],[STOPA NACIONALNOG SUFINANCIRANJA %]]</f>
        <v>634579.5</v>
      </c>
      <c r="Q442" s="27">
        <v>4230530</v>
      </c>
      <c r="R442" s="27">
        <v>0</v>
      </c>
      <c r="S442" s="27">
        <v>0</v>
      </c>
      <c r="T442" s="20">
        <f>Ugovori_OPULJP[[#This Row],[Bespovratna sredstva - Ukupno (EU+Nac) HRK
= Ukupna ugovorena vrijednost bespovratnih sredstava]]+Ugovori_OPULJP[[#This Row],[Javni doprinos korisnika - HRK]]+Ugovori_OPULJP[[#This Row],[Privatni doprinos korisnika - HRK]]</f>
        <v>4230530</v>
      </c>
      <c r="U442" s="17" t="s">
        <v>32</v>
      </c>
      <c r="V442" s="17" t="s">
        <v>29</v>
      </c>
      <c r="W442" s="35" t="s">
        <v>1752</v>
      </c>
      <c r="X442" s="35" t="s">
        <v>704</v>
      </c>
      <c r="Y442" s="11"/>
    </row>
    <row r="443" spans="1:25" ht="51" customHeight="1" x14ac:dyDescent="0.2">
      <c r="A443" s="33" t="s">
        <v>1753</v>
      </c>
      <c r="B443" s="34" t="s">
        <v>700</v>
      </c>
      <c r="C443" s="35" t="s">
        <v>701</v>
      </c>
      <c r="D443" s="35" t="s">
        <v>1068</v>
      </c>
      <c r="E443" s="17" t="s">
        <v>74</v>
      </c>
      <c r="F443" s="37" t="s">
        <v>1754</v>
      </c>
      <c r="G443" s="37" t="s">
        <v>1755</v>
      </c>
      <c r="H443" s="19">
        <v>43634</v>
      </c>
      <c r="I443" s="19">
        <v>44548</v>
      </c>
      <c r="J443" s="19" t="str">
        <f ca="1">IF(Ugovori_OPULJP[[#This Row],[DATUM ZAVRŠETKA OPERACIJE]]&lt;TODAY(),"završen","u provedbi")</f>
        <v>završen</v>
      </c>
      <c r="K443" s="18" t="s">
        <v>1756</v>
      </c>
      <c r="L443" s="18" t="s">
        <v>31</v>
      </c>
      <c r="M443" s="42">
        <v>0.85</v>
      </c>
      <c r="N443" s="42">
        <v>0.15</v>
      </c>
      <c r="O443" s="27">
        <f>Ugovori_OPULJP[[#This Row],[Bespovratna sredstva - Ukupno (EU+Nac) HRK
= Ukupna ugovorena vrijednost bespovratnih sredstava]]*Ugovori_OPULJP[[#This Row],[EU STOPA SUFINANCIRANJA %
EU CO-FINANCING RATE %]]</f>
        <v>4391412.8</v>
      </c>
      <c r="P443" s="27">
        <f>Ugovori_OPULJP[[#This Row],[Bespovratna sredstva - Ukupno (EU+Nac) HRK
= Ukupna ugovorena vrijednost bespovratnih sredstava]]*Ugovori_OPULJP[[#This Row],[STOPA NACIONALNOG SUFINANCIRANJA %]]</f>
        <v>774955.2</v>
      </c>
      <c r="Q443" s="27">
        <v>5166368</v>
      </c>
      <c r="R443" s="27">
        <v>0</v>
      </c>
      <c r="S443" s="27">
        <v>0</v>
      </c>
      <c r="T443" s="20">
        <f>Ugovori_OPULJP[[#This Row],[Bespovratna sredstva - Ukupno (EU+Nac) HRK
= Ukupna ugovorena vrijednost bespovratnih sredstava]]+Ugovori_OPULJP[[#This Row],[Javni doprinos korisnika - HRK]]+Ugovori_OPULJP[[#This Row],[Privatni doprinos korisnika - HRK]]</f>
        <v>5166368</v>
      </c>
      <c r="U443" s="17" t="s">
        <v>32</v>
      </c>
      <c r="V443" s="17" t="s">
        <v>29</v>
      </c>
      <c r="W443" s="35" t="s">
        <v>1757</v>
      </c>
      <c r="X443" s="35" t="s">
        <v>704</v>
      </c>
      <c r="Y443" s="11"/>
    </row>
    <row r="444" spans="1:25" ht="51" customHeight="1" x14ac:dyDescent="0.2">
      <c r="A444" s="33" t="s">
        <v>1758</v>
      </c>
      <c r="B444" s="34" t="s">
        <v>700</v>
      </c>
      <c r="C444" s="35" t="s">
        <v>701</v>
      </c>
      <c r="D444" s="35" t="s">
        <v>1068</v>
      </c>
      <c r="E444" s="17" t="s">
        <v>74</v>
      </c>
      <c r="F444" s="37" t="s">
        <v>1759</v>
      </c>
      <c r="G444" s="37" t="s">
        <v>1760</v>
      </c>
      <c r="H444" s="19">
        <v>43448</v>
      </c>
      <c r="I444" s="19">
        <v>44361</v>
      </c>
      <c r="J444" s="19" t="str">
        <f ca="1">IF(Ugovori_OPULJP[[#This Row],[DATUM ZAVRŠETKA OPERACIJE]]&lt;TODAY(),"završen","u provedbi")</f>
        <v>završen</v>
      </c>
      <c r="K444" s="18" t="s">
        <v>266</v>
      </c>
      <c r="L444" s="18" t="s">
        <v>266</v>
      </c>
      <c r="M444" s="42">
        <v>0.85</v>
      </c>
      <c r="N444" s="42">
        <v>0.15</v>
      </c>
      <c r="O444" s="27">
        <f>Ugovori_OPULJP[[#This Row],[Bespovratna sredstva - Ukupno (EU+Nac) HRK
= Ukupna ugovorena vrijednost bespovratnih sredstava]]*Ugovori_OPULJP[[#This Row],[EU STOPA SUFINANCIRANJA %
EU CO-FINANCING RATE %]]</f>
        <v>2915876.6179999998</v>
      </c>
      <c r="P444" s="27">
        <f>Ugovori_OPULJP[[#This Row],[Bespovratna sredstva - Ukupno (EU+Nac) HRK
= Ukupna ugovorena vrijednost bespovratnih sredstava]]*Ugovori_OPULJP[[#This Row],[STOPA NACIONALNOG SUFINANCIRANJA %]]</f>
        <v>514566.462</v>
      </c>
      <c r="Q444" s="27">
        <v>3430443.08</v>
      </c>
      <c r="R444" s="27">
        <v>0</v>
      </c>
      <c r="S444" s="27">
        <v>0</v>
      </c>
      <c r="T444" s="20">
        <f>Ugovori_OPULJP[[#This Row],[Bespovratna sredstva - Ukupno (EU+Nac) HRK
= Ukupna ugovorena vrijednost bespovratnih sredstava]]+Ugovori_OPULJP[[#This Row],[Javni doprinos korisnika - HRK]]+Ugovori_OPULJP[[#This Row],[Privatni doprinos korisnika - HRK]]</f>
        <v>3430443.08</v>
      </c>
      <c r="U444" s="17" t="s">
        <v>32</v>
      </c>
      <c r="V444" s="17" t="s">
        <v>29</v>
      </c>
      <c r="W444" s="35" t="s">
        <v>1761</v>
      </c>
      <c r="X444" s="35" t="s">
        <v>704</v>
      </c>
      <c r="Y444" s="11"/>
    </row>
    <row r="445" spans="1:25" ht="51" customHeight="1" x14ac:dyDescent="0.2">
      <c r="A445" s="33" t="s">
        <v>1762</v>
      </c>
      <c r="B445" s="34" t="s">
        <v>700</v>
      </c>
      <c r="C445" s="35" t="s">
        <v>701</v>
      </c>
      <c r="D445" s="35" t="s">
        <v>1068</v>
      </c>
      <c r="E445" s="17" t="s">
        <v>74</v>
      </c>
      <c r="F445" s="37" t="s">
        <v>1763</v>
      </c>
      <c r="G445" s="37" t="s">
        <v>1764</v>
      </c>
      <c r="H445" s="19">
        <v>43313</v>
      </c>
      <c r="I445" s="19">
        <v>44166</v>
      </c>
      <c r="J445" s="19" t="str">
        <f ca="1">IF(Ugovori_OPULJP[[#This Row],[DATUM ZAVRŠETKA OPERACIJE]]&lt;TODAY(),"završen","u provedbi")</f>
        <v>završen</v>
      </c>
      <c r="K445" s="18" t="s">
        <v>266</v>
      </c>
      <c r="L445" s="18" t="s">
        <v>266</v>
      </c>
      <c r="M445" s="42">
        <v>0.85</v>
      </c>
      <c r="N445" s="42">
        <v>0.15</v>
      </c>
      <c r="O445" s="27">
        <f>Ugovori_OPULJP[[#This Row],[Bespovratna sredstva - Ukupno (EU+Nac) HRK
= Ukupna ugovorena vrijednost bespovratnih sredstava]]*Ugovori_OPULJP[[#This Row],[EU STOPA SUFINANCIRANJA %
EU CO-FINANCING RATE %]]</f>
        <v>1729193.811</v>
      </c>
      <c r="P445" s="27">
        <f>Ugovori_OPULJP[[#This Row],[Bespovratna sredstva - Ukupno (EU+Nac) HRK
= Ukupna ugovorena vrijednost bespovratnih sredstava]]*Ugovori_OPULJP[[#This Row],[STOPA NACIONALNOG SUFINANCIRANJA %]]</f>
        <v>305151.84899999999</v>
      </c>
      <c r="Q445" s="27">
        <v>2034345.66</v>
      </c>
      <c r="R445" s="27">
        <v>0</v>
      </c>
      <c r="S445" s="27">
        <v>0</v>
      </c>
      <c r="T445" s="20">
        <f>Ugovori_OPULJP[[#This Row],[Bespovratna sredstva - Ukupno (EU+Nac) HRK
= Ukupna ugovorena vrijednost bespovratnih sredstava]]+Ugovori_OPULJP[[#This Row],[Javni doprinos korisnika - HRK]]+Ugovori_OPULJP[[#This Row],[Privatni doprinos korisnika - HRK]]</f>
        <v>2034345.66</v>
      </c>
      <c r="U445" s="17" t="s">
        <v>32</v>
      </c>
      <c r="V445" s="17" t="s">
        <v>29</v>
      </c>
      <c r="W445" s="35" t="s">
        <v>1765</v>
      </c>
      <c r="X445" s="35" t="s">
        <v>704</v>
      </c>
      <c r="Y445" s="11"/>
    </row>
    <row r="446" spans="1:25" ht="51" customHeight="1" x14ac:dyDescent="0.2">
      <c r="A446" s="33" t="s">
        <v>1766</v>
      </c>
      <c r="B446" s="34" t="s">
        <v>700</v>
      </c>
      <c r="C446" s="35" t="s">
        <v>701</v>
      </c>
      <c r="D446" s="35" t="s">
        <v>1068</v>
      </c>
      <c r="E446" s="17" t="s">
        <v>74</v>
      </c>
      <c r="F446" s="37" t="s">
        <v>1767</v>
      </c>
      <c r="G446" s="116" t="s">
        <v>11753</v>
      </c>
      <c r="H446" s="19">
        <v>43525</v>
      </c>
      <c r="I446" s="19">
        <v>44440</v>
      </c>
      <c r="J446" s="19" t="str">
        <f ca="1">IF(Ugovori_OPULJP[[#This Row],[DATUM ZAVRŠETKA OPERACIJE]]&lt;TODAY(),"završen","u provedbi")</f>
        <v>završen</v>
      </c>
      <c r="K446" s="18" t="s">
        <v>1768</v>
      </c>
      <c r="L446" s="18" t="s">
        <v>153</v>
      </c>
      <c r="M446" s="42">
        <v>0.85</v>
      </c>
      <c r="N446" s="42">
        <v>0.15</v>
      </c>
      <c r="O446" s="27">
        <f>Ugovori_OPULJP[[#This Row],[Bespovratna sredstva - Ukupno (EU+Nac) HRK
= Ukupna ugovorena vrijednost bespovratnih sredstava]]*Ugovori_OPULJP[[#This Row],[EU STOPA SUFINANCIRANJA %
EU CO-FINANCING RATE %]]</f>
        <v>3187585</v>
      </c>
      <c r="P446" s="27">
        <f>Ugovori_OPULJP[[#This Row],[Bespovratna sredstva - Ukupno (EU+Nac) HRK
= Ukupna ugovorena vrijednost bespovratnih sredstava]]*Ugovori_OPULJP[[#This Row],[STOPA NACIONALNOG SUFINANCIRANJA %]]</f>
        <v>562515</v>
      </c>
      <c r="Q446" s="27">
        <v>3750100</v>
      </c>
      <c r="R446" s="27">
        <v>0</v>
      </c>
      <c r="S446" s="27">
        <v>0</v>
      </c>
      <c r="T446" s="20">
        <f>Ugovori_OPULJP[[#This Row],[Bespovratna sredstva - Ukupno (EU+Nac) HRK
= Ukupna ugovorena vrijednost bespovratnih sredstava]]+Ugovori_OPULJP[[#This Row],[Javni doprinos korisnika - HRK]]+Ugovori_OPULJP[[#This Row],[Privatni doprinos korisnika - HRK]]</f>
        <v>3750100</v>
      </c>
      <c r="U446" s="17" t="s">
        <v>32</v>
      </c>
      <c r="V446" s="17" t="s">
        <v>29</v>
      </c>
      <c r="W446" s="35" t="s">
        <v>1769</v>
      </c>
      <c r="X446" s="35" t="s">
        <v>704</v>
      </c>
      <c r="Y446" s="11"/>
    </row>
    <row r="447" spans="1:25" ht="51" customHeight="1" x14ac:dyDescent="0.2">
      <c r="A447" s="33" t="s">
        <v>1770</v>
      </c>
      <c r="B447" s="34" t="s">
        <v>700</v>
      </c>
      <c r="C447" s="35" t="s">
        <v>701</v>
      </c>
      <c r="D447" s="35" t="s">
        <v>1068</v>
      </c>
      <c r="E447" s="17" t="s">
        <v>74</v>
      </c>
      <c r="F447" s="37" t="s">
        <v>1771</v>
      </c>
      <c r="G447" s="37" t="s">
        <v>1772</v>
      </c>
      <c r="H447" s="19">
        <v>43634</v>
      </c>
      <c r="I447" s="19">
        <v>44548</v>
      </c>
      <c r="J447" s="19" t="str">
        <f ca="1">IF(Ugovori_OPULJP[[#This Row],[DATUM ZAVRŠETKA OPERACIJE]]&lt;TODAY(),"završen","u provedbi")</f>
        <v>završen</v>
      </c>
      <c r="K447" s="18" t="s">
        <v>209</v>
      </c>
      <c r="L447" s="18" t="s">
        <v>209</v>
      </c>
      <c r="M447" s="42">
        <v>0.85</v>
      </c>
      <c r="N447" s="42">
        <v>0.15</v>
      </c>
      <c r="O447" s="27">
        <f>Ugovori_OPULJP[[#This Row],[Bespovratna sredstva - Ukupno (EU+Nac) HRK
= Ukupna ugovorena vrijednost bespovratnih sredstava]]*Ugovori_OPULJP[[#This Row],[EU STOPA SUFINANCIRANJA %
EU CO-FINANCING RATE %]]</f>
        <v>1264124.08</v>
      </c>
      <c r="P447" s="27">
        <f>Ugovori_OPULJP[[#This Row],[Bespovratna sredstva - Ukupno (EU+Nac) HRK
= Ukupna ugovorena vrijednost bespovratnih sredstava]]*Ugovori_OPULJP[[#This Row],[STOPA NACIONALNOG SUFINANCIRANJA %]]</f>
        <v>223080.72</v>
      </c>
      <c r="Q447" s="27">
        <v>1487204.8</v>
      </c>
      <c r="R447" s="27">
        <v>0</v>
      </c>
      <c r="S447" s="27">
        <v>0</v>
      </c>
      <c r="T447" s="20">
        <f>Ugovori_OPULJP[[#This Row],[Bespovratna sredstva - Ukupno (EU+Nac) HRK
= Ukupna ugovorena vrijednost bespovratnih sredstava]]+Ugovori_OPULJP[[#This Row],[Javni doprinos korisnika - HRK]]+Ugovori_OPULJP[[#This Row],[Privatni doprinos korisnika - HRK]]</f>
        <v>1487204.8</v>
      </c>
      <c r="U447" s="17" t="s">
        <v>32</v>
      </c>
      <c r="V447" s="17" t="s">
        <v>29</v>
      </c>
      <c r="W447" s="35" t="s">
        <v>1773</v>
      </c>
      <c r="X447" s="35" t="s">
        <v>704</v>
      </c>
      <c r="Y447" s="11"/>
    </row>
    <row r="448" spans="1:25" ht="51" customHeight="1" x14ac:dyDescent="0.2">
      <c r="A448" s="33" t="s">
        <v>1774</v>
      </c>
      <c r="B448" s="34" t="s">
        <v>700</v>
      </c>
      <c r="C448" s="35" t="s">
        <v>701</v>
      </c>
      <c r="D448" s="35" t="s">
        <v>1068</v>
      </c>
      <c r="E448" s="17" t="s">
        <v>74</v>
      </c>
      <c r="F448" s="37" t="s">
        <v>1775</v>
      </c>
      <c r="G448" s="37" t="s">
        <v>1776</v>
      </c>
      <c r="H448" s="19">
        <v>43518</v>
      </c>
      <c r="I448" s="19">
        <v>44430</v>
      </c>
      <c r="J448" s="19" t="str">
        <f ca="1">IF(Ugovori_OPULJP[[#This Row],[DATUM ZAVRŠETKA OPERACIJE]]&lt;TODAY(),"završen","u provedbi")</f>
        <v>završen</v>
      </c>
      <c r="K448" s="18" t="s">
        <v>266</v>
      </c>
      <c r="L448" s="18" t="s">
        <v>266</v>
      </c>
      <c r="M448" s="42">
        <v>0.85</v>
      </c>
      <c r="N448" s="42">
        <v>0.15</v>
      </c>
      <c r="O448" s="27">
        <f>Ugovori_OPULJP[[#This Row],[Bespovratna sredstva - Ukupno (EU+Nac) HRK
= Ukupna ugovorena vrijednost bespovratnih sredstava]]*Ugovori_OPULJP[[#This Row],[EU STOPA SUFINANCIRANJA %
EU CO-FINANCING RATE %]]</f>
        <v>2270997.4620000003</v>
      </c>
      <c r="P448" s="27">
        <f>Ugovori_OPULJP[[#This Row],[Bespovratna sredstva - Ukupno (EU+Nac) HRK
= Ukupna ugovorena vrijednost bespovratnih sredstava]]*Ugovori_OPULJP[[#This Row],[STOPA NACIONALNOG SUFINANCIRANJA %]]</f>
        <v>400764.25800000003</v>
      </c>
      <c r="Q448" s="27">
        <v>2671761.7200000002</v>
      </c>
      <c r="R448" s="27">
        <v>0</v>
      </c>
      <c r="S448" s="27">
        <v>0</v>
      </c>
      <c r="T448" s="20">
        <f>Ugovori_OPULJP[[#This Row],[Bespovratna sredstva - Ukupno (EU+Nac) HRK
= Ukupna ugovorena vrijednost bespovratnih sredstava]]+Ugovori_OPULJP[[#This Row],[Javni doprinos korisnika - HRK]]+Ugovori_OPULJP[[#This Row],[Privatni doprinos korisnika - HRK]]</f>
        <v>2671761.7200000002</v>
      </c>
      <c r="U448" s="17" t="s">
        <v>32</v>
      </c>
      <c r="V448" s="17" t="s">
        <v>29</v>
      </c>
      <c r="W448" s="35" t="s">
        <v>1777</v>
      </c>
      <c r="X448" s="35" t="s">
        <v>704</v>
      </c>
      <c r="Y448" s="11"/>
    </row>
    <row r="449" spans="1:25" ht="51" customHeight="1" x14ac:dyDescent="0.2">
      <c r="A449" s="33" t="s">
        <v>1778</v>
      </c>
      <c r="B449" s="34" t="s">
        <v>700</v>
      </c>
      <c r="C449" s="35" t="s">
        <v>701</v>
      </c>
      <c r="D449" s="35" t="s">
        <v>1068</v>
      </c>
      <c r="E449" s="17" t="s">
        <v>74</v>
      </c>
      <c r="F449" s="37" t="s">
        <v>1779</v>
      </c>
      <c r="G449" s="37" t="s">
        <v>1780</v>
      </c>
      <c r="H449" s="19">
        <v>43518</v>
      </c>
      <c r="I449" s="19">
        <v>44430</v>
      </c>
      <c r="J449" s="19" t="str">
        <f ca="1">IF(Ugovori_OPULJP[[#This Row],[DATUM ZAVRŠETKA OPERACIJE]]&lt;TODAY(),"završen","u provedbi")</f>
        <v>završen</v>
      </c>
      <c r="K449" s="18" t="s">
        <v>556</v>
      </c>
      <c r="L449" s="18" t="s">
        <v>556</v>
      </c>
      <c r="M449" s="42">
        <v>0.85</v>
      </c>
      <c r="N449" s="42">
        <v>0.15</v>
      </c>
      <c r="O449" s="27">
        <f>Ugovori_OPULJP[[#This Row],[Bespovratna sredstva - Ukupno (EU+Nac) HRK
= Ukupna ugovorena vrijednost bespovratnih sredstava]]*Ugovori_OPULJP[[#This Row],[EU STOPA SUFINANCIRANJA %
EU CO-FINANCING RATE %]]</f>
        <v>1221897.0659999999</v>
      </c>
      <c r="P449" s="27">
        <f>Ugovori_OPULJP[[#This Row],[Bespovratna sredstva - Ukupno (EU+Nac) HRK
= Ukupna ugovorena vrijednost bespovratnih sredstava]]*Ugovori_OPULJP[[#This Row],[STOPA NACIONALNOG SUFINANCIRANJA %]]</f>
        <v>215628.894</v>
      </c>
      <c r="Q449" s="27">
        <v>1437525.96</v>
      </c>
      <c r="R449" s="27">
        <v>0</v>
      </c>
      <c r="S449" s="27">
        <v>0</v>
      </c>
      <c r="T449" s="20">
        <f>Ugovori_OPULJP[[#This Row],[Bespovratna sredstva - Ukupno (EU+Nac) HRK
= Ukupna ugovorena vrijednost bespovratnih sredstava]]+Ugovori_OPULJP[[#This Row],[Javni doprinos korisnika - HRK]]+Ugovori_OPULJP[[#This Row],[Privatni doprinos korisnika - HRK]]</f>
        <v>1437525.96</v>
      </c>
      <c r="U449" s="17" t="s">
        <v>32</v>
      </c>
      <c r="V449" s="17" t="s">
        <v>29</v>
      </c>
      <c r="W449" s="35" t="s">
        <v>1781</v>
      </c>
      <c r="X449" s="35" t="s">
        <v>704</v>
      </c>
      <c r="Y449" s="11"/>
    </row>
    <row r="450" spans="1:25" ht="51" customHeight="1" x14ac:dyDescent="0.2">
      <c r="A450" s="33" t="s">
        <v>1782</v>
      </c>
      <c r="B450" s="34" t="s">
        <v>700</v>
      </c>
      <c r="C450" s="35" t="s">
        <v>701</v>
      </c>
      <c r="D450" s="35" t="s">
        <v>1068</v>
      </c>
      <c r="E450" s="17" t="s">
        <v>74</v>
      </c>
      <c r="F450" s="37" t="s">
        <v>1783</v>
      </c>
      <c r="G450" s="37" t="s">
        <v>1784</v>
      </c>
      <c r="H450" s="19">
        <v>43409</v>
      </c>
      <c r="I450" s="19">
        <v>44321</v>
      </c>
      <c r="J450" s="19" t="str">
        <f ca="1">IF(Ugovori_OPULJP[[#This Row],[DATUM ZAVRŠETKA OPERACIJE]]&lt;TODAY(),"završen","u provedbi")</f>
        <v>završen</v>
      </c>
      <c r="K450" s="18" t="s">
        <v>560</v>
      </c>
      <c r="L450" s="18" t="s">
        <v>560</v>
      </c>
      <c r="M450" s="42">
        <v>0.85</v>
      </c>
      <c r="N450" s="42">
        <v>0.15</v>
      </c>
      <c r="O450" s="27">
        <f>Ugovori_OPULJP[[#This Row],[Bespovratna sredstva - Ukupno (EU+Nac) HRK
= Ukupna ugovorena vrijednost bespovratnih sredstava]]*Ugovori_OPULJP[[#This Row],[EU STOPA SUFINANCIRANJA %
EU CO-FINANCING RATE %]]</f>
        <v>1782166.78</v>
      </c>
      <c r="P450" s="27">
        <f>Ugovori_OPULJP[[#This Row],[Bespovratna sredstva - Ukupno (EU+Nac) HRK
= Ukupna ugovorena vrijednost bespovratnih sredstava]]*Ugovori_OPULJP[[#This Row],[STOPA NACIONALNOG SUFINANCIRANJA %]]</f>
        <v>314500.02</v>
      </c>
      <c r="Q450" s="27">
        <v>2096666.8</v>
      </c>
      <c r="R450" s="27">
        <v>0</v>
      </c>
      <c r="S450" s="27">
        <v>0</v>
      </c>
      <c r="T450" s="20">
        <f>Ugovori_OPULJP[[#This Row],[Bespovratna sredstva - Ukupno (EU+Nac) HRK
= Ukupna ugovorena vrijednost bespovratnih sredstava]]+Ugovori_OPULJP[[#This Row],[Javni doprinos korisnika - HRK]]+Ugovori_OPULJP[[#This Row],[Privatni doprinos korisnika - HRK]]</f>
        <v>2096666.8</v>
      </c>
      <c r="U450" s="17" t="s">
        <v>32</v>
      </c>
      <c r="V450" s="17" t="s">
        <v>29</v>
      </c>
      <c r="W450" s="35" t="s">
        <v>1785</v>
      </c>
      <c r="X450" s="35" t="s">
        <v>704</v>
      </c>
      <c r="Y450" s="11"/>
    </row>
    <row r="451" spans="1:25" ht="51" customHeight="1" x14ac:dyDescent="0.2">
      <c r="A451" s="33" t="s">
        <v>1786</v>
      </c>
      <c r="B451" s="34" t="s">
        <v>700</v>
      </c>
      <c r="C451" s="35" t="s">
        <v>701</v>
      </c>
      <c r="D451" s="35" t="s">
        <v>1068</v>
      </c>
      <c r="E451" s="17" t="s">
        <v>74</v>
      </c>
      <c r="F451" s="37" t="s">
        <v>1787</v>
      </c>
      <c r="G451" s="37" t="s">
        <v>1788</v>
      </c>
      <c r="H451" s="19">
        <v>43410</v>
      </c>
      <c r="I451" s="19">
        <v>44322</v>
      </c>
      <c r="J451" s="19" t="str">
        <f ca="1">IF(Ugovori_OPULJP[[#This Row],[DATUM ZAVRŠETKA OPERACIJE]]&lt;TODAY(),"završen","u provedbi")</f>
        <v>završen</v>
      </c>
      <c r="K451" s="18" t="s">
        <v>248</v>
      </c>
      <c r="L451" s="18" t="s">
        <v>248</v>
      </c>
      <c r="M451" s="42">
        <v>0.85</v>
      </c>
      <c r="N451" s="42">
        <v>0.15</v>
      </c>
      <c r="O451" s="27">
        <f>Ugovori_OPULJP[[#This Row],[Bespovratna sredstva - Ukupno (EU+Nac) HRK
= Ukupna ugovorena vrijednost bespovratnih sredstava]]*Ugovori_OPULJP[[#This Row],[EU STOPA SUFINANCIRANJA %
EU CO-FINANCING RATE %]]</f>
        <v>4213997.0515000001</v>
      </c>
      <c r="P451" s="27">
        <f>Ugovori_OPULJP[[#This Row],[Bespovratna sredstva - Ukupno (EU+Nac) HRK
= Ukupna ugovorena vrijednost bespovratnih sredstava]]*Ugovori_OPULJP[[#This Row],[STOPA NACIONALNOG SUFINANCIRANJA %]]</f>
        <v>743646.53849999991</v>
      </c>
      <c r="Q451" s="27">
        <v>4957643.59</v>
      </c>
      <c r="R451" s="27">
        <v>0</v>
      </c>
      <c r="S451" s="27">
        <v>0</v>
      </c>
      <c r="T451" s="20">
        <f>Ugovori_OPULJP[[#This Row],[Bespovratna sredstva - Ukupno (EU+Nac) HRK
= Ukupna ugovorena vrijednost bespovratnih sredstava]]+Ugovori_OPULJP[[#This Row],[Javni doprinos korisnika - HRK]]+Ugovori_OPULJP[[#This Row],[Privatni doprinos korisnika - HRK]]</f>
        <v>4957643.59</v>
      </c>
      <c r="U451" s="17" t="s">
        <v>32</v>
      </c>
      <c r="V451" s="17" t="s">
        <v>29</v>
      </c>
      <c r="W451" s="35" t="s">
        <v>1789</v>
      </c>
      <c r="X451" s="35" t="s">
        <v>704</v>
      </c>
      <c r="Y451" s="11"/>
    </row>
    <row r="452" spans="1:25" ht="51" customHeight="1" x14ac:dyDescent="0.2">
      <c r="A452" s="33" t="s">
        <v>1790</v>
      </c>
      <c r="B452" s="34" t="s">
        <v>700</v>
      </c>
      <c r="C452" s="35" t="s">
        <v>701</v>
      </c>
      <c r="D452" s="35" t="s">
        <v>1068</v>
      </c>
      <c r="E452" s="17" t="s">
        <v>74</v>
      </c>
      <c r="F452" s="37" t="s">
        <v>1791</v>
      </c>
      <c r="G452" s="37" t="s">
        <v>1792</v>
      </c>
      <c r="H452" s="19">
        <v>43525</v>
      </c>
      <c r="I452" s="19">
        <v>44440</v>
      </c>
      <c r="J452" s="19" t="str">
        <f ca="1">IF(Ugovori_OPULJP[[#This Row],[DATUM ZAVRŠETKA OPERACIJE]]&lt;TODAY(),"završen","u provedbi")</f>
        <v>završen</v>
      </c>
      <c r="K452" s="18" t="s">
        <v>153</v>
      </c>
      <c r="L452" s="18" t="s">
        <v>153</v>
      </c>
      <c r="M452" s="42">
        <v>0.85</v>
      </c>
      <c r="N452" s="42">
        <v>0.15</v>
      </c>
      <c r="O452" s="27">
        <f>Ugovori_OPULJP[[#This Row],[Bespovratna sredstva - Ukupno (EU+Nac) HRK
= Ukupna ugovorena vrijednost bespovratnih sredstava]]*Ugovori_OPULJP[[#This Row],[EU STOPA SUFINANCIRANJA %
EU CO-FINANCING RATE %]]</f>
        <v>2772525.2569999998</v>
      </c>
      <c r="P452" s="27">
        <f>Ugovori_OPULJP[[#This Row],[Bespovratna sredstva - Ukupno (EU+Nac) HRK
= Ukupna ugovorena vrijednost bespovratnih sredstava]]*Ugovori_OPULJP[[#This Row],[STOPA NACIONALNOG SUFINANCIRANJA %]]</f>
        <v>489269.16299999994</v>
      </c>
      <c r="Q452" s="27">
        <v>3261794.42</v>
      </c>
      <c r="R452" s="27">
        <v>0</v>
      </c>
      <c r="S452" s="27">
        <v>0</v>
      </c>
      <c r="T452" s="20">
        <f>Ugovori_OPULJP[[#This Row],[Bespovratna sredstva - Ukupno (EU+Nac) HRK
= Ukupna ugovorena vrijednost bespovratnih sredstava]]+Ugovori_OPULJP[[#This Row],[Javni doprinos korisnika - HRK]]+Ugovori_OPULJP[[#This Row],[Privatni doprinos korisnika - HRK]]</f>
        <v>3261794.42</v>
      </c>
      <c r="U452" s="17" t="s">
        <v>32</v>
      </c>
      <c r="V452" s="17" t="s">
        <v>29</v>
      </c>
      <c r="W452" s="35" t="s">
        <v>1793</v>
      </c>
      <c r="X452" s="35" t="s">
        <v>704</v>
      </c>
      <c r="Y452" s="11"/>
    </row>
    <row r="453" spans="1:25" ht="51" customHeight="1" x14ac:dyDescent="0.2">
      <c r="A453" s="33" t="s">
        <v>1794</v>
      </c>
      <c r="B453" s="34" t="s">
        <v>700</v>
      </c>
      <c r="C453" s="35" t="s">
        <v>701</v>
      </c>
      <c r="D453" s="35" t="s">
        <v>1068</v>
      </c>
      <c r="E453" s="17" t="s">
        <v>74</v>
      </c>
      <c r="F453" s="37" t="s">
        <v>1795</v>
      </c>
      <c r="G453" s="37" t="s">
        <v>1796</v>
      </c>
      <c r="H453" s="19">
        <v>43343</v>
      </c>
      <c r="I453" s="19">
        <v>44135</v>
      </c>
      <c r="J453" s="19" t="str">
        <f ca="1">IF(Ugovori_OPULJP[[#This Row],[DATUM ZAVRŠETKA OPERACIJE]]&lt;TODAY(),"završen","u provedbi")</f>
        <v>završen</v>
      </c>
      <c r="K453" s="18" t="s">
        <v>153</v>
      </c>
      <c r="L453" s="18" t="s">
        <v>153</v>
      </c>
      <c r="M453" s="42">
        <v>0.85</v>
      </c>
      <c r="N453" s="42">
        <v>0.15</v>
      </c>
      <c r="O453" s="27">
        <f>Ugovori_OPULJP[[#This Row],[Bespovratna sredstva - Ukupno (EU+Nac) HRK
= Ukupna ugovorena vrijednost bespovratnih sredstava]]*Ugovori_OPULJP[[#This Row],[EU STOPA SUFINANCIRANJA %
EU CO-FINANCING RATE %]]</f>
        <v>2138910.4879999999</v>
      </c>
      <c r="P453" s="27">
        <f>Ugovori_OPULJP[[#This Row],[Bespovratna sredstva - Ukupno (EU+Nac) HRK
= Ukupna ugovorena vrijednost bespovratnih sredstava]]*Ugovori_OPULJP[[#This Row],[STOPA NACIONALNOG SUFINANCIRANJA %]]</f>
        <v>377454.79199999996</v>
      </c>
      <c r="Q453" s="27">
        <v>2516365.2799999998</v>
      </c>
      <c r="R453" s="27">
        <v>0</v>
      </c>
      <c r="S453" s="27">
        <v>0</v>
      </c>
      <c r="T453" s="20">
        <f>Ugovori_OPULJP[[#This Row],[Bespovratna sredstva - Ukupno (EU+Nac) HRK
= Ukupna ugovorena vrijednost bespovratnih sredstava]]+Ugovori_OPULJP[[#This Row],[Javni doprinos korisnika - HRK]]+Ugovori_OPULJP[[#This Row],[Privatni doprinos korisnika - HRK]]</f>
        <v>2516365.2799999998</v>
      </c>
      <c r="U453" s="17" t="s">
        <v>32</v>
      </c>
      <c r="V453" s="17" t="s">
        <v>29</v>
      </c>
      <c r="W453" s="35" t="s">
        <v>1797</v>
      </c>
      <c r="X453" s="35" t="s">
        <v>704</v>
      </c>
      <c r="Y453" s="11"/>
    </row>
    <row r="454" spans="1:25" ht="51" customHeight="1" x14ac:dyDescent="0.2">
      <c r="A454" s="33" t="s">
        <v>1798</v>
      </c>
      <c r="B454" s="34" t="s">
        <v>700</v>
      </c>
      <c r="C454" s="35" t="s">
        <v>701</v>
      </c>
      <c r="D454" s="35" t="s">
        <v>1068</v>
      </c>
      <c r="E454" s="17" t="s">
        <v>74</v>
      </c>
      <c r="F454" s="37" t="s">
        <v>1799</v>
      </c>
      <c r="G454" s="37" t="s">
        <v>1800</v>
      </c>
      <c r="H454" s="19">
        <v>43341</v>
      </c>
      <c r="I454" s="19">
        <v>44255</v>
      </c>
      <c r="J454" s="19" t="str">
        <f ca="1">IF(Ugovori_OPULJP[[#This Row],[DATUM ZAVRŠETKA OPERACIJE]]&lt;TODAY(),"završen","u provedbi")</f>
        <v>završen</v>
      </c>
      <c r="K454" s="18" t="s">
        <v>248</v>
      </c>
      <c r="L454" s="18" t="s">
        <v>248</v>
      </c>
      <c r="M454" s="42">
        <v>0.85</v>
      </c>
      <c r="N454" s="42">
        <v>0.15</v>
      </c>
      <c r="O454" s="27">
        <f>Ugovori_OPULJP[[#This Row],[Bespovratna sredstva - Ukupno (EU+Nac) HRK
= Ukupna ugovorena vrijednost bespovratnih sredstava]]*Ugovori_OPULJP[[#This Row],[EU STOPA SUFINANCIRANJA %
EU CO-FINANCING RATE %]]</f>
        <v>5752927.0494999997</v>
      </c>
      <c r="P454" s="27">
        <f>Ugovori_OPULJP[[#This Row],[Bespovratna sredstva - Ukupno (EU+Nac) HRK
= Ukupna ugovorena vrijednost bespovratnih sredstava]]*Ugovori_OPULJP[[#This Row],[STOPA NACIONALNOG SUFINANCIRANJA %]]</f>
        <v>1015222.4204999999</v>
      </c>
      <c r="Q454" s="27">
        <v>6768149.4699999997</v>
      </c>
      <c r="R454" s="27">
        <v>0</v>
      </c>
      <c r="S454" s="27">
        <v>0</v>
      </c>
      <c r="T454" s="20">
        <f>Ugovori_OPULJP[[#This Row],[Bespovratna sredstva - Ukupno (EU+Nac) HRK
= Ukupna ugovorena vrijednost bespovratnih sredstava]]+Ugovori_OPULJP[[#This Row],[Javni doprinos korisnika - HRK]]+Ugovori_OPULJP[[#This Row],[Privatni doprinos korisnika - HRK]]</f>
        <v>6768149.4699999997</v>
      </c>
      <c r="U454" s="17" t="s">
        <v>32</v>
      </c>
      <c r="V454" s="17" t="s">
        <v>29</v>
      </c>
      <c r="W454" s="35" t="s">
        <v>1801</v>
      </c>
      <c r="X454" s="35" t="s">
        <v>704</v>
      </c>
      <c r="Y454" s="11"/>
    </row>
    <row r="455" spans="1:25" ht="51" customHeight="1" x14ac:dyDescent="0.2">
      <c r="A455" s="33" t="s">
        <v>1802</v>
      </c>
      <c r="B455" s="34" t="s">
        <v>700</v>
      </c>
      <c r="C455" s="35" t="s">
        <v>701</v>
      </c>
      <c r="D455" s="35" t="s">
        <v>1068</v>
      </c>
      <c r="E455" s="17" t="s">
        <v>74</v>
      </c>
      <c r="F455" s="37" t="s">
        <v>1803</v>
      </c>
      <c r="G455" s="37" t="s">
        <v>1804</v>
      </c>
      <c r="H455" s="19">
        <v>43410</v>
      </c>
      <c r="I455" s="19">
        <v>44322</v>
      </c>
      <c r="J455" s="19" t="str">
        <f ca="1">IF(Ugovori_OPULJP[[#This Row],[DATUM ZAVRŠETKA OPERACIJE]]&lt;TODAY(),"završen","u provedbi")</f>
        <v>završen</v>
      </c>
      <c r="K455" s="18" t="s">
        <v>248</v>
      </c>
      <c r="L455" s="18" t="s">
        <v>248</v>
      </c>
      <c r="M455" s="42">
        <v>0.85</v>
      </c>
      <c r="N455" s="42">
        <v>0.15</v>
      </c>
      <c r="O455" s="27">
        <f>Ugovori_OPULJP[[#This Row],[Bespovratna sredstva - Ukupno (EU+Nac) HRK
= Ukupna ugovorena vrijednost bespovratnih sredstava]]*Ugovori_OPULJP[[#This Row],[EU STOPA SUFINANCIRANJA %
EU CO-FINANCING RATE %]]</f>
        <v>3276256.0055</v>
      </c>
      <c r="P455" s="27">
        <f>Ugovori_OPULJP[[#This Row],[Bespovratna sredstva - Ukupno (EU+Nac) HRK
= Ukupna ugovorena vrijednost bespovratnih sredstava]]*Ugovori_OPULJP[[#This Row],[STOPA NACIONALNOG SUFINANCIRANJA %]]</f>
        <v>578162.82449999999</v>
      </c>
      <c r="Q455" s="27">
        <v>3854418.83</v>
      </c>
      <c r="R455" s="27">
        <v>0</v>
      </c>
      <c r="S455" s="27">
        <v>0</v>
      </c>
      <c r="T455" s="20">
        <f>Ugovori_OPULJP[[#This Row],[Bespovratna sredstva - Ukupno (EU+Nac) HRK
= Ukupna ugovorena vrijednost bespovratnih sredstava]]+Ugovori_OPULJP[[#This Row],[Javni doprinos korisnika - HRK]]+Ugovori_OPULJP[[#This Row],[Privatni doprinos korisnika - HRK]]</f>
        <v>3854418.83</v>
      </c>
      <c r="U455" s="17" t="s">
        <v>32</v>
      </c>
      <c r="V455" s="17" t="s">
        <v>29</v>
      </c>
      <c r="W455" s="35" t="s">
        <v>1805</v>
      </c>
      <c r="X455" s="35" t="s">
        <v>704</v>
      </c>
      <c r="Y455" s="11"/>
    </row>
    <row r="456" spans="1:25" ht="51" customHeight="1" x14ac:dyDescent="0.2">
      <c r="A456" s="33" t="s">
        <v>1806</v>
      </c>
      <c r="B456" s="34" t="s">
        <v>700</v>
      </c>
      <c r="C456" s="35" t="s">
        <v>701</v>
      </c>
      <c r="D456" s="35" t="s">
        <v>1068</v>
      </c>
      <c r="E456" s="17" t="s">
        <v>74</v>
      </c>
      <c r="F456" s="37" t="s">
        <v>1807</v>
      </c>
      <c r="G456" s="37" t="s">
        <v>995</v>
      </c>
      <c r="H456" s="19">
        <v>43448</v>
      </c>
      <c r="I456" s="19">
        <v>44361</v>
      </c>
      <c r="J456" s="19" t="str">
        <f ca="1">IF(Ugovori_OPULJP[[#This Row],[DATUM ZAVRŠETKA OPERACIJE]]&lt;TODAY(),"završen","u provedbi")</f>
        <v>završen</v>
      </c>
      <c r="K456" s="18" t="s">
        <v>354</v>
      </c>
      <c r="L456" s="18" t="s">
        <v>354</v>
      </c>
      <c r="M456" s="42">
        <v>0.85</v>
      </c>
      <c r="N456" s="42">
        <v>0.15</v>
      </c>
      <c r="O456" s="27">
        <f>Ugovori_OPULJP[[#This Row],[Bespovratna sredstva - Ukupno (EU+Nac) HRK
= Ukupna ugovorena vrijednost bespovratnih sredstava]]*Ugovori_OPULJP[[#This Row],[EU STOPA SUFINANCIRANJA %
EU CO-FINANCING RATE %]]</f>
        <v>2068156.4879999997</v>
      </c>
      <c r="P456" s="27">
        <f>Ugovori_OPULJP[[#This Row],[Bespovratna sredstva - Ukupno (EU+Nac) HRK
= Ukupna ugovorena vrijednost bespovratnih sredstava]]*Ugovori_OPULJP[[#This Row],[STOPA NACIONALNOG SUFINANCIRANJA %]]</f>
        <v>364968.79199999996</v>
      </c>
      <c r="Q456" s="27">
        <v>2433125.2799999998</v>
      </c>
      <c r="R456" s="27">
        <v>0</v>
      </c>
      <c r="S456" s="27">
        <v>0</v>
      </c>
      <c r="T456" s="20">
        <f>Ugovori_OPULJP[[#This Row],[Bespovratna sredstva - Ukupno (EU+Nac) HRK
= Ukupna ugovorena vrijednost bespovratnih sredstava]]+Ugovori_OPULJP[[#This Row],[Javni doprinos korisnika - HRK]]+Ugovori_OPULJP[[#This Row],[Privatni doprinos korisnika - HRK]]</f>
        <v>2433125.2799999998</v>
      </c>
      <c r="U456" s="17" t="s">
        <v>32</v>
      </c>
      <c r="V456" s="17" t="s">
        <v>29</v>
      </c>
      <c r="W456" s="35" t="s">
        <v>1808</v>
      </c>
      <c r="X456" s="35" t="s">
        <v>704</v>
      </c>
      <c r="Y456" s="11"/>
    </row>
    <row r="457" spans="1:25" ht="51" customHeight="1" x14ac:dyDescent="0.2">
      <c r="A457" s="33" t="s">
        <v>1809</v>
      </c>
      <c r="B457" s="34" t="s">
        <v>700</v>
      </c>
      <c r="C457" s="35" t="s">
        <v>701</v>
      </c>
      <c r="D457" s="35" t="s">
        <v>1068</v>
      </c>
      <c r="E457" s="17" t="s">
        <v>74</v>
      </c>
      <c r="F457" s="37" t="s">
        <v>1810</v>
      </c>
      <c r="G457" s="37" t="s">
        <v>1811</v>
      </c>
      <c r="H457" s="19">
        <v>43448</v>
      </c>
      <c r="I457" s="19">
        <v>44361</v>
      </c>
      <c r="J457" s="19" t="str">
        <f ca="1">IF(Ugovori_OPULJP[[#This Row],[DATUM ZAVRŠETKA OPERACIJE]]&lt;TODAY(),"završen","u provedbi")</f>
        <v>završen</v>
      </c>
      <c r="K457" s="18" t="s">
        <v>324</v>
      </c>
      <c r="L457" s="18" t="s">
        <v>324</v>
      </c>
      <c r="M457" s="42">
        <v>0.85</v>
      </c>
      <c r="N457" s="42">
        <v>0.15</v>
      </c>
      <c r="O457" s="27">
        <f>Ugovori_OPULJP[[#This Row],[Bespovratna sredstva - Ukupno (EU+Nac) HRK
= Ukupna ugovorena vrijednost bespovratnih sredstava]]*Ugovori_OPULJP[[#This Row],[EU STOPA SUFINANCIRANJA %
EU CO-FINANCING RATE %]]</f>
        <v>1538618.3540000001</v>
      </c>
      <c r="P457" s="27">
        <f>Ugovori_OPULJP[[#This Row],[Bespovratna sredstva - Ukupno (EU+Nac) HRK
= Ukupna ugovorena vrijednost bespovratnih sredstava]]*Ugovori_OPULJP[[#This Row],[STOPA NACIONALNOG SUFINANCIRANJA %]]</f>
        <v>271520.886</v>
      </c>
      <c r="Q457" s="27">
        <v>1810139.24</v>
      </c>
      <c r="R457" s="27">
        <v>0</v>
      </c>
      <c r="S457" s="27">
        <v>0</v>
      </c>
      <c r="T457" s="20">
        <f>Ugovori_OPULJP[[#This Row],[Bespovratna sredstva - Ukupno (EU+Nac) HRK
= Ukupna ugovorena vrijednost bespovratnih sredstava]]+Ugovori_OPULJP[[#This Row],[Javni doprinos korisnika - HRK]]+Ugovori_OPULJP[[#This Row],[Privatni doprinos korisnika - HRK]]</f>
        <v>1810139.24</v>
      </c>
      <c r="U457" s="17" t="s">
        <v>32</v>
      </c>
      <c r="V457" s="17" t="s">
        <v>29</v>
      </c>
      <c r="W457" s="35" t="s">
        <v>1812</v>
      </c>
      <c r="X457" s="35" t="s">
        <v>704</v>
      </c>
      <c r="Y457" s="11"/>
    </row>
    <row r="458" spans="1:25" ht="51" customHeight="1" x14ac:dyDescent="0.2">
      <c r="A458" s="33" t="s">
        <v>1813</v>
      </c>
      <c r="B458" s="34" t="s">
        <v>700</v>
      </c>
      <c r="C458" s="35" t="s">
        <v>701</v>
      </c>
      <c r="D458" s="35" t="s">
        <v>1068</v>
      </c>
      <c r="E458" s="17" t="s">
        <v>74</v>
      </c>
      <c r="F458" s="37" t="s">
        <v>1814</v>
      </c>
      <c r="G458" s="37" t="s">
        <v>1815</v>
      </c>
      <c r="H458" s="19">
        <v>43368</v>
      </c>
      <c r="I458" s="19">
        <v>44280</v>
      </c>
      <c r="J458" s="19" t="str">
        <f ca="1">IF(Ugovori_OPULJP[[#This Row],[DATUM ZAVRŠETKA OPERACIJE]]&lt;TODAY(),"završen","u provedbi")</f>
        <v>završen</v>
      </c>
      <c r="K458" s="18" t="s">
        <v>248</v>
      </c>
      <c r="L458" s="18" t="s">
        <v>248</v>
      </c>
      <c r="M458" s="42">
        <v>0.85</v>
      </c>
      <c r="N458" s="42">
        <v>0.15</v>
      </c>
      <c r="O458" s="27">
        <f>Ugovori_OPULJP[[#This Row],[Bespovratna sredstva - Ukupno (EU+Nac) HRK
= Ukupna ugovorena vrijednost bespovratnih sredstava]]*Ugovori_OPULJP[[#This Row],[EU STOPA SUFINANCIRANJA %
EU CO-FINANCING RATE %]]</f>
        <v>4055138.35</v>
      </c>
      <c r="P458" s="27">
        <f>Ugovori_OPULJP[[#This Row],[Bespovratna sredstva - Ukupno (EU+Nac) HRK
= Ukupna ugovorena vrijednost bespovratnih sredstava]]*Ugovori_OPULJP[[#This Row],[STOPA NACIONALNOG SUFINANCIRANJA %]]</f>
        <v>715612.65</v>
      </c>
      <c r="Q458" s="27">
        <v>4770751</v>
      </c>
      <c r="R458" s="27">
        <v>0</v>
      </c>
      <c r="S458" s="27">
        <v>0</v>
      </c>
      <c r="T458" s="20">
        <f>Ugovori_OPULJP[[#This Row],[Bespovratna sredstva - Ukupno (EU+Nac) HRK
= Ukupna ugovorena vrijednost bespovratnih sredstava]]+Ugovori_OPULJP[[#This Row],[Javni doprinos korisnika - HRK]]+Ugovori_OPULJP[[#This Row],[Privatni doprinos korisnika - HRK]]</f>
        <v>4770751</v>
      </c>
      <c r="U458" s="17" t="s">
        <v>32</v>
      </c>
      <c r="V458" s="17" t="s">
        <v>29</v>
      </c>
      <c r="W458" s="35" t="s">
        <v>1816</v>
      </c>
      <c r="X458" s="35" t="s">
        <v>704</v>
      </c>
      <c r="Y458" s="11"/>
    </row>
    <row r="459" spans="1:25" ht="51" customHeight="1" x14ac:dyDescent="0.2">
      <c r="A459" s="33" t="s">
        <v>1817</v>
      </c>
      <c r="B459" s="34" t="s">
        <v>700</v>
      </c>
      <c r="C459" s="35" t="s">
        <v>701</v>
      </c>
      <c r="D459" s="35" t="s">
        <v>1068</v>
      </c>
      <c r="E459" s="17" t="s">
        <v>74</v>
      </c>
      <c r="F459" s="37" t="s">
        <v>1818</v>
      </c>
      <c r="G459" s="37" t="s">
        <v>1819</v>
      </c>
      <c r="H459" s="19">
        <v>43311</v>
      </c>
      <c r="I459" s="19">
        <v>44226</v>
      </c>
      <c r="J459" s="19" t="str">
        <f ca="1">IF(Ugovori_OPULJP[[#This Row],[DATUM ZAVRŠETKA OPERACIJE]]&lt;TODAY(),"završen","u provedbi")</f>
        <v>završen</v>
      </c>
      <c r="K459" s="18" t="s">
        <v>77</v>
      </c>
      <c r="L459" s="18" t="s">
        <v>77</v>
      </c>
      <c r="M459" s="42">
        <v>0.85</v>
      </c>
      <c r="N459" s="42">
        <v>0.15</v>
      </c>
      <c r="O459" s="27">
        <f>Ugovori_OPULJP[[#This Row],[Bespovratna sredstva - Ukupno (EU+Nac) HRK
= Ukupna ugovorena vrijednost bespovratnih sredstava]]*Ugovori_OPULJP[[#This Row],[EU STOPA SUFINANCIRANJA %
EU CO-FINANCING RATE %]]</f>
        <v>1511374.2050000001</v>
      </c>
      <c r="P459" s="27">
        <f>Ugovori_OPULJP[[#This Row],[Bespovratna sredstva - Ukupno (EU+Nac) HRK
= Ukupna ugovorena vrijednost bespovratnih sredstava]]*Ugovori_OPULJP[[#This Row],[STOPA NACIONALNOG SUFINANCIRANJA %]]</f>
        <v>266713.09499999997</v>
      </c>
      <c r="Q459" s="27">
        <v>1778087.3</v>
      </c>
      <c r="R459" s="27">
        <v>0</v>
      </c>
      <c r="S459" s="27">
        <v>0</v>
      </c>
      <c r="T459" s="20">
        <f>Ugovori_OPULJP[[#This Row],[Bespovratna sredstva - Ukupno (EU+Nac) HRK
= Ukupna ugovorena vrijednost bespovratnih sredstava]]+Ugovori_OPULJP[[#This Row],[Javni doprinos korisnika - HRK]]+Ugovori_OPULJP[[#This Row],[Privatni doprinos korisnika - HRK]]</f>
        <v>1778087.3</v>
      </c>
      <c r="U459" s="17" t="s">
        <v>32</v>
      </c>
      <c r="V459" s="17" t="s">
        <v>29</v>
      </c>
      <c r="W459" s="35" t="s">
        <v>1820</v>
      </c>
      <c r="X459" s="35" t="s">
        <v>704</v>
      </c>
      <c r="Y459" s="11"/>
    </row>
    <row r="460" spans="1:25" ht="51" customHeight="1" x14ac:dyDescent="0.2">
      <c r="A460" s="33" t="s">
        <v>1821</v>
      </c>
      <c r="B460" s="34" t="s">
        <v>700</v>
      </c>
      <c r="C460" s="35" t="s">
        <v>701</v>
      </c>
      <c r="D460" s="35" t="s">
        <v>1068</v>
      </c>
      <c r="E460" s="17" t="s">
        <v>74</v>
      </c>
      <c r="F460" s="37" t="s">
        <v>1822</v>
      </c>
      <c r="G460" s="37" t="s">
        <v>1823</v>
      </c>
      <c r="H460" s="19">
        <v>43448</v>
      </c>
      <c r="I460" s="46">
        <v>44361</v>
      </c>
      <c r="J460" s="19" t="str">
        <f ca="1">IF(Ugovori_OPULJP[[#This Row],[DATUM ZAVRŠETKA OPERACIJE]]&lt;TODAY(),"završen","u provedbi")</f>
        <v>završen</v>
      </c>
      <c r="K460" s="18" t="s">
        <v>97</v>
      </c>
      <c r="L460" s="18" t="s">
        <v>97</v>
      </c>
      <c r="M460" s="42">
        <v>0.85</v>
      </c>
      <c r="N460" s="42">
        <v>0.15</v>
      </c>
      <c r="O460" s="27">
        <f>Ugovori_OPULJP[[#This Row],[Bespovratna sredstva - Ukupno (EU+Nac) HRK
= Ukupna ugovorena vrijednost bespovratnih sredstava]]*Ugovori_OPULJP[[#This Row],[EU STOPA SUFINANCIRANJA %
EU CO-FINANCING RATE %]]</f>
        <v>7331979.5550000006</v>
      </c>
      <c r="P460" s="27">
        <f>Ugovori_OPULJP[[#This Row],[Bespovratna sredstva - Ukupno (EU+Nac) HRK
= Ukupna ugovorena vrijednost bespovratnih sredstava]]*Ugovori_OPULJP[[#This Row],[STOPA NACIONALNOG SUFINANCIRANJA %]]</f>
        <v>1293878.7450000001</v>
      </c>
      <c r="Q460" s="27">
        <v>8625858.3000000007</v>
      </c>
      <c r="R460" s="27">
        <v>0</v>
      </c>
      <c r="S460" s="27">
        <v>0</v>
      </c>
      <c r="T460" s="20">
        <f>Ugovori_OPULJP[[#This Row],[Bespovratna sredstva - Ukupno (EU+Nac) HRK
= Ukupna ugovorena vrijednost bespovratnih sredstava]]+Ugovori_OPULJP[[#This Row],[Javni doprinos korisnika - HRK]]+Ugovori_OPULJP[[#This Row],[Privatni doprinos korisnika - HRK]]</f>
        <v>8625858.3000000007</v>
      </c>
      <c r="U460" s="17" t="s">
        <v>32</v>
      </c>
      <c r="V460" s="17" t="s">
        <v>29</v>
      </c>
      <c r="W460" s="35" t="s">
        <v>1824</v>
      </c>
      <c r="X460" s="35" t="s">
        <v>704</v>
      </c>
      <c r="Y460" s="11"/>
    </row>
    <row r="461" spans="1:25" ht="51" customHeight="1" x14ac:dyDescent="0.2">
      <c r="A461" s="33" t="s">
        <v>1825</v>
      </c>
      <c r="B461" s="34" t="s">
        <v>700</v>
      </c>
      <c r="C461" s="35" t="s">
        <v>701</v>
      </c>
      <c r="D461" s="35" t="s">
        <v>1068</v>
      </c>
      <c r="E461" s="17" t="s">
        <v>74</v>
      </c>
      <c r="F461" s="37" t="s">
        <v>1826</v>
      </c>
      <c r="G461" s="37" t="s">
        <v>1827</v>
      </c>
      <c r="H461" s="19">
        <v>43482</v>
      </c>
      <c r="I461" s="19">
        <v>44394</v>
      </c>
      <c r="J461" s="19" t="str">
        <f ca="1">IF(Ugovori_OPULJP[[#This Row],[DATUM ZAVRŠETKA OPERACIJE]]&lt;TODAY(),"završen","u provedbi")</f>
        <v>završen</v>
      </c>
      <c r="K461" s="18" t="s">
        <v>82</v>
      </c>
      <c r="L461" s="18" t="s">
        <v>82</v>
      </c>
      <c r="M461" s="42">
        <v>0.85</v>
      </c>
      <c r="N461" s="42">
        <v>0.15</v>
      </c>
      <c r="O461" s="27">
        <f>Ugovori_OPULJP[[#This Row],[Bespovratna sredstva - Ukupno (EU+Nac) HRK
= Ukupna ugovorena vrijednost bespovratnih sredstava]]*Ugovori_OPULJP[[#This Row],[EU STOPA SUFINANCIRANJA %
EU CO-FINANCING RATE %]]</f>
        <v>2464070.9499999997</v>
      </c>
      <c r="P461" s="27">
        <f>Ugovori_OPULJP[[#This Row],[Bespovratna sredstva - Ukupno (EU+Nac) HRK
= Ukupna ugovorena vrijednost bespovratnih sredstava]]*Ugovori_OPULJP[[#This Row],[STOPA NACIONALNOG SUFINANCIRANJA %]]</f>
        <v>434836.05</v>
      </c>
      <c r="Q461" s="27">
        <v>2898907</v>
      </c>
      <c r="R461" s="27">
        <v>0</v>
      </c>
      <c r="S461" s="27">
        <v>0</v>
      </c>
      <c r="T461" s="20">
        <f>Ugovori_OPULJP[[#This Row],[Bespovratna sredstva - Ukupno (EU+Nac) HRK
= Ukupna ugovorena vrijednost bespovratnih sredstava]]+Ugovori_OPULJP[[#This Row],[Javni doprinos korisnika - HRK]]+Ugovori_OPULJP[[#This Row],[Privatni doprinos korisnika - HRK]]</f>
        <v>2898907</v>
      </c>
      <c r="U461" s="17" t="s">
        <v>32</v>
      </c>
      <c r="V461" s="17" t="s">
        <v>29</v>
      </c>
      <c r="W461" s="35" t="s">
        <v>1828</v>
      </c>
      <c r="X461" s="35" t="s">
        <v>704</v>
      </c>
      <c r="Y461" s="11"/>
    </row>
    <row r="462" spans="1:25" ht="51" customHeight="1" x14ac:dyDescent="0.2">
      <c r="A462" s="33" t="s">
        <v>1829</v>
      </c>
      <c r="B462" s="34" t="s">
        <v>700</v>
      </c>
      <c r="C462" s="35" t="s">
        <v>701</v>
      </c>
      <c r="D462" s="35" t="s">
        <v>1068</v>
      </c>
      <c r="E462" s="17" t="s">
        <v>74</v>
      </c>
      <c r="F462" s="37" t="s">
        <v>1830</v>
      </c>
      <c r="G462" s="37" t="s">
        <v>1831</v>
      </c>
      <c r="H462" s="19">
        <v>43410</v>
      </c>
      <c r="I462" s="19">
        <v>44322</v>
      </c>
      <c r="J462" s="19" t="str">
        <f ca="1">IF(Ugovori_OPULJP[[#This Row],[DATUM ZAVRŠETKA OPERACIJE]]&lt;TODAY(),"završen","u provedbi")</f>
        <v>završen</v>
      </c>
      <c r="K462" s="18" t="s">
        <v>248</v>
      </c>
      <c r="L462" s="18" t="s">
        <v>248</v>
      </c>
      <c r="M462" s="42">
        <v>0.85</v>
      </c>
      <c r="N462" s="42">
        <v>0.15</v>
      </c>
      <c r="O462" s="27">
        <f>Ugovori_OPULJP[[#This Row],[Bespovratna sredstva - Ukupno (EU+Nac) HRK
= Ukupna ugovorena vrijednost bespovratnih sredstava]]*Ugovori_OPULJP[[#This Row],[EU STOPA SUFINANCIRANJA %
EU CO-FINANCING RATE %]]</f>
        <v>2835823.0825</v>
      </c>
      <c r="P462" s="27">
        <f>Ugovori_OPULJP[[#This Row],[Bespovratna sredstva - Ukupno (EU+Nac) HRK
= Ukupna ugovorena vrijednost bespovratnih sredstava]]*Ugovori_OPULJP[[#This Row],[STOPA NACIONALNOG SUFINANCIRANJA %]]</f>
        <v>500439.36749999999</v>
      </c>
      <c r="Q462" s="27">
        <v>3336262.45</v>
      </c>
      <c r="R462" s="27">
        <v>0</v>
      </c>
      <c r="S462" s="27">
        <v>0</v>
      </c>
      <c r="T462" s="20">
        <f>Ugovori_OPULJP[[#This Row],[Bespovratna sredstva - Ukupno (EU+Nac) HRK
= Ukupna ugovorena vrijednost bespovratnih sredstava]]+Ugovori_OPULJP[[#This Row],[Javni doprinos korisnika - HRK]]+Ugovori_OPULJP[[#This Row],[Privatni doprinos korisnika - HRK]]</f>
        <v>3336262.45</v>
      </c>
      <c r="U462" s="17" t="s">
        <v>32</v>
      </c>
      <c r="V462" s="17" t="s">
        <v>29</v>
      </c>
      <c r="W462" s="35" t="s">
        <v>1832</v>
      </c>
      <c r="X462" s="35" t="s">
        <v>704</v>
      </c>
      <c r="Y462" s="11"/>
    </row>
    <row r="463" spans="1:25" ht="51" customHeight="1" x14ac:dyDescent="0.2">
      <c r="A463" s="33" t="s">
        <v>1833</v>
      </c>
      <c r="B463" s="34" t="s">
        <v>700</v>
      </c>
      <c r="C463" s="35" t="s">
        <v>701</v>
      </c>
      <c r="D463" s="35" t="s">
        <v>1068</v>
      </c>
      <c r="E463" s="17" t="s">
        <v>74</v>
      </c>
      <c r="F463" s="37" t="s">
        <v>1834</v>
      </c>
      <c r="G463" s="37" t="s">
        <v>1835</v>
      </c>
      <c r="H463" s="19">
        <v>43634</v>
      </c>
      <c r="I463" s="19">
        <v>44548</v>
      </c>
      <c r="J463" s="19" t="str">
        <f ca="1">IF(Ugovori_OPULJP[[#This Row],[DATUM ZAVRŠETKA OPERACIJE]]&lt;TODAY(),"završen","u provedbi")</f>
        <v>završen</v>
      </c>
      <c r="K463" s="18" t="s">
        <v>354</v>
      </c>
      <c r="L463" s="18" t="s">
        <v>354</v>
      </c>
      <c r="M463" s="42">
        <v>0.85</v>
      </c>
      <c r="N463" s="42">
        <v>0.15</v>
      </c>
      <c r="O463" s="27">
        <f>Ugovori_OPULJP[[#This Row],[Bespovratna sredstva - Ukupno (EU+Nac) HRK
= Ukupna ugovorena vrijednost bespovratnih sredstava]]*Ugovori_OPULJP[[#This Row],[EU STOPA SUFINANCIRANJA %
EU CO-FINANCING RATE %]]</f>
        <v>3071809.1944999998</v>
      </c>
      <c r="P463" s="27">
        <f>Ugovori_OPULJP[[#This Row],[Bespovratna sredstva - Ukupno (EU+Nac) HRK
= Ukupna ugovorena vrijednost bespovratnih sredstava]]*Ugovori_OPULJP[[#This Row],[STOPA NACIONALNOG SUFINANCIRANJA %]]</f>
        <v>542083.97549999994</v>
      </c>
      <c r="Q463" s="27">
        <v>3613893.17</v>
      </c>
      <c r="R463" s="27">
        <v>0</v>
      </c>
      <c r="S463" s="27">
        <v>0</v>
      </c>
      <c r="T463" s="20">
        <f>Ugovori_OPULJP[[#This Row],[Bespovratna sredstva - Ukupno (EU+Nac) HRK
= Ukupna ugovorena vrijednost bespovratnih sredstava]]+Ugovori_OPULJP[[#This Row],[Javni doprinos korisnika - HRK]]+Ugovori_OPULJP[[#This Row],[Privatni doprinos korisnika - HRK]]</f>
        <v>3613893.17</v>
      </c>
      <c r="U463" s="17" t="s">
        <v>32</v>
      </c>
      <c r="V463" s="17" t="s">
        <v>29</v>
      </c>
      <c r="W463" s="35" t="s">
        <v>1836</v>
      </c>
      <c r="X463" s="35" t="s">
        <v>704</v>
      </c>
      <c r="Y463" s="11"/>
    </row>
    <row r="464" spans="1:25" ht="51" customHeight="1" x14ac:dyDescent="0.2">
      <c r="A464" s="33" t="s">
        <v>1837</v>
      </c>
      <c r="B464" s="34" t="s">
        <v>700</v>
      </c>
      <c r="C464" s="35" t="s">
        <v>701</v>
      </c>
      <c r="D464" s="35" t="s">
        <v>1068</v>
      </c>
      <c r="E464" s="17" t="s">
        <v>74</v>
      </c>
      <c r="F464" s="37" t="s">
        <v>1838</v>
      </c>
      <c r="G464" s="37" t="s">
        <v>1839</v>
      </c>
      <c r="H464" s="19">
        <v>43410</v>
      </c>
      <c r="I464" s="19">
        <v>44202</v>
      </c>
      <c r="J464" s="19" t="str">
        <f ca="1">IF(Ugovori_OPULJP[[#This Row],[DATUM ZAVRŠETKA OPERACIJE]]&lt;TODAY(),"završen","u provedbi")</f>
        <v>završen</v>
      </c>
      <c r="K464" s="18" t="s">
        <v>248</v>
      </c>
      <c r="L464" s="18" t="s">
        <v>248</v>
      </c>
      <c r="M464" s="42">
        <v>0.85</v>
      </c>
      <c r="N464" s="42">
        <v>0.15</v>
      </c>
      <c r="O464" s="27">
        <f>Ugovori_OPULJP[[#This Row],[Bespovratna sredstva - Ukupno (EU+Nac) HRK
= Ukupna ugovorena vrijednost bespovratnih sredstava]]*Ugovori_OPULJP[[#This Row],[EU STOPA SUFINANCIRANJA %
EU CO-FINANCING RATE %]]</f>
        <v>7656226.25</v>
      </c>
      <c r="P464" s="27">
        <f>Ugovori_OPULJP[[#This Row],[Bespovratna sredstva - Ukupno (EU+Nac) HRK
= Ukupna ugovorena vrijednost bespovratnih sredstava]]*Ugovori_OPULJP[[#This Row],[STOPA NACIONALNOG SUFINANCIRANJA %]]</f>
        <v>1351098.75</v>
      </c>
      <c r="Q464" s="27">
        <v>9007325</v>
      </c>
      <c r="R464" s="27">
        <v>0</v>
      </c>
      <c r="S464" s="27">
        <v>0</v>
      </c>
      <c r="T464" s="20">
        <f>Ugovori_OPULJP[[#This Row],[Bespovratna sredstva - Ukupno (EU+Nac) HRK
= Ukupna ugovorena vrijednost bespovratnih sredstava]]+Ugovori_OPULJP[[#This Row],[Javni doprinos korisnika - HRK]]+Ugovori_OPULJP[[#This Row],[Privatni doprinos korisnika - HRK]]</f>
        <v>9007325</v>
      </c>
      <c r="U464" s="17" t="s">
        <v>32</v>
      </c>
      <c r="V464" s="17" t="s">
        <v>29</v>
      </c>
      <c r="W464" s="35" t="s">
        <v>1840</v>
      </c>
      <c r="X464" s="35" t="s">
        <v>704</v>
      </c>
      <c r="Y464" s="11"/>
    </row>
    <row r="465" spans="1:25" ht="51" customHeight="1" x14ac:dyDescent="0.2">
      <c r="A465" s="33" t="s">
        <v>1841</v>
      </c>
      <c r="B465" s="34" t="s">
        <v>700</v>
      </c>
      <c r="C465" s="35" t="s">
        <v>701</v>
      </c>
      <c r="D465" s="35" t="s">
        <v>1068</v>
      </c>
      <c r="E465" s="17" t="s">
        <v>74</v>
      </c>
      <c r="F465" s="37" t="s">
        <v>1842</v>
      </c>
      <c r="G465" s="37" t="s">
        <v>1843</v>
      </c>
      <c r="H465" s="19">
        <v>43370</v>
      </c>
      <c r="I465" s="19">
        <v>44282</v>
      </c>
      <c r="J465" s="19" t="str">
        <f ca="1">IF(Ugovori_OPULJP[[#This Row],[DATUM ZAVRŠETKA OPERACIJE]]&lt;TODAY(),"završen","u provedbi")</f>
        <v>završen</v>
      </c>
      <c r="K465" s="18" t="s">
        <v>82</v>
      </c>
      <c r="L465" s="18" t="s">
        <v>82</v>
      </c>
      <c r="M465" s="42">
        <v>0.85</v>
      </c>
      <c r="N465" s="42">
        <v>0.15</v>
      </c>
      <c r="O465" s="27">
        <f>Ugovori_OPULJP[[#This Row],[Bespovratna sredstva - Ukupno (EU+Nac) HRK
= Ukupna ugovorena vrijednost bespovratnih sredstava]]*Ugovori_OPULJP[[#This Row],[EU STOPA SUFINANCIRANJA %
EU CO-FINANCING RATE %]]</f>
        <v>1662998.0719999999</v>
      </c>
      <c r="P465" s="27">
        <f>Ugovori_OPULJP[[#This Row],[Bespovratna sredstva - Ukupno (EU+Nac) HRK
= Ukupna ugovorena vrijednost bespovratnih sredstava]]*Ugovori_OPULJP[[#This Row],[STOPA NACIONALNOG SUFINANCIRANJA %]]</f>
        <v>293470.24800000002</v>
      </c>
      <c r="Q465" s="27">
        <v>1956468.32</v>
      </c>
      <c r="R465" s="27">
        <v>0</v>
      </c>
      <c r="S465" s="27">
        <v>0</v>
      </c>
      <c r="T465" s="20">
        <f>Ugovori_OPULJP[[#This Row],[Bespovratna sredstva - Ukupno (EU+Nac) HRK
= Ukupna ugovorena vrijednost bespovratnih sredstava]]+Ugovori_OPULJP[[#This Row],[Javni doprinos korisnika - HRK]]+Ugovori_OPULJP[[#This Row],[Privatni doprinos korisnika - HRK]]</f>
        <v>1956468.32</v>
      </c>
      <c r="U465" s="17" t="s">
        <v>32</v>
      </c>
      <c r="V465" s="17" t="s">
        <v>29</v>
      </c>
      <c r="W465" s="35" t="s">
        <v>1844</v>
      </c>
      <c r="X465" s="35" t="s">
        <v>704</v>
      </c>
      <c r="Y465" s="11"/>
    </row>
    <row r="466" spans="1:25" ht="51" customHeight="1" x14ac:dyDescent="0.2">
      <c r="A466" s="33" t="s">
        <v>1845</v>
      </c>
      <c r="B466" s="34" t="s">
        <v>700</v>
      </c>
      <c r="C466" s="35" t="s">
        <v>701</v>
      </c>
      <c r="D466" s="35" t="s">
        <v>1068</v>
      </c>
      <c r="E466" s="17" t="s">
        <v>74</v>
      </c>
      <c r="F466" s="37" t="s">
        <v>1846</v>
      </c>
      <c r="G466" s="37" t="s">
        <v>1046</v>
      </c>
      <c r="H466" s="19">
        <v>43409</v>
      </c>
      <c r="I466" s="19">
        <v>44321</v>
      </c>
      <c r="J466" s="19" t="str">
        <f ca="1">IF(Ugovori_OPULJP[[#This Row],[DATUM ZAVRŠETKA OPERACIJE]]&lt;TODAY(),"završen","u provedbi")</f>
        <v>završen</v>
      </c>
      <c r="K466" s="18" t="s">
        <v>82</v>
      </c>
      <c r="L466" s="18" t="s">
        <v>82</v>
      </c>
      <c r="M466" s="42">
        <v>0.85</v>
      </c>
      <c r="N466" s="42">
        <v>0.15</v>
      </c>
      <c r="O466" s="27">
        <f>Ugovori_OPULJP[[#This Row],[Bespovratna sredstva - Ukupno (EU+Nac) HRK
= Ukupna ugovorena vrijednost bespovratnih sredstava]]*Ugovori_OPULJP[[#This Row],[EU STOPA SUFINANCIRANJA %
EU CO-FINANCING RATE %]]</f>
        <v>1392008.2119999998</v>
      </c>
      <c r="P466" s="27">
        <f>Ugovori_OPULJP[[#This Row],[Bespovratna sredstva - Ukupno (EU+Nac) HRK
= Ukupna ugovorena vrijednost bespovratnih sredstava]]*Ugovori_OPULJP[[#This Row],[STOPA NACIONALNOG SUFINANCIRANJA %]]</f>
        <v>245648.50799999997</v>
      </c>
      <c r="Q466" s="27">
        <v>1637656.72</v>
      </c>
      <c r="R466" s="27">
        <v>0</v>
      </c>
      <c r="S466" s="27">
        <v>0</v>
      </c>
      <c r="T466" s="20">
        <f>Ugovori_OPULJP[[#This Row],[Bespovratna sredstva - Ukupno (EU+Nac) HRK
= Ukupna ugovorena vrijednost bespovratnih sredstava]]+Ugovori_OPULJP[[#This Row],[Javni doprinos korisnika - HRK]]+Ugovori_OPULJP[[#This Row],[Privatni doprinos korisnika - HRK]]</f>
        <v>1637656.72</v>
      </c>
      <c r="U466" s="17" t="s">
        <v>32</v>
      </c>
      <c r="V466" s="17" t="s">
        <v>29</v>
      </c>
      <c r="W466" s="35" t="s">
        <v>1847</v>
      </c>
      <c r="X466" s="35" t="s">
        <v>704</v>
      </c>
      <c r="Y466" s="11"/>
    </row>
    <row r="467" spans="1:25" ht="51" customHeight="1" x14ac:dyDescent="0.2">
      <c r="A467" s="33" t="s">
        <v>1848</v>
      </c>
      <c r="B467" s="34" t="s">
        <v>700</v>
      </c>
      <c r="C467" s="35" t="s">
        <v>701</v>
      </c>
      <c r="D467" s="35" t="s">
        <v>1068</v>
      </c>
      <c r="E467" s="17" t="s">
        <v>74</v>
      </c>
      <c r="F467" s="37" t="s">
        <v>1849</v>
      </c>
      <c r="G467" s="37" t="s">
        <v>1850</v>
      </c>
      <c r="H467" s="19">
        <v>43482</v>
      </c>
      <c r="I467" s="19">
        <v>44364</v>
      </c>
      <c r="J467" s="19" t="str">
        <f ca="1">IF(Ugovori_OPULJP[[#This Row],[DATUM ZAVRŠETKA OPERACIJE]]&lt;TODAY(),"završen","u provedbi")</f>
        <v>završen</v>
      </c>
      <c r="K467" s="18" t="s">
        <v>153</v>
      </c>
      <c r="L467" s="18" t="s">
        <v>153</v>
      </c>
      <c r="M467" s="42">
        <v>0.85</v>
      </c>
      <c r="N467" s="42">
        <v>0.15</v>
      </c>
      <c r="O467" s="27">
        <f>Ugovori_OPULJP[[#This Row],[Bespovratna sredstva - Ukupno (EU+Nac) HRK
= Ukupna ugovorena vrijednost bespovratnih sredstava]]*Ugovori_OPULJP[[#This Row],[EU STOPA SUFINANCIRANJA %
EU CO-FINANCING RATE %]]</f>
        <v>1759148.814</v>
      </c>
      <c r="P467" s="27">
        <f>Ugovori_OPULJP[[#This Row],[Bespovratna sredstva - Ukupno (EU+Nac) HRK
= Ukupna ugovorena vrijednost bespovratnih sredstava]]*Ugovori_OPULJP[[#This Row],[STOPA NACIONALNOG SUFINANCIRANJA %]]</f>
        <v>310438.02600000001</v>
      </c>
      <c r="Q467" s="27">
        <v>2069586.84</v>
      </c>
      <c r="R467" s="27">
        <v>0</v>
      </c>
      <c r="S467" s="27">
        <v>0</v>
      </c>
      <c r="T467" s="20">
        <f>Ugovori_OPULJP[[#This Row],[Bespovratna sredstva - Ukupno (EU+Nac) HRK
= Ukupna ugovorena vrijednost bespovratnih sredstava]]+Ugovori_OPULJP[[#This Row],[Javni doprinos korisnika - HRK]]+Ugovori_OPULJP[[#This Row],[Privatni doprinos korisnika - HRK]]</f>
        <v>2069586.84</v>
      </c>
      <c r="U467" s="17" t="s">
        <v>32</v>
      </c>
      <c r="V467" s="17" t="s">
        <v>29</v>
      </c>
      <c r="W467" s="35" t="s">
        <v>1851</v>
      </c>
      <c r="X467" s="35" t="s">
        <v>704</v>
      </c>
      <c r="Y467" s="11"/>
    </row>
    <row r="468" spans="1:25" ht="51" customHeight="1" x14ac:dyDescent="0.2">
      <c r="A468" s="33" t="s">
        <v>1852</v>
      </c>
      <c r="B468" s="34" t="s">
        <v>700</v>
      </c>
      <c r="C468" s="35" t="s">
        <v>701</v>
      </c>
      <c r="D468" s="35" t="s">
        <v>1068</v>
      </c>
      <c r="E468" s="17" t="s">
        <v>74</v>
      </c>
      <c r="F468" s="37" t="s">
        <v>1853</v>
      </c>
      <c r="G468" s="37" t="s">
        <v>1854</v>
      </c>
      <c r="H468" s="19">
        <v>43410</v>
      </c>
      <c r="I468" s="19">
        <v>44322</v>
      </c>
      <c r="J468" s="19" t="str">
        <f ca="1">IF(Ugovori_OPULJP[[#This Row],[DATUM ZAVRŠETKA OPERACIJE]]&lt;TODAY(),"završen","u provedbi")</f>
        <v>završen</v>
      </c>
      <c r="K468" s="18" t="s">
        <v>248</v>
      </c>
      <c r="L468" s="18" t="s">
        <v>248</v>
      </c>
      <c r="M468" s="42">
        <v>0.85</v>
      </c>
      <c r="N468" s="42">
        <v>0.15</v>
      </c>
      <c r="O468" s="27">
        <f>Ugovori_OPULJP[[#This Row],[Bespovratna sredstva - Ukupno (EU+Nac) HRK
= Ukupna ugovorena vrijednost bespovratnih sredstava]]*Ugovori_OPULJP[[#This Row],[EU STOPA SUFINANCIRANJA %
EU CO-FINANCING RATE %]]</f>
        <v>1787580.6850000001</v>
      </c>
      <c r="P468" s="27">
        <f>Ugovori_OPULJP[[#This Row],[Bespovratna sredstva - Ukupno (EU+Nac) HRK
= Ukupna ugovorena vrijednost bespovratnih sredstava]]*Ugovori_OPULJP[[#This Row],[STOPA NACIONALNOG SUFINANCIRANJA %]]</f>
        <v>315455.41499999998</v>
      </c>
      <c r="Q468" s="27">
        <v>2103036.1</v>
      </c>
      <c r="R468" s="27">
        <v>0</v>
      </c>
      <c r="S468" s="27">
        <v>0</v>
      </c>
      <c r="T468" s="20">
        <f>Ugovori_OPULJP[[#This Row],[Bespovratna sredstva - Ukupno (EU+Nac) HRK
= Ukupna ugovorena vrijednost bespovratnih sredstava]]+Ugovori_OPULJP[[#This Row],[Javni doprinos korisnika - HRK]]+Ugovori_OPULJP[[#This Row],[Privatni doprinos korisnika - HRK]]</f>
        <v>2103036.1</v>
      </c>
      <c r="U468" s="17" t="s">
        <v>32</v>
      </c>
      <c r="V468" s="17" t="s">
        <v>29</v>
      </c>
      <c r="W468" s="35" t="s">
        <v>1855</v>
      </c>
      <c r="X468" s="35" t="s">
        <v>704</v>
      </c>
      <c r="Y468" s="11"/>
    </row>
    <row r="469" spans="1:25" ht="51" customHeight="1" x14ac:dyDescent="0.2">
      <c r="A469" s="33" t="s">
        <v>1856</v>
      </c>
      <c r="B469" s="34" t="s">
        <v>700</v>
      </c>
      <c r="C469" s="35" t="s">
        <v>701</v>
      </c>
      <c r="D469" s="35" t="s">
        <v>1068</v>
      </c>
      <c r="E469" s="17" t="s">
        <v>74</v>
      </c>
      <c r="F469" s="37" t="s">
        <v>1857</v>
      </c>
      <c r="G469" s="37" t="s">
        <v>1858</v>
      </c>
      <c r="H469" s="19">
        <v>43315</v>
      </c>
      <c r="I469" s="19">
        <v>44230</v>
      </c>
      <c r="J469" s="19" t="str">
        <f ca="1">IF(Ugovori_OPULJP[[#This Row],[DATUM ZAVRŠETKA OPERACIJE]]&lt;TODAY(),"završen","u provedbi")</f>
        <v>završen</v>
      </c>
      <c r="K469" s="18" t="s">
        <v>248</v>
      </c>
      <c r="L469" s="18" t="s">
        <v>248</v>
      </c>
      <c r="M469" s="42">
        <v>0.85</v>
      </c>
      <c r="N469" s="42">
        <v>0.15</v>
      </c>
      <c r="O469" s="27">
        <f>Ugovori_OPULJP[[#This Row],[Bespovratna sredstva - Ukupno (EU+Nac) HRK
= Ukupna ugovorena vrijednost bespovratnih sredstava]]*Ugovori_OPULJP[[#This Row],[EU STOPA SUFINANCIRANJA %
EU CO-FINANCING RATE %]]</f>
        <v>2307078.5</v>
      </c>
      <c r="P469" s="27">
        <f>Ugovori_OPULJP[[#This Row],[Bespovratna sredstva - Ukupno (EU+Nac) HRK
= Ukupna ugovorena vrijednost bespovratnih sredstava]]*Ugovori_OPULJP[[#This Row],[STOPA NACIONALNOG SUFINANCIRANJA %]]</f>
        <v>407131.5</v>
      </c>
      <c r="Q469" s="27">
        <v>2714210</v>
      </c>
      <c r="R469" s="27">
        <v>0</v>
      </c>
      <c r="S469" s="27">
        <v>0</v>
      </c>
      <c r="T469" s="20">
        <f>Ugovori_OPULJP[[#This Row],[Bespovratna sredstva - Ukupno (EU+Nac) HRK
= Ukupna ugovorena vrijednost bespovratnih sredstava]]+Ugovori_OPULJP[[#This Row],[Javni doprinos korisnika - HRK]]+Ugovori_OPULJP[[#This Row],[Privatni doprinos korisnika - HRK]]</f>
        <v>2714210</v>
      </c>
      <c r="U469" s="17" t="s">
        <v>32</v>
      </c>
      <c r="V469" s="17" t="s">
        <v>29</v>
      </c>
      <c r="W469" s="35" t="s">
        <v>1859</v>
      </c>
      <c r="X469" s="35" t="s">
        <v>704</v>
      </c>
      <c r="Y469" s="11"/>
    </row>
    <row r="470" spans="1:25" ht="51" customHeight="1" x14ac:dyDescent="0.2">
      <c r="A470" s="33" t="s">
        <v>1860</v>
      </c>
      <c r="B470" s="34" t="s">
        <v>700</v>
      </c>
      <c r="C470" s="35" t="s">
        <v>701</v>
      </c>
      <c r="D470" s="35" t="s">
        <v>1068</v>
      </c>
      <c r="E470" s="17" t="s">
        <v>74</v>
      </c>
      <c r="F470" s="37" t="s">
        <v>1861</v>
      </c>
      <c r="G470" s="37" t="s">
        <v>525</v>
      </c>
      <c r="H470" s="19">
        <v>43637</v>
      </c>
      <c r="I470" s="19">
        <v>44551</v>
      </c>
      <c r="J470" s="19" t="str">
        <f ca="1">IF(Ugovori_OPULJP[[#This Row],[DATUM ZAVRŠETKA OPERACIJE]]&lt;TODAY(),"završen","u provedbi")</f>
        <v>završen</v>
      </c>
      <c r="K470" s="18" t="s">
        <v>248</v>
      </c>
      <c r="L470" s="18" t="s">
        <v>248</v>
      </c>
      <c r="M470" s="42">
        <v>0.85</v>
      </c>
      <c r="N470" s="42">
        <v>0.15</v>
      </c>
      <c r="O470" s="27">
        <f>Ugovori_OPULJP[[#This Row],[Bespovratna sredstva - Ukupno (EU+Nac) HRK
= Ukupna ugovorena vrijednost bespovratnih sredstava]]*Ugovori_OPULJP[[#This Row],[EU STOPA SUFINANCIRANJA %
EU CO-FINANCING RATE %]]</f>
        <v>1487500</v>
      </c>
      <c r="P470" s="27">
        <f>Ugovori_OPULJP[[#This Row],[Bespovratna sredstva - Ukupno (EU+Nac) HRK
= Ukupna ugovorena vrijednost bespovratnih sredstava]]*Ugovori_OPULJP[[#This Row],[STOPA NACIONALNOG SUFINANCIRANJA %]]</f>
        <v>262500</v>
      </c>
      <c r="Q470" s="27">
        <v>1750000</v>
      </c>
      <c r="R470" s="27">
        <v>0</v>
      </c>
      <c r="S470" s="27">
        <v>0</v>
      </c>
      <c r="T470" s="20">
        <f>Ugovori_OPULJP[[#This Row],[Bespovratna sredstva - Ukupno (EU+Nac) HRK
= Ukupna ugovorena vrijednost bespovratnih sredstava]]+Ugovori_OPULJP[[#This Row],[Javni doprinos korisnika - HRK]]+Ugovori_OPULJP[[#This Row],[Privatni doprinos korisnika - HRK]]</f>
        <v>1750000</v>
      </c>
      <c r="U470" s="17" t="s">
        <v>32</v>
      </c>
      <c r="V470" s="17" t="s">
        <v>29</v>
      </c>
      <c r="W470" s="35" t="s">
        <v>1862</v>
      </c>
      <c r="X470" s="35" t="s">
        <v>704</v>
      </c>
      <c r="Y470" s="11"/>
    </row>
    <row r="471" spans="1:25" ht="51" customHeight="1" x14ac:dyDescent="0.2">
      <c r="A471" s="33" t="s">
        <v>1863</v>
      </c>
      <c r="B471" s="34" t="s">
        <v>700</v>
      </c>
      <c r="C471" s="35" t="s">
        <v>701</v>
      </c>
      <c r="D471" s="35" t="s">
        <v>1068</v>
      </c>
      <c r="E471" s="17" t="s">
        <v>74</v>
      </c>
      <c r="F471" s="37" t="s">
        <v>1864</v>
      </c>
      <c r="G471" s="37" t="s">
        <v>1865</v>
      </c>
      <c r="H471" s="19">
        <v>43410</v>
      </c>
      <c r="I471" s="19">
        <v>44322</v>
      </c>
      <c r="J471" s="19" t="str">
        <f ca="1">IF(Ugovori_OPULJP[[#This Row],[DATUM ZAVRŠETKA OPERACIJE]]&lt;TODAY(),"završen","u provedbi")</f>
        <v>završen</v>
      </c>
      <c r="K471" s="18" t="s">
        <v>248</v>
      </c>
      <c r="L471" s="18" t="s">
        <v>248</v>
      </c>
      <c r="M471" s="42">
        <v>0.85</v>
      </c>
      <c r="N471" s="42">
        <v>0.15</v>
      </c>
      <c r="O471" s="27">
        <f>Ugovori_OPULJP[[#This Row],[Bespovratna sredstva - Ukupno (EU+Nac) HRK
= Ukupna ugovorena vrijednost bespovratnih sredstava]]*Ugovori_OPULJP[[#This Row],[EU STOPA SUFINANCIRANJA %
EU CO-FINANCING RATE %]]</f>
        <v>3507077.73</v>
      </c>
      <c r="P471" s="27">
        <f>Ugovori_OPULJP[[#This Row],[Bespovratna sredstva - Ukupno (EU+Nac) HRK
= Ukupna ugovorena vrijednost bespovratnih sredstava]]*Ugovori_OPULJP[[#This Row],[STOPA NACIONALNOG SUFINANCIRANJA %]]</f>
        <v>618896.06999999995</v>
      </c>
      <c r="Q471" s="27">
        <v>4125973.8</v>
      </c>
      <c r="R471" s="27">
        <v>0</v>
      </c>
      <c r="S471" s="27">
        <v>0</v>
      </c>
      <c r="T471" s="20">
        <f>Ugovori_OPULJP[[#This Row],[Bespovratna sredstva - Ukupno (EU+Nac) HRK
= Ukupna ugovorena vrijednost bespovratnih sredstava]]+Ugovori_OPULJP[[#This Row],[Javni doprinos korisnika - HRK]]+Ugovori_OPULJP[[#This Row],[Privatni doprinos korisnika - HRK]]</f>
        <v>4125973.8</v>
      </c>
      <c r="U471" s="17" t="s">
        <v>32</v>
      </c>
      <c r="V471" s="17" t="s">
        <v>29</v>
      </c>
      <c r="W471" s="35" t="s">
        <v>1866</v>
      </c>
      <c r="X471" s="35" t="s">
        <v>704</v>
      </c>
      <c r="Y471" s="11"/>
    </row>
    <row r="472" spans="1:25" ht="51" customHeight="1" x14ac:dyDescent="0.2">
      <c r="A472" s="33" t="s">
        <v>1867</v>
      </c>
      <c r="B472" s="34" t="s">
        <v>700</v>
      </c>
      <c r="C472" s="35" t="s">
        <v>701</v>
      </c>
      <c r="D472" s="35" t="s">
        <v>1068</v>
      </c>
      <c r="E472" s="17" t="s">
        <v>74</v>
      </c>
      <c r="F472" s="37" t="s">
        <v>1868</v>
      </c>
      <c r="G472" s="37" t="s">
        <v>1869</v>
      </c>
      <c r="H472" s="19">
        <v>43315</v>
      </c>
      <c r="I472" s="19">
        <v>44230</v>
      </c>
      <c r="J472" s="19" t="str">
        <f ca="1">IF(Ugovori_OPULJP[[#This Row],[DATUM ZAVRŠETKA OPERACIJE]]&lt;TODAY(),"završen","u provedbi")</f>
        <v>završen</v>
      </c>
      <c r="K472" s="18" t="s">
        <v>248</v>
      </c>
      <c r="L472" s="18" t="s">
        <v>248</v>
      </c>
      <c r="M472" s="42">
        <v>0.85</v>
      </c>
      <c r="N472" s="42">
        <v>0.15</v>
      </c>
      <c r="O472" s="27">
        <f>Ugovori_OPULJP[[#This Row],[Bespovratna sredstva - Ukupno (EU+Nac) HRK
= Ukupna ugovorena vrijednost bespovratnih sredstava]]*Ugovori_OPULJP[[#This Row],[EU STOPA SUFINANCIRANJA %
EU CO-FINANCING RATE %]]</f>
        <v>2638466.2999999998</v>
      </c>
      <c r="P472" s="27">
        <f>Ugovori_OPULJP[[#This Row],[Bespovratna sredstva - Ukupno (EU+Nac) HRK
= Ukupna ugovorena vrijednost bespovratnih sredstava]]*Ugovori_OPULJP[[#This Row],[STOPA NACIONALNOG SUFINANCIRANJA %]]</f>
        <v>465611.7</v>
      </c>
      <c r="Q472" s="27">
        <v>3104078</v>
      </c>
      <c r="R472" s="27">
        <v>0</v>
      </c>
      <c r="S472" s="27">
        <v>0</v>
      </c>
      <c r="T472" s="20">
        <f>Ugovori_OPULJP[[#This Row],[Bespovratna sredstva - Ukupno (EU+Nac) HRK
= Ukupna ugovorena vrijednost bespovratnih sredstava]]+Ugovori_OPULJP[[#This Row],[Javni doprinos korisnika - HRK]]+Ugovori_OPULJP[[#This Row],[Privatni doprinos korisnika - HRK]]</f>
        <v>3104078</v>
      </c>
      <c r="U472" s="17" t="s">
        <v>32</v>
      </c>
      <c r="V472" s="17" t="s">
        <v>29</v>
      </c>
      <c r="W472" s="35" t="s">
        <v>1870</v>
      </c>
      <c r="X472" s="35" t="s">
        <v>704</v>
      </c>
      <c r="Y472" s="11"/>
    </row>
    <row r="473" spans="1:25" ht="51" customHeight="1" x14ac:dyDescent="0.2">
      <c r="A473" s="33" t="s">
        <v>1871</v>
      </c>
      <c r="B473" s="34" t="s">
        <v>700</v>
      </c>
      <c r="C473" s="35" t="s">
        <v>701</v>
      </c>
      <c r="D473" s="35" t="s">
        <v>1068</v>
      </c>
      <c r="E473" s="17" t="s">
        <v>74</v>
      </c>
      <c r="F473" s="37" t="s">
        <v>1872</v>
      </c>
      <c r="G473" s="37" t="s">
        <v>1873</v>
      </c>
      <c r="H473" s="19">
        <v>43343</v>
      </c>
      <c r="I473" s="19">
        <v>44255</v>
      </c>
      <c r="J473" s="19" t="str">
        <f ca="1">IF(Ugovori_OPULJP[[#This Row],[DATUM ZAVRŠETKA OPERACIJE]]&lt;TODAY(),"završen","u provedbi")</f>
        <v>završen</v>
      </c>
      <c r="K473" s="18" t="s">
        <v>248</v>
      </c>
      <c r="L473" s="18" t="s">
        <v>248</v>
      </c>
      <c r="M473" s="42">
        <v>0.85</v>
      </c>
      <c r="N473" s="42">
        <v>0.15</v>
      </c>
      <c r="O473" s="27">
        <f>Ugovori_OPULJP[[#This Row],[Bespovratna sredstva - Ukupno (EU+Nac) HRK
= Ukupna ugovorena vrijednost bespovratnih sredstava]]*Ugovori_OPULJP[[#This Row],[EU STOPA SUFINANCIRANJA %
EU CO-FINANCING RATE %]]</f>
        <v>2176849.6770000001</v>
      </c>
      <c r="P473" s="27">
        <f>Ugovori_OPULJP[[#This Row],[Bespovratna sredstva - Ukupno (EU+Nac) HRK
= Ukupna ugovorena vrijednost bespovratnih sredstava]]*Ugovori_OPULJP[[#This Row],[STOPA NACIONALNOG SUFINANCIRANJA %]]</f>
        <v>384149.94300000003</v>
      </c>
      <c r="Q473" s="27">
        <v>2560999.62</v>
      </c>
      <c r="R473" s="27">
        <v>0</v>
      </c>
      <c r="S473" s="27">
        <v>0</v>
      </c>
      <c r="T473" s="20">
        <f>Ugovori_OPULJP[[#This Row],[Bespovratna sredstva - Ukupno (EU+Nac) HRK
= Ukupna ugovorena vrijednost bespovratnih sredstava]]+Ugovori_OPULJP[[#This Row],[Javni doprinos korisnika - HRK]]+Ugovori_OPULJP[[#This Row],[Privatni doprinos korisnika - HRK]]</f>
        <v>2560999.62</v>
      </c>
      <c r="U473" s="17" t="s">
        <v>32</v>
      </c>
      <c r="V473" s="17" t="s">
        <v>29</v>
      </c>
      <c r="W473" s="35" t="s">
        <v>1874</v>
      </c>
      <c r="X473" s="35" t="s">
        <v>704</v>
      </c>
      <c r="Y473" s="11"/>
    </row>
    <row r="474" spans="1:25" ht="51" customHeight="1" x14ac:dyDescent="0.2">
      <c r="A474" s="33" t="s">
        <v>1875</v>
      </c>
      <c r="B474" s="34" t="s">
        <v>700</v>
      </c>
      <c r="C474" s="35" t="s">
        <v>701</v>
      </c>
      <c r="D474" s="35" t="s">
        <v>1068</v>
      </c>
      <c r="E474" s="17" t="s">
        <v>74</v>
      </c>
      <c r="F474" s="37" t="s">
        <v>1876</v>
      </c>
      <c r="G474" s="37" t="s">
        <v>1877</v>
      </c>
      <c r="H474" s="19">
        <v>43287</v>
      </c>
      <c r="I474" s="19">
        <v>44141</v>
      </c>
      <c r="J474" s="19" t="str">
        <f ca="1">IF(Ugovori_OPULJP[[#This Row],[DATUM ZAVRŠETKA OPERACIJE]]&lt;TODAY(),"završen","u provedbi")</f>
        <v>završen</v>
      </c>
      <c r="K474" s="18" t="s">
        <v>97</v>
      </c>
      <c r="L474" s="18" t="s">
        <v>97</v>
      </c>
      <c r="M474" s="42">
        <v>0.85</v>
      </c>
      <c r="N474" s="42">
        <v>0.15</v>
      </c>
      <c r="O474" s="27">
        <f>Ugovori_OPULJP[[#This Row],[Bespovratna sredstva - Ukupno (EU+Nac) HRK
= Ukupna ugovorena vrijednost bespovratnih sredstava]]*Ugovori_OPULJP[[#This Row],[EU STOPA SUFINANCIRANJA %
EU CO-FINANCING RATE %]]</f>
        <v>1545408.3665</v>
      </c>
      <c r="P474" s="27">
        <f>Ugovori_OPULJP[[#This Row],[Bespovratna sredstva - Ukupno (EU+Nac) HRK
= Ukupna ugovorena vrijednost bespovratnih sredstava]]*Ugovori_OPULJP[[#This Row],[STOPA NACIONALNOG SUFINANCIRANJA %]]</f>
        <v>272719.12349999999</v>
      </c>
      <c r="Q474" s="27">
        <v>1818127.49</v>
      </c>
      <c r="R474" s="27">
        <v>0</v>
      </c>
      <c r="S474" s="27">
        <v>0</v>
      </c>
      <c r="T474" s="20">
        <f>Ugovori_OPULJP[[#This Row],[Bespovratna sredstva - Ukupno (EU+Nac) HRK
= Ukupna ugovorena vrijednost bespovratnih sredstava]]+Ugovori_OPULJP[[#This Row],[Javni doprinos korisnika - HRK]]+Ugovori_OPULJP[[#This Row],[Privatni doprinos korisnika - HRK]]</f>
        <v>1818127.49</v>
      </c>
      <c r="U474" s="17" t="s">
        <v>32</v>
      </c>
      <c r="V474" s="17" t="s">
        <v>29</v>
      </c>
      <c r="W474" s="35" t="s">
        <v>1878</v>
      </c>
      <c r="X474" s="35" t="s">
        <v>704</v>
      </c>
      <c r="Y474" s="11"/>
    </row>
    <row r="475" spans="1:25" ht="51" customHeight="1" x14ac:dyDescent="0.2">
      <c r="A475" s="33" t="s">
        <v>1879</v>
      </c>
      <c r="B475" s="34" t="s">
        <v>700</v>
      </c>
      <c r="C475" s="35" t="s">
        <v>701</v>
      </c>
      <c r="D475" s="35" t="s">
        <v>1068</v>
      </c>
      <c r="E475" s="17" t="s">
        <v>74</v>
      </c>
      <c r="F475" s="37" t="s">
        <v>1880</v>
      </c>
      <c r="G475" s="37" t="s">
        <v>1881</v>
      </c>
      <c r="H475" s="19">
        <v>43410</v>
      </c>
      <c r="I475" s="19">
        <v>44233</v>
      </c>
      <c r="J475" s="19" t="str">
        <f ca="1">IF(Ugovori_OPULJP[[#This Row],[DATUM ZAVRŠETKA OPERACIJE]]&lt;TODAY(),"završen","u provedbi")</f>
        <v>završen</v>
      </c>
      <c r="K475" s="18" t="s">
        <v>248</v>
      </c>
      <c r="L475" s="18" t="s">
        <v>248</v>
      </c>
      <c r="M475" s="42">
        <v>0.85</v>
      </c>
      <c r="N475" s="42">
        <v>0.15</v>
      </c>
      <c r="O475" s="27">
        <f>Ugovori_OPULJP[[#This Row],[Bespovratna sredstva - Ukupno (EU+Nac) HRK
= Ukupna ugovorena vrijednost bespovratnih sredstava]]*Ugovori_OPULJP[[#This Row],[EU STOPA SUFINANCIRANJA %
EU CO-FINANCING RATE %]]</f>
        <v>1967677.1209999998</v>
      </c>
      <c r="P475" s="27">
        <f>Ugovori_OPULJP[[#This Row],[Bespovratna sredstva - Ukupno (EU+Nac) HRK
= Ukupna ugovorena vrijednost bespovratnih sredstava]]*Ugovori_OPULJP[[#This Row],[STOPA NACIONALNOG SUFINANCIRANJA %]]</f>
        <v>347237.13899999997</v>
      </c>
      <c r="Q475" s="27">
        <v>2314914.2599999998</v>
      </c>
      <c r="R475" s="27">
        <v>0</v>
      </c>
      <c r="S475" s="27">
        <v>0</v>
      </c>
      <c r="T475" s="20">
        <f>Ugovori_OPULJP[[#This Row],[Bespovratna sredstva - Ukupno (EU+Nac) HRK
= Ukupna ugovorena vrijednost bespovratnih sredstava]]+Ugovori_OPULJP[[#This Row],[Javni doprinos korisnika - HRK]]+Ugovori_OPULJP[[#This Row],[Privatni doprinos korisnika - HRK]]</f>
        <v>2314914.2599999998</v>
      </c>
      <c r="U475" s="17" t="s">
        <v>32</v>
      </c>
      <c r="V475" s="17" t="s">
        <v>29</v>
      </c>
      <c r="W475" s="35" t="s">
        <v>1882</v>
      </c>
      <c r="X475" s="35" t="s">
        <v>704</v>
      </c>
      <c r="Y475" s="11"/>
    </row>
    <row r="476" spans="1:25" ht="51" customHeight="1" x14ac:dyDescent="0.2">
      <c r="A476" s="33" t="s">
        <v>1883</v>
      </c>
      <c r="B476" s="34" t="s">
        <v>700</v>
      </c>
      <c r="C476" s="35" t="s">
        <v>701</v>
      </c>
      <c r="D476" s="35" t="s">
        <v>1068</v>
      </c>
      <c r="E476" s="17" t="s">
        <v>74</v>
      </c>
      <c r="F476" s="37" t="s">
        <v>1884</v>
      </c>
      <c r="G476" s="37" t="s">
        <v>1885</v>
      </c>
      <c r="H476" s="19">
        <v>43224</v>
      </c>
      <c r="I476" s="19">
        <v>44139</v>
      </c>
      <c r="J476" s="19" t="str">
        <f ca="1">IF(Ugovori_OPULJP[[#This Row],[DATUM ZAVRŠETKA OPERACIJE]]&lt;TODAY(),"završen","u provedbi")</f>
        <v>završen</v>
      </c>
      <c r="K476" s="18" t="s">
        <v>248</v>
      </c>
      <c r="L476" s="18" t="s">
        <v>248</v>
      </c>
      <c r="M476" s="42">
        <v>0.85</v>
      </c>
      <c r="N476" s="42">
        <v>0.15</v>
      </c>
      <c r="O476" s="27">
        <f>Ugovori_OPULJP[[#This Row],[Bespovratna sredstva - Ukupno (EU+Nac) HRK
= Ukupna ugovorena vrijednost bespovratnih sredstava]]*Ugovori_OPULJP[[#This Row],[EU STOPA SUFINANCIRANJA %
EU CO-FINANCING RATE %]]</f>
        <v>7060389</v>
      </c>
      <c r="P476" s="27">
        <f>Ugovori_OPULJP[[#This Row],[Bespovratna sredstva - Ukupno (EU+Nac) HRK
= Ukupna ugovorena vrijednost bespovratnih sredstava]]*Ugovori_OPULJP[[#This Row],[STOPA NACIONALNOG SUFINANCIRANJA %]]</f>
        <v>1245951</v>
      </c>
      <c r="Q476" s="27">
        <v>8306340</v>
      </c>
      <c r="R476" s="27">
        <v>0</v>
      </c>
      <c r="S476" s="27">
        <v>0</v>
      </c>
      <c r="T476" s="20">
        <f>Ugovori_OPULJP[[#This Row],[Bespovratna sredstva - Ukupno (EU+Nac) HRK
= Ukupna ugovorena vrijednost bespovratnih sredstava]]+Ugovori_OPULJP[[#This Row],[Javni doprinos korisnika - HRK]]+Ugovori_OPULJP[[#This Row],[Privatni doprinos korisnika - HRK]]</f>
        <v>8306340</v>
      </c>
      <c r="U476" s="17" t="s">
        <v>32</v>
      </c>
      <c r="V476" s="17" t="s">
        <v>29</v>
      </c>
      <c r="W476" s="35" t="s">
        <v>1886</v>
      </c>
      <c r="X476" s="35" t="s">
        <v>704</v>
      </c>
      <c r="Y476" s="11"/>
    </row>
    <row r="477" spans="1:25" ht="51" customHeight="1" x14ac:dyDescent="0.2">
      <c r="A477" s="33" t="s">
        <v>1887</v>
      </c>
      <c r="B477" s="34" t="s">
        <v>700</v>
      </c>
      <c r="C477" s="35" t="s">
        <v>701</v>
      </c>
      <c r="D477" s="35" t="s">
        <v>1068</v>
      </c>
      <c r="E477" s="17" t="s">
        <v>74</v>
      </c>
      <c r="F477" s="37" t="s">
        <v>1888</v>
      </c>
      <c r="G477" s="37" t="s">
        <v>1889</v>
      </c>
      <c r="H477" s="19">
        <v>43410</v>
      </c>
      <c r="I477" s="19">
        <v>44322</v>
      </c>
      <c r="J477" s="19" t="str">
        <f ca="1">IF(Ugovori_OPULJP[[#This Row],[DATUM ZAVRŠETKA OPERACIJE]]&lt;TODAY(),"završen","u provedbi")</f>
        <v>završen</v>
      </c>
      <c r="K477" s="18" t="s">
        <v>248</v>
      </c>
      <c r="L477" s="18" t="s">
        <v>248</v>
      </c>
      <c r="M477" s="42">
        <v>0.85</v>
      </c>
      <c r="N477" s="42">
        <v>0.15</v>
      </c>
      <c r="O477" s="27">
        <f>Ugovori_OPULJP[[#This Row],[Bespovratna sredstva - Ukupno (EU+Nac) HRK
= Ukupna ugovorena vrijednost bespovratnih sredstava]]*Ugovori_OPULJP[[#This Row],[EU STOPA SUFINANCIRANJA %
EU CO-FINANCING RATE %]]</f>
        <v>4200694.4495000001</v>
      </c>
      <c r="P477" s="27">
        <f>Ugovori_OPULJP[[#This Row],[Bespovratna sredstva - Ukupno (EU+Nac) HRK
= Ukupna ugovorena vrijednost bespovratnih sredstava]]*Ugovori_OPULJP[[#This Row],[STOPA NACIONALNOG SUFINANCIRANJA %]]</f>
        <v>741299.02049999998</v>
      </c>
      <c r="Q477" s="27">
        <v>4941993.47</v>
      </c>
      <c r="R477" s="27">
        <v>0</v>
      </c>
      <c r="S477" s="27">
        <v>0</v>
      </c>
      <c r="T477" s="20">
        <f>Ugovori_OPULJP[[#This Row],[Bespovratna sredstva - Ukupno (EU+Nac) HRK
= Ukupna ugovorena vrijednost bespovratnih sredstava]]+Ugovori_OPULJP[[#This Row],[Javni doprinos korisnika - HRK]]+Ugovori_OPULJP[[#This Row],[Privatni doprinos korisnika - HRK]]</f>
        <v>4941993.47</v>
      </c>
      <c r="U477" s="17" t="s">
        <v>32</v>
      </c>
      <c r="V477" s="17" t="s">
        <v>29</v>
      </c>
      <c r="W477" s="35" t="s">
        <v>1890</v>
      </c>
      <c r="X477" s="35" t="s">
        <v>704</v>
      </c>
      <c r="Y477" s="11"/>
    </row>
    <row r="478" spans="1:25" ht="51" customHeight="1" x14ac:dyDescent="0.2">
      <c r="A478" s="33" t="s">
        <v>1891</v>
      </c>
      <c r="B478" s="34" t="s">
        <v>700</v>
      </c>
      <c r="C478" s="35" t="s">
        <v>701</v>
      </c>
      <c r="D478" s="35" t="s">
        <v>1068</v>
      </c>
      <c r="E478" s="17" t="s">
        <v>74</v>
      </c>
      <c r="F478" s="37" t="s">
        <v>1892</v>
      </c>
      <c r="G478" s="37" t="s">
        <v>1893</v>
      </c>
      <c r="H478" s="19">
        <v>43370</v>
      </c>
      <c r="I478" s="19">
        <v>44282</v>
      </c>
      <c r="J478" s="19" t="str">
        <f ca="1">IF(Ugovori_OPULJP[[#This Row],[DATUM ZAVRŠETKA OPERACIJE]]&lt;TODAY(),"završen","u provedbi")</f>
        <v>završen</v>
      </c>
      <c r="K478" s="18" t="s">
        <v>324</v>
      </c>
      <c r="L478" s="18" t="s">
        <v>324</v>
      </c>
      <c r="M478" s="42">
        <v>0.85</v>
      </c>
      <c r="N478" s="42">
        <v>0.15</v>
      </c>
      <c r="O478" s="27">
        <f>Ugovori_OPULJP[[#This Row],[Bespovratna sredstva - Ukupno (EU+Nac) HRK
= Ukupna ugovorena vrijednost bespovratnih sredstava]]*Ugovori_OPULJP[[#This Row],[EU STOPA SUFINANCIRANJA %
EU CO-FINANCING RATE %]]</f>
        <v>2621085.7974999999</v>
      </c>
      <c r="P478" s="27">
        <f>Ugovori_OPULJP[[#This Row],[Bespovratna sredstva - Ukupno (EU+Nac) HRK
= Ukupna ugovorena vrijednost bespovratnih sredstava]]*Ugovori_OPULJP[[#This Row],[STOPA NACIONALNOG SUFINANCIRANJA %]]</f>
        <v>462544.55249999999</v>
      </c>
      <c r="Q478" s="27">
        <v>3083630.35</v>
      </c>
      <c r="R478" s="27">
        <v>0</v>
      </c>
      <c r="S478" s="27">
        <v>0</v>
      </c>
      <c r="T478" s="20">
        <f>Ugovori_OPULJP[[#This Row],[Bespovratna sredstva - Ukupno (EU+Nac) HRK
= Ukupna ugovorena vrijednost bespovratnih sredstava]]+Ugovori_OPULJP[[#This Row],[Javni doprinos korisnika - HRK]]+Ugovori_OPULJP[[#This Row],[Privatni doprinos korisnika - HRK]]</f>
        <v>3083630.35</v>
      </c>
      <c r="U478" s="17" t="s">
        <v>32</v>
      </c>
      <c r="V478" s="17" t="s">
        <v>29</v>
      </c>
      <c r="W478" s="35" t="s">
        <v>1894</v>
      </c>
      <c r="X478" s="35" t="s">
        <v>704</v>
      </c>
      <c r="Y478" s="11"/>
    </row>
    <row r="479" spans="1:25" ht="51" customHeight="1" x14ac:dyDescent="0.2">
      <c r="A479" s="33" t="s">
        <v>1895</v>
      </c>
      <c r="B479" s="34" t="s">
        <v>700</v>
      </c>
      <c r="C479" s="35" t="s">
        <v>701</v>
      </c>
      <c r="D479" s="35" t="s">
        <v>1068</v>
      </c>
      <c r="E479" s="17" t="s">
        <v>74</v>
      </c>
      <c r="F479" s="37" t="s">
        <v>1896</v>
      </c>
      <c r="G479" s="37" t="s">
        <v>1897</v>
      </c>
      <c r="H479" s="19">
        <v>43297</v>
      </c>
      <c r="I479" s="19">
        <v>44028</v>
      </c>
      <c r="J479" s="19" t="str">
        <f ca="1">IF(Ugovori_OPULJP[[#This Row],[DATUM ZAVRŠETKA OPERACIJE]]&lt;TODAY(),"završen","u provedbi")</f>
        <v>završen</v>
      </c>
      <c r="K479" s="18" t="s">
        <v>248</v>
      </c>
      <c r="L479" s="18" t="s">
        <v>248</v>
      </c>
      <c r="M479" s="42">
        <v>0.85</v>
      </c>
      <c r="N479" s="42">
        <v>0.15</v>
      </c>
      <c r="O479" s="27">
        <f>Ugovori_OPULJP[[#This Row],[Bespovratna sredstva - Ukupno (EU+Nac) HRK
= Ukupna ugovorena vrijednost bespovratnih sredstava]]*Ugovori_OPULJP[[#This Row],[EU STOPA SUFINANCIRANJA %
EU CO-FINANCING RATE %]]</f>
        <v>909429.16099999985</v>
      </c>
      <c r="P479" s="27">
        <f>Ugovori_OPULJP[[#This Row],[Bespovratna sredstva - Ukupno (EU+Nac) HRK
= Ukupna ugovorena vrijednost bespovratnih sredstava]]*Ugovori_OPULJP[[#This Row],[STOPA NACIONALNOG SUFINANCIRANJA %]]</f>
        <v>160487.49899999998</v>
      </c>
      <c r="Q479" s="27">
        <v>1069916.6599999999</v>
      </c>
      <c r="R479" s="27">
        <v>0</v>
      </c>
      <c r="S479" s="27">
        <v>0</v>
      </c>
      <c r="T479" s="20">
        <f>Ugovori_OPULJP[[#This Row],[Bespovratna sredstva - Ukupno (EU+Nac) HRK
= Ukupna ugovorena vrijednost bespovratnih sredstava]]+Ugovori_OPULJP[[#This Row],[Javni doprinos korisnika - HRK]]+Ugovori_OPULJP[[#This Row],[Privatni doprinos korisnika - HRK]]</f>
        <v>1069916.6599999999</v>
      </c>
      <c r="U479" s="17" t="s">
        <v>32</v>
      </c>
      <c r="V479" s="17" t="s">
        <v>29</v>
      </c>
      <c r="W479" s="35" t="s">
        <v>1898</v>
      </c>
      <c r="X479" s="35" t="s">
        <v>704</v>
      </c>
      <c r="Y479" s="11"/>
    </row>
    <row r="480" spans="1:25" ht="51" customHeight="1" x14ac:dyDescent="0.2">
      <c r="A480" s="33" t="s">
        <v>1899</v>
      </c>
      <c r="B480" s="34" t="s">
        <v>700</v>
      </c>
      <c r="C480" s="35" t="s">
        <v>701</v>
      </c>
      <c r="D480" s="35" t="s">
        <v>1068</v>
      </c>
      <c r="E480" s="17" t="s">
        <v>74</v>
      </c>
      <c r="F480" s="37" t="s">
        <v>1900</v>
      </c>
      <c r="G480" s="37" t="s">
        <v>1901</v>
      </c>
      <c r="H480" s="19">
        <v>43343</v>
      </c>
      <c r="I480" s="19">
        <v>44255</v>
      </c>
      <c r="J480" s="19" t="str">
        <f ca="1">IF(Ugovori_OPULJP[[#This Row],[DATUM ZAVRŠETKA OPERACIJE]]&lt;TODAY(),"završen","u provedbi")</f>
        <v>završen</v>
      </c>
      <c r="K480" s="18" t="s">
        <v>184</v>
      </c>
      <c r="L480" s="18" t="s">
        <v>184</v>
      </c>
      <c r="M480" s="42">
        <v>0.85</v>
      </c>
      <c r="N480" s="42">
        <v>0.15</v>
      </c>
      <c r="O480" s="27">
        <f>Ugovori_OPULJP[[#This Row],[Bespovratna sredstva - Ukupno (EU+Nac) HRK
= Ukupna ugovorena vrijednost bespovratnih sredstava]]*Ugovori_OPULJP[[#This Row],[EU STOPA SUFINANCIRANJA %
EU CO-FINANCING RATE %]]</f>
        <v>4142764.3994999998</v>
      </c>
      <c r="P480" s="27">
        <f>Ugovori_OPULJP[[#This Row],[Bespovratna sredstva - Ukupno (EU+Nac) HRK
= Ukupna ugovorena vrijednost bespovratnih sredstava]]*Ugovori_OPULJP[[#This Row],[STOPA NACIONALNOG SUFINANCIRANJA %]]</f>
        <v>731076.07049999991</v>
      </c>
      <c r="Q480" s="27">
        <v>4873840.47</v>
      </c>
      <c r="R480" s="27">
        <v>0</v>
      </c>
      <c r="S480" s="27">
        <v>0</v>
      </c>
      <c r="T480" s="20">
        <f>Ugovori_OPULJP[[#This Row],[Bespovratna sredstva - Ukupno (EU+Nac) HRK
= Ukupna ugovorena vrijednost bespovratnih sredstava]]+Ugovori_OPULJP[[#This Row],[Javni doprinos korisnika - HRK]]+Ugovori_OPULJP[[#This Row],[Privatni doprinos korisnika - HRK]]</f>
        <v>4873840.47</v>
      </c>
      <c r="U480" s="17" t="s">
        <v>32</v>
      </c>
      <c r="V480" s="17" t="s">
        <v>29</v>
      </c>
      <c r="W480" s="35" t="s">
        <v>1902</v>
      </c>
      <c r="X480" s="35" t="s">
        <v>704</v>
      </c>
      <c r="Y480" s="11"/>
    </row>
    <row r="481" spans="1:25" ht="51" customHeight="1" x14ac:dyDescent="0.2">
      <c r="A481" s="33" t="s">
        <v>1903</v>
      </c>
      <c r="B481" s="34" t="s">
        <v>700</v>
      </c>
      <c r="C481" s="35" t="s">
        <v>701</v>
      </c>
      <c r="D481" s="35" t="s">
        <v>1068</v>
      </c>
      <c r="E481" s="17" t="s">
        <v>74</v>
      </c>
      <c r="F481" s="37" t="s">
        <v>1904</v>
      </c>
      <c r="G481" s="37" t="s">
        <v>1905</v>
      </c>
      <c r="H481" s="19">
        <v>43370</v>
      </c>
      <c r="I481" s="19">
        <v>44282</v>
      </c>
      <c r="J481" s="19" t="str">
        <f ca="1">IF(Ugovori_OPULJP[[#This Row],[DATUM ZAVRŠETKA OPERACIJE]]&lt;TODAY(),"završen","u provedbi")</f>
        <v>završen</v>
      </c>
      <c r="K481" s="18" t="s">
        <v>324</v>
      </c>
      <c r="L481" s="18" t="s">
        <v>324</v>
      </c>
      <c r="M481" s="42">
        <v>0.85</v>
      </c>
      <c r="N481" s="42">
        <v>0.15</v>
      </c>
      <c r="O481" s="27">
        <f>Ugovori_OPULJP[[#This Row],[Bespovratna sredstva - Ukupno (EU+Nac) HRK
= Ukupna ugovorena vrijednost bespovratnih sredstava]]*Ugovori_OPULJP[[#This Row],[EU STOPA SUFINANCIRANJA %
EU CO-FINANCING RATE %]]</f>
        <v>5909021.0070000002</v>
      </c>
      <c r="P481" s="27">
        <f>Ugovori_OPULJP[[#This Row],[Bespovratna sredstva - Ukupno (EU+Nac) HRK
= Ukupna ugovorena vrijednost bespovratnih sredstava]]*Ugovori_OPULJP[[#This Row],[STOPA NACIONALNOG SUFINANCIRANJA %]]</f>
        <v>1042768.4129999999</v>
      </c>
      <c r="Q481" s="27">
        <v>6951789.4199999999</v>
      </c>
      <c r="R481" s="27">
        <v>0</v>
      </c>
      <c r="S481" s="27">
        <v>0</v>
      </c>
      <c r="T481" s="20">
        <f>Ugovori_OPULJP[[#This Row],[Bespovratna sredstva - Ukupno (EU+Nac) HRK
= Ukupna ugovorena vrijednost bespovratnih sredstava]]+Ugovori_OPULJP[[#This Row],[Javni doprinos korisnika - HRK]]+Ugovori_OPULJP[[#This Row],[Privatni doprinos korisnika - HRK]]</f>
        <v>6951789.4199999999</v>
      </c>
      <c r="U481" s="17" t="s">
        <v>32</v>
      </c>
      <c r="V481" s="17" t="s">
        <v>29</v>
      </c>
      <c r="W481" s="35" t="s">
        <v>1906</v>
      </c>
      <c r="X481" s="35" t="s">
        <v>704</v>
      </c>
      <c r="Y481" s="11"/>
    </row>
    <row r="482" spans="1:25" ht="51" customHeight="1" x14ac:dyDescent="0.2">
      <c r="A482" s="33" t="s">
        <v>1907</v>
      </c>
      <c r="B482" s="34" t="s">
        <v>700</v>
      </c>
      <c r="C482" s="35" t="s">
        <v>701</v>
      </c>
      <c r="D482" s="35" t="s">
        <v>1068</v>
      </c>
      <c r="E482" s="17" t="s">
        <v>74</v>
      </c>
      <c r="F482" s="37" t="s">
        <v>1908</v>
      </c>
      <c r="G482" s="37" t="s">
        <v>1909</v>
      </c>
      <c r="H482" s="19">
        <v>43311</v>
      </c>
      <c r="I482" s="19">
        <v>44226</v>
      </c>
      <c r="J482" s="19" t="str">
        <f ca="1">IF(Ugovori_OPULJP[[#This Row],[DATUM ZAVRŠETKA OPERACIJE]]&lt;TODAY(),"završen","u provedbi")</f>
        <v>završen</v>
      </c>
      <c r="K482" s="18" t="s">
        <v>77</v>
      </c>
      <c r="L482" s="18" t="s">
        <v>77</v>
      </c>
      <c r="M482" s="42">
        <v>0.85</v>
      </c>
      <c r="N482" s="42">
        <v>0.15</v>
      </c>
      <c r="O482" s="27">
        <f>Ugovori_OPULJP[[#This Row],[Bespovratna sredstva - Ukupno (EU+Nac) HRK
= Ukupna ugovorena vrijednost bespovratnih sredstava]]*Ugovori_OPULJP[[#This Row],[EU STOPA SUFINANCIRANJA %
EU CO-FINANCING RATE %]]</f>
        <v>2048056.7249999999</v>
      </c>
      <c r="P482" s="27">
        <f>Ugovori_OPULJP[[#This Row],[Bespovratna sredstva - Ukupno (EU+Nac) HRK
= Ukupna ugovorena vrijednost bespovratnih sredstava]]*Ugovori_OPULJP[[#This Row],[STOPA NACIONALNOG SUFINANCIRANJA %]]</f>
        <v>361421.77499999997</v>
      </c>
      <c r="Q482" s="27">
        <v>2409478.5</v>
      </c>
      <c r="R482" s="27">
        <v>0</v>
      </c>
      <c r="S482" s="27">
        <v>0</v>
      </c>
      <c r="T482" s="20">
        <f>Ugovori_OPULJP[[#This Row],[Bespovratna sredstva - Ukupno (EU+Nac) HRK
= Ukupna ugovorena vrijednost bespovratnih sredstava]]+Ugovori_OPULJP[[#This Row],[Javni doprinos korisnika - HRK]]+Ugovori_OPULJP[[#This Row],[Privatni doprinos korisnika - HRK]]</f>
        <v>2409478.5</v>
      </c>
      <c r="U482" s="17" t="s">
        <v>32</v>
      </c>
      <c r="V482" s="17" t="s">
        <v>29</v>
      </c>
      <c r="W482" s="35" t="s">
        <v>1910</v>
      </c>
      <c r="X482" s="35" t="s">
        <v>704</v>
      </c>
      <c r="Y482" s="11"/>
    </row>
    <row r="483" spans="1:25" ht="51" customHeight="1" x14ac:dyDescent="0.2">
      <c r="A483" s="33" t="s">
        <v>1911</v>
      </c>
      <c r="B483" s="34" t="s">
        <v>700</v>
      </c>
      <c r="C483" s="35" t="s">
        <v>701</v>
      </c>
      <c r="D483" s="35" t="s">
        <v>1068</v>
      </c>
      <c r="E483" s="17" t="s">
        <v>74</v>
      </c>
      <c r="F483" s="37" t="s">
        <v>1912</v>
      </c>
      <c r="G483" s="37" t="s">
        <v>1913</v>
      </c>
      <c r="H483" s="19">
        <v>43311</v>
      </c>
      <c r="I483" s="19">
        <v>44226</v>
      </c>
      <c r="J483" s="19" t="str">
        <f ca="1">IF(Ugovori_OPULJP[[#This Row],[DATUM ZAVRŠETKA OPERACIJE]]&lt;TODAY(),"završen","u provedbi")</f>
        <v>završen</v>
      </c>
      <c r="K483" s="18" t="s">
        <v>560</v>
      </c>
      <c r="L483" s="18" t="s">
        <v>560</v>
      </c>
      <c r="M483" s="42">
        <v>0.85</v>
      </c>
      <c r="N483" s="42">
        <v>0.15</v>
      </c>
      <c r="O483" s="27">
        <f>Ugovori_OPULJP[[#This Row],[Bespovratna sredstva - Ukupno (EU+Nac) HRK
= Ukupna ugovorena vrijednost bespovratnih sredstava]]*Ugovori_OPULJP[[#This Row],[EU STOPA SUFINANCIRANJA %
EU CO-FINANCING RATE %]]</f>
        <v>4052626.872</v>
      </c>
      <c r="P483" s="27">
        <f>Ugovori_OPULJP[[#This Row],[Bespovratna sredstva - Ukupno (EU+Nac) HRK
= Ukupna ugovorena vrijednost bespovratnih sredstava]]*Ugovori_OPULJP[[#This Row],[STOPA NACIONALNOG SUFINANCIRANJA %]]</f>
        <v>715169.44799999997</v>
      </c>
      <c r="Q483" s="27">
        <v>4767796.32</v>
      </c>
      <c r="R483" s="27">
        <v>0</v>
      </c>
      <c r="S483" s="27">
        <v>0</v>
      </c>
      <c r="T483" s="20">
        <f>Ugovori_OPULJP[[#This Row],[Bespovratna sredstva - Ukupno (EU+Nac) HRK
= Ukupna ugovorena vrijednost bespovratnih sredstava]]+Ugovori_OPULJP[[#This Row],[Javni doprinos korisnika - HRK]]+Ugovori_OPULJP[[#This Row],[Privatni doprinos korisnika - HRK]]</f>
        <v>4767796.32</v>
      </c>
      <c r="U483" s="17" t="s">
        <v>32</v>
      </c>
      <c r="V483" s="17" t="s">
        <v>29</v>
      </c>
      <c r="W483" s="35" t="s">
        <v>1914</v>
      </c>
      <c r="X483" s="35" t="s">
        <v>704</v>
      </c>
      <c r="Y483" s="11"/>
    </row>
    <row r="484" spans="1:25" ht="51" customHeight="1" x14ac:dyDescent="0.2">
      <c r="A484" s="33" t="s">
        <v>1915</v>
      </c>
      <c r="B484" s="34" t="s">
        <v>700</v>
      </c>
      <c r="C484" s="35" t="s">
        <v>701</v>
      </c>
      <c r="D484" s="35" t="s">
        <v>1068</v>
      </c>
      <c r="E484" s="17" t="s">
        <v>74</v>
      </c>
      <c r="F484" s="37" t="s">
        <v>1916</v>
      </c>
      <c r="G484" s="37" t="s">
        <v>1917</v>
      </c>
      <c r="H484" s="19">
        <v>43482</v>
      </c>
      <c r="I484" s="19">
        <v>44394</v>
      </c>
      <c r="J484" s="19" t="str">
        <f ca="1">IF(Ugovori_OPULJP[[#This Row],[DATUM ZAVRŠETKA OPERACIJE]]&lt;TODAY(),"završen","u provedbi")</f>
        <v>završen</v>
      </c>
      <c r="K484" s="18" t="s">
        <v>209</v>
      </c>
      <c r="L484" s="18" t="s">
        <v>209</v>
      </c>
      <c r="M484" s="42">
        <v>0.85</v>
      </c>
      <c r="N484" s="42">
        <v>0.15</v>
      </c>
      <c r="O484" s="27">
        <f>Ugovori_OPULJP[[#This Row],[Bespovratna sredstva - Ukupno (EU+Nac) HRK
= Ukupna ugovorena vrijednost bespovratnih sredstava]]*Ugovori_OPULJP[[#This Row],[EU STOPA SUFINANCIRANJA %
EU CO-FINANCING RATE %]]</f>
        <v>1645427.6114999999</v>
      </c>
      <c r="P484" s="27">
        <f>Ugovori_OPULJP[[#This Row],[Bespovratna sredstva - Ukupno (EU+Nac) HRK
= Ukupna ugovorena vrijednost bespovratnih sredstava]]*Ugovori_OPULJP[[#This Row],[STOPA NACIONALNOG SUFINANCIRANJA %]]</f>
        <v>290369.5785</v>
      </c>
      <c r="Q484" s="27">
        <v>1935797.19</v>
      </c>
      <c r="R484" s="27">
        <v>0</v>
      </c>
      <c r="S484" s="27">
        <v>0</v>
      </c>
      <c r="T484" s="20">
        <f>Ugovori_OPULJP[[#This Row],[Bespovratna sredstva - Ukupno (EU+Nac) HRK
= Ukupna ugovorena vrijednost bespovratnih sredstava]]+Ugovori_OPULJP[[#This Row],[Javni doprinos korisnika - HRK]]+Ugovori_OPULJP[[#This Row],[Privatni doprinos korisnika - HRK]]</f>
        <v>1935797.19</v>
      </c>
      <c r="U484" s="17" t="s">
        <v>32</v>
      </c>
      <c r="V484" s="17" t="s">
        <v>29</v>
      </c>
      <c r="W484" s="35" t="s">
        <v>1918</v>
      </c>
      <c r="X484" s="35" t="s">
        <v>704</v>
      </c>
      <c r="Y484" s="11"/>
    </row>
    <row r="485" spans="1:25" ht="51" customHeight="1" x14ac:dyDescent="0.2">
      <c r="A485" s="33" t="s">
        <v>1919</v>
      </c>
      <c r="B485" s="34" t="s">
        <v>700</v>
      </c>
      <c r="C485" s="35" t="s">
        <v>701</v>
      </c>
      <c r="D485" s="35" t="s">
        <v>1068</v>
      </c>
      <c r="E485" s="17" t="s">
        <v>74</v>
      </c>
      <c r="F485" s="37" t="s">
        <v>1920</v>
      </c>
      <c r="G485" s="37" t="s">
        <v>132</v>
      </c>
      <c r="H485" s="19">
        <v>43482</v>
      </c>
      <c r="I485" s="19">
        <v>44394</v>
      </c>
      <c r="J485" s="19" t="str">
        <f ca="1">IF(Ugovori_OPULJP[[#This Row],[DATUM ZAVRŠETKA OPERACIJE]]&lt;TODAY(),"završen","u provedbi")</f>
        <v>završen</v>
      </c>
      <c r="K485" s="18" t="s">
        <v>97</v>
      </c>
      <c r="L485" s="18" t="s">
        <v>97</v>
      </c>
      <c r="M485" s="42">
        <v>0.85</v>
      </c>
      <c r="N485" s="42">
        <v>0.15</v>
      </c>
      <c r="O485" s="27">
        <f>Ugovori_OPULJP[[#This Row],[Bespovratna sredstva - Ukupno (EU+Nac) HRK
= Ukupna ugovorena vrijednost bespovratnih sredstava]]*Ugovori_OPULJP[[#This Row],[EU STOPA SUFINANCIRANJA %
EU CO-FINANCING RATE %]]</f>
        <v>8299276.9114999995</v>
      </c>
      <c r="P485" s="27">
        <f>Ugovori_OPULJP[[#This Row],[Bespovratna sredstva - Ukupno (EU+Nac) HRK
= Ukupna ugovorena vrijednost bespovratnih sredstava]]*Ugovori_OPULJP[[#This Row],[STOPA NACIONALNOG SUFINANCIRANJA %]]</f>
        <v>1464578.2784999998</v>
      </c>
      <c r="Q485" s="27">
        <v>9763855.1899999995</v>
      </c>
      <c r="R485" s="27">
        <v>0</v>
      </c>
      <c r="S485" s="27">
        <v>0</v>
      </c>
      <c r="T485" s="20">
        <f>Ugovori_OPULJP[[#This Row],[Bespovratna sredstva - Ukupno (EU+Nac) HRK
= Ukupna ugovorena vrijednost bespovratnih sredstava]]+Ugovori_OPULJP[[#This Row],[Javni doprinos korisnika - HRK]]+Ugovori_OPULJP[[#This Row],[Privatni doprinos korisnika - HRK]]</f>
        <v>9763855.1899999995</v>
      </c>
      <c r="U485" s="17" t="s">
        <v>32</v>
      </c>
      <c r="V485" s="17" t="s">
        <v>29</v>
      </c>
      <c r="W485" s="35" t="s">
        <v>1921</v>
      </c>
      <c r="X485" s="35" t="s">
        <v>704</v>
      </c>
      <c r="Y485" s="11"/>
    </row>
    <row r="486" spans="1:25" ht="51" customHeight="1" x14ac:dyDescent="0.2">
      <c r="A486" s="33" t="s">
        <v>1922</v>
      </c>
      <c r="B486" s="34" t="s">
        <v>700</v>
      </c>
      <c r="C486" s="35" t="s">
        <v>701</v>
      </c>
      <c r="D486" s="35" t="s">
        <v>1068</v>
      </c>
      <c r="E486" s="17" t="s">
        <v>74</v>
      </c>
      <c r="F486" s="37" t="s">
        <v>1923</v>
      </c>
      <c r="G486" s="37" t="s">
        <v>1924</v>
      </c>
      <c r="H486" s="19">
        <v>43313</v>
      </c>
      <c r="I486" s="19">
        <v>44166</v>
      </c>
      <c r="J486" s="19" t="str">
        <f ca="1">IF(Ugovori_OPULJP[[#This Row],[DATUM ZAVRŠETKA OPERACIJE]]&lt;TODAY(),"završen","u provedbi")</f>
        <v>završen</v>
      </c>
      <c r="K486" s="18" t="s">
        <v>266</v>
      </c>
      <c r="L486" s="18" t="s">
        <v>266</v>
      </c>
      <c r="M486" s="42">
        <v>0.85</v>
      </c>
      <c r="N486" s="42">
        <v>0.15</v>
      </c>
      <c r="O486" s="27">
        <f>Ugovori_OPULJP[[#This Row],[Bespovratna sredstva - Ukupno (EU+Nac) HRK
= Ukupna ugovorena vrijednost bespovratnih sredstava]]*Ugovori_OPULJP[[#This Row],[EU STOPA SUFINANCIRANJA %
EU CO-FINANCING RATE %]]</f>
        <v>2129961.3479999998</v>
      </c>
      <c r="P486" s="27">
        <f>Ugovori_OPULJP[[#This Row],[Bespovratna sredstva - Ukupno (EU+Nac) HRK
= Ukupna ugovorena vrijednost bespovratnih sredstava]]*Ugovori_OPULJP[[#This Row],[STOPA NACIONALNOG SUFINANCIRANJA %]]</f>
        <v>375875.53199999995</v>
      </c>
      <c r="Q486" s="27">
        <v>2505836.88</v>
      </c>
      <c r="R486" s="27">
        <v>0</v>
      </c>
      <c r="S486" s="27">
        <v>0</v>
      </c>
      <c r="T486" s="20">
        <f>Ugovori_OPULJP[[#This Row],[Bespovratna sredstva - Ukupno (EU+Nac) HRK
= Ukupna ugovorena vrijednost bespovratnih sredstava]]+Ugovori_OPULJP[[#This Row],[Javni doprinos korisnika - HRK]]+Ugovori_OPULJP[[#This Row],[Privatni doprinos korisnika - HRK]]</f>
        <v>2505836.88</v>
      </c>
      <c r="U486" s="17" t="s">
        <v>32</v>
      </c>
      <c r="V486" s="17" t="s">
        <v>29</v>
      </c>
      <c r="W486" s="35" t="s">
        <v>1925</v>
      </c>
      <c r="X486" s="35" t="s">
        <v>704</v>
      </c>
      <c r="Y486" s="11"/>
    </row>
    <row r="487" spans="1:25" ht="51" customHeight="1" x14ac:dyDescent="0.2">
      <c r="A487" s="33" t="s">
        <v>1926</v>
      </c>
      <c r="B487" s="34" t="s">
        <v>700</v>
      </c>
      <c r="C487" s="35" t="s">
        <v>701</v>
      </c>
      <c r="D487" s="35" t="s">
        <v>1068</v>
      </c>
      <c r="E487" s="17" t="s">
        <v>74</v>
      </c>
      <c r="F487" s="37" t="s">
        <v>1927</v>
      </c>
      <c r="G487" s="37" t="s">
        <v>1928</v>
      </c>
      <c r="H487" s="19">
        <v>43482</v>
      </c>
      <c r="I487" s="19">
        <v>44333</v>
      </c>
      <c r="J487" s="19" t="str">
        <f ca="1">IF(Ugovori_OPULJP[[#This Row],[DATUM ZAVRŠETKA OPERACIJE]]&lt;TODAY(),"završen","u provedbi")</f>
        <v>završen</v>
      </c>
      <c r="K487" s="18" t="s">
        <v>153</v>
      </c>
      <c r="L487" s="18" t="s">
        <v>153</v>
      </c>
      <c r="M487" s="42">
        <v>0.85</v>
      </c>
      <c r="N487" s="42">
        <v>0.15</v>
      </c>
      <c r="O487" s="27">
        <f>Ugovori_OPULJP[[#This Row],[Bespovratna sredstva - Ukupno (EU+Nac) HRK
= Ukupna ugovorena vrijednost bespovratnih sredstava]]*Ugovori_OPULJP[[#This Row],[EU STOPA SUFINANCIRANJA %
EU CO-FINANCING RATE %]]</f>
        <v>1447046.6129999999</v>
      </c>
      <c r="P487" s="27">
        <f>Ugovori_OPULJP[[#This Row],[Bespovratna sredstva - Ukupno (EU+Nac) HRK
= Ukupna ugovorena vrijednost bespovratnih sredstava]]*Ugovori_OPULJP[[#This Row],[STOPA NACIONALNOG SUFINANCIRANJA %]]</f>
        <v>255361.16699999999</v>
      </c>
      <c r="Q487" s="27">
        <v>1702407.78</v>
      </c>
      <c r="R487" s="27">
        <v>0</v>
      </c>
      <c r="S487" s="27">
        <v>0</v>
      </c>
      <c r="T487" s="20">
        <f>Ugovori_OPULJP[[#This Row],[Bespovratna sredstva - Ukupno (EU+Nac) HRK
= Ukupna ugovorena vrijednost bespovratnih sredstava]]+Ugovori_OPULJP[[#This Row],[Javni doprinos korisnika - HRK]]+Ugovori_OPULJP[[#This Row],[Privatni doprinos korisnika - HRK]]</f>
        <v>1702407.78</v>
      </c>
      <c r="U487" s="17" t="s">
        <v>32</v>
      </c>
      <c r="V487" s="17" t="s">
        <v>29</v>
      </c>
      <c r="W487" s="35" t="s">
        <v>1929</v>
      </c>
      <c r="X487" s="35" t="s">
        <v>704</v>
      </c>
      <c r="Y487" s="11"/>
    </row>
    <row r="488" spans="1:25" ht="51" customHeight="1" x14ac:dyDescent="0.2">
      <c r="A488" s="33" t="s">
        <v>1930</v>
      </c>
      <c r="B488" s="34" t="s">
        <v>700</v>
      </c>
      <c r="C488" s="35" t="s">
        <v>701</v>
      </c>
      <c r="D488" s="35" t="s">
        <v>1068</v>
      </c>
      <c r="E488" s="17" t="s">
        <v>74</v>
      </c>
      <c r="F488" s="37" t="s">
        <v>1931</v>
      </c>
      <c r="G488" s="37" t="s">
        <v>1932</v>
      </c>
      <c r="H488" s="19">
        <v>43315</v>
      </c>
      <c r="I488" s="19">
        <v>44230</v>
      </c>
      <c r="J488" s="19" t="str">
        <f ca="1">IF(Ugovori_OPULJP[[#This Row],[DATUM ZAVRŠETKA OPERACIJE]]&lt;TODAY(),"završen","u provedbi")</f>
        <v>završen</v>
      </c>
      <c r="K488" s="18" t="s">
        <v>248</v>
      </c>
      <c r="L488" s="18" t="s">
        <v>248</v>
      </c>
      <c r="M488" s="42">
        <v>0.85</v>
      </c>
      <c r="N488" s="42">
        <v>0.15</v>
      </c>
      <c r="O488" s="27">
        <f>Ugovori_OPULJP[[#This Row],[Bespovratna sredstva - Ukupno (EU+Nac) HRK
= Ukupna ugovorena vrijednost bespovratnih sredstava]]*Ugovori_OPULJP[[#This Row],[EU STOPA SUFINANCIRANJA %
EU CO-FINANCING RATE %]]</f>
        <v>1636129.3</v>
      </c>
      <c r="P488" s="27">
        <f>Ugovori_OPULJP[[#This Row],[Bespovratna sredstva - Ukupno (EU+Nac) HRK
= Ukupna ugovorena vrijednost bespovratnih sredstava]]*Ugovori_OPULJP[[#This Row],[STOPA NACIONALNOG SUFINANCIRANJA %]]</f>
        <v>288728.7</v>
      </c>
      <c r="Q488" s="27">
        <v>1924858</v>
      </c>
      <c r="R488" s="27">
        <v>0</v>
      </c>
      <c r="S488" s="27">
        <v>0</v>
      </c>
      <c r="T488" s="20">
        <f>Ugovori_OPULJP[[#This Row],[Bespovratna sredstva - Ukupno (EU+Nac) HRK
= Ukupna ugovorena vrijednost bespovratnih sredstava]]+Ugovori_OPULJP[[#This Row],[Javni doprinos korisnika - HRK]]+Ugovori_OPULJP[[#This Row],[Privatni doprinos korisnika - HRK]]</f>
        <v>1924858</v>
      </c>
      <c r="U488" s="17" t="s">
        <v>32</v>
      </c>
      <c r="V488" s="17" t="s">
        <v>29</v>
      </c>
      <c r="W488" s="35" t="s">
        <v>1933</v>
      </c>
      <c r="X488" s="35" t="s">
        <v>704</v>
      </c>
      <c r="Y488" s="11"/>
    </row>
    <row r="489" spans="1:25" ht="51" customHeight="1" x14ac:dyDescent="0.2">
      <c r="A489" s="33" t="s">
        <v>1934</v>
      </c>
      <c r="B489" s="34" t="s">
        <v>700</v>
      </c>
      <c r="C489" s="35" t="s">
        <v>701</v>
      </c>
      <c r="D489" s="35" t="s">
        <v>1068</v>
      </c>
      <c r="E489" s="17" t="s">
        <v>74</v>
      </c>
      <c r="F489" s="37" t="s">
        <v>1935</v>
      </c>
      <c r="G489" s="37" t="s">
        <v>1936</v>
      </c>
      <c r="H489" s="19">
        <v>43409</v>
      </c>
      <c r="I489" s="19">
        <v>44321</v>
      </c>
      <c r="J489" s="19" t="str">
        <f ca="1">IF(Ugovori_OPULJP[[#This Row],[DATUM ZAVRŠETKA OPERACIJE]]&lt;TODAY(),"završen","u provedbi")</f>
        <v>završen</v>
      </c>
      <c r="K489" s="18" t="s">
        <v>97</v>
      </c>
      <c r="L489" s="18" t="s">
        <v>97</v>
      </c>
      <c r="M489" s="42">
        <v>0.85</v>
      </c>
      <c r="N489" s="42">
        <v>0.15</v>
      </c>
      <c r="O489" s="27">
        <f>Ugovori_OPULJP[[#This Row],[Bespovratna sredstva - Ukupno (EU+Nac) HRK
= Ukupna ugovorena vrijednost bespovratnih sredstava]]*Ugovori_OPULJP[[#This Row],[EU STOPA SUFINANCIRANJA %
EU CO-FINANCING RATE %]]</f>
        <v>2043720.9514999997</v>
      </c>
      <c r="P489" s="27">
        <f>Ugovori_OPULJP[[#This Row],[Bespovratna sredstva - Ukupno (EU+Nac) HRK
= Ukupna ugovorena vrijednost bespovratnih sredstava]]*Ugovori_OPULJP[[#This Row],[STOPA NACIONALNOG SUFINANCIRANJA %]]</f>
        <v>360656.63849999994</v>
      </c>
      <c r="Q489" s="27">
        <v>2404377.59</v>
      </c>
      <c r="R489" s="27">
        <v>0</v>
      </c>
      <c r="S489" s="27">
        <v>0</v>
      </c>
      <c r="T489" s="20">
        <f>Ugovori_OPULJP[[#This Row],[Bespovratna sredstva - Ukupno (EU+Nac) HRK
= Ukupna ugovorena vrijednost bespovratnih sredstava]]+Ugovori_OPULJP[[#This Row],[Javni doprinos korisnika - HRK]]+Ugovori_OPULJP[[#This Row],[Privatni doprinos korisnika - HRK]]</f>
        <v>2404377.59</v>
      </c>
      <c r="U489" s="17" t="s">
        <v>32</v>
      </c>
      <c r="V489" s="17" t="s">
        <v>29</v>
      </c>
      <c r="W489" s="35" t="s">
        <v>1937</v>
      </c>
      <c r="X489" s="35" t="s">
        <v>704</v>
      </c>
      <c r="Y489" s="11"/>
    </row>
    <row r="490" spans="1:25" ht="51" customHeight="1" x14ac:dyDescent="0.2">
      <c r="A490" s="33" t="s">
        <v>1938</v>
      </c>
      <c r="B490" s="34" t="s">
        <v>700</v>
      </c>
      <c r="C490" s="35" t="s">
        <v>701</v>
      </c>
      <c r="D490" s="35" t="s">
        <v>1068</v>
      </c>
      <c r="E490" s="17" t="s">
        <v>74</v>
      </c>
      <c r="F490" s="37" t="s">
        <v>1939</v>
      </c>
      <c r="G490" s="37" t="s">
        <v>1940</v>
      </c>
      <c r="H490" s="19">
        <v>43311</v>
      </c>
      <c r="I490" s="19">
        <v>44226</v>
      </c>
      <c r="J490" s="19" t="str">
        <f ca="1">IF(Ugovori_OPULJP[[#This Row],[DATUM ZAVRŠETKA OPERACIJE]]&lt;TODAY(),"završen","u provedbi")</f>
        <v>završen</v>
      </c>
      <c r="K490" s="18" t="s">
        <v>128</v>
      </c>
      <c r="L490" s="18" t="s">
        <v>128</v>
      </c>
      <c r="M490" s="42">
        <v>0.85</v>
      </c>
      <c r="N490" s="42">
        <v>0.15</v>
      </c>
      <c r="O490" s="27">
        <f>Ugovori_OPULJP[[#This Row],[Bespovratna sredstva - Ukupno (EU+Nac) HRK
= Ukupna ugovorena vrijednost bespovratnih sredstava]]*Ugovori_OPULJP[[#This Row],[EU STOPA SUFINANCIRANJA %
EU CO-FINANCING RATE %]]</f>
        <v>1852526.7200000002</v>
      </c>
      <c r="P490" s="27">
        <f>Ugovori_OPULJP[[#This Row],[Bespovratna sredstva - Ukupno (EU+Nac) HRK
= Ukupna ugovorena vrijednost bespovratnih sredstava]]*Ugovori_OPULJP[[#This Row],[STOPA NACIONALNOG SUFINANCIRANJA %]]</f>
        <v>326916.48000000004</v>
      </c>
      <c r="Q490" s="27">
        <v>2179443.2000000002</v>
      </c>
      <c r="R490" s="27">
        <v>0</v>
      </c>
      <c r="S490" s="27">
        <v>0</v>
      </c>
      <c r="T490" s="20">
        <f>Ugovori_OPULJP[[#This Row],[Bespovratna sredstva - Ukupno (EU+Nac) HRK
= Ukupna ugovorena vrijednost bespovratnih sredstava]]+Ugovori_OPULJP[[#This Row],[Javni doprinos korisnika - HRK]]+Ugovori_OPULJP[[#This Row],[Privatni doprinos korisnika - HRK]]</f>
        <v>2179443.2000000002</v>
      </c>
      <c r="U490" s="17" t="s">
        <v>32</v>
      </c>
      <c r="V490" s="17" t="s">
        <v>29</v>
      </c>
      <c r="W490" s="35" t="s">
        <v>1941</v>
      </c>
      <c r="X490" s="35" t="s">
        <v>704</v>
      </c>
      <c r="Y490" s="11"/>
    </row>
    <row r="491" spans="1:25" ht="51" customHeight="1" x14ac:dyDescent="0.2">
      <c r="A491" s="33" t="s">
        <v>1942</v>
      </c>
      <c r="B491" s="34" t="s">
        <v>700</v>
      </c>
      <c r="C491" s="35" t="s">
        <v>701</v>
      </c>
      <c r="D491" s="35" t="s">
        <v>1068</v>
      </c>
      <c r="E491" s="17" t="s">
        <v>74</v>
      </c>
      <c r="F491" s="37" t="s">
        <v>1943</v>
      </c>
      <c r="G491" s="37" t="s">
        <v>1944</v>
      </c>
      <c r="H491" s="19">
        <v>43448</v>
      </c>
      <c r="I491" s="19">
        <v>44361</v>
      </c>
      <c r="J491" s="19" t="str">
        <f ca="1">IF(Ugovori_OPULJP[[#This Row],[DATUM ZAVRŠETKA OPERACIJE]]&lt;TODAY(),"završen","u provedbi")</f>
        <v>završen</v>
      </c>
      <c r="K491" s="18" t="s">
        <v>354</v>
      </c>
      <c r="L491" s="18" t="s">
        <v>354</v>
      </c>
      <c r="M491" s="42">
        <v>0.85</v>
      </c>
      <c r="N491" s="42">
        <v>0.15</v>
      </c>
      <c r="O491" s="27">
        <f>Ugovori_OPULJP[[#This Row],[Bespovratna sredstva - Ukupno (EU+Nac) HRK
= Ukupna ugovorena vrijednost bespovratnih sredstava]]*Ugovori_OPULJP[[#This Row],[EU STOPA SUFINANCIRANJA %
EU CO-FINANCING RATE %]]</f>
        <v>1397759.0569999998</v>
      </c>
      <c r="P491" s="27">
        <f>Ugovori_OPULJP[[#This Row],[Bespovratna sredstva - Ukupno (EU+Nac) HRK
= Ukupna ugovorena vrijednost bespovratnih sredstava]]*Ugovori_OPULJP[[#This Row],[STOPA NACIONALNOG SUFINANCIRANJA %]]</f>
        <v>246663.36299999998</v>
      </c>
      <c r="Q491" s="27">
        <v>1644422.42</v>
      </c>
      <c r="R491" s="27">
        <v>0</v>
      </c>
      <c r="S491" s="27">
        <v>0</v>
      </c>
      <c r="T491" s="20">
        <f>Ugovori_OPULJP[[#This Row],[Bespovratna sredstva - Ukupno (EU+Nac) HRK
= Ukupna ugovorena vrijednost bespovratnih sredstava]]+Ugovori_OPULJP[[#This Row],[Javni doprinos korisnika - HRK]]+Ugovori_OPULJP[[#This Row],[Privatni doprinos korisnika - HRK]]</f>
        <v>1644422.42</v>
      </c>
      <c r="U491" s="17" t="s">
        <v>32</v>
      </c>
      <c r="V491" s="17" t="s">
        <v>29</v>
      </c>
      <c r="W491" s="35" t="s">
        <v>1945</v>
      </c>
      <c r="X491" s="35" t="s">
        <v>704</v>
      </c>
      <c r="Y491" s="11"/>
    </row>
    <row r="492" spans="1:25" ht="51" customHeight="1" x14ac:dyDescent="0.2">
      <c r="A492" s="33" t="s">
        <v>1946</v>
      </c>
      <c r="B492" s="34" t="s">
        <v>700</v>
      </c>
      <c r="C492" s="35" t="s">
        <v>701</v>
      </c>
      <c r="D492" s="35" t="s">
        <v>1068</v>
      </c>
      <c r="E492" s="17" t="s">
        <v>74</v>
      </c>
      <c r="F492" s="37" t="s">
        <v>1947</v>
      </c>
      <c r="G492" s="37" t="s">
        <v>1948</v>
      </c>
      <c r="H492" s="19">
        <v>43410</v>
      </c>
      <c r="I492" s="19">
        <v>44322</v>
      </c>
      <c r="J492" s="19" t="str">
        <f ca="1">IF(Ugovori_OPULJP[[#This Row],[DATUM ZAVRŠETKA OPERACIJE]]&lt;TODAY(),"završen","u provedbi")</f>
        <v>završen</v>
      </c>
      <c r="K492" s="18" t="s">
        <v>248</v>
      </c>
      <c r="L492" s="18" t="s">
        <v>248</v>
      </c>
      <c r="M492" s="42">
        <v>0.85</v>
      </c>
      <c r="N492" s="42">
        <v>0.15</v>
      </c>
      <c r="O492" s="27">
        <f>Ugovori_OPULJP[[#This Row],[Bespovratna sredstva - Ukupno (EU+Nac) HRK
= Ukupna ugovorena vrijednost bespovratnih sredstava]]*Ugovori_OPULJP[[#This Row],[EU STOPA SUFINANCIRANJA %
EU CO-FINANCING RATE %]]</f>
        <v>1525156.7</v>
      </c>
      <c r="P492" s="27">
        <f>Ugovori_OPULJP[[#This Row],[Bespovratna sredstva - Ukupno (EU+Nac) HRK
= Ukupna ugovorena vrijednost bespovratnih sredstava]]*Ugovori_OPULJP[[#This Row],[STOPA NACIONALNOG SUFINANCIRANJA %]]</f>
        <v>269145.3</v>
      </c>
      <c r="Q492" s="27">
        <v>1794302</v>
      </c>
      <c r="R492" s="27">
        <v>0</v>
      </c>
      <c r="S492" s="27">
        <v>0</v>
      </c>
      <c r="T492" s="20">
        <f>Ugovori_OPULJP[[#This Row],[Bespovratna sredstva - Ukupno (EU+Nac) HRK
= Ukupna ugovorena vrijednost bespovratnih sredstava]]+Ugovori_OPULJP[[#This Row],[Javni doprinos korisnika - HRK]]+Ugovori_OPULJP[[#This Row],[Privatni doprinos korisnika - HRK]]</f>
        <v>1794302</v>
      </c>
      <c r="U492" s="17" t="s">
        <v>32</v>
      </c>
      <c r="V492" s="17" t="s">
        <v>29</v>
      </c>
      <c r="W492" s="35" t="s">
        <v>1949</v>
      </c>
      <c r="X492" s="35" t="s">
        <v>704</v>
      </c>
      <c r="Y492" s="11"/>
    </row>
    <row r="493" spans="1:25" ht="51" customHeight="1" x14ac:dyDescent="0.2">
      <c r="A493" s="33" t="s">
        <v>1950</v>
      </c>
      <c r="B493" s="34" t="s">
        <v>700</v>
      </c>
      <c r="C493" s="35" t="s">
        <v>701</v>
      </c>
      <c r="D493" s="35" t="s">
        <v>1068</v>
      </c>
      <c r="E493" s="17" t="s">
        <v>74</v>
      </c>
      <c r="F493" s="37" t="s">
        <v>1951</v>
      </c>
      <c r="G493" s="37" t="s">
        <v>1952</v>
      </c>
      <c r="H493" s="19">
        <v>43315</v>
      </c>
      <c r="I493" s="19">
        <v>44230</v>
      </c>
      <c r="J493" s="19" t="str">
        <f ca="1">IF(Ugovori_OPULJP[[#This Row],[DATUM ZAVRŠETKA OPERACIJE]]&lt;TODAY(),"završen","u provedbi")</f>
        <v>završen</v>
      </c>
      <c r="K493" s="18" t="s">
        <v>248</v>
      </c>
      <c r="L493" s="18" t="s">
        <v>248</v>
      </c>
      <c r="M493" s="42">
        <v>0.85</v>
      </c>
      <c r="N493" s="42">
        <v>0.15</v>
      </c>
      <c r="O493" s="27">
        <f>Ugovori_OPULJP[[#This Row],[Bespovratna sredstva - Ukupno (EU+Nac) HRK
= Ukupna ugovorena vrijednost bespovratnih sredstava]]*Ugovori_OPULJP[[#This Row],[EU STOPA SUFINANCIRANJA %
EU CO-FINANCING RATE %]]</f>
        <v>1968417.25</v>
      </c>
      <c r="P493" s="27">
        <f>Ugovori_OPULJP[[#This Row],[Bespovratna sredstva - Ukupno (EU+Nac) HRK
= Ukupna ugovorena vrijednost bespovratnih sredstava]]*Ugovori_OPULJP[[#This Row],[STOPA NACIONALNOG SUFINANCIRANJA %]]</f>
        <v>347367.75</v>
      </c>
      <c r="Q493" s="27">
        <v>2315785</v>
      </c>
      <c r="R493" s="27">
        <v>0</v>
      </c>
      <c r="S493" s="27">
        <v>0</v>
      </c>
      <c r="T493" s="20">
        <f>Ugovori_OPULJP[[#This Row],[Bespovratna sredstva - Ukupno (EU+Nac) HRK
= Ukupna ugovorena vrijednost bespovratnih sredstava]]+Ugovori_OPULJP[[#This Row],[Javni doprinos korisnika - HRK]]+Ugovori_OPULJP[[#This Row],[Privatni doprinos korisnika - HRK]]</f>
        <v>2315785</v>
      </c>
      <c r="U493" s="17" t="s">
        <v>32</v>
      </c>
      <c r="V493" s="17" t="s">
        <v>29</v>
      </c>
      <c r="W493" s="35" t="s">
        <v>1953</v>
      </c>
      <c r="X493" s="35" t="s">
        <v>704</v>
      </c>
      <c r="Y493" s="11"/>
    </row>
    <row r="494" spans="1:25" ht="51" customHeight="1" x14ac:dyDescent="0.2">
      <c r="A494" s="33" t="s">
        <v>1954</v>
      </c>
      <c r="B494" s="34" t="s">
        <v>700</v>
      </c>
      <c r="C494" s="35" t="s">
        <v>701</v>
      </c>
      <c r="D494" s="35" t="s">
        <v>1068</v>
      </c>
      <c r="E494" s="17" t="s">
        <v>74</v>
      </c>
      <c r="F494" s="37" t="s">
        <v>1955</v>
      </c>
      <c r="G494" s="37" t="s">
        <v>1956</v>
      </c>
      <c r="H494" s="19">
        <v>43287</v>
      </c>
      <c r="I494" s="19">
        <v>44202</v>
      </c>
      <c r="J494" s="19" t="str">
        <f ca="1">IF(Ugovori_OPULJP[[#This Row],[DATUM ZAVRŠETKA OPERACIJE]]&lt;TODAY(),"završen","u provedbi")</f>
        <v>završen</v>
      </c>
      <c r="K494" s="18" t="s">
        <v>266</v>
      </c>
      <c r="L494" s="18" t="s">
        <v>266</v>
      </c>
      <c r="M494" s="42">
        <v>0.85</v>
      </c>
      <c r="N494" s="42">
        <v>0.15</v>
      </c>
      <c r="O494" s="27">
        <f>Ugovori_OPULJP[[#This Row],[Bespovratna sredstva - Ukupno (EU+Nac) HRK
= Ukupna ugovorena vrijednost bespovratnih sredstava]]*Ugovori_OPULJP[[#This Row],[EU STOPA SUFINANCIRANJA %
EU CO-FINANCING RATE %]]</f>
        <v>1634720</v>
      </c>
      <c r="P494" s="27">
        <f>Ugovori_OPULJP[[#This Row],[Bespovratna sredstva - Ukupno (EU+Nac) HRK
= Ukupna ugovorena vrijednost bespovratnih sredstava]]*Ugovori_OPULJP[[#This Row],[STOPA NACIONALNOG SUFINANCIRANJA %]]</f>
        <v>288480</v>
      </c>
      <c r="Q494" s="27">
        <v>1923200</v>
      </c>
      <c r="R494" s="27">
        <v>0</v>
      </c>
      <c r="S494" s="27">
        <v>0</v>
      </c>
      <c r="T494" s="20">
        <f>Ugovori_OPULJP[[#This Row],[Bespovratna sredstva - Ukupno (EU+Nac) HRK
= Ukupna ugovorena vrijednost bespovratnih sredstava]]+Ugovori_OPULJP[[#This Row],[Javni doprinos korisnika - HRK]]+Ugovori_OPULJP[[#This Row],[Privatni doprinos korisnika - HRK]]</f>
        <v>1923200</v>
      </c>
      <c r="U494" s="17" t="s">
        <v>32</v>
      </c>
      <c r="V494" s="17" t="s">
        <v>29</v>
      </c>
      <c r="W494" s="35" t="s">
        <v>1957</v>
      </c>
      <c r="X494" s="35" t="s">
        <v>704</v>
      </c>
      <c r="Y494" s="11"/>
    </row>
    <row r="495" spans="1:25" ht="51" customHeight="1" x14ac:dyDescent="0.2">
      <c r="A495" s="33" t="s">
        <v>1958</v>
      </c>
      <c r="B495" s="34" t="s">
        <v>700</v>
      </c>
      <c r="C495" s="35" t="s">
        <v>701</v>
      </c>
      <c r="D495" s="35" t="s">
        <v>1068</v>
      </c>
      <c r="E495" s="17" t="s">
        <v>74</v>
      </c>
      <c r="F495" s="37" t="s">
        <v>1959</v>
      </c>
      <c r="G495" s="37" t="s">
        <v>1960</v>
      </c>
      <c r="H495" s="19">
        <v>43448</v>
      </c>
      <c r="I495" s="19">
        <v>44361</v>
      </c>
      <c r="J495" s="19" t="str">
        <f ca="1">IF(Ugovori_OPULJP[[#This Row],[DATUM ZAVRŠETKA OPERACIJE]]&lt;TODAY(),"završen","u provedbi")</f>
        <v>završen</v>
      </c>
      <c r="K495" s="18" t="s">
        <v>153</v>
      </c>
      <c r="L495" s="18" t="s">
        <v>153</v>
      </c>
      <c r="M495" s="42">
        <v>0.85</v>
      </c>
      <c r="N495" s="42">
        <v>0.15</v>
      </c>
      <c r="O495" s="27">
        <f>Ugovori_OPULJP[[#This Row],[Bespovratna sredstva - Ukupno (EU+Nac) HRK
= Ukupna ugovorena vrijednost bespovratnih sredstava]]*Ugovori_OPULJP[[#This Row],[EU STOPA SUFINANCIRANJA %
EU CO-FINANCING RATE %]]</f>
        <v>1675520</v>
      </c>
      <c r="P495" s="27">
        <f>Ugovori_OPULJP[[#This Row],[Bespovratna sredstva - Ukupno (EU+Nac) HRK
= Ukupna ugovorena vrijednost bespovratnih sredstava]]*Ugovori_OPULJP[[#This Row],[STOPA NACIONALNOG SUFINANCIRANJA %]]</f>
        <v>295680</v>
      </c>
      <c r="Q495" s="27">
        <v>1971200</v>
      </c>
      <c r="R495" s="27">
        <v>0</v>
      </c>
      <c r="S495" s="27">
        <v>0</v>
      </c>
      <c r="T495" s="20">
        <f>Ugovori_OPULJP[[#This Row],[Bespovratna sredstva - Ukupno (EU+Nac) HRK
= Ukupna ugovorena vrijednost bespovratnih sredstava]]+Ugovori_OPULJP[[#This Row],[Javni doprinos korisnika - HRK]]+Ugovori_OPULJP[[#This Row],[Privatni doprinos korisnika - HRK]]</f>
        <v>1971200</v>
      </c>
      <c r="U495" s="17" t="s">
        <v>32</v>
      </c>
      <c r="V495" s="17" t="s">
        <v>29</v>
      </c>
      <c r="W495" s="35" t="s">
        <v>1961</v>
      </c>
      <c r="X495" s="35" t="s">
        <v>704</v>
      </c>
      <c r="Y495" s="11"/>
    </row>
    <row r="496" spans="1:25" ht="51" customHeight="1" x14ac:dyDescent="0.2">
      <c r="A496" s="33" t="s">
        <v>1962</v>
      </c>
      <c r="B496" s="34" t="s">
        <v>700</v>
      </c>
      <c r="C496" s="35" t="s">
        <v>701</v>
      </c>
      <c r="D496" s="35" t="s">
        <v>1068</v>
      </c>
      <c r="E496" s="17" t="s">
        <v>74</v>
      </c>
      <c r="F496" s="37" t="s">
        <v>1963</v>
      </c>
      <c r="G496" s="37" t="s">
        <v>1964</v>
      </c>
      <c r="H496" s="19">
        <v>43311</v>
      </c>
      <c r="I496" s="19">
        <v>44226</v>
      </c>
      <c r="J496" s="19" t="str">
        <f ca="1">IF(Ugovori_OPULJP[[#This Row],[DATUM ZAVRŠETKA OPERACIJE]]&lt;TODAY(),"završen","u provedbi")</f>
        <v>završen</v>
      </c>
      <c r="K496" s="18" t="s">
        <v>153</v>
      </c>
      <c r="L496" s="18" t="s">
        <v>153</v>
      </c>
      <c r="M496" s="42">
        <v>0.85</v>
      </c>
      <c r="N496" s="42">
        <v>0.15</v>
      </c>
      <c r="O496" s="27">
        <f>Ugovori_OPULJP[[#This Row],[Bespovratna sredstva - Ukupno (EU+Nac) HRK
= Ukupna ugovorena vrijednost bespovratnih sredstava]]*Ugovori_OPULJP[[#This Row],[EU STOPA SUFINANCIRANJA %
EU CO-FINANCING RATE %]]</f>
        <v>2081310</v>
      </c>
      <c r="P496" s="27">
        <f>Ugovori_OPULJP[[#This Row],[Bespovratna sredstva - Ukupno (EU+Nac) HRK
= Ukupna ugovorena vrijednost bespovratnih sredstava]]*Ugovori_OPULJP[[#This Row],[STOPA NACIONALNOG SUFINANCIRANJA %]]</f>
        <v>367290</v>
      </c>
      <c r="Q496" s="27">
        <v>2448600</v>
      </c>
      <c r="R496" s="27">
        <v>0</v>
      </c>
      <c r="S496" s="27">
        <v>0</v>
      </c>
      <c r="T496" s="20">
        <f>Ugovori_OPULJP[[#This Row],[Bespovratna sredstva - Ukupno (EU+Nac) HRK
= Ukupna ugovorena vrijednost bespovratnih sredstava]]+Ugovori_OPULJP[[#This Row],[Javni doprinos korisnika - HRK]]+Ugovori_OPULJP[[#This Row],[Privatni doprinos korisnika - HRK]]</f>
        <v>2448600</v>
      </c>
      <c r="U496" s="17" t="s">
        <v>32</v>
      </c>
      <c r="V496" s="17" t="s">
        <v>29</v>
      </c>
      <c r="W496" s="35" t="s">
        <v>1965</v>
      </c>
      <c r="X496" s="35" t="s">
        <v>704</v>
      </c>
      <c r="Y496" s="11"/>
    </row>
    <row r="497" spans="1:25" ht="51" customHeight="1" x14ac:dyDescent="0.2">
      <c r="A497" s="33" t="s">
        <v>1966</v>
      </c>
      <c r="B497" s="34" t="s">
        <v>700</v>
      </c>
      <c r="C497" s="35" t="s">
        <v>701</v>
      </c>
      <c r="D497" s="35" t="s">
        <v>1068</v>
      </c>
      <c r="E497" s="17" t="s">
        <v>74</v>
      </c>
      <c r="F497" s="37" t="s">
        <v>1967</v>
      </c>
      <c r="G497" s="37" t="s">
        <v>1968</v>
      </c>
      <c r="H497" s="19">
        <v>43531</v>
      </c>
      <c r="I497" s="19">
        <v>44446</v>
      </c>
      <c r="J497" s="19" t="str">
        <f ca="1">IF(Ugovori_OPULJP[[#This Row],[DATUM ZAVRŠETKA OPERACIJE]]&lt;TODAY(),"završen","u provedbi")</f>
        <v>završen</v>
      </c>
      <c r="K497" s="18" t="s">
        <v>354</v>
      </c>
      <c r="L497" s="18" t="s">
        <v>354</v>
      </c>
      <c r="M497" s="42">
        <v>0.85</v>
      </c>
      <c r="N497" s="42">
        <v>0.15</v>
      </c>
      <c r="O497" s="27">
        <f>Ugovori_OPULJP[[#This Row],[Bespovratna sredstva - Ukupno (EU+Nac) HRK
= Ukupna ugovorena vrijednost bespovratnih sredstava]]*Ugovori_OPULJP[[#This Row],[EU STOPA SUFINANCIRANJA %
EU CO-FINANCING RATE %]]</f>
        <v>4410176.2694999995</v>
      </c>
      <c r="P497" s="27">
        <f>Ugovori_OPULJP[[#This Row],[Bespovratna sredstva - Ukupno (EU+Nac) HRK
= Ukupna ugovorena vrijednost bespovratnih sredstava]]*Ugovori_OPULJP[[#This Row],[STOPA NACIONALNOG SUFINANCIRANJA %]]</f>
        <v>778266.40049999999</v>
      </c>
      <c r="Q497" s="27">
        <v>5188442.67</v>
      </c>
      <c r="R497" s="27">
        <v>0</v>
      </c>
      <c r="S497" s="27">
        <v>0</v>
      </c>
      <c r="T497" s="20">
        <f>Ugovori_OPULJP[[#This Row],[Bespovratna sredstva - Ukupno (EU+Nac) HRK
= Ukupna ugovorena vrijednost bespovratnih sredstava]]+Ugovori_OPULJP[[#This Row],[Javni doprinos korisnika - HRK]]+Ugovori_OPULJP[[#This Row],[Privatni doprinos korisnika - HRK]]</f>
        <v>5188442.67</v>
      </c>
      <c r="U497" s="17" t="s">
        <v>32</v>
      </c>
      <c r="V497" s="17" t="s">
        <v>29</v>
      </c>
      <c r="W497" s="35" t="s">
        <v>1969</v>
      </c>
      <c r="X497" s="35" t="s">
        <v>704</v>
      </c>
      <c r="Y497" s="11"/>
    </row>
    <row r="498" spans="1:25" ht="51" customHeight="1" x14ac:dyDescent="0.2">
      <c r="A498" s="33" t="s">
        <v>1970</v>
      </c>
      <c r="B498" s="34" t="s">
        <v>700</v>
      </c>
      <c r="C498" s="35" t="s">
        <v>701</v>
      </c>
      <c r="D498" s="35" t="s">
        <v>1068</v>
      </c>
      <c r="E498" s="17" t="s">
        <v>74</v>
      </c>
      <c r="F498" s="37" t="s">
        <v>1971</v>
      </c>
      <c r="G498" s="37" t="s">
        <v>1972</v>
      </c>
      <c r="H498" s="19">
        <v>43390</v>
      </c>
      <c r="I498" s="19">
        <v>44303</v>
      </c>
      <c r="J498" s="19" t="str">
        <f ca="1">IF(Ugovori_OPULJP[[#This Row],[DATUM ZAVRŠETKA OPERACIJE]]&lt;TODAY(),"završen","u provedbi")</f>
        <v>završen</v>
      </c>
      <c r="K498" s="18" t="s">
        <v>248</v>
      </c>
      <c r="L498" s="18" t="s">
        <v>248</v>
      </c>
      <c r="M498" s="42">
        <v>0.85</v>
      </c>
      <c r="N498" s="42">
        <v>0.15</v>
      </c>
      <c r="O498" s="27">
        <f>Ugovori_OPULJP[[#This Row],[Bespovratna sredstva - Ukupno (EU+Nac) HRK
= Ukupna ugovorena vrijednost bespovratnih sredstava]]*Ugovori_OPULJP[[#This Row],[EU STOPA SUFINANCIRANJA %
EU CO-FINANCING RATE %]]</f>
        <v>2511565.38</v>
      </c>
      <c r="P498" s="27">
        <f>Ugovori_OPULJP[[#This Row],[Bespovratna sredstva - Ukupno (EU+Nac) HRK
= Ukupna ugovorena vrijednost bespovratnih sredstava]]*Ugovori_OPULJP[[#This Row],[STOPA NACIONALNOG SUFINANCIRANJA %]]</f>
        <v>443217.42</v>
      </c>
      <c r="Q498" s="27">
        <v>2954782.8</v>
      </c>
      <c r="R498" s="27">
        <v>0</v>
      </c>
      <c r="S498" s="27">
        <v>0</v>
      </c>
      <c r="T498" s="20">
        <f>Ugovori_OPULJP[[#This Row],[Bespovratna sredstva - Ukupno (EU+Nac) HRK
= Ukupna ugovorena vrijednost bespovratnih sredstava]]+Ugovori_OPULJP[[#This Row],[Javni doprinos korisnika - HRK]]+Ugovori_OPULJP[[#This Row],[Privatni doprinos korisnika - HRK]]</f>
        <v>2954782.8</v>
      </c>
      <c r="U498" s="17" t="s">
        <v>32</v>
      </c>
      <c r="V498" s="17" t="s">
        <v>29</v>
      </c>
      <c r="W498" s="35" t="s">
        <v>1973</v>
      </c>
      <c r="X498" s="35" t="s">
        <v>704</v>
      </c>
      <c r="Y498" s="11"/>
    </row>
    <row r="499" spans="1:25" ht="51" customHeight="1" x14ac:dyDescent="0.2">
      <c r="A499" s="33" t="s">
        <v>1974</v>
      </c>
      <c r="B499" s="34" t="s">
        <v>700</v>
      </c>
      <c r="C499" s="35" t="s">
        <v>701</v>
      </c>
      <c r="D499" s="35" t="s">
        <v>1068</v>
      </c>
      <c r="E499" s="17" t="s">
        <v>74</v>
      </c>
      <c r="F499" s="37" t="s">
        <v>1975</v>
      </c>
      <c r="G499" s="37" t="s">
        <v>1976</v>
      </c>
      <c r="H499" s="19">
        <v>43473</v>
      </c>
      <c r="I499" s="19">
        <v>44385</v>
      </c>
      <c r="J499" s="19" t="str">
        <f ca="1">IF(Ugovori_OPULJP[[#This Row],[DATUM ZAVRŠETKA OPERACIJE]]&lt;TODAY(),"završen","u provedbi")</f>
        <v>završen</v>
      </c>
      <c r="K499" s="18" t="s">
        <v>243</v>
      </c>
      <c r="L499" s="18" t="s">
        <v>243</v>
      </c>
      <c r="M499" s="42">
        <v>0.85</v>
      </c>
      <c r="N499" s="42">
        <v>0.15</v>
      </c>
      <c r="O499" s="27">
        <f>Ugovori_OPULJP[[#This Row],[Bespovratna sredstva - Ukupno (EU+Nac) HRK
= Ukupna ugovorena vrijednost bespovratnih sredstava]]*Ugovori_OPULJP[[#This Row],[EU STOPA SUFINANCIRANJA %
EU CO-FINANCING RATE %]]</f>
        <v>2211977.5419999999</v>
      </c>
      <c r="P499" s="27">
        <f>Ugovori_OPULJP[[#This Row],[Bespovratna sredstva - Ukupno (EU+Nac) HRK
= Ukupna ugovorena vrijednost bespovratnih sredstava]]*Ugovori_OPULJP[[#This Row],[STOPA NACIONALNOG SUFINANCIRANJA %]]</f>
        <v>390348.978</v>
      </c>
      <c r="Q499" s="27">
        <v>2602326.52</v>
      </c>
      <c r="R499" s="27">
        <v>0</v>
      </c>
      <c r="S499" s="27">
        <v>0</v>
      </c>
      <c r="T499" s="20">
        <f>Ugovori_OPULJP[[#This Row],[Bespovratna sredstva - Ukupno (EU+Nac) HRK
= Ukupna ugovorena vrijednost bespovratnih sredstava]]+Ugovori_OPULJP[[#This Row],[Javni doprinos korisnika - HRK]]+Ugovori_OPULJP[[#This Row],[Privatni doprinos korisnika - HRK]]</f>
        <v>2602326.52</v>
      </c>
      <c r="U499" s="17" t="s">
        <v>32</v>
      </c>
      <c r="V499" s="17" t="s">
        <v>29</v>
      </c>
      <c r="W499" s="35" t="s">
        <v>1977</v>
      </c>
      <c r="X499" s="35" t="s">
        <v>704</v>
      </c>
      <c r="Y499" s="11"/>
    </row>
    <row r="500" spans="1:25" ht="51" customHeight="1" x14ac:dyDescent="0.2">
      <c r="A500" s="33" t="s">
        <v>1978</v>
      </c>
      <c r="B500" s="34" t="s">
        <v>700</v>
      </c>
      <c r="C500" s="35" t="s">
        <v>701</v>
      </c>
      <c r="D500" s="35" t="s">
        <v>1068</v>
      </c>
      <c r="E500" s="17" t="s">
        <v>74</v>
      </c>
      <c r="F500" s="37" t="s">
        <v>1979</v>
      </c>
      <c r="G500" s="37" t="s">
        <v>1980</v>
      </c>
      <c r="H500" s="19">
        <v>43419</v>
      </c>
      <c r="I500" s="19">
        <v>44331</v>
      </c>
      <c r="J500" s="19" t="str">
        <f ca="1">IF(Ugovori_OPULJP[[#This Row],[DATUM ZAVRŠETKA OPERACIJE]]&lt;TODAY(),"završen","u provedbi")</f>
        <v>završen</v>
      </c>
      <c r="K500" s="18" t="s">
        <v>354</v>
      </c>
      <c r="L500" s="18" t="s">
        <v>354</v>
      </c>
      <c r="M500" s="42">
        <v>0.85</v>
      </c>
      <c r="N500" s="42">
        <v>0.15</v>
      </c>
      <c r="O500" s="27">
        <f>Ugovori_OPULJP[[#This Row],[Bespovratna sredstva - Ukupno (EU+Nac) HRK
= Ukupna ugovorena vrijednost bespovratnih sredstava]]*Ugovori_OPULJP[[#This Row],[EU STOPA SUFINANCIRANJA %
EU CO-FINANCING RATE %]]</f>
        <v>1040094.7649999999</v>
      </c>
      <c r="P500" s="27">
        <f>Ugovori_OPULJP[[#This Row],[Bespovratna sredstva - Ukupno (EU+Nac) HRK
= Ukupna ugovorena vrijednost bespovratnih sredstava]]*Ugovori_OPULJP[[#This Row],[STOPA NACIONALNOG SUFINANCIRANJA %]]</f>
        <v>183546.13499999998</v>
      </c>
      <c r="Q500" s="27">
        <v>1223640.8999999999</v>
      </c>
      <c r="R500" s="27">
        <v>0</v>
      </c>
      <c r="S500" s="27">
        <v>0</v>
      </c>
      <c r="T500" s="20">
        <f>Ugovori_OPULJP[[#This Row],[Bespovratna sredstva - Ukupno (EU+Nac) HRK
= Ukupna ugovorena vrijednost bespovratnih sredstava]]+Ugovori_OPULJP[[#This Row],[Javni doprinos korisnika - HRK]]+Ugovori_OPULJP[[#This Row],[Privatni doprinos korisnika - HRK]]</f>
        <v>1223640.8999999999</v>
      </c>
      <c r="U500" s="17" t="s">
        <v>32</v>
      </c>
      <c r="V500" s="17" t="s">
        <v>29</v>
      </c>
      <c r="W500" s="35" t="s">
        <v>1981</v>
      </c>
      <c r="X500" s="35" t="s">
        <v>704</v>
      </c>
      <c r="Y500" s="11"/>
    </row>
    <row r="501" spans="1:25" ht="51" customHeight="1" x14ac:dyDescent="0.2">
      <c r="A501" s="33" t="s">
        <v>1982</v>
      </c>
      <c r="B501" s="34" t="s">
        <v>700</v>
      </c>
      <c r="C501" s="35" t="s">
        <v>701</v>
      </c>
      <c r="D501" s="35" t="s">
        <v>1068</v>
      </c>
      <c r="E501" s="17" t="s">
        <v>74</v>
      </c>
      <c r="F501" s="37" t="s">
        <v>1983</v>
      </c>
      <c r="G501" s="37" t="s">
        <v>1984</v>
      </c>
      <c r="H501" s="19">
        <v>43518</v>
      </c>
      <c r="I501" s="19">
        <v>44430</v>
      </c>
      <c r="J501" s="19" t="str">
        <f ca="1">IF(Ugovori_OPULJP[[#This Row],[DATUM ZAVRŠETKA OPERACIJE]]&lt;TODAY(),"završen","u provedbi")</f>
        <v>završen</v>
      </c>
      <c r="K501" s="18" t="s">
        <v>354</v>
      </c>
      <c r="L501" s="18" t="s">
        <v>354</v>
      </c>
      <c r="M501" s="42">
        <v>0.85</v>
      </c>
      <c r="N501" s="42">
        <v>0.15</v>
      </c>
      <c r="O501" s="27">
        <f>Ugovori_OPULJP[[#This Row],[Bespovratna sredstva - Ukupno (EU+Nac) HRK
= Ukupna ugovorena vrijednost bespovratnih sredstava]]*Ugovori_OPULJP[[#This Row],[EU STOPA SUFINANCIRANJA %
EU CO-FINANCING RATE %]]</f>
        <v>1323443.4975000001</v>
      </c>
      <c r="P501" s="27">
        <f>Ugovori_OPULJP[[#This Row],[Bespovratna sredstva - Ukupno (EU+Nac) HRK
= Ukupna ugovorena vrijednost bespovratnih sredstava]]*Ugovori_OPULJP[[#This Row],[STOPA NACIONALNOG SUFINANCIRANJA %]]</f>
        <v>233548.85250000001</v>
      </c>
      <c r="Q501" s="27">
        <v>1556992.35</v>
      </c>
      <c r="R501" s="27">
        <v>0</v>
      </c>
      <c r="S501" s="27">
        <v>0</v>
      </c>
      <c r="T501" s="20">
        <f>Ugovori_OPULJP[[#This Row],[Bespovratna sredstva - Ukupno (EU+Nac) HRK
= Ukupna ugovorena vrijednost bespovratnih sredstava]]+Ugovori_OPULJP[[#This Row],[Javni doprinos korisnika - HRK]]+Ugovori_OPULJP[[#This Row],[Privatni doprinos korisnika - HRK]]</f>
        <v>1556992.35</v>
      </c>
      <c r="U501" s="17" t="s">
        <v>32</v>
      </c>
      <c r="V501" s="17" t="s">
        <v>29</v>
      </c>
      <c r="W501" s="35" t="s">
        <v>1985</v>
      </c>
      <c r="X501" s="35" t="s">
        <v>704</v>
      </c>
      <c r="Y501" s="11"/>
    </row>
    <row r="502" spans="1:25" ht="51" customHeight="1" x14ac:dyDescent="0.2">
      <c r="A502" s="33" t="s">
        <v>1986</v>
      </c>
      <c r="B502" s="34" t="s">
        <v>700</v>
      </c>
      <c r="C502" s="35" t="s">
        <v>701</v>
      </c>
      <c r="D502" s="35" t="s">
        <v>1068</v>
      </c>
      <c r="E502" s="17" t="s">
        <v>74</v>
      </c>
      <c r="F502" s="37" t="s">
        <v>1987</v>
      </c>
      <c r="G502" s="37" t="s">
        <v>1988</v>
      </c>
      <c r="H502" s="19">
        <v>43656</v>
      </c>
      <c r="I502" s="19">
        <v>44571</v>
      </c>
      <c r="J502" s="19" t="str">
        <f ca="1">IF(Ugovori_OPULJP[[#This Row],[DATUM ZAVRŠETKA OPERACIJE]]&lt;TODAY(),"završen","u provedbi")</f>
        <v>završen</v>
      </c>
      <c r="K502" s="18" t="s">
        <v>184</v>
      </c>
      <c r="L502" s="18" t="s">
        <v>184</v>
      </c>
      <c r="M502" s="42">
        <v>0.85</v>
      </c>
      <c r="N502" s="42">
        <v>0.15</v>
      </c>
      <c r="O502" s="27">
        <f>Ugovori_OPULJP[[#This Row],[Bespovratna sredstva - Ukupno (EU+Nac) HRK
= Ukupna ugovorena vrijednost bespovratnih sredstava]]*Ugovori_OPULJP[[#This Row],[EU STOPA SUFINANCIRANJA %
EU CO-FINANCING RATE %]]</f>
        <v>2062769.834</v>
      </c>
      <c r="P502" s="27">
        <f>Ugovori_OPULJP[[#This Row],[Bespovratna sredstva - Ukupno (EU+Nac) HRK
= Ukupna ugovorena vrijednost bespovratnih sredstava]]*Ugovori_OPULJP[[#This Row],[STOPA NACIONALNOG SUFINANCIRANJA %]]</f>
        <v>364018.20600000001</v>
      </c>
      <c r="Q502" s="27">
        <v>2426788.04</v>
      </c>
      <c r="R502" s="27">
        <v>0</v>
      </c>
      <c r="S502" s="27">
        <v>0</v>
      </c>
      <c r="T502" s="20">
        <f>Ugovori_OPULJP[[#This Row],[Bespovratna sredstva - Ukupno (EU+Nac) HRK
= Ukupna ugovorena vrijednost bespovratnih sredstava]]+Ugovori_OPULJP[[#This Row],[Javni doprinos korisnika - HRK]]+Ugovori_OPULJP[[#This Row],[Privatni doprinos korisnika - HRK]]</f>
        <v>2426788.04</v>
      </c>
      <c r="U502" s="17" t="s">
        <v>32</v>
      </c>
      <c r="V502" s="17" t="s">
        <v>29</v>
      </c>
      <c r="W502" s="35" t="s">
        <v>1989</v>
      </c>
      <c r="X502" s="35" t="s">
        <v>704</v>
      </c>
      <c r="Y502" s="11"/>
    </row>
    <row r="503" spans="1:25" ht="51" customHeight="1" x14ac:dyDescent="0.2">
      <c r="A503" s="33" t="s">
        <v>1990</v>
      </c>
      <c r="B503" s="34" t="s">
        <v>700</v>
      </c>
      <c r="C503" s="35" t="s">
        <v>701</v>
      </c>
      <c r="D503" s="35" t="s">
        <v>1068</v>
      </c>
      <c r="E503" s="17" t="s">
        <v>74</v>
      </c>
      <c r="F503" s="37" t="s">
        <v>1991</v>
      </c>
      <c r="G503" s="37" t="s">
        <v>1992</v>
      </c>
      <c r="H503" s="19">
        <v>43343</v>
      </c>
      <c r="I503" s="19">
        <v>44255</v>
      </c>
      <c r="J503" s="19" t="str">
        <f ca="1">IF(Ugovori_OPULJP[[#This Row],[DATUM ZAVRŠETKA OPERACIJE]]&lt;TODAY(),"završen","u provedbi")</f>
        <v>završen</v>
      </c>
      <c r="K503" s="18" t="s">
        <v>354</v>
      </c>
      <c r="L503" s="18" t="s">
        <v>354</v>
      </c>
      <c r="M503" s="42">
        <v>0.85</v>
      </c>
      <c r="N503" s="42">
        <v>0.15</v>
      </c>
      <c r="O503" s="27">
        <f>Ugovori_OPULJP[[#This Row],[Bespovratna sredstva - Ukupno (EU+Nac) HRK
= Ukupna ugovorena vrijednost bespovratnih sredstava]]*Ugovori_OPULJP[[#This Row],[EU STOPA SUFINANCIRANJA %
EU CO-FINANCING RATE %]]</f>
        <v>3043516.63</v>
      </c>
      <c r="P503" s="27">
        <f>Ugovori_OPULJP[[#This Row],[Bespovratna sredstva - Ukupno (EU+Nac) HRK
= Ukupna ugovorena vrijednost bespovratnih sredstava]]*Ugovori_OPULJP[[#This Row],[STOPA NACIONALNOG SUFINANCIRANJA %]]</f>
        <v>537091.16999999993</v>
      </c>
      <c r="Q503" s="27">
        <v>3580607.8</v>
      </c>
      <c r="R503" s="27">
        <v>0</v>
      </c>
      <c r="S503" s="27">
        <v>0</v>
      </c>
      <c r="T503" s="20">
        <f>Ugovori_OPULJP[[#This Row],[Bespovratna sredstva - Ukupno (EU+Nac) HRK
= Ukupna ugovorena vrijednost bespovratnih sredstava]]+Ugovori_OPULJP[[#This Row],[Javni doprinos korisnika - HRK]]+Ugovori_OPULJP[[#This Row],[Privatni doprinos korisnika - HRK]]</f>
        <v>3580607.8</v>
      </c>
      <c r="U503" s="17" t="s">
        <v>32</v>
      </c>
      <c r="V503" s="17" t="s">
        <v>29</v>
      </c>
      <c r="W503" s="35" t="s">
        <v>1993</v>
      </c>
      <c r="X503" s="35" t="s">
        <v>704</v>
      </c>
      <c r="Y503" s="11"/>
    </row>
    <row r="504" spans="1:25" ht="51" customHeight="1" x14ac:dyDescent="0.2">
      <c r="A504" s="33" t="s">
        <v>1994</v>
      </c>
      <c r="B504" s="34" t="s">
        <v>700</v>
      </c>
      <c r="C504" s="35" t="s">
        <v>701</v>
      </c>
      <c r="D504" s="35" t="s">
        <v>1068</v>
      </c>
      <c r="E504" s="17" t="s">
        <v>74</v>
      </c>
      <c r="F504" s="37" t="s">
        <v>1995</v>
      </c>
      <c r="G504" s="37" t="s">
        <v>1996</v>
      </c>
      <c r="H504" s="19">
        <v>43409</v>
      </c>
      <c r="I504" s="19">
        <v>44321</v>
      </c>
      <c r="J504" s="19" t="str">
        <f ca="1">IF(Ugovori_OPULJP[[#This Row],[DATUM ZAVRŠETKA OPERACIJE]]&lt;TODAY(),"završen","u provedbi")</f>
        <v>završen</v>
      </c>
      <c r="K504" s="18" t="s">
        <v>354</v>
      </c>
      <c r="L504" s="18" t="s">
        <v>354</v>
      </c>
      <c r="M504" s="42">
        <v>0.85</v>
      </c>
      <c r="N504" s="42">
        <v>0.15</v>
      </c>
      <c r="O504" s="27">
        <f>Ugovori_OPULJP[[#This Row],[Bespovratna sredstva - Ukupno (EU+Nac) HRK
= Ukupna ugovorena vrijednost bespovratnih sredstava]]*Ugovori_OPULJP[[#This Row],[EU STOPA SUFINANCIRANJA %
EU CO-FINANCING RATE %]]</f>
        <v>1811340.4375</v>
      </c>
      <c r="P504" s="27">
        <f>Ugovori_OPULJP[[#This Row],[Bespovratna sredstva - Ukupno (EU+Nac) HRK
= Ukupna ugovorena vrijednost bespovratnih sredstava]]*Ugovori_OPULJP[[#This Row],[STOPA NACIONALNOG SUFINANCIRANJA %]]</f>
        <v>319648.3125</v>
      </c>
      <c r="Q504" s="27">
        <v>2130988.75</v>
      </c>
      <c r="R504" s="27">
        <v>0</v>
      </c>
      <c r="S504" s="27">
        <v>0</v>
      </c>
      <c r="T504" s="20">
        <f>Ugovori_OPULJP[[#This Row],[Bespovratna sredstva - Ukupno (EU+Nac) HRK
= Ukupna ugovorena vrijednost bespovratnih sredstava]]+Ugovori_OPULJP[[#This Row],[Javni doprinos korisnika - HRK]]+Ugovori_OPULJP[[#This Row],[Privatni doprinos korisnika - HRK]]</f>
        <v>2130988.75</v>
      </c>
      <c r="U504" s="17" t="s">
        <v>32</v>
      </c>
      <c r="V504" s="17" t="s">
        <v>29</v>
      </c>
      <c r="W504" s="35" t="s">
        <v>1997</v>
      </c>
      <c r="X504" s="35" t="s">
        <v>704</v>
      </c>
      <c r="Y504" s="11"/>
    </row>
    <row r="505" spans="1:25" ht="51" customHeight="1" x14ac:dyDescent="0.2">
      <c r="A505" s="33" t="s">
        <v>1998</v>
      </c>
      <c r="B505" s="34" t="s">
        <v>700</v>
      </c>
      <c r="C505" s="35" t="s">
        <v>701</v>
      </c>
      <c r="D505" s="35" t="s">
        <v>1068</v>
      </c>
      <c r="E505" s="17" t="s">
        <v>74</v>
      </c>
      <c r="F505" s="37" t="s">
        <v>1999</v>
      </c>
      <c r="G505" s="37" t="s">
        <v>2000</v>
      </c>
      <c r="H505" s="19">
        <v>43410</v>
      </c>
      <c r="I505" s="19">
        <v>44322</v>
      </c>
      <c r="J505" s="19" t="str">
        <f ca="1">IF(Ugovori_OPULJP[[#This Row],[DATUM ZAVRŠETKA OPERACIJE]]&lt;TODAY(),"završen","u provedbi")</f>
        <v>završen</v>
      </c>
      <c r="K505" s="18" t="s">
        <v>248</v>
      </c>
      <c r="L505" s="18" t="s">
        <v>248</v>
      </c>
      <c r="M505" s="42">
        <v>0.85</v>
      </c>
      <c r="N505" s="42">
        <v>0.15</v>
      </c>
      <c r="O505" s="27">
        <f>Ugovori_OPULJP[[#This Row],[Bespovratna sredstva - Ukupno (EU+Nac) HRK
= Ukupna ugovorena vrijednost bespovratnih sredstava]]*Ugovori_OPULJP[[#This Row],[EU STOPA SUFINANCIRANJA %
EU CO-FINANCING RATE %]]</f>
        <v>5103183.0374999996</v>
      </c>
      <c r="P505" s="27">
        <f>Ugovori_OPULJP[[#This Row],[Bespovratna sredstva - Ukupno (EU+Nac) HRK
= Ukupna ugovorena vrijednost bespovratnih sredstava]]*Ugovori_OPULJP[[#This Row],[STOPA NACIONALNOG SUFINANCIRANJA %]]</f>
        <v>900561.71250000002</v>
      </c>
      <c r="Q505" s="27">
        <v>6003744.75</v>
      </c>
      <c r="R505" s="27">
        <v>0</v>
      </c>
      <c r="S505" s="27">
        <v>0</v>
      </c>
      <c r="T505" s="20">
        <f>Ugovori_OPULJP[[#This Row],[Bespovratna sredstva - Ukupno (EU+Nac) HRK
= Ukupna ugovorena vrijednost bespovratnih sredstava]]+Ugovori_OPULJP[[#This Row],[Javni doprinos korisnika - HRK]]+Ugovori_OPULJP[[#This Row],[Privatni doprinos korisnika - HRK]]</f>
        <v>6003744.75</v>
      </c>
      <c r="U505" s="17" t="s">
        <v>32</v>
      </c>
      <c r="V505" s="17" t="s">
        <v>29</v>
      </c>
      <c r="W505" s="35" t="s">
        <v>2001</v>
      </c>
      <c r="X505" s="35" t="s">
        <v>704</v>
      </c>
      <c r="Y505" s="11"/>
    </row>
    <row r="506" spans="1:25" ht="51" customHeight="1" x14ac:dyDescent="0.2">
      <c r="A506" s="33" t="s">
        <v>2002</v>
      </c>
      <c r="B506" s="34" t="s">
        <v>700</v>
      </c>
      <c r="C506" s="35" t="s">
        <v>701</v>
      </c>
      <c r="D506" s="35" t="s">
        <v>1068</v>
      </c>
      <c r="E506" s="17" t="s">
        <v>74</v>
      </c>
      <c r="F506" s="37" t="s">
        <v>2003</v>
      </c>
      <c r="G506" s="37" t="s">
        <v>2004</v>
      </c>
      <c r="H506" s="19">
        <v>43482</v>
      </c>
      <c r="I506" s="19">
        <v>44394</v>
      </c>
      <c r="J506" s="19" t="str">
        <f ca="1">IF(Ugovori_OPULJP[[#This Row],[DATUM ZAVRŠETKA OPERACIJE]]&lt;TODAY(),"završen","u provedbi")</f>
        <v>završen</v>
      </c>
      <c r="K506" s="18" t="s">
        <v>77</v>
      </c>
      <c r="L506" s="18" t="s">
        <v>77</v>
      </c>
      <c r="M506" s="42">
        <v>0.85</v>
      </c>
      <c r="N506" s="42">
        <v>0.15</v>
      </c>
      <c r="O506" s="27">
        <f>Ugovori_OPULJP[[#This Row],[Bespovratna sredstva - Ukupno (EU+Nac) HRK
= Ukupna ugovorena vrijednost bespovratnih sredstava]]*Ugovori_OPULJP[[#This Row],[EU STOPA SUFINANCIRANJA %
EU CO-FINANCING RATE %]]</f>
        <v>2308236.625</v>
      </c>
      <c r="P506" s="27">
        <f>Ugovori_OPULJP[[#This Row],[Bespovratna sredstva - Ukupno (EU+Nac) HRK
= Ukupna ugovorena vrijednost bespovratnih sredstava]]*Ugovori_OPULJP[[#This Row],[STOPA NACIONALNOG SUFINANCIRANJA %]]</f>
        <v>407335.875</v>
      </c>
      <c r="Q506" s="27">
        <v>2715572.5</v>
      </c>
      <c r="R506" s="27">
        <v>0</v>
      </c>
      <c r="S506" s="27">
        <v>0</v>
      </c>
      <c r="T506" s="20">
        <f>Ugovori_OPULJP[[#This Row],[Bespovratna sredstva - Ukupno (EU+Nac) HRK
= Ukupna ugovorena vrijednost bespovratnih sredstava]]+Ugovori_OPULJP[[#This Row],[Javni doprinos korisnika - HRK]]+Ugovori_OPULJP[[#This Row],[Privatni doprinos korisnika - HRK]]</f>
        <v>2715572.5</v>
      </c>
      <c r="U506" s="17" t="s">
        <v>32</v>
      </c>
      <c r="V506" s="17" t="s">
        <v>29</v>
      </c>
      <c r="W506" s="35" t="s">
        <v>2005</v>
      </c>
      <c r="X506" s="35" t="s">
        <v>704</v>
      </c>
      <c r="Y506" s="11"/>
    </row>
    <row r="507" spans="1:25" ht="51" customHeight="1" x14ac:dyDescent="0.2">
      <c r="A507" s="33" t="s">
        <v>2006</v>
      </c>
      <c r="B507" s="34" t="s">
        <v>700</v>
      </c>
      <c r="C507" s="35" t="s">
        <v>701</v>
      </c>
      <c r="D507" s="35" t="s">
        <v>1068</v>
      </c>
      <c r="E507" s="17" t="s">
        <v>74</v>
      </c>
      <c r="F507" s="37" t="s">
        <v>2007</v>
      </c>
      <c r="G507" s="37" t="s">
        <v>2008</v>
      </c>
      <c r="H507" s="19">
        <v>43315</v>
      </c>
      <c r="I507" s="19">
        <v>44230</v>
      </c>
      <c r="J507" s="19" t="str">
        <f ca="1">IF(Ugovori_OPULJP[[#This Row],[DATUM ZAVRŠETKA OPERACIJE]]&lt;TODAY(),"završen","u provedbi")</f>
        <v>završen</v>
      </c>
      <c r="K507" s="18" t="s">
        <v>248</v>
      </c>
      <c r="L507" s="18" t="s">
        <v>248</v>
      </c>
      <c r="M507" s="42">
        <v>0.85</v>
      </c>
      <c r="N507" s="42">
        <v>0.15</v>
      </c>
      <c r="O507" s="27">
        <f>Ugovori_OPULJP[[#This Row],[Bespovratna sredstva - Ukupno (EU+Nac) HRK
= Ukupna ugovorena vrijednost bespovratnih sredstava]]*Ugovori_OPULJP[[#This Row],[EU STOPA SUFINANCIRANJA %
EU CO-FINANCING RATE %]]</f>
        <v>2282622.98</v>
      </c>
      <c r="P507" s="27">
        <f>Ugovori_OPULJP[[#This Row],[Bespovratna sredstva - Ukupno (EU+Nac) HRK
= Ukupna ugovorena vrijednost bespovratnih sredstava]]*Ugovori_OPULJP[[#This Row],[STOPA NACIONALNOG SUFINANCIRANJA %]]</f>
        <v>402815.81999999995</v>
      </c>
      <c r="Q507" s="27">
        <v>2685438.8</v>
      </c>
      <c r="R507" s="27">
        <v>0</v>
      </c>
      <c r="S507" s="27">
        <v>0</v>
      </c>
      <c r="T507" s="20">
        <f>Ugovori_OPULJP[[#This Row],[Bespovratna sredstva - Ukupno (EU+Nac) HRK
= Ukupna ugovorena vrijednost bespovratnih sredstava]]+Ugovori_OPULJP[[#This Row],[Javni doprinos korisnika - HRK]]+Ugovori_OPULJP[[#This Row],[Privatni doprinos korisnika - HRK]]</f>
        <v>2685438.8</v>
      </c>
      <c r="U507" s="17" t="s">
        <v>32</v>
      </c>
      <c r="V507" s="17" t="s">
        <v>29</v>
      </c>
      <c r="W507" s="35" t="s">
        <v>2009</v>
      </c>
      <c r="X507" s="35" t="s">
        <v>704</v>
      </c>
      <c r="Y507" s="11"/>
    </row>
    <row r="508" spans="1:25" ht="51" customHeight="1" x14ac:dyDescent="0.2">
      <c r="A508" s="33" t="s">
        <v>2010</v>
      </c>
      <c r="B508" s="34" t="s">
        <v>700</v>
      </c>
      <c r="C508" s="35" t="s">
        <v>701</v>
      </c>
      <c r="D508" s="35" t="s">
        <v>1068</v>
      </c>
      <c r="E508" s="17" t="s">
        <v>74</v>
      </c>
      <c r="F508" s="37" t="s">
        <v>2011</v>
      </c>
      <c r="G508" s="37" t="s">
        <v>2012</v>
      </c>
      <c r="H508" s="19">
        <v>43409</v>
      </c>
      <c r="I508" s="19">
        <v>44232</v>
      </c>
      <c r="J508" s="19" t="str">
        <f ca="1">IF(Ugovori_OPULJP[[#This Row],[DATUM ZAVRŠETKA OPERACIJE]]&lt;TODAY(),"završen","u provedbi")</f>
        <v>završen</v>
      </c>
      <c r="K508" s="18" t="s">
        <v>97</v>
      </c>
      <c r="L508" s="18" t="s">
        <v>97</v>
      </c>
      <c r="M508" s="42">
        <v>0.85</v>
      </c>
      <c r="N508" s="42">
        <v>0.15</v>
      </c>
      <c r="O508" s="27">
        <f>Ugovori_OPULJP[[#This Row],[Bespovratna sredstva - Ukupno (EU+Nac) HRK
= Ukupna ugovorena vrijednost bespovratnih sredstava]]*Ugovori_OPULJP[[#This Row],[EU STOPA SUFINANCIRANJA %
EU CO-FINANCING RATE %]]</f>
        <v>1864327.61</v>
      </c>
      <c r="P508" s="27">
        <f>Ugovori_OPULJP[[#This Row],[Bespovratna sredstva - Ukupno (EU+Nac) HRK
= Ukupna ugovorena vrijednost bespovratnih sredstava]]*Ugovori_OPULJP[[#This Row],[STOPA NACIONALNOG SUFINANCIRANJA %]]</f>
        <v>328998.99</v>
      </c>
      <c r="Q508" s="27">
        <v>2193326.6</v>
      </c>
      <c r="R508" s="27">
        <v>0</v>
      </c>
      <c r="S508" s="27">
        <v>0</v>
      </c>
      <c r="T508" s="20">
        <f>Ugovori_OPULJP[[#This Row],[Bespovratna sredstva - Ukupno (EU+Nac) HRK
= Ukupna ugovorena vrijednost bespovratnih sredstava]]+Ugovori_OPULJP[[#This Row],[Javni doprinos korisnika - HRK]]+Ugovori_OPULJP[[#This Row],[Privatni doprinos korisnika - HRK]]</f>
        <v>2193326.6</v>
      </c>
      <c r="U508" s="17" t="s">
        <v>32</v>
      </c>
      <c r="V508" s="17" t="s">
        <v>29</v>
      </c>
      <c r="W508" s="35" t="s">
        <v>2013</v>
      </c>
      <c r="X508" s="35" t="s">
        <v>704</v>
      </c>
      <c r="Y508" s="11"/>
    </row>
    <row r="509" spans="1:25" ht="51" customHeight="1" x14ac:dyDescent="0.2">
      <c r="A509" s="33" t="s">
        <v>2014</v>
      </c>
      <c r="B509" s="34" t="s">
        <v>700</v>
      </c>
      <c r="C509" s="35" t="s">
        <v>701</v>
      </c>
      <c r="D509" s="35" t="s">
        <v>1068</v>
      </c>
      <c r="E509" s="17" t="s">
        <v>74</v>
      </c>
      <c r="F509" s="37" t="s">
        <v>2015</v>
      </c>
      <c r="G509" s="37" t="s">
        <v>2016</v>
      </c>
      <c r="H509" s="19">
        <v>43410</v>
      </c>
      <c r="I509" s="19">
        <v>44322</v>
      </c>
      <c r="J509" s="19" t="str">
        <f ca="1">IF(Ugovori_OPULJP[[#This Row],[DATUM ZAVRŠETKA OPERACIJE]]&lt;TODAY(),"završen","u provedbi")</f>
        <v>završen</v>
      </c>
      <c r="K509" s="18" t="s">
        <v>248</v>
      </c>
      <c r="L509" s="18" t="s">
        <v>248</v>
      </c>
      <c r="M509" s="42">
        <v>0.85</v>
      </c>
      <c r="N509" s="42">
        <v>0.15</v>
      </c>
      <c r="O509" s="27">
        <f>Ugovori_OPULJP[[#This Row],[Bespovratna sredstva - Ukupno (EU+Nac) HRK
= Ukupna ugovorena vrijednost bespovratnih sredstava]]*Ugovori_OPULJP[[#This Row],[EU STOPA SUFINANCIRANJA %
EU CO-FINANCING RATE %]]</f>
        <v>853700.9</v>
      </c>
      <c r="P509" s="27">
        <f>Ugovori_OPULJP[[#This Row],[Bespovratna sredstva - Ukupno (EU+Nac) HRK
= Ukupna ugovorena vrijednost bespovratnih sredstava]]*Ugovori_OPULJP[[#This Row],[STOPA NACIONALNOG SUFINANCIRANJA %]]</f>
        <v>150653.1</v>
      </c>
      <c r="Q509" s="27">
        <v>1004354</v>
      </c>
      <c r="R509" s="27">
        <v>0</v>
      </c>
      <c r="S509" s="27">
        <v>0</v>
      </c>
      <c r="T509" s="20">
        <f>Ugovori_OPULJP[[#This Row],[Bespovratna sredstva - Ukupno (EU+Nac) HRK
= Ukupna ugovorena vrijednost bespovratnih sredstava]]+Ugovori_OPULJP[[#This Row],[Javni doprinos korisnika - HRK]]+Ugovori_OPULJP[[#This Row],[Privatni doprinos korisnika - HRK]]</f>
        <v>1004354</v>
      </c>
      <c r="U509" s="17" t="s">
        <v>32</v>
      </c>
      <c r="V509" s="17" t="s">
        <v>29</v>
      </c>
      <c r="W509" s="35" t="s">
        <v>2017</v>
      </c>
      <c r="X509" s="35" t="s">
        <v>704</v>
      </c>
      <c r="Y509" s="11"/>
    </row>
    <row r="510" spans="1:25" ht="51" customHeight="1" x14ac:dyDescent="0.2">
      <c r="A510" s="33" t="s">
        <v>2018</v>
      </c>
      <c r="B510" s="34" t="s">
        <v>700</v>
      </c>
      <c r="C510" s="35" t="s">
        <v>701</v>
      </c>
      <c r="D510" s="35" t="s">
        <v>1068</v>
      </c>
      <c r="E510" s="17" t="s">
        <v>74</v>
      </c>
      <c r="F510" s="37" t="s">
        <v>2019</v>
      </c>
      <c r="G510" s="37" t="s">
        <v>2020</v>
      </c>
      <c r="H510" s="19">
        <v>43518</v>
      </c>
      <c r="I510" s="19">
        <v>44430</v>
      </c>
      <c r="J510" s="19" t="str">
        <f ca="1">IF(Ugovori_OPULJP[[#This Row],[DATUM ZAVRŠETKA OPERACIJE]]&lt;TODAY(),"završen","u provedbi")</f>
        <v>završen</v>
      </c>
      <c r="K510" s="18" t="s">
        <v>209</v>
      </c>
      <c r="L510" s="18" t="s">
        <v>209</v>
      </c>
      <c r="M510" s="42">
        <v>0.85</v>
      </c>
      <c r="N510" s="42">
        <v>0.15</v>
      </c>
      <c r="O510" s="27">
        <f>Ugovori_OPULJP[[#This Row],[Bespovratna sredstva - Ukupno (EU+Nac) HRK
= Ukupna ugovorena vrijednost bespovratnih sredstava]]*Ugovori_OPULJP[[#This Row],[EU STOPA SUFINANCIRANJA %
EU CO-FINANCING RATE %]]</f>
        <v>3450587.4864999996</v>
      </c>
      <c r="P510" s="27">
        <f>Ugovori_OPULJP[[#This Row],[Bespovratna sredstva - Ukupno (EU+Nac) HRK
= Ukupna ugovorena vrijednost bespovratnih sredstava]]*Ugovori_OPULJP[[#This Row],[STOPA NACIONALNOG SUFINANCIRANJA %]]</f>
        <v>608927.20349999995</v>
      </c>
      <c r="Q510" s="27">
        <v>4059514.69</v>
      </c>
      <c r="R510" s="27">
        <v>0</v>
      </c>
      <c r="S510" s="27">
        <v>0</v>
      </c>
      <c r="T510" s="20">
        <f>Ugovori_OPULJP[[#This Row],[Bespovratna sredstva - Ukupno (EU+Nac) HRK
= Ukupna ugovorena vrijednost bespovratnih sredstava]]+Ugovori_OPULJP[[#This Row],[Javni doprinos korisnika - HRK]]+Ugovori_OPULJP[[#This Row],[Privatni doprinos korisnika - HRK]]</f>
        <v>4059514.69</v>
      </c>
      <c r="U510" s="17" t="s">
        <v>32</v>
      </c>
      <c r="V510" s="17" t="s">
        <v>29</v>
      </c>
      <c r="W510" s="35" t="s">
        <v>2021</v>
      </c>
      <c r="X510" s="35" t="s">
        <v>704</v>
      </c>
      <c r="Y510" s="11"/>
    </row>
    <row r="511" spans="1:25" ht="51" customHeight="1" x14ac:dyDescent="0.2">
      <c r="A511" s="33" t="s">
        <v>2022</v>
      </c>
      <c r="B511" s="34" t="s">
        <v>700</v>
      </c>
      <c r="C511" s="35" t="s">
        <v>701</v>
      </c>
      <c r="D511" s="35" t="s">
        <v>1068</v>
      </c>
      <c r="E511" s="17" t="s">
        <v>74</v>
      </c>
      <c r="F511" s="37" t="s">
        <v>2023</v>
      </c>
      <c r="G511" s="37" t="s">
        <v>2024</v>
      </c>
      <c r="H511" s="19">
        <v>43448</v>
      </c>
      <c r="I511" s="19">
        <v>44361</v>
      </c>
      <c r="J511" s="19" t="str">
        <f ca="1">IF(Ugovori_OPULJP[[#This Row],[DATUM ZAVRŠETKA OPERACIJE]]&lt;TODAY(),"završen","u provedbi")</f>
        <v>završen</v>
      </c>
      <c r="K511" s="18" t="s">
        <v>184</v>
      </c>
      <c r="L511" s="18" t="s">
        <v>184</v>
      </c>
      <c r="M511" s="42">
        <v>0.85</v>
      </c>
      <c r="N511" s="42">
        <v>0.15</v>
      </c>
      <c r="O511" s="27">
        <f>Ugovori_OPULJP[[#This Row],[Bespovratna sredstva - Ukupno (EU+Nac) HRK
= Ukupna ugovorena vrijednost bespovratnih sredstava]]*Ugovori_OPULJP[[#This Row],[EU STOPA SUFINANCIRANJA %
EU CO-FINANCING RATE %]]</f>
        <v>1950798.0504999997</v>
      </c>
      <c r="P511" s="27">
        <f>Ugovori_OPULJP[[#This Row],[Bespovratna sredstva - Ukupno (EU+Nac) HRK
= Ukupna ugovorena vrijednost bespovratnih sredstava]]*Ugovori_OPULJP[[#This Row],[STOPA NACIONALNOG SUFINANCIRANJA %]]</f>
        <v>344258.47949999996</v>
      </c>
      <c r="Q511" s="27">
        <v>2295056.5299999998</v>
      </c>
      <c r="R511" s="27">
        <v>0</v>
      </c>
      <c r="S511" s="27">
        <v>0</v>
      </c>
      <c r="T511" s="20">
        <f>Ugovori_OPULJP[[#This Row],[Bespovratna sredstva - Ukupno (EU+Nac) HRK
= Ukupna ugovorena vrijednost bespovratnih sredstava]]+Ugovori_OPULJP[[#This Row],[Javni doprinos korisnika - HRK]]+Ugovori_OPULJP[[#This Row],[Privatni doprinos korisnika - HRK]]</f>
        <v>2295056.5299999998</v>
      </c>
      <c r="U511" s="17" t="s">
        <v>32</v>
      </c>
      <c r="V511" s="17" t="s">
        <v>29</v>
      </c>
      <c r="W511" s="35" t="s">
        <v>2025</v>
      </c>
      <c r="X511" s="35" t="s">
        <v>704</v>
      </c>
      <c r="Y511" s="11"/>
    </row>
    <row r="512" spans="1:25" ht="51" customHeight="1" x14ac:dyDescent="0.2">
      <c r="A512" s="33" t="s">
        <v>2026</v>
      </c>
      <c r="B512" s="34" t="s">
        <v>700</v>
      </c>
      <c r="C512" s="35" t="s">
        <v>701</v>
      </c>
      <c r="D512" s="35" t="s">
        <v>1068</v>
      </c>
      <c r="E512" s="17" t="s">
        <v>74</v>
      </c>
      <c r="F512" s="37" t="s">
        <v>2027</v>
      </c>
      <c r="G512" s="37" t="s">
        <v>2028</v>
      </c>
      <c r="H512" s="19">
        <v>43341</v>
      </c>
      <c r="I512" s="19">
        <v>44255</v>
      </c>
      <c r="J512" s="19" t="str">
        <f ca="1">IF(Ugovori_OPULJP[[#This Row],[DATUM ZAVRŠETKA OPERACIJE]]&lt;TODAY(),"završen","u provedbi")</f>
        <v>završen</v>
      </c>
      <c r="K512" s="18" t="s">
        <v>77</v>
      </c>
      <c r="L512" s="18" t="s">
        <v>77</v>
      </c>
      <c r="M512" s="42">
        <v>0.85</v>
      </c>
      <c r="N512" s="42">
        <v>0.15</v>
      </c>
      <c r="O512" s="27">
        <f>Ugovori_OPULJP[[#This Row],[Bespovratna sredstva - Ukupno (EU+Nac) HRK
= Ukupna ugovorena vrijednost bespovratnih sredstava]]*Ugovori_OPULJP[[#This Row],[EU STOPA SUFINANCIRANJA %
EU CO-FINANCING RATE %]]</f>
        <v>842873.39599999995</v>
      </c>
      <c r="P512" s="27">
        <f>Ugovori_OPULJP[[#This Row],[Bespovratna sredstva - Ukupno (EU+Nac) HRK
= Ukupna ugovorena vrijednost bespovratnih sredstava]]*Ugovori_OPULJP[[#This Row],[STOPA NACIONALNOG SUFINANCIRANJA %]]</f>
        <v>148742.364</v>
      </c>
      <c r="Q512" s="27">
        <v>991615.76</v>
      </c>
      <c r="R512" s="27">
        <v>0</v>
      </c>
      <c r="S512" s="27">
        <v>0</v>
      </c>
      <c r="T512" s="20">
        <f>Ugovori_OPULJP[[#This Row],[Bespovratna sredstva - Ukupno (EU+Nac) HRK
= Ukupna ugovorena vrijednost bespovratnih sredstava]]+Ugovori_OPULJP[[#This Row],[Javni doprinos korisnika - HRK]]+Ugovori_OPULJP[[#This Row],[Privatni doprinos korisnika - HRK]]</f>
        <v>991615.76</v>
      </c>
      <c r="U512" s="17" t="s">
        <v>32</v>
      </c>
      <c r="V512" s="17" t="s">
        <v>29</v>
      </c>
      <c r="W512" s="35" t="s">
        <v>2029</v>
      </c>
      <c r="X512" s="35" t="s">
        <v>704</v>
      </c>
      <c r="Y512" s="11"/>
    </row>
    <row r="513" spans="1:25" ht="51" customHeight="1" x14ac:dyDescent="0.2">
      <c r="A513" s="33" t="s">
        <v>2030</v>
      </c>
      <c r="B513" s="34" t="s">
        <v>700</v>
      </c>
      <c r="C513" s="35" t="s">
        <v>701</v>
      </c>
      <c r="D513" s="35" t="s">
        <v>1068</v>
      </c>
      <c r="E513" s="17" t="s">
        <v>74</v>
      </c>
      <c r="F513" s="37" t="s">
        <v>2031</v>
      </c>
      <c r="G513" s="37" t="s">
        <v>2032</v>
      </c>
      <c r="H513" s="19">
        <v>43634</v>
      </c>
      <c r="I513" s="19">
        <v>44548</v>
      </c>
      <c r="J513" s="19" t="str">
        <f ca="1">IF(Ugovori_OPULJP[[#This Row],[DATUM ZAVRŠETKA OPERACIJE]]&lt;TODAY(),"završen","u provedbi")</f>
        <v>završen</v>
      </c>
      <c r="K513" s="18" t="s">
        <v>209</v>
      </c>
      <c r="L513" s="18" t="s">
        <v>209</v>
      </c>
      <c r="M513" s="42">
        <v>0.85</v>
      </c>
      <c r="N513" s="42">
        <v>0.15</v>
      </c>
      <c r="O513" s="27">
        <f>Ugovori_OPULJP[[#This Row],[Bespovratna sredstva - Ukupno (EU+Nac) HRK
= Ukupna ugovorena vrijednost bespovratnih sredstava]]*Ugovori_OPULJP[[#This Row],[EU STOPA SUFINANCIRANJA %
EU CO-FINANCING RATE %]]</f>
        <v>1301900.8</v>
      </c>
      <c r="P513" s="27">
        <f>Ugovori_OPULJP[[#This Row],[Bespovratna sredstva - Ukupno (EU+Nac) HRK
= Ukupna ugovorena vrijednost bespovratnih sredstava]]*Ugovori_OPULJP[[#This Row],[STOPA NACIONALNOG SUFINANCIRANJA %]]</f>
        <v>229747.19999999998</v>
      </c>
      <c r="Q513" s="27">
        <v>1531648</v>
      </c>
      <c r="R513" s="27">
        <v>0</v>
      </c>
      <c r="S513" s="27">
        <v>0</v>
      </c>
      <c r="T513" s="20">
        <f>Ugovori_OPULJP[[#This Row],[Bespovratna sredstva - Ukupno (EU+Nac) HRK
= Ukupna ugovorena vrijednost bespovratnih sredstava]]+Ugovori_OPULJP[[#This Row],[Javni doprinos korisnika - HRK]]+Ugovori_OPULJP[[#This Row],[Privatni doprinos korisnika - HRK]]</f>
        <v>1531648</v>
      </c>
      <c r="U513" s="17" t="s">
        <v>32</v>
      </c>
      <c r="V513" s="17" t="s">
        <v>29</v>
      </c>
      <c r="W513" s="35" t="s">
        <v>2033</v>
      </c>
      <c r="X513" s="35" t="s">
        <v>704</v>
      </c>
      <c r="Y513" s="11"/>
    </row>
    <row r="514" spans="1:25" ht="51" customHeight="1" x14ac:dyDescent="0.2">
      <c r="A514" s="33" t="s">
        <v>2034</v>
      </c>
      <c r="B514" s="34" t="s">
        <v>700</v>
      </c>
      <c r="C514" s="35" t="s">
        <v>701</v>
      </c>
      <c r="D514" s="35" t="s">
        <v>1068</v>
      </c>
      <c r="E514" s="17" t="s">
        <v>74</v>
      </c>
      <c r="F514" s="37" t="s">
        <v>2035</v>
      </c>
      <c r="G514" s="37" t="s">
        <v>601</v>
      </c>
      <c r="H514" s="19">
        <v>43409</v>
      </c>
      <c r="I514" s="19">
        <v>44321</v>
      </c>
      <c r="J514" s="19" t="str">
        <f ca="1">IF(Ugovori_OPULJP[[#This Row],[DATUM ZAVRŠETKA OPERACIJE]]&lt;TODAY(),"završen","u provedbi")</f>
        <v>završen</v>
      </c>
      <c r="K514" s="18" t="s">
        <v>102</v>
      </c>
      <c r="L514" s="18" t="s">
        <v>102</v>
      </c>
      <c r="M514" s="42">
        <v>0.85</v>
      </c>
      <c r="N514" s="42">
        <v>0.15</v>
      </c>
      <c r="O514" s="27">
        <f>Ugovori_OPULJP[[#This Row],[Bespovratna sredstva - Ukupno (EU+Nac) HRK
= Ukupna ugovorena vrijednost bespovratnih sredstava]]*Ugovori_OPULJP[[#This Row],[EU STOPA SUFINANCIRANJA %
EU CO-FINANCING RATE %]]</f>
        <v>1409240.976</v>
      </c>
      <c r="P514" s="27">
        <f>Ugovori_OPULJP[[#This Row],[Bespovratna sredstva - Ukupno (EU+Nac) HRK
= Ukupna ugovorena vrijednost bespovratnih sredstava]]*Ugovori_OPULJP[[#This Row],[STOPA NACIONALNOG SUFINANCIRANJA %]]</f>
        <v>248689.584</v>
      </c>
      <c r="Q514" s="27">
        <v>1657930.56</v>
      </c>
      <c r="R514" s="27">
        <v>0</v>
      </c>
      <c r="S514" s="27">
        <v>0</v>
      </c>
      <c r="T514" s="20">
        <f>Ugovori_OPULJP[[#This Row],[Bespovratna sredstva - Ukupno (EU+Nac) HRK
= Ukupna ugovorena vrijednost bespovratnih sredstava]]+Ugovori_OPULJP[[#This Row],[Javni doprinos korisnika - HRK]]+Ugovori_OPULJP[[#This Row],[Privatni doprinos korisnika - HRK]]</f>
        <v>1657930.56</v>
      </c>
      <c r="U514" s="17" t="s">
        <v>32</v>
      </c>
      <c r="V514" s="17" t="s">
        <v>29</v>
      </c>
      <c r="W514" s="35" t="s">
        <v>2036</v>
      </c>
      <c r="X514" s="35" t="s">
        <v>704</v>
      </c>
      <c r="Y514" s="11"/>
    </row>
    <row r="515" spans="1:25" ht="51" customHeight="1" x14ac:dyDescent="0.2">
      <c r="A515" s="33" t="s">
        <v>2037</v>
      </c>
      <c r="B515" s="34" t="s">
        <v>700</v>
      </c>
      <c r="C515" s="35" t="s">
        <v>701</v>
      </c>
      <c r="D515" s="35" t="s">
        <v>1068</v>
      </c>
      <c r="E515" s="17" t="s">
        <v>74</v>
      </c>
      <c r="F515" s="37" t="s">
        <v>2038</v>
      </c>
      <c r="G515" s="37" t="s">
        <v>2039</v>
      </c>
      <c r="H515" s="19">
        <v>43482</v>
      </c>
      <c r="I515" s="19">
        <v>44394</v>
      </c>
      <c r="J515" s="19" t="str">
        <f ca="1">IF(Ugovori_OPULJP[[#This Row],[DATUM ZAVRŠETKA OPERACIJE]]&lt;TODAY(),"završen","u provedbi")</f>
        <v>završen</v>
      </c>
      <c r="K515" s="18" t="s">
        <v>97</v>
      </c>
      <c r="L515" s="18" t="s">
        <v>97</v>
      </c>
      <c r="M515" s="42">
        <v>0.85</v>
      </c>
      <c r="N515" s="42">
        <v>0.15</v>
      </c>
      <c r="O515" s="27">
        <f>Ugovori_OPULJP[[#This Row],[Bespovratna sredstva - Ukupno (EU+Nac) HRK
= Ukupna ugovorena vrijednost bespovratnih sredstava]]*Ugovori_OPULJP[[#This Row],[EU STOPA SUFINANCIRANJA %
EU CO-FINANCING RATE %]]</f>
        <v>2168674.6999999997</v>
      </c>
      <c r="P515" s="27">
        <f>Ugovori_OPULJP[[#This Row],[Bespovratna sredstva - Ukupno (EU+Nac) HRK
= Ukupna ugovorena vrijednost bespovratnih sredstava]]*Ugovori_OPULJP[[#This Row],[STOPA NACIONALNOG SUFINANCIRANJA %]]</f>
        <v>382707.3</v>
      </c>
      <c r="Q515" s="27">
        <v>2551382</v>
      </c>
      <c r="R515" s="27">
        <v>0</v>
      </c>
      <c r="S515" s="27">
        <v>0</v>
      </c>
      <c r="T515" s="20">
        <f>Ugovori_OPULJP[[#This Row],[Bespovratna sredstva - Ukupno (EU+Nac) HRK
= Ukupna ugovorena vrijednost bespovratnih sredstava]]+Ugovori_OPULJP[[#This Row],[Javni doprinos korisnika - HRK]]+Ugovori_OPULJP[[#This Row],[Privatni doprinos korisnika - HRK]]</f>
        <v>2551382</v>
      </c>
      <c r="U515" s="17" t="s">
        <v>32</v>
      </c>
      <c r="V515" s="17" t="s">
        <v>29</v>
      </c>
      <c r="W515" s="35" t="s">
        <v>2040</v>
      </c>
      <c r="X515" s="35" t="s">
        <v>704</v>
      </c>
      <c r="Y515" s="11"/>
    </row>
    <row r="516" spans="1:25" ht="63.75" customHeight="1" x14ac:dyDescent="0.2">
      <c r="A516" s="33" t="s">
        <v>2041</v>
      </c>
      <c r="B516" s="34" t="s">
        <v>700</v>
      </c>
      <c r="C516" s="35" t="s">
        <v>701</v>
      </c>
      <c r="D516" s="35" t="s">
        <v>1068</v>
      </c>
      <c r="E516" s="17" t="s">
        <v>74</v>
      </c>
      <c r="F516" s="37" t="s">
        <v>2042</v>
      </c>
      <c r="G516" s="37" t="s">
        <v>2043</v>
      </c>
      <c r="H516" s="19">
        <v>43301</v>
      </c>
      <c r="I516" s="19">
        <v>44216</v>
      </c>
      <c r="J516" s="19" t="str">
        <f ca="1">IF(Ugovori_OPULJP[[#This Row],[DATUM ZAVRŠETKA OPERACIJE]]&lt;TODAY(),"završen","u provedbi")</f>
        <v>završen</v>
      </c>
      <c r="K516" s="18" t="s">
        <v>97</v>
      </c>
      <c r="L516" s="18" t="s">
        <v>97</v>
      </c>
      <c r="M516" s="42">
        <v>0.85</v>
      </c>
      <c r="N516" s="42">
        <v>0.15</v>
      </c>
      <c r="O516" s="27">
        <f>Ugovori_OPULJP[[#This Row],[Bespovratna sredstva - Ukupno (EU+Nac) HRK
= Ukupna ugovorena vrijednost bespovratnih sredstava]]*Ugovori_OPULJP[[#This Row],[EU STOPA SUFINANCIRANJA %
EU CO-FINANCING RATE %]]</f>
        <v>6853038.3764999993</v>
      </c>
      <c r="P516" s="27">
        <f>Ugovori_OPULJP[[#This Row],[Bespovratna sredstva - Ukupno (EU+Nac) HRK
= Ukupna ugovorena vrijednost bespovratnih sredstava]]*Ugovori_OPULJP[[#This Row],[STOPA NACIONALNOG SUFINANCIRANJA %]]</f>
        <v>1209359.7134999998</v>
      </c>
      <c r="Q516" s="27">
        <v>8062398.0899999999</v>
      </c>
      <c r="R516" s="27">
        <v>0</v>
      </c>
      <c r="S516" s="27">
        <v>0</v>
      </c>
      <c r="T516" s="20">
        <f>Ugovori_OPULJP[[#This Row],[Bespovratna sredstva - Ukupno (EU+Nac) HRK
= Ukupna ugovorena vrijednost bespovratnih sredstava]]+Ugovori_OPULJP[[#This Row],[Javni doprinos korisnika - HRK]]+Ugovori_OPULJP[[#This Row],[Privatni doprinos korisnika - HRK]]</f>
        <v>8062398.0899999999</v>
      </c>
      <c r="U516" s="17" t="s">
        <v>32</v>
      </c>
      <c r="V516" s="17" t="s">
        <v>29</v>
      </c>
      <c r="W516" s="35" t="s">
        <v>2044</v>
      </c>
      <c r="X516" s="35" t="s">
        <v>704</v>
      </c>
      <c r="Y516" s="11"/>
    </row>
    <row r="517" spans="1:25" ht="51" customHeight="1" x14ac:dyDescent="0.2">
      <c r="A517" s="33" t="s">
        <v>2045</v>
      </c>
      <c r="B517" s="34" t="s">
        <v>700</v>
      </c>
      <c r="C517" s="35" t="s">
        <v>701</v>
      </c>
      <c r="D517" s="35" t="s">
        <v>1068</v>
      </c>
      <c r="E517" s="17" t="s">
        <v>74</v>
      </c>
      <c r="F517" s="37" t="s">
        <v>2046</v>
      </c>
      <c r="G517" s="23" t="s">
        <v>81</v>
      </c>
      <c r="H517" s="19">
        <v>43306</v>
      </c>
      <c r="I517" s="19">
        <v>44221</v>
      </c>
      <c r="J517" s="19" t="str">
        <f ca="1">IF(Ugovori_OPULJP[[#This Row],[DATUM ZAVRŠETKA OPERACIJE]]&lt;TODAY(),"završen","u provedbi")</f>
        <v>završen</v>
      </c>
      <c r="K517" s="18" t="s">
        <v>82</v>
      </c>
      <c r="L517" s="18" t="s">
        <v>82</v>
      </c>
      <c r="M517" s="42">
        <v>0.85</v>
      </c>
      <c r="N517" s="42">
        <v>0.15</v>
      </c>
      <c r="O517" s="27">
        <f>Ugovori_OPULJP[[#This Row],[Bespovratna sredstva - Ukupno (EU+Nac) HRK
= Ukupna ugovorena vrijednost bespovratnih sredstava]]*Ugovori_OPULJP[[#This Row],[EU STOPA SUFINANCIRANJA %
EU CO-FINANCING RATE %]]</f>
        <v>1424665.382</v>
      </c>
      <c r="P517" s="27">
        <f>Ugovori_OPULJP[[#This Row],[Bespovratna sredstva - Ukupno (EU+Nac) HRK
= Ukupna ugovorena vrijednost bespovratnih sredstava]]*Ugovori_OPULJP[[#This Row],[STOPA NACIONALNOG SUFINANCIRANJA %]]</f>
        <v>251411.53799999997</v>
      </c>
      <c r="Q517" s="27">
        <v>1676076.92</v>
      </c>
      <c r="R517" s="27">
        <v>0</v>
      </c>
      <c r="S517" s="27">
        <v>0</v>
      </c>
      <c r="T517" s="20">
        <f>Ugovori_OPULJP[[#This Row],[Bespovratna sredstva - Ukupno (EU+Nac) HRK
= Ukupna ugovorena vrijednost bespovratnih sredstava]]+Ugovori_OPULJP[[#This Row],[Javni doprinos korisnika - HRK]]+Ugovori_OPULJP[[#This Row],[Privatni doprinos korisnika - HRK]]</f>
        <v>1676076.92</v>
      </c>
      <c r="U517" s="17" t="s">
        <v>32</v>
      </c>
      <c r="V517" s="17" t="s">
        <v>29</v>
      </c>
      <c r="W517" s="35" t="s">
        <v>2047</v>
      </c>
      <c r="X517" s="35" t="s">
        <v>704</v>
      </c>
      <c r="Y517" s="11"/>
    </row>
    <row r="518" spans="1:25" ht="51" customHeight="1" x14ac:dyDescent="0.2">
      <c r="A518" s="33" t="s">
        <v>2048</v>
      </c>
      <c r="B518" s="34" t="s">
        <v>700</v>
      </c>
      <c r="C518" s="35" t="s">
        <v>701</v>
      </c>
      <c r="D518" s="35" t="s">
        <v>1068</v>
      </c>
      <c r="E518" s="17" t="s">
        <v>74</v>
      </c>
      <c r="F518" s="37" t="s">
        <v>2049</v>
      </c>
      <c r="G518" s="37" t="s">
        <v>2050</v>
      </c>
      <c r="H518" s="19">
        <v>43341</v>
      </c>
      <c r="I518" s="19">
        <v>44255</v>
      </c>
      <c r="J518" s="19" t="str">
        <f ca="1">IF(Ugovori_OPULJP[[#This Row],[DATUM ZAVRŠETKA OPERACIJE]]&lt;TODAY(),"završen","u provedbi")</f>
        <v>završen</v>
      </c>
      <c r="K518" s="18" t="s">
        <v>97</v>
      </c>
      <c r="L518" s="18" t="s">
        <v>97</v>
      </c>
      <c r="M518" s="42">
        <v>0.85</v>
      </c>
      <c r="N518" s="42">
        <v>0.15</v>
      </c>
      <c r="O518" s="27">
        <f>Ugovori_OPULJP[[#This Row],[Bespovratna sredstva - Ukupno (EU+Nac) HRK
= Ukupna ugovorena vrijednost bespovratnih sredstava]]*Ugovori_OPULJP[[#This Row],[EU STOPA SUFINANCIRANJA %
EU CO-FINANCING RATE %]]</f>
        <v>2431738.2250000001</v>
      </c>
      <c r="P518" s="27">
        <f>Ugovori_OPULJP[[#This Row],[Bespovratna sredstva - Ukupno (EU+Nac) HRK
= Ukupna ugovorena vrijednost bespovratnih sredstava]]*Ugovori_OPULJP[[#This Row],[STOPA NACIONALNOG SUFINANCIRANJA %]]</f>
        <v>429130.27499999997</v>
      </c>
      <c r="Q518" s="27">
        <v>2860868.5</v>
      </c>
      <c r="R518" s="27">
        <v>0</v>
      </c>
      <c r="S518" s="27">
        <v>0</v>
      </c>
      <c r="T518" s="20">
        <f>Ugovori_OPULJP[[#This Row],[Bespovratna sredstva - Ukupno (EU+Nac) HRK
= Ukupna ugovorena vrijednost bespovratnih sredstava]]+Ugovori_OPULJP[[#This Row],[Javni doprinos korisnika - HRK]]+Ugovori_OPULJP[[#This Row],[Privatni doprinos korisnika - HRK]]</f>
        <v>2860868.5</v>
      </c>
      <c r="U518" s="17" t="s">
        <v>32</v>
      </c>
      <c r="V518" s="17" t="s">
        <v>29</v>
      </c>
      <c r="W518" s="35" t="s">
        <v>2051</v>
      </c>
      <c r="X518" s="35" t="s">
        <v>704</v>
      </c>
      <c r="Y518" s="11"/>
    </row>
    <row r="519" spans="1:25" ht="51" customHeight="1" x14ac:dyDescent="0.2">
      <c r="A519" s="33" t="s">
        <v>2052</v>
      </c>
      <c r="B519" s="34" t="s">
        <v>700</v>
      </c>
      <c r="C519" s="35" t="s">
        <v>701</v>
      </c>
      <c r="D519" s="35" t="s">
        <v>1068</v>
      </c>
      <c r="E519" s="17" t="s">
        <v>74</v>
      </c>
      <c r="F519" s="37" t="s">
        <v>2053</v>
      </c>
      <c r="G519" s="37" t="s">
        <v>2054</v>
      </c>
      <c r="H519" s="19">
        <v>43370</v>
      </c>
      <c r="I519" s="19">
        <v>44282</v>
      </c>
      <c r="J519" s="19" t="str">
        <f ca="1">IF(Ugovori_OPULJP[[#This Row],[DATUM ZAVRŠETKA OPERACIJE]]&lt;TODAY(),"završen","u provedbi")</f>
        <v>završen</v>
      </c>
      <c r="K519" s="18" t="s">
        <v>184</v>
      </c>
      <c r="L519" s="18" t="s">
        <v>184</v>
      </c>
      <c r="M519" s="42">
        <v>0.85</v>
      </c>
      <c r="N519" s="42">
        <v>0.15</v>
      </c>
      <c r="O519" s="27">
        <f>Ugovori_OPULJP[[#This Row],[Bespovratna sredstva - Ukupno (EU+Nac) HRK
= Ukupna ugovorena vrijednost bespovratnih sredstava]]*Ugovori_OPULJP[[#This Row],[EU STOPA SUFINANCIRANJA %
EU CO-FINANCING RATE %]]</f>
        <v>1298027.4689999998</v>
      </c>
      <c r="P519" s="27">
        <f>Ugovori_OPULJP[[#This Row],[Bespovratna sredstva - Ukupno (EU+Nac) HRK
= Ukupna ugovorena vrijednost bespovratnih sredstava]]*Ugovori_OPULJP[[#This Row],[STOPA NACIONALNOG SUFINANCIRANJA %]]</f>
        <v>229063.67099999997</v>
      </c>
      <c r="Q519" s="27">
        <v>1527091.14</v>
      </c>
      <c r="R519" s="27">
        <v>0</v>
      </c>
      <c r="S519" s="27">
        <v>0</v>
      </c>
      <c r="T519" s="20">
        <f>Ugovori_OPULJP[[#This Row],[Bespovratna sredstva - Ukupno (EU+Nac) HRK
= Ukupna ugovorena vrijednost bespovratnih sredstava]]+Ugovori_OPULJP[[#This Row],[Javni doprinos korisnika - HRK]]+Ugovori_OPULJP[[#This Row],[Privatni doprinos korisnika - HRK]]</f>
        <v>1527091.14</v>
      </c>
      <c r="U519" s="17" t="s">
        <v>32</v>
      </c>
      <c r="V519" s="17" t="s">
        <v>29</v>
      </c>
      <c r="W519" s="35" t="s">
        <v>2055</v>
      </c>
      <c r="X519" s="35" t="s">
        <v>704</v>
      </c>
      <c r="Y519" s="11"/>
    </row>
    <row r="520" spans="1:25" ht="51" customHeight="1" x14ac:dyDescent="0.2">
      <c r="A520" s="33" t="s">
        <v>2056</v>
      </c>
      <c r="B520" s="34" t="s">
        <v>700</v>
      </c>
      <c r="C520" s="35" t="s">
        <v>701</v>
      </c>
      <c r="D520" s="35" t="s">
        <v>1068</v>
      </c>
      <c r="E520" s="17" t="s">
        <v>74</v>
      </c>
      <c r="F520" s="37" t="s">
        <v>2057</v>
      </c>
      <c r="G520" s="37" t="s">
        <v>2058</v>
      </c>
      <c r="H520" s="19">
        <v>43343</v>
      </c>
      <c r="I520" s="19">
        <v>44255</v>
      </c>
      <c r="J520" s="19" t="str">
        <f ca="1">IF(Ugovori_OPULJP[[#This Row],[DATUM ZAVRŠETKA OPERACIJE]]&lt;TODAY(),"završen","u provedbi")</f>
        <v>završen</v>
      </c>
      <c r="K520" s="18" t="s">
        <v>97</v>
      </c>
      <c r="L520" s="18" t="s">
        <v>97</v>
      </c>
      <c r="M520" s="42">
        <v>0.85</v>
      </c>
      <c r="N520" s="42">
        <v>0.15</v>
      </c>
      <c r="O520" s="27">
        <f>Ugovori_OPULJP[[#This Row],[Bespovratna sredstva - Ukupno (EU+Nac) HRK
= Ukupna ugovorena vrijednost bespovratnih sredstava]]*Ugovori_OPULJP[[#This Row],[EU STOPA SUFINANCIRANJA %
EU CO-FINANCING RATE %]]</f>
        <v>3280087.9499999997</v>
      </c>
      <c r="P520" s="27">
        <f>Ugovori_OPULJP[[#This Row],[Bespovratna sredstva - Ukupno (EU+Nac) HRK
= Ukupna ugovorena vrijednost bespovratnih sredstava]]*Ugovori_OPULJP[[#This Row],[STOPA NACIONALNOG SUFINANCIRANJA %]]</f>
        <v>578839.04999999993</v>
      </c>
      <c r="Q520" s="27">
        <v>3858927</v>
      </c>
      <c r="R520" s="27">
        <v>0</v>
      </c>
      <c r="S520" s="27">
        <v>0</v>
      </c>
      <c r="T520" s="20">
        <f>Ugovori_OPULJP[[#This Row],[Bespovratna sredstva - Ukupno (EU+Nac) HRK
= Ukupna ugovorena vrijednost bespovratnih sredstava]]+Ugovori_OPULJP[[#This Row],[Javni doprinos korisnika - HRK]]+Ugovori_OPULJP[[#This Row],[Privatni doprinos korisnika - HRK]]</f>
        <v>3858927</v>
      </c>
      <c r="U520" s="17" t="s">
        <v>32</v>
      </c>
      <c r="V520" s="17" t="s">
        <v>29</v>
      </c>
      <c r="W520" s="35" t="s">
        <v>2059</v>
      </c>
      <c r="X520" s="35" t="s">
        <v>704</v>
      </c>
      <c r="Y520" s="11"/>
    </row>
    <row r="521" spans="1:25" ht="51" customHeight="1" x14ac:dyDescent="0.2">
      <c r="A521" s="33" t="s">
        <v>2060</v>
      </c>
      <c r="B521" s="34" t="s">
        <v>700</v>
      </c>
      <c r="C521" s="35" t="s">
        <v>701</v>
      </c>
      <c r="D521" s="35" t="s">
        <v>1068</v>
      </c>
      <c r="E521" s="17" t="s">
        <v>74</v>
      </c>
      <c r="F521" s="37" t="s">
        <v>2061</v>
      </c>
      <c r="G521" s="37" t="s">
        <v>2062</v>
      </c>
      <c r="H521" s="19">
        <v>43343</v>
      </c>
      <c r="I521" s="19">
        <v>44255</v>
      </c>
      <c r="J521" s="19" t="str">
        <f ca="1">IF(Ugovori_OPULJP[[#This Row],[DATUM ZAVRŠETKA OPERACIJE]]&lt;TODAY(),"završen","u provedbi")</f>
        <v>završen</v>
      </c>
      <c r="K521" s="18" t="s">
        <v>97</v>
      </c>
      <c r="L521" s="18" t="s">
        <v>97</v>
      </c>
      <c r="M521" s="42">
        <v>0.85</v>
      </c>
      <c r="N521" s="42">
        <v>0.15</v>
      </c>
      <c r="O521" s="27">
        <f>Ugovori_OPULJP[[#This Row],[Bespovratna sredstva - Ukupno (EU+Nac) HRK
= Ukupna ugovorena vrijednost bespovratnih sredstava]]*Ugovori_OPULJP[[#This Row],[EU STOPA SUFINANCIRANJA %
EU CO-FINANCING RATE %]]</f>
        <v>3633245.4824999999</v>
      </c>
      <c r="P521" s="27">
        <f>Ugovori_OPULJP[[#This Row],[Bespovratna sredstva - Ukupno (EU+Nac) HRK
= Ukupna ugovorena vrijednost bespovratnih sredstava]]*Ugovori_OPULJP[[#This Row],[STOPA NACIONALNOG SUFINANCIRANJA %]]</f>
        <v>641160.96750000003</v>
      </c>
      <c r="Q521" s="27">
        <v>4274406.45</v>
      </c>
      <c r="R521" s="27">
        <v>0</v>
      </c>
      <c r="S521" s="27">
        <v>0</v>
      </c>
      <c r="T521" s="20">
        <f>Ugovori_OPULJP[[#This Row],[Bespovratna sredstva - Ukupno (EU+Nac) HRK
= Ukupna ugovorena vrijednost bespovratnih sredstava]]+Ugovori_OPULJP[[#This Row],[Javni doprinos korisnika - HRK]]+Ugovori_OPULJP[[#This Row],[Privatni doprinos korisnika - HRK]]</f>
        <v>4274406.45</v>
      </c>
      <c r="U521" s="17" t="s">
        <v>32</v>
      </c>
      <c r="V521" s="17" t="s">
        <v>29</v>
      </c>
      <c r="W521" s="35" t="s">
        <v>2063</v>
      </c>
      <c r="X521" s="35" t="s">
        <v>704</v>
      </c>
      <c r="Y521" s="11"/>
    </row>
    <row r="522" spans="1:25" ht="51" customHeight="1" x14ac:dyDescent="0.2">
      <c r="A522" s="33" t="s">
        <v>2064</v>
      </c>
      <c r="B522" s="34" t="s">
        <v>700</v>
      </c>
      <c r="C522" s="35" t="s">
        <v>701</v>
      </c>
      <c r="D522" s="35" t="s">
        <v>1068</v>
      </c>
      <c r="E522" s="17" t="s">
        <v>74</v>
      </c>
      <c r="F522" s="37" t="s">
        <v>2065</v>
      </c>
      <c r="G522" s="37" t="s">
        <v>2066</v>
      </c>
      <c r="H522" s="19">
        <v>43378</v>
      </c>
      <c r="I522" s="19">
        <v>44291</v>
      </c>
      <c r="J522" s="19" t="str">
        <f ca="1">IF(Ugovori_OPULJP[[#This Row],[DATUM ZAVRŠETKA OPERACIJE]]&lt;TODAY(),"završen","u provedbi")</f>
        <v>završen</v>
      </c>
      <c r="K522" s="18" t="s">
        <v>320</v>
      </c>
      <c r="L522" s="18" t="s">
        <v>320</v>
      </c>
      <c r="M522" s="42">
        <v>0.85</v>
      </c>
      <c r="N522" s="42">
        <v>0.15</v>
      </c>
      <c r="O522" s="27">
        <f>Ugovori_OPULJP[[#This Row],[Bespovratna sredstva - Ukupno (EU+Nac) HRK
= Ukupna ugovorena vrijednost bespovratnih sredstava]]*Ugovori_OPULJP[[#This Row],[EU STOPA SUFINANCIRANJA %
EU CO-FINANCING RATE %]]</f>
        <v>3432451.997</v>
      </c>
      <c r="P522" s="27">
        <f>Ugovori_OPULJP[[#This Row],[Bespovratna sredstva - Ukupno (EU+Nac) HRK
= Ukupna ugovorena vrijednost bespovratnih sredstava]]*Ugovori_OPULJP[[#This Row],[STOPA NACIONALNOG SUFINANCIRANJA %]]</f>
        <v>605726.82299999997</v>
      </c>
      <c r="Q522" s="27">
        <v>4038178.82</v>
      </c>
      <c r="R522" s="27">
        <v>0</v>
      </c>
      <c r="S522" s="27">
        <v>0</v>
      </c>
      <c r="T522" s="20">
        <f>Ugovori_OPULJP[[#This Row],[Bespovratna sredstva - Ukupno (EU+Nac) HRK
= Ukupna ugovorena vrijednost bespovratnih sredstava]]+Ugovori_OPULJP[[#This Row],[Javni doprinos korisnika - HRK]]+Ugovori_OPULJP[[#This Row],[Privatni doprinos korisnika - HRK]]</f>
        <v>4038178.82</v>
      </c>
      <c r="U522" s="17" t="s">
        <v>32</v>
      </c>
      <c r="V522" s="17" t="s">
        <v>29</v>
      </c>
      <c r="W522" s="35" t="s">
        <v>2067</v>
      </c>
      <c r="X522" s="35" t="s">
        <v>704</v>
      </c>
      <c r="Y522" s="11"/>
    </row>
    <row r="523" spans="1:25" ht="51" customHeight="1" x14ac:dyDescent="0.2">
      <c r="A523" s="33" t="s">
        <v>2068</v>
      </c>
      <c r="B523" s="34" t="s">
        <v>700</v>
      </c>
      <c r="C523" s="35" t="s">
        <v>701</v>
      </c>
      <c r="D523" s="35" t="s">
        <v>1068</v>
      </c>
      <c r="E523" s="17" t="s">
        <v>74</v>
      </c>
      <c r="F523" s="37" t="s">
        <v>2069</v>
      </c>
      <c r="G523" s="37" t="s">
        <v>2070</v>
      </c>
      <c r="H523" s="19">
        <v>43518</v>
      </c>
      <c r="I523" s="19">
        <v>44369</v>
      </c>
      <c r="J523" s="19" t="str">
        <f ca="1">IF(Ugovori_OPULJP[[#This Row],[DATUM ZAVRŠETKA OPERACIJE]]&lt;TODAY(),"završen","u provedbi")</f>
        <v>završen</v>
      </c>
      <c r="K523" s="18" t="s">
        <v>92</v>
      </c>
      <c r="L523" s="18" t="s">
        <v>92</v>
      </c>
      <c r="M523" s="42">
        <v>0.85</v>
      </c>
      <c r="N523" s="42">
        <v>0.15</v>
      </c>
      <c r="O523" s="27">
        <f>Ugovori_OPULJP[[#This Row],[Bespovratna sredstva - Ukupno (EU+Nac) HRK
= Ukupna ugovorena vrijednost bespovratnih sredstava]]*Ugovori_OPULJP[[#This Row],[EU STOPA SUFINANCIRANJA %
EU CO-FINANCING RATE %]]</f>
        <v>2784740.3265</v>
      </c>
      <c r="P523" s="27">
        <f>Ugovori_OPULJP[[#This Row],[Bespovratna sredstva - Ukupno (EU+Nac) HRK
= Ukupna ugovorena vrijednost bespovratnih sredstava]]*Ugovori_OPULJP[[#This Row],[STOPA NACIONALNOG SUFINANCIRANJA %]]</f>
        <v>491424.76349999994</v>
      </c>
      <c r="Q523" s="27">
        <v>3276165.09</v>
      </c>
      <c r="R523" s="27">
        <v>0</v>
      </c>
      <c r="S523" s="27">
        <v>0</v>
      </c>
      <c r="T523" s="20">
        <f>Ugovori_OPULJP[[#This Row],[Bespovratna sredstva - Ukupno (EU+Nac) HRK
= Ukupna ugovorena vrijednost bespovratnih sredstava]]+Ugovori_OPULJP[[#This Row],[Javni doprinos korisnika - HRK]]+Ugovori_OPULJP[[#This Row],[Privatni doprinos korisnika - HRK]]</f>
        <v>3276165.09</v>
      </c>
      <c r="U523" s="17" t="s">
        <v>32</v>
      </c>
      <c r="V523" s="17" t="s">
        <v>29</v>
      </c>
      <c r="W523" s="35" t="s">
        <v>2071</v>
      </c>
      <c r="X523" s="35" t="s">
        <v>704</v>
      </c>
      <c r="Y523" s="11"/>
    </row>
    <row r="524" spans="1:25" ht="51" customHeight="1" x14ac:dyDescent="0.2">
      <c r="A524" s="33" t="s">
        <v>2072</v>
      </c>
      <c r="B524" s="34" t="s">
        <v>700</v>
      </c>
      <c r="C524" s="35" t="s">
        <v>701</v>
      </c>
      <c r="D524" s="35" t="s">
        <v>1068</v>
      </c>
      <c r="E524" s="17" t="s">
        <v>74</v>
      </c>
      <c r="F524" s="37" t="s">
        <v>2073</v>
      </c>
      <c r="G524" s="37" t="s">
        <v>2074</v>
      </c>
      <c r="H524" s="19">
        <v>43518</v>
      </c>
      <c r="I524" s="19">
        <v>44430</v>
      </c>
      <c r="J524" s="19" t="str">
        <f ca="1">IF(Ugovori_OPULJP[[#This Row],[DATUM ZAVRŠETKA OPERACIJE]]&lt;TODAY(),"završen","u provedbi")</f>
        <v>završen</v>
      </c>
      <c r="K524" s="18" t="s">
        <v>82</v>
      </c>
      <c r="L524" s="18" t="s">
        <v>82</v>
      </c>
      <c r="M524" s="42">
        <v>0.85</v>
      </c>
      <c r="N524" s="42">
        <v>0.15</v>
      </c>
      <c r="O524" s="27">
        <f>Ugovori_OPULJP[[#This Row],[Bespovratna sredstva - Ukupno (EU+Nac) HRK
= Ukupna ugovorena vrijednost bespovratnih sredstava]]*Ugovori_OPULJP[[#This Row],[EU STOPA SUFINANCIRANJA %
EU CO-FINANCING RATE %]]</f>
        <v>1774680.49</v>
      </c>
      <c r="P524" s="27">
        <f>Ugovori_OPULJP[[#This Row],[Bespovratna sredstva - Ukupno (EU+Nac) HRK
= Ukupna ugovorena vrijednost bespovratnih sredstava]]*Ugovori_OPULJP[[#This Row],[STOPA NACIONALNOG SUFINANCIRANJA %]]</f>
        <v>313178.90999999997</v>
      </c>
      <c r="Q524" s="27">
        <v>2087859.4</v>
      </c>
      <c r="R524" s="27">
        <v>0</v>
      </c>
      <c r="S524" s="27">
        <v>0</v>
      </c>
      <c r="T524" s="20">
        <f>Ugovori_OPULJP[[#This Row],[Bespovratna sredstva - Ukupno (EU+Nac) HRK
= Ukupna ugovorena vrijednost bespovratnih sredstava]]+Ugovori_OPULJP[[#This Row],[Javni doprinos korisnika - HRK]]+Ugovori_OPULJP[[#This Row],[Privatni doprinos korisnika - HRK]]</f>
        <v>2087859.4</v>
      </c>
      <c r="U524" s="17" t="s">
        <v>32</v>
      </c>
      <c r="V524" s="17" t="s">
        <v>29</v>
      </c>
      <c r="W524" s="35" t="s">
        <v>2075</v>
      </c>
      <c r="X524" s="35" t="s">
        <v>704</v>
      </c>
      <c r="Y524" s="11"/>
    </row>
    <row r="525" spans="1:25" ht="51" customHeight="1" x14ac:dyDescent="0.2">
      <c r="A525" s="33" t="s">
        <v>2076</v>
      </c>
      <c r="B525" s="34" t="s">
        <v>700</v>
      </c>
      <c r="C525" s="35" t="s">
        <v>701</v>
      </c>
      <c r="D525" s="35" t="s">
        <v>1068</v>
      </c>
      <c r="E525" s="17" t="s">
        <v>74</v>
      </c>
      <c r="F525" s="37" t="s">
        <v>2077</v>
      </c>
      <c r="G525" s="37" t="s">
        <v>31</v>
      </c>
      <c r="H525" s="19">
        <v>43705</v>
      </c>
      <c r="I525" s="19">
        <v>44620</v>
      </c>
      <c r="J525" s="19" t="str">
        <f ca="1">IF(Ugovori_OPULJP[[#This Row],[DATUM ZAVRŠETKA OPERACIJE]]&lt;TODAY(),"završen","u provedbi")</f>
        <v>završen</v>
      </c>
      <c r="K525" s="18" t="s">
        <v>31</v>
      </c>
      <c r="L525" s="18" t="s">
        <v>31</v>
      </c>
      <c r="M525" s="42">
        <v>0.85</v>
      </c>
      <c r="N525" s="42">
        <v>0.15</v>
      </c>
      <c r="O525" s="27">
        <f>Ugovori_OPULJP[[#This Row],[Bespovratna sredstva - Ukupno (EU+Nac) HRK
= Ukupna ugovorena vrijednost bespovratnih sredstava]]*Ugovori_OPULJP[[#This Row],[EU STOPA SUFINANCIRANJA %
EU CO-FINANCING RATE %]]</f>
        <v>8425203.4000000004</v>
      </c>
      <c r="P525" s="27">
        <f>Ugovori_OPULJP[[#This Row],[Bespovratna sredstva - Ukupno (EU+Nac) HRK
= Ukupna ugovorena vrijednost bespovratnih sredstava]]*Ugovori_OPULJP[[#This Row],[STOPA NACIONALNOG SUFINANCIRANJA %]]</f>
        <v>1486800.5999999999</v>
      </c>
      <c r="Q525" s="27">
        <v>9912004</v>
      </c>
      <c r="R525" s="27">
        <v>0</v>
      </c>
      <c r="S525" s="27">
        <v>0</v>
      </c>
      <c r="T525" s="20">
        <f>Ugovori_OPULJP[[#This Row],[Bespovratna sredstva - Ukupno (EU+Nac) HRK
= Ukupna ugovorena vrijednost bespovratnih sredstava]]+Ugovori_OPULJP[[#This Row],[Javni doprinos korisnika - HRK]]+Ugovori_OPULJP[[#This Row],[Privatni doprinos korisnika - HRK]]</f>
        <v>9912004</v>
      </c>
      <c r="U525" s="17" t="s">
        <v>32</v>
      </c>
      <c r="V525" s="17" t="s">
        <v>29</v>
      </c>
      <c r="W525" s="35" t="s">
        <v>2078</v>
      </c>
      <c r="X525" s="35" t="s">
        <v>704</v>
      </c>
      <c r="Y525" s="11"/>
    </row>
    <row r="526" spans="1:25" ht="51" customHeight="1" x14ac:dyDescent="0.2">
      <c r="A526" s="33" t="s">
        <v>2079</v>
      </c>
      <c r="B526" s="34" t="s">
        <v>700</v>
      </c>
      <c r="C526" s="35" t="s">
        <v>701</v>
      </c>
      <c r="D526" s="35" t="s">
        <v>1068</v>
      </c>
      <c r="E526" s="17" t="s">
        <v>74</v>
      </c>
      <c r="F526" s="37" t="s">
        <v>2080</v>
      </c>
      <c r="G526" s="37" t="s">
        <v>2081</v>
      </c>
      <c r="H526" s="19">
        <v>43475</v>
      </c>
      <c r="I526" s="19">
        <v>44387</v>
      </c>
      <c r="J526" s="19" t="str">
        <f ca="1">IF(Ugovori_OPULJP[[#This Row],[DATUM ZAVRŠETKA OPERACIJE]]&lt;TODAY(),"završen","u provedbi")</f>
        <v>završen</v>
      </c>
      <c r="K526" s="18" t="s">
        <v>77</v>
      </c>
      <c r="L526" s="18" t="s">
        <v>77</v>
      </c>
      <c r="M526" s="42">
        <v>0.85</v>
      </c>
      <c r="N526" s="42">
        <v>0.15</v>
      </c>
      <c r="O526" s="27">
        <f>Ugovori_OPULJP[[#This Row],[Bespovratna sredstva - Ukupno (EU+Nac) HRK
= Ukupna ugovorena vrijednost bespovratnih sredstava]]*Ugovori_OPULJP[[#This Row],[EU STOPA SUFINANCIRANJA %
EU CO-FINANCING RATE %]]</f>
        <v>933974.84899999993</v>
      </c>
      <c r="P526" s="27">
        <f>Ugovori_OPULJP[[#This Row],[Bespovratna sredstva - Ukupno (EU+Nac) HRK
= Ukupna ugovorena vrijednost bespovratnih sredstava]]*Ugovori_OPULJP[[#This Row],[STOPA NACIONALNOG SUFINANCIRANJA %]]</f>
        <v>164819.09099999999</v>
      </c>
      <c r="Q526" s="27">
        <v>1098793.94</v>
      </c>
      <c r="R526" s="27">
        <v>0</v>
      </c>
      <c r="S526" s="27">
        <v>0</v>
      </c>
      <c r="T526" s="20">
        <f>Ugovori_OPULJP[[#This Row],[Bespovratna sredstva - Ukupno (EU+Nac) HRK
= Ukupna ugovorena vrijednost bespovratnih sredstava]]+Ugovori_OPULJP[[#This Row],[Javni doprinos korisnika - HRK]]+Ugovori_OPULJP[[#This Row],[Privatni doprinos korisnika - HRK]]</f>
        <v>1098793.94</v>
      </c>
      <c r="U526" s="17" t="s">
        <v>32</v>
      </c>
      <c r="V526" s="17" t="s">
        <v>29</v>
      </c>
      <c r="W526" s="35" t="s">
        <v>2082</v>
      </c>
      <c r="X526" s="35" t="s">
        <v>704</v>
      </c>
      <c r="Y526" s="11"/>
    </row>
    <row r="527" spans="1:25" ht="51" customHeight="1" x14ac:dyDescent="0.2">
      <c r="A527" s="33" t="s">
        <v>2083</v>
      </c>
      <c r="B527" s="34" t="s">
        <v>700</v>
      </c>
      <c r="C527" s="35" t="s">
        <v>701</v>
      </c>
      <c r="D527" s="35" t="s">
        <v>1068</v>
      </c>
      <c r="E527" s="17" t="s">
        <v>74</v>
      </c>
      <c r="F527" s="37" t="s">
        <v>2084</v>
      </c>
      <c r="G527" s="37" t="s">
        <v>2085</v>
      </c>
      <c r="H527" s="19">
        <v>43518</v>
      </c>
      <c r="I527" s="46">
        <v>44348</v>
      </c>
      <c r="J527" s="19" t="str">
        <f ca="1">IF(Ugovori_OPULJP[[#This Row],[DATUM ZAVRŠETKA OPERACIJE]]&lt;TODAY(),"završen","u provedbi")</f>
        <v>završen</v>
      </c>
      <c r="K527" s="18" t="s">
        <v>77</v>
      </c>
      <c r="L527" s="18" t="s">
        <v>77</v>
      </c>
      <c r="M527" s="42">
        <v>0.85</v>
      </c>
      <c r="N527" s="42">
        <v>0.15</v>
      </c>
      <c r="O527" s="27">
        <f>Ugovori_OPULJP[[#This Row],[Bespovratna sredstva - Ukupno (EU+Nac) HRK
= Ukupna ugovorena vrijednost bespovratnih sredstava]]*Ugovori_OPULJP[[#This Row],[EU STOPA SUFINANCIRANJA %
EU CO-FINANCING RATE %]]</f>
        <v>1374915.8</v>
      </c>
      <c r="P527" s="27">
        <f>Ugovori_OPULJP[[#This Row],[Bespovratna sredstva - Ukupno (EU+Nac) HRK
= Ukupna ugovorena vrijednost bespovratnih sredstava]]*Ugovori_OPULJP[[#This Row],[STOPA NACIONALNOG SUFINANCIRANJA %]]</f>
        <v>242632.19999999998</v>
      </c>
      <c r="Q527" s="27">
        <v>1617548</v>
      </c>
      <c r="R527" s="27">
        <v>0</v>
      </c>
      <c r="S527" s="27">
        <v>0</v>
      </c>
      <c r="T527" s="20">
        <f>Ugovori_OPULJP[[#This Row],[Bespovratna sredstva - Ukupno (EU+Nac) HRK
= Ukupna ugovorena vrijednost bespovratnih sredstava]]+Ugovori_OPULJP[[#This Row],[Javni doprinos korisnika - HRK]]+Ugovori_OPULJP[[#This Row],[Privatni doprinos korisnika - HRK]]</f>
        <v>1617548</v>
      </c>
      <c r="U527" s="17" t="s">
        <v>32</v>
      </c>
      <c r="V527" s="17" t="s">
        <v>29</v>
      </c>
      <c r="W527" s="35" t="s">
        <v>2086</v>
      </c>
      <c r="X527" s="35" t="s">
        <v>704</v>
      </c>
      <c r="Y527" s="11"/>
    </row>
    <row r="528" spans="1:25" ht="51" customHeight="1" x14ac:dyDescent="0.2">
      <c r="A528" s="33" t="s">
        <v>2087</v>
      </c>
      <c r="B528" s="34" t="s">
        <v>700</v>
      </c>
      <c r="C528" s="35" t="s">
        <v>701</v>
      </c>
      <c r="D528" s="35" t="s">
        <v>1068</v>
      </c>
      <c r="E528" s="17" t="s">
        <v>74</v>
      </c>
      <c r="F528" s="37" t="s">
        <v>1771</v>
      </c>
      <c r="G528" s="37" t="s">
        <v>2088</v>
      </c>
      <c r="H528" s="19">
        <v>43634</v>
      </c>
      <c r="I528" s="19">
        <v>44548</v>
      </c>
      <c r="J528" s="19" t="str">
        <f ca="1">IF(Ugovori_OPULJP[[#This Row],[DATUM ZAVRŠETKA OPERACIJE]]&lt;TODAY(),"završen","u provedbi")</f>
        <v>završen</v>
      </c>
      <c r="K528" s="18" t="s">
        <v>560</v>
      </c>
      <c r="L528" s="18" t="s">
        <v>560</v>
      </c>
      <c r="M528" s="42">
        <v>0.85</v>
      </c>
      <c r="N528" s="42">
        <v>0.15</v>
      </c>
      <c r="O528" s="27">
        <f>Ugovori_OPULJP[[#This Row],[Bespovratna sredstva - Ukupno (EU+Nac) HRK
= Ukupna ugovorena vrijednost bespovratnih sredstava]]*Ugovori_OPULJP[[#This Row],[EU STOPA SUFINANCIRANJA %
EU CO-FINANCING RATE %]]</f>
        <v>1361063.9449999998</v>
      </c>
      <c r="P528" s="27">
        <f>Ugovori_OPULJP[[#This Row],[Bespovratna sredstva - Ukupno (EU+Nac) HRK
= Ukupna ugovorena vrijednost bespovratnih sredstava]]*Ugovori_OPULJP[[#This Row],[STOPA NACIONALNOG SUFINANCIRANJA %]]</f>
        <v>240187.75499999998</v>
      </c>
      <c r="Q528" s="27">
        <v>1601251.7</v>
      </c>
      <c r="R528" s="27">
        <v>121913.88000000012</v>
      </c>
      <c r="S528" s="27">
        <v>0</v>
      </c>
      <c r="T528" s="20">
        <f>Ugovori_OPULJP[[#This Row],[Bespovratna sredstva - Ukupno (EU+Nac) HRK
= Ukupna ugovorena vrijednost bespovratnih sredstava]]+Ugovori_OPULJP[[#This Row],[Javni doprinos korisnika - HRK]]+Ugovori_OPULJP[[#This Row],[Privatni doprinos korisnika - HRK]]</f>
        <v>1723165.58</v>
      </c>
      <c r="U528" s="17" t="s">
        <v>32</v>
      </c>
      <c r="V528" s="17" t="s">
        <v>29</v>
      </c>
      <c r="W528" s="35" t="s">
        <v>2089</v>
      </c>
      <c r="X528" s="35" t="s">
        <v>704</v>
      </c>
      <c r="Y528" s="11"/>
    </row>
    <row r="529" spans="1:25" ht="51" customHeight="1" x14ac:dyDescent="0.2">
      <c r="A529" s="33" t="s">
        <v>2090</v>
      </c>
      <c r="B529" s="34" t="s">
        <v>700</v>
      </c>
      <c r="C529" s="35" t="s">
        <v>701</v>
      </c>
      <c r="D529" s="35" t="s">
        <v>1068</v>
      </c>
      <c r="E529" s="17" t="s">
        <v>74</v>
      </c>
      <c r="F529" s="37" t="s">
        <v>2091</v>
      </c>
      <c r="G529" s="37" t="s">
        <v>2092</v>
      </c>
      <c r="H529" s="19">
        <v>43518</v>
      </c>
      <c r="I529" s="19">
        <v>44430</v>
      </c>
      <c r="J529" s="19" t="str">
        <f ca="1">IF(Ugovori_OPULJP[[#This Row],[DATUM ZAVRŠETKA OPERACIJE]]&lt;TODAY(),"završen","u provedbi")</f>
        <v>završen</v>
      </c>
      <c r="K529" s="18" t="s">
        <v>97</v>
      </c>
      <c r="L529" s="18" t="s">
        <v>97</v>
      </c>
      <c r="M529" s="42">
        <v>0.85</v>
      </c>
      <c r="N529" s="42">
        <v>0.15</v>
      </c>
      <c r="O529" s="27">
        <f>Ugovori_OPULJP[[#This Row],[Bespovratna sredstva - Ukupno (EU+Nac) HRK
= Ukupna ugovorena vrijednost bespovratnih sredstava]]*Ugovori_OPULJP[[#This Row],[EU STOPA SUFINANCIRANJA %
EU CO-FINANCING RATE %]]</f>
        <v>1116430.375</v>
      </c>
      <c r="P529" s="27">
        <f>Ugovori_OPULJP[[#This Row],[Bespovratna sredstva - Ukupno (EU+Nac) HRK
= Ukupna ugovorena vrijednost bespovratnih sredstava]]*Ugovori_OPULJP[[#This Row],[STOPA NACIONALNOG SUFINANCIRANJA %]]</f>
        <v>197017.125</v>
      </c>
      <c r="Q529" s="27">
        <v>1313447.5</v>
      </c>
      <c r="R529" s="27">
        <v>0</v>
      </c>
      <c r="S529" s="27">
        <v>0</v>
      </c>
      <c r="T529" s="20">
        <f>Ugovori_OPULJP[[#This Row],[Bespovratna sredstva - Ukupno (EU+Nac) HRK
= Ukupna ugovorena vrijednost bespovratnih sredstava]]+Ugovori_OPULJP[[#This Row],[Javni doprinos korisnika - HRK]]+Ugovori_OPULJP[[#This Row],[Privatni doprinos korisnika - HRK]]</f>
        <v>1313447.5</v>
      </c>
      <c r="U529" s="17" t="s">
        <v>32</v>
      </c>
      <c r="V529" s="17" t="s">
        <v>29</v>
      </c>
      <c r="W529" s="35" t="s">
        <v>2093</v>
      </c>
      <c r="X529" s="35" t="s">
        <v>704</v>
      </c>
      <c r="Y529" s="11"/>
    </row>
    <row r="530" spans="1:25" ht="51" customHeight="1" x14ac:dyDescent="0.2">
      <c r="A530" s="33" t="s">
        <v>2094</v>
      </c>
      <c r="B530" s="34" t="s">
        <v>700</v>
      </c>
      <c r="C530" s="35" t="s">
        <v>701</v>
      </c>
      <c r="D530" s="35" t="s">
        <v>1068</v>
      </c>
      <c r="E530" s="17" t="s">
        <v>74</v>
      </c>
      <c r="F530" s="37" t="s">
        <v>2095</v>
      </c>
      <c r="G530" s="37" t="s">
        <v>2096</v>
      </c>
      <c r="H530" s="19">
        <v>43634</v>
      </c>
      <c r="I530" s="19">
        <v>44548</v>
      </c>
      <c r="J530" s="19" t="str">
        <f ca="1">IF(Ugovori_OPULJP[[#This Row],[DATUM ZAVRŠETKA OPERACIJE]]&lt;TODAY(),"završen","u provedbi")</f>
        <v>završen</v>
      </c>
      <c r="K530" s="18" t="s">
        <v>97</v>
      </c>
      <c r="L530" s="18" t="s">
        <v>97</v>
      </c>
      <c r="M530" s="42">
        <v>0.85</v>
      </c>
      <c r="N530" s="42">
        <v>0.15</v>
      </c>
      <c r="O530" s="27">
        <f>Ugovori_OPULJP[[#This Row],[Bespovratna sredstva - Ukupno (EU+Nac) HRK
= Ukupna ugovorena vrijednost bespovratnih sredstava]]*Ugovori_OPULJP[[#This Row],[EU STOPA SUFINANCIRANJA %
EU CO-FINANCING RATE %]]</f>
        <v>1542713.3735</v>
      </c>
      <c r="P530" s="27">
        <f>Ugovori_OPULJP[[#This Row],[Bespovratna sredstva - Ukupno (EU+Nac) HRK
= Ukupna ugovorena vrijednost bespovratnih sredstava]]*Ugovori_OPULJP[[#This Row],[STOPA NACIONALNOG SUFINANCIRANJA %]]</f>
        <v>272243.53649999999</v>
      </c>
      <c r="Q530" s="27">
        <v>1814956.91</v>
      </c>
      <c r="R530" s="27">
        <v>0</v>
      </c>
      <c r="S530" s="27">
        <v>0</v>
      </c>
      <c r="T530" s="20">
        <f>Ugovori_OPULJP[[#This Row],[Bespovratna sredstva - Ukupno (EU+Nac) HRK
= Ukupna ugovorena vrijednost bespovratnih sredstava]]+Ugovori_OPULJP[[#This Row],[Javni doprinos korisnika - HRK]]+Ugovori_OPULJP[[#This Row],[Privatni doprinos korisnika - HRK]]</f>
        <v>1814956.91</v>
      </c>
      <c r="U530" s="17" t="s">
        <v>32</v>
      </c>
      <c r="V530" s="17" t="s">
        <v>29</v>
      </c>
      <c r="W530" s="35" t="s">
        <v>2097</v>
      </c>
      <c r="X530" s="35" t="s">
        <v>704</v>
      </c>
      <c r="Y530" s="11"/>
    </row>
    <row r="531" spans="1:25" ht="51" customHeight="1" x14ac:dyDescent="0.2">
      <c r="A531" s="33" t="s">
        <v>2098</v>
      </c>
      <c r="B531" s="34" t="s">
        <v>700</v>
      </c>
      <c r="C531" s="35" t="s">
        <v>701</v>
      </c>
      <c r="D531" s="35" t="s">
        <v>1068</v>
      </c>
      <c r="E531" s="17" t="s">
        <v>74</v>
      </c>
      <c r="F531" s="37" t="s">
        <v>2099</v>
      </c>
      <c r="G531" s="37" t="s">
        <v>2100</v>
      </c>
      <c r="H531" s="19">
        <v>43518</v>
      </c>
      <c r="I531" s="19">
        <v>44430</v>
      </c>
      <c r="J531" s="19" t="str">
        <f ca="1">IF(Ugovori_OPULJP[[#This Row],[DATUM ZAVRŠETKA OPERACIJE]]&lt;TODAY(),"završen","u provedbi")</f>
        <v>završen</v>
      </c>
      <c r="K531" s="18" t="s">
        <v>97</v>
      </c>
      <c r="L531" s="18" t="s">
        <v>97</v>
      </c>
      <c r="M531" s="42">
        <v>0.85</v>
      </c>
      <c r="N531" s="42">
        <v>0.15</v>
      </c>
      <c r="O531" s="27">
        <f>Ugovori_OPULJP[[#This Row],[Bespovratna sredstva - Ukupno (EU+Nac) HRK
= Ukupna ugovorena vrijednost bespovratnih sredstava]]*Ugovori_OPULJP[[#This Row],[EU STOPA SUFINANCIRANJA %
EU CO-FINANCING RATE %]]</f>
        <v>2145110.4645000002</v>
      </c>
      <c r="P531" s="27">
        <f>Ugovori_OPULJP[[#This Row],[Bespovratna sredstva - Ukupno (EU+Nac) HRK
= Ukupna ugovorena vrijednost bespovratnih sredstava]]*Ugovori_OPULJP[[#This Row],[STOPA NACIONALNOG SUFINANCIRANJA %]]</f>
        <v>378548.90549999999</v>
      </c>
      <c r="Q531" s="27">
        <v>2523659.37</v>
      </c>
      <c r="R531" s="27">
        <v>0</v>
      </c>
      <c r="S531" s="27">
        <v>0</v>
      </c>
      <c r="T531" s="20">
        <f>Ugovori_OPULJP[[#This Row],[Bespovratna sredstva - Ukupno (EU+Nac) HRK
= Ukupna ugovorena vrijednost bespovratnih sredstava]]+Ugovori_OPULJP[[#This Row],[Javni doprinos korisnika - HRK]]+Ugovori_OPULJP[[#This Row],[Privatni doprinos korisnika - HRK]]</f>
        <v>2523659.37</v>
      </c>
      <c r="U531" s="17" t="s">
        <v>32</v>
      </c>
      <c r="V531" s="17" t="s">
        <v>29</v>
      </c>
      <c r="W531" s="35" t="s">
        <v>2101</v>
      </c>
      <c r="X531" s="35" t="s">
        <v>704</v>
      </c>
      <c r="Y531" s="11"/>
    </row>
    <row r="532" spans="1:25" ht="63.75" customHeight="1" x14ac:dyDescent="0.2">
      <c r="A532" s="33" t="s">
        <v>2102</v>
      </c>
      <c r="B532" s="34" t="s">
        <v>700</v>
      </c>
      <c r="C532" s="35" t="s">
        <v>701</v>
      </c>
      <c r="D532" s="35" t="s">
        <v>1068</v>
      </c>
      <c r="E532" s="17" t="s">
        <v>74</v>
      </c>
      <c r="F532" s="37" t="s">
        <v>2103</v>
      </c>
      <c r="G532" s="37" t="s">
        <v>91</v>
      </c>
      <c r="H532" s="19">
        <v>43518</v>
      </c>
      <c r="I532" s="19">
        <v>44430</v>
      </c>
      <c r="J532" s="19" t="str">
        <f ca="1">IF(Ugovori_OPULJP[[#This Row],[DATUM ZAVRŠETKA OPERACIJE]]&lt;TODAY(),"završen","u provedbi")</f>
        <v>završen</v>
      </c>
      <c r="K532" s="18" t="s">
        <v>92</v>
      </c>
      <c r="L532" s="18" t="s">
        <v>92</v>
      </c>
      <c r="M532" s="42">
        <v>0.85</v>
      </c>
      <c r="N532" s="42">
        <v>0.15</v>
      </c>
      <c r="O532" s="27">
        <f>Ugovori_OPULJP[[#This Row],[Bespovratna sredstva - Ukupno (EU+Nac) HRK
= Ukupna ugovorena vrijednost bespovratnih sredstava]]*Ugovori_OPULJP[[#This Row],[EU STOPA SUFINANCIRANJA %
EU CO-FINANCING RATE %]]</f>
        <v>923785.69499999995</v>
      </c>
      <c r="P532" s="27">
        <f>Ugovori_OPULJP[[#This Row],[Bespovratna sredstva - Ukupno (EU+Nac) HRK
= Ukupna ugovorena vrijednost bespovratnih sredstava]]*Ugovori_OPULJP[[#This Row],[STOPA NACIONALNOG SUFINANCIRANJA %]]</f>
        <v>163021.00499999998</v>
      </c>
      <c r="Q532" s="27">
        <v>1086806.7</v>
      </c>
      <c r="R532" s="27">
        <v>0</v>
      </c>
      <c r="S532" s="27">
        <v>0</v>
      </c>
      <c r="T532" s="20">
        <f>Ugovori_OPULJP[[#This Row],[Bespovratna sredstva - Ukupno (EU+Nac) HRK
= Ukupna ugovorena vrijednost bespovratnih sredstava]]+Ugovori_OPULJP[[#This Row],[Javni doprinos korisnika - HRK]]+Ugovori_OPULJP[[#This Row],[Privatni doprinos korisnika - HRK]]</f>
        <v>1086806.7</v>
      </c>
      <c r="U532" s="17" t="s">
        <v>32</v>
      </c>
      <c r="V532" s="17" t="s">
        <v>29</v>
      </c>
      <c r="W532" s="35" t="s">
        <v>2104</v>
      </c>
      <c r="X532" s="35" t="s">
        <v>704</v>
      </c>
      <c r="Y532" s="11"/>
    </row>
    <row r="533" spans="1:25" ht="51" customHeight="1" x14ac:dyDescent="0.2">
      <c r="A533" s="33" t="s">
        <v>2105</v>
      </c>
      <c r="B533" s="34" t="s">
        <v>700</v>
      </c>
      <c r="C533" s="35" t="s">
        <v>701</v>
      </c>
      <c r="D533" s="35" t="s">
        <v>1068</v>
      </c>
      <c r="E533" s="17" t="s">
        <v>74</v>
      </c>
      <c r="F533" s="37" t="s">
        <v>2106</v>
      </c>
      <c r="G533" s="37" t="s">
        <v>2107</v>
      </c>
      <c r="H533" s="19">
        <v>43634</v>
      </c>
      <c r="I533" s="19">
        <v>44487</v>
      </c>
      <c r="J533" s="19" t="str">
        <f ca="1">IF(Ugovori_OPULJP[[#This Row],[DATUM ZAVRŠETKA OPERACIJE]]&lt;TODAY(),"završen","u provedbi")</f>
        <v>završen</v>
      </c>
      <c r="K533" s="18" t="s">
        <v>97</v>
      </c>
      <c r="L533" s="18" t="s">
        <v>97</v>
      </c>
      <c r="M533" s="42">
        <v>0.85</v>
      </c>
      <c r="N533" s="42">
        <v>0.15</v>
      </c>
      <c r="O533" s="27">
        <f>Ugovori_OPULJP[[#This Row],[Bespovratna sredstva - Ukupno (EU+Nac) HRK
= Ukupna ugovorena vrijednost bespovratnih sredstava]]*Ugovori_OPULJP[[#This Row],[EU STOPA SUFINANCIRANJA %
EU CO-FINANCING RATE %]]</f>
        <v>1675555.7764999999</v>
      </c>
      <c r="P533" s="27">
        <f>Ugovori_OPULJP[[#This Row],[Bespovratna sredstva - Ukupno (EU+Nac) HRK
= Ukupna ugovorena vrijednost bespovratnih sredstava]]*Ugovori_OPULJP[[#This Row],[STOPA NACIONALNOG SUFINANCIRANJA %]]</f>
        <v>295686.31349999999</v>
      </c>
      <c r="Q533" s="27">
        <v>1971242.09</v>
      </c>
      <c r="R533" s="27">
        <v>0</v>
      </c>
      <c r="S533" s="27">
        <v>0</v>
      </c>
      <c r="T533" s="20">
        <f>Ugovori_OPULJP[[#This Row],[Bespovratna sredstva - Ukupno (EU+Nac) HRK
= Ukupna ugovorena vrijednost bespovratnih sredstava]]+Ugovori_OPULJP[[#This Row],[Javni doprinos korisnika - HRK]]+Ugovori_OPULJP[[#This Row],[Privatni doprinos korisnika - HRK]]</f>
        <v>1971242.09</v>
      </c>
      <c r="U533" s="17" t="s">
        <v>32</v>
      </c>
      <c r="V533" s="17" t="s">
        <v>29</v>
      </c>
      <c r="W533" s="35" t="s">
        <v>2108</v>
      </c>
      <c r="X533" s="35" t="s">
        <v>704</v>
      </c>
      <c r="Y533" s="11"/>
    </row>
    <row r="534" spans="1:25" ht="51" customHeight="1" x14ac:dyDescent="0.2">
      <c r="A534" s="33" t="s">
        <v>2109</v>
      </c>
      <c r="B534" s="34" t="s">
        <v>700</v>
      </c>
      <c r="C534" s="35" t="s">
        <v>701</v>
      </c>
      <c r="D534" s="35" t="s">
        <v>1068</v>
      </c>
      <c r="E534" s="17" t="s">
        <v>74</v>
      </c>
      <c r="F534" s="37" t="s">
        <v>2110</v>
      </c>
      <c r="G534" s="37" t="s">
        <v>233</v>
      </c>
      <c r="H534" s="19">
        <v>43448</v>
      </c>
      <c r="I534" s="19">
        <v>44361</v>
      </c>
      <c r="J534" s="19" t="str">
        <f ca="1">IF(Ugovori_OPULJP[[#This Row],[DATUM ZAVRŠETKA OPERACIJE]]&lt;TODAY(),"završen","u provedbi")</f>
        <v>završen</v>
      </c>
      <c r="K534" s="18" t="s">
        <v>97</v>
      </c>
      <c r="L534" s="18" t="s">
        <v>97</v>
      </c>
      <c r="M534" s="42">
        <v>0.85</v>
      </c>
      <c r="N534" s="42">
        <v>0.15</v>
      </c>
      <c r="O534" s="27">
        <f>Ugovori_OPULJP[[#This Row],[Bespovratna sredstva - Ukupno (EU+Nac) HRK
= Ukupna ugovorena vrijednost bespovratnih sredstava]]*Ugovori_OPULJP[[#This Row],[EU STOPA SUFINANCIRANJA %
EU CO-FINANCING RATE %]]</f>
        <v>5535620.0869999994</v>
      </c>
      <c r="P534" s="27">
        <f>Ugovori_OPULJP[[#This Row],[Bespovratna sredstva - Ukupno (EU+Nac) HRK
= Ukupna ugovorena vrijednost bespovratnih sredstava]]*Ugovori_OPULJP[[#This Row],[STOPA NACIONALNOG SUFINANCIRANJA %]]</f>
        <v>976874.13299999991</v>
      </c>
      <c r="Q534" s="27">
        <v>6512494.2199999997</v>
      </c>
      <c r="R534" s="27">
        <v>0</v>
      </c>
      <c r="S534" s="27">
        <v>0</v>
      </c>
      <c r="T534" s="20">
        <f>Ugovori_OPULJP[[#This Row],[Bespovratna sredstva - Ukupno (EU+Nac) HRK
= Ukupna ugovorena vrijednost bespovratnih sredstava]]+Ugovori_OPULJP[[#This Row],[Javni doprinos korisnika - HRK]]+Ugovori_OPULJP[[#This Row],[Privatni doprinos korisnika - HRK]]</f>
        <v>6512494.2199999997</v>
      </c>
      <c r="U534" s="17" t="s">
        <v>32</v>
      </c>
      <c r="V534" s="17" t="s">
        <v>29</v>
      </c>
      <c r="W534" s="35" t="s">
        <v>2111</v>
      </c>
      <c r="X534" s="35" t="s">
        <v>704</v>
      </c>
      <c r="Y534" s="11"/>
    </row>
    <row r="535" spans="1:25" ht="51" customHeight="1" x14ac:dyDescent="0.2">
      <c r="A535" s="33" t="s">
        <v>2112</v>
      </c>
      <c r="B535" s="34" t="s">
        <v>700</v>
      </c>
      <c r="C535" s="35" t="s">
        <v>701</v>
      </c>
      <c r="D535" s="35" t="s">
        <v>1068</v>
      </c>
      <c r="E535" s="17" t="s">
        <v>74</v>
      </c>
      <c r="F535" s="37" t="s">
        <v>2113</v>
      </c>
      <c r="G535" s="37" t="s">
        <v>1012</v>
      </c>
      <c r="H535" s="19">
        <v>43462</v>
      </c>
      <c r="I535" s="19">
        <v>44375</v>
      </c>
      <c r="J535" s="19" t="str">
        <f ca="1">IF(Ugovori_OPULJP[[#This Row],[DATUM ZAVRŠETKA OPERACIJE]]&lt;TODAY(),"završen","u provedbi")</f>
        <v>završen</v>
      </c>
      <c r="K535" s="18" t="s">
        <v>82</v>
      </c>
      <c r="L535" s="18" t="s">
        <v>82</v>
      </c>
      <c r="M535" s="42">
        <v>0.85</v>
      </c>
      <c r="N535" s="42">
        <v>0.15</v>
      </c>
      <c r="O535" s="27">
        <f>Ugovori_OPULJP[[#This Row],[Bespovratna sredstva - Ukupno (EU+Nac) HRK
= Ukupna ugovorena vrijednost bespovratnih sredstava]]*Ugovori_OPULJP[[#This Row],[EU STOPA SUFINANCIRANJA %
EU CO-FINANCING RATE %]]</f>
        <v>1280841.2</v>
      </c>
      <c r="P535" s="27">
        <f>Ugovori_OPULJP[[#This Row],[Bespovratna sredstva - Ukupno (EU+Nac) HRK
= Ukupna ugovorena vrijednost bespovratnih sredstava]]*Ugovori_OPULJP[[#This Row],[STOPA NACIONALNOG SUFINANCIRANJA %]]</f>
        <v>226030.8</v>
      </c>
      <c r="Q535" s="27">
        <v>1506872</v>
      </c>
      <c r="R535" s="27">
        <v>0</v>
      </c>
      <c r="S535" s="27">
        <v>0</v>
      </c>
      <c r="T535" s="20">
        <f>Ugovori_OPULJP[[#This Row],[Bespovratna sredstva - Ukupno (EU+Nac) HRK
= Ukupna ugovorena vrijednost bespovratnih sredstava]]+Ugovori_OPULJP[[#This Row],[Javni doprinos korisnika - HRK]]+Ugovori_OPULJP[[#This Row],[Privatni doprinos korisnika - HRK]]</f>
        <v>1506872</v>
      </c>
      <c r="U535" s="17" t="s">
        <v>32</v>
      </c>
      <c r="V535" s="17" t="s">
        <v>29</v>
      </c>
      <c r="W535" s="35" t="s">
        <v>2114</v>
      </c>
      <c r="X535" s="35" t="s">
        <v>704</v>
      </c>
      <c r="Y535" s="11"/>
    </row>
    <row r="536" spans="1:25" ht="51" customHeight="1" x14ac:dyDescent="0.2">
      <c r="A536" s="33" t="s">
        <v>2115</v>
      </c>
      <c r="B536" s="34" t="s">
        <v>700</v>
      </c>
      <c r="C536" s="35" t="s">
        <v>701</v>
      </c>
      <c r="D536" s="35" t="s">
        <v>1068</v>
      </c>
      <c r="E536" s="17" t="s">
        <v>74</v>
      </c>
      <c r="F536" s="37" t="s">
        <v>2116</v>
      </c>
      <c r="G536" s="37" t="s">
        <v>2117</v>
      </c>
      <c r="H536" s="19">
        <v>43634</v>
      </c>
      <c r="I536" s="19">
        <v>44548</v>
      </c>
      <c r="J536" s="19" t="str">
        <f ca="1">IF(Ugovori_OPULJP[[#This Row],[DATUM ZAVRŠETKA OPERACIJE]]&lt;TODAY(),"završen","u provedbi")</f>
        <v>završen</v>
      </c>
      <c r="K536" s="18" t="s">
        <v>77</v>
      </c>
      <c r="L536" s="18" t="s">
        <v>77</v>
      </c>
      <c r="M536" s="42">
        <v>0.85</v>
      </c>
      <c r="N536" s="42">
        <v>0.15</v>
      </c>
      <c r="O536" s="27">
        <f>Ugovori_OPULJP[[#This Row],[Bespovratna sredstva - Ukupno (EU+Nac) HRK
= Ukupna ugovorena vrijednost bespovratnih sredstava]]*Ugovori_OPULJP[[#This Row],[EU STOPA SUFINANCIRANJA %
EU CO-FINANCING RATE %]]</f>
        <v>1704367.0874999999</v>
      </c>
      <c r="P536" s="27">
        <f>Ugovori_OPULJP[[#This Row],[Bespovratna sredstva - Ukupno (EU+Nac) HRK
= Ukupna ugovorena vrijednost bespovratnih sredstava]]*Ugovori_OPULJP[[#This Row],[STOPA NACIONALNOG SUFINANCIRANJA %]]</f>
        <v>300770.66249999998</v>
      </c>
      <c r="Q536" s="27">
        <v>2005137.75</v>
      </c>
      <c r="R536" s="27">
        <v>0</v>
      </c>
      <c r="S536" s="27">
        <v>0</v>
      </c>
      <c r="T536" s="20">
        <f>Ugovori_OPULJP[[#This Row],[Bespovratna sredstva - Ukupno (EU+Nac) HRK
= Ukupna ugovorena vrijednost bespovratnih sredstava]]+Ugovori_OPULJP[[#This Row],[Javni doprinos korisnika - HRK]]+Ugovori_OPULJP[[#This Row],[Privatni doprinos korisnika - HRK]]</f>
        <v>2005137.75</v>
      </c>
      <c r="U536" s="17" t="s">
        <v>32</v>
      </c>
      <c r="V536" s="17" t="s">
        <v>29</v>
      </c>
      <c r="W536" s="35" t="s">
        <v>2118</v>
      </c>
      <c r="X536" s="35" t="s">
        <v>704</v>
      </c>
      <c r="Y536" s="11"/>
    </row>
    <row r="537" spans="1:25" ht="51" customHeight="1" x14ac:dyDescent="0.2">
      <c r="A537" s="33" t="s">
        <v>2119</v>
      </c>
      <c r="B537" s="34" t="s">
        <v>700</v>
      </c>
      <c r="C537" s="35" t="s">
        <v>701</v>
      </c>
      <c r="D537" s="35" t="s">
        <v>1068</v>
      </c>
      <c r="E537" s="17" t="s">
        <v>74</v>
      </c>
      <c r="F537" s="37" t="s">
        <v>2120</v>
      </c>
      <c r="G537" s="37" t="s">
        <v>2121</v>
      </c>
      <c r="H537" s="19">
        <v>43634</v>
      </c>
      <c r="I537" s="19">
        <v>44487</v>
      </c>
      <c r="J537" s="19" t="str">
        <f ca="1">IF(Ugovori_OPULJP[[#This Row],[DATUM ZAVRŠETKA OPERACIJE]]&lt;TODAY(),"završen","u provedbi")</f>
        <v>završen</v>
      </c>
      <c r="K537" s="18" t="s">
        <v>97</v>
      </c>
      <c r="L537" s="18" t="s">
        <v>97</v>
      </c>
      <c r="M537" s="42">
        <v>0.85</v>
      </c>
      <c r="N537" s="42">
        <v>0.15</v>
      </c>
      <c r="O537" s="27">
        <f>Ugovori_OPULJP[[#This Row],[Bespovratna sredstva - Ukupno (EU+Nac) HRK
= Ukupna ugovorena vrijednost bespovratnih sredstava]]*Ugovori_OPULJP[[#This Row],[EU STOPA SUFINANCIRANJA %
EU CO-FINANCING RATE %]]</f>
        <v>1406168.243</v>
      </c>
      <c r="P537" s="27">
        <f>Ugovori_OPULJP[[#This Row],[Bespovratna sredstva - Ukupno (EU+Nac) HRK
= Ukupna ugovorena vrijednost bespovratnih sredstava]]*Ugovori_OPULJP[[#This Row],[STOPA NACIONALNOG SUFINANCIRANJA %]]</f>
        <v>248147.337</v>
      </c>
      <c r="Q537" s="27">
        <v>1654315.58</v>
      </c>
      <c r="R537" s="27">
        <v>0</v>
      </c>
      <c r="S537" s="27">
        <v>0</v>
      </c>
      <c r="T537" s="20">
        <f>Ugovori_OPULJP[[#This Row],[Bespovratna sredstva - Ukupno (EU+Nac) HRK
= Ukupna ugovorena vrijednost bespovratnih sredstava]]+Ugovori_OPULJP[[#This Row],[Javni doprinos korisnika - HRK]]+Ugovori_OPULJP[[#This Row],[Privatni doprinos korisnika - HRK]]</f>
        <v>1654315.58</v>
      </c>
      <c r="U537" s="17" t="s">
        <v>32</v>
      </c>
      <c r="V537" s="17" t="s">
        <v>29</v>
      </c>
      <c r="W537" s="35" t="s">
        <v>2122</v>
      </c>
      <c r="X537" s="35" t="s">
        <v>704</v>
      </c>
      <c r="Y537" s="11"/>
    </row>
    <row r="538" spans="1:25" ht="51" customHeight="1" x14ac:dyDescent="0.2">
      <c r="A538" s="33" t="s">
        <v>2123</v>
      </c>
      <c r="B538" s="34" t="s">
        <v>700</v>
      </c>
      <c r="C538" s="35" t="s">
        <v>701</v>
      </c>
      <c r="D538" s="35" t="s">
        <v>1068</v>
      </c>
      <c r="E538" s="17" t="s">
        <v>74</v>
      </c>
      <c r="F538" s="37" t="s">
        <v>2124</v>
      </c>
      <c r="G538" s="37" t="s">
        <v>2125</v>
      </c>
      <c r="H538" s="19">
        <v>43634</v>
      </c>
      <c r="I538" s="19">
        <v>44487</v>
      </c>
      <c r="J538" s="19" t="str">
        <f ca="1">IF(Ugovori_OPULJP[[#This Row],[DATUM ZAVRŠETKA OPERACIJE]]&lt;TODAY(),"završen","u provedbi")</f>
        <v>završen</v>
      </c>
      <c r="K538" s="18" t="s">
        <v>248</v>
      </c>
      <c r="L538" s="18" t="s">
        <v>248</v>
      </c>
      <c r="M538" s="42">
        <v>0.85</v>
      </c>
      <c r="N538" s="42">
        <v>0.15</v>
      </c>
      <c r="O538" s="27">
        <f>Ugovori_OPULJP[[#This Row],[Bespovratna sredstva - Ukupno (EU+Nac) HRK
= Ukupna ugovorena vrijednost bespovratnih sredstava]]*Ugovori_OPULJP[[#This Row],[EU STOPA SUFINANCIRANJA %
EU CO-FINANCING RATE %]]</f>
        <v>964379.13649999991</v>
      </c>
      <c r="P538" s="27">
        <f>Ugovori_OPULJP[[#This Row],[Bespovratna sredstva - Ukupno (EU+Nac) HRK
= Ukupna ugovorena vrijednost bespovratnih sredstava]]*Ugovori_OPULJP[[#This Row],[STOPA NACIONALNOG SUFINANCIRANJA %]]</f>
        <v>170184.55349999998</v>
      </c>
      <c r="Q538" s="27">
        <v>1134563.69</v>
      </c>
      <c r="R538" s="27">
        <v>0</v>
      </c>
      <c r="S538" s="27">
        <v>0</v>
      </c>
      <c r="T538" s="20">
        <f>Ugovori_OPULJP[[#This Row],[Bespovratna sredstva - Ukupno (EU+Nac) HRK
= Ukupna ugovorena vrijednost bespovratnih sredstava]]+Ugovori_OPULJP[[#This Row],[Javni doprinos korisnika - HRK]]+Ugovori_OPULJP[[#This Row],[Privatni doprinos korisnika - HRK]]</f>
        <v>1134563.69</v>
      </c>
      <c r="U538" s="17" t="s">
        <v>32</v>
      </c>
      <c r="V538" s="17" t="s">
        <v>29</v>
      </c>
      <c r="W538" s="35" t="s">
        <v>2126</v>
      </c>
      <c r="X538" s="35" t="s">
        <v>704</v>
      </c>
      <c r="Y538" s="11"/>
    </row>
    <row r="539" spans="1:25" ht="51" customHeight="1" x14ac:dyDescent="0.2">
      <c r="A539" s="33" t="s">
        <v>2127</v>
      </c>
      <c r="B539" s="34" t="s">
        <v>700</v>
      </c>
      <c r="C539" s="35" t="s">
        <v>701</v>
      </c>
      <c r="D539" s="35" t="s">
        <v>1068</v>
      </c>
      <c r="E539" s="17" t="s">
        <v>74</v>
      </c>
      <c r="F539" s="37" t="s">
        <v>2128</v>
      </c>
      <c r="G539" s="37" t="s">
        <v>2129</v>
      </c>
      <c r="H539" s="19">
        <v>43634</v>
      </c>
      <c r="I539" s="19">
        <v>44548</v>
      </c>
      <c r="J539" s="19" t="str">
        <f ca="1">IF(Ugovori_OPULJP[[#This Row],[DATUM ZAVRŠETKA OPERACIJE]]&lt;TODAY(),"završen","u provedbi")</f>
        <v>završen</v>
      </c>
      <c r="K539" s="18" t="s">
        <v>184</v>
      </c>
      <c r="L539" s="18" t="s">
        <v>184</v>
      </c>
      <c r="M539" s="42">
        <v>0.85</v>
      </c>
      <c r="N539" s="42">
        <v>0.15</v>
      </c>
      <c r="O539" s="27">
        <f>Ugovori_OPULJP[[#This Row],[Bespovratna sredstva - Ukupno (EU+Nac) HRK
= Ukupna ugovorena vrijednost bespovratnih sredstava]]*Ugovori_OPULJP[[#This Row],[EU STOPA SUFINANCIRANJA %
EU CO-FINANCING RATE %]]</f>
        <v>1758843.392</v>
      </c>
      <c r="P539" s="27">
        <f>Ugovori_OPULJP[[#This Row],[Bespovratna sredstva - Ukupno (EU+Nac) HRK
= Ukupna ugovorena vrijednost bespovratnih sredstava]]*Ugovori_OPULJP[[#This Row],[STOPA NACIONALNOG SUFINANCIRANJA %]]</f>
        <v>310384.12799999997</v>
      </c>
      <c r="Q539" s="27">
        <v>2069227.52</v>
      </c>
      <c r="R539" s="27">
        <v>0</v>
      </c>
      <c r="S539" s="27">
        <v>0</v>
      </c>
      <c r="T539" s="20">
        <f>Ugovori_OPULJP[[#This Row],[Bespovratna sredstva - Ukupno (EU+Nac) HRK
= Ukupna ugovorena vrijednost bespovratnih sredstava]]+Ugovori_OPULJP[[#This Row],[Javni doprinos korisnika - HRK]]+Ugovori_OPULJP[[#This Row],[Privatni doprinos korisnika - HRK]]</f>
        <v>2069227.52</v>
      </c>
      <c r="U539" s="17" t="s">
        <v>32</v>
      </c>
      <c r="V539" s="17" t="s">
        <v>29</v>
      </c>
      <c r="W539" s="35" t="s">
        <v>2130</v>
      </c>
      <c r="X539" s="35" t="s">
        <v>704</v>
      </c>
      <c r="Y539" s="11"/>
    </row>
    <row r="540" spans="1:25" ht="51" customHeight="1" x14ac:dyDescent="0.2">
      <c r="A540" s="33" t="s">
        <v>2131</v>
      </c>
      <c r="B540" s="34" t="s">
        <v>700</v>
      </c>
      <c r="C540" s="35" t="s">
        <v>701</v>
      </c>
      <c r="D540" s="35" t="s">
        <v>1068</v>
      </c>
      <c r="E540" s="17" t="s">
        <v>74</v>
      </c>
      <c r="F540" s="37" t="s">
        <v>2132</v>
      </c>
      <c r="G540" s="37" t="s">
        <v>2133</v>
      </c>
      <c r="H540" s="19">
        <v>43634</v>
      </c>
      <c r="I540" s="19">
        <v>44548</v>
      </c>
      <c r="J540" s="19" t="str">
        <f ca="1">IF(Ugovori_OPULJP[[#This Row],[DATUM ZAVRŠETKA OPERACIJE]]&lt;TODAY(),"završen","u provedbi")</f>
        <v>završen</v>
      </c>
      <c r="K540" s="18" t="s">
        <v>209</v>
      </c>
      <c r="L540" s="18" t="s">
        <v>31</v>
      </c>
      <c r="M540" s="42">
        <v>0.85</v>
      </c>
      <c r="N540" s="42">
        <v>0.15</v>
      </c>
      <c r="O540" s="27">
        <f>Ugovori_OPULJP[[#This Row],[Bespovratna sredstva - Ukupno (EU+Nac) HRK
= Ukupna ugovorena vrijednost bespovratnih sredstava]]*Ugovori_OPULJP[[#This Row],[EU STOPA SUFINANCIRANJA %
EU CO-FINANCING RATE %]]</f>
        <v>3836846.5180000002</v>
      </c>
      <c r="P540" s="27">
        <f>Ugovori_OPULJP[[#This Row],[Bespovratna sredstva - Ukupno (EU+Nac) HRK
= Ukupna ugovorena vrijednost bespovratnih sredstava]]*Ugovori_OPULJP[[#This Row],[STOPA NACIONALNOG SUFINANCIRANJA %]]</f>
        <v>677090.56200000003</v>
      </c>
      <c r="Q540" s="27">
        <v>4513937.08</v>
      </c>
      <c r="R540" s="27">
        <v>0</v>
      </c>
      <c r="S540" s="27">
        <v>0</v>
      </c>
      <c r="T540" s="20">
        <f>Ugovori_OPULJP[[#This Row],[Bespovratna sredstva - Ukupno (EU+Nac) HRK
= Ukupna ugovorena vrijednost bespovratnih sredstava]]+Ugovori_OPULJP[[#This Row],[Javni doprinos korisnika - HRK]]+Ugovori_OPULJP[[#This Row],[Privatni doprinos korisnika - HRK]]</f>
        <v>4513937.08</v>
      </c>
      <c r="U540" s="17" t="s">
        <v>32</v>
      </c>
      <c r="V540" s="17" t="s">
        <v>29</v>
      </c>
      <c r="W540" s="35" t="s">
        <v>2134</v>
      </c>
      <c r="X540" s="35" t="s">
        <v>704</v>
      </c>
      <c r="Y540" s="11"/>
    </row>
    <row r="541" spans="1:25" ht="51" customHeight="1" x14ac:dyDescent="0.2">
      <c r="A541" s="33" t="s">
        <v>2135</v>
      </c>
      <c r="B541" s="34" t="s">
        <v>700</v>
      </c>
      <c r="C541" s="35" t="s">
        <v>701</v>
      </c>
      <c r="D541" s="35" t="s">
        <v>1068</v>
      </c>
      <c r="E541" s="17" t="s">
        <v>74</v>
      </c>
      <c r="F541" s="37" t="s">
        <v>2136</v>
      </c>
      <c r="G541" s="37" t="s">
        <v>2137</v>
      </c>
      <c r="H541" s="19">
        <v>43482</v>
      </c>
      <c r="I541" s="19">
        <v>44394</v>
      </c>
      <c r="J541" s="19" t="str">
        <f ca="1">IF(Ugovori_OPULJP[[#This Row],[DATUM ZAVRŠETKA OPERACIJE]]&lt;TODAY(),"završen","u provedbi")</f>
        <v>završen</v>
      </c>
      <c r="K541" s="18" t="s">
        <v>848</v>
      </c>
      <c r="L541" s="18" t="s">
        <v>31</v>
      </c>
      <c r="M541" s="42">
        <v>0.85</v>
      </c>
      <c r="N541" s="42">
        <v>0.15</v>
      </c>
      <c r="O541" s="27">
        <f>Ugovori_OPULJP[[#This Row],[Bespovratna sredstva - Ukupno (EU+Nac) HRK
= Ukupna ugovorena vrijednost bespovratnih sredstava]]*Ugovori_OPULJP[[#This Row],[EU STOPA SUFINANCIRANJA %
EU CO-FINANCING RATE %]]</f>
        <v>998908.69499999995</v>
      </c>
      <c r="P541" s="27">
        <f>Ugovori_OPULJP[[#This Row],[Bespovratna sredstva - Ukupno (EU+Nac) HRK
= Ukupna ugovorena vrijednost bespovratnih sredstava]]*Ugovori_OPULJP[[#This Row],[STOPA NACIONALNOG SUFINANCIRANJA %]]</f>
        <v>176278.00499999998</v>
      </c>
      <c r="Q541" s="27">
        <v>1175186.7</v>
      </c>
      <c r="R541" s="27">
        <v>0</v>
      </c>
      <c r="S541" s="27">
        <v>0</v>
      </c>
      <c r="T541" s="20">
        <f>Ugovori_OPULJP[[#This Row],[Bespovratna sredstva - Ukupno (EU+Nac) HRK
= Ukupna ugovorena vrijednost bespovratnih sredstava]]+Ugovori_OPULJP[[#This Row],[Javni doprinos korisnika - HRK]]+Ugovori_OPULJP[[#This Row],[Privatni doprinos korisnika - HRK]]</f>
        <v>1175186.7</v>
      </c>
      <c r="U541" s="17" t="s">
        <v>32</v>
      </c>
      <c r="V541" s="17" t="s">
        <v>29</v>
      </c>
      <c r="W541" s="35" t="s">
        <v>2138</v>
      </c>
      <c r="X541" s="35" t="s">
        <v>704</v>
      </c>
      <c r="Y541" s="11"/>
    </row>
    <row r="542" spans="1:25" ht="51" customHeight="1" x14ac:dyDescent="0.2">
      <c r="A542" s="33" t="s">
        <v>2139</v>
      </c>
      <c r="B542" s="34" t="s">
        <v>700</v>
      </c>
      <c r="C542" s="35" t="s">
        <v>701</v>
      </c>
      <c r="D542" s="35" t="s">
        <v>1068</v>
      </c>
      <c r="E542" s="17" t="s">
        <v>74</v>
      </c>
      <c r="F542" s="37" t="s">
        <v>2140</v>
      </c>
      <c r="G542" s="37" t="s">
        <v>2141</v>
      </c>
      <c r="H542" s="19">
        <v>43634</v>
      </c>
      <c r="I542" s="19">
        <v>44548</v>
      </c>
      <c r="J542" s="19" t="str">
        <f ca="1">IF(Ugovori_OPULJP[[#This Row],[DATUM ZAVRŠETKA OPERACIJE]]&lt;TODAY(),"završen","u provedbi")</f>
        <v>završen</v>
      </c>
      <c r="K542" s="18" t="s">
        <v>209</v>
      </c>
      <c r="L542" s="18" t="s">
        <v>209</v>
      </c>
      <c r="M542" s="42">
        <v>0.85</v>
      </c>
      <c r="N542" s="42">
        <v>0.15</v>
      </c>
      <c r="O542" s="27">
        <f>Ugovori_OPULJP[[#This Row],[Bespovratna sredstva - Ukupno (EU+Nac) HRK
= Ukupna ugovorena vrijednost bespovratnih sredstava]]*Ugovori_OPULJP[[#This Row],[EU STOPA SUFINANCIRANJA %
EU CO-FINANCING RATE %]]</f>
        <v>1896923.75</v>
      </c>
      <c r="P542" s="27">
        <f>Ugovori_OPULJP[[#This Row],[Bespovratna sredstva - Ukupno (EU+Nac) HRK
= Ukupna ugovorena vrijednost bespovratnih sredstava]]*Ugovori_OPULJP[[#This Row],[STOPA NACIONALNOG SUFINANCIRANJA %]]</f>
        <v>334751.25</v>
      </c>
      <c r="Q542" s="27">
        <v>2231675</v>
      </c>
      <c r="R542" s="27">
        <v>0</v>
      </c>
      <c r="S542" s="27">
        <v>0</v>
      </c>
      <c r="T542" s="20">
        <f>Ugovori_OPULJP[[#This Row],[Bespovratna sredstva - Ukupno (EU+Nac) HRK
= Ukupna ugovorena vrijednost bespovratnih sredstava]]+Ugovori_OPULJP[[#This Row],[Javni doprinos korisnika - HRK]]+Ugovori_OPULJP[[#This Row],[Privatni doprinos korisnika - HRK]]</f>
        <v>2231675</v>
      </c>
      <c r="U542" s="17" t="s">
        <v>32</v>
      </c>
      <c r="V542" s="17" t="s">
        <v>29</v>
      </c>
      <c r="W542" s="35" t="s">
        <v>2142</v>
      </c>
      <c r="X542" s="35" t="s">
        <v>704</v>
      </c>
      <c r="Y542" s="11"/>
    </row>
    <row r="543" spans="1:25" ht="51" customHeight="1" x14ac:dyDescent="0.2">
      <c r="A543" s="33" t="s">
        <v>2143</v>
      </c>
      <c r="B543" s="34" t="s">
        <v>700</v>
      </c>
      <c r="C543" s="35" t="s">
        <v>701</v>
      </c>
      <c r="D543" s="35" t="s">
        <v>1068</v>
      </c>
      <c r="E543" s="17" t="s">
        <v>74</v>
      </c>
      <c r="F543" s="37" t="s">
        <v>2144</v>
      </c>
      <c r="G543" s="37" t="s">
        <v>2145</v>
      </c>
      <c r="H543" s="19">
        <v>43634</v>
      </c>
      <c r="I543" s="19">
        <v>44548</v>
      </c>
      <c r="J543" s="19" t="str">
        <f ca="1">IF(Ugovori_OPULJP[[#This Row],[DATUM ZAVRŠETKA OPERACIJE]]&lt;TODAY(),"završen","u provedbi")</f>
        <v>završen</v>
      </c>
      <c r="K543" s="18" t="s">
        <v>97</v>
      </c>
      <c r="L543" s="18" t="s">
        <v>97</v>
      </c>
      <c r="M543" s="42">
        <v>0.85</v>
      </c>
      <c r="N543" s="42">
        <v>0.15</v>
      </c>
      <c r="O543" s="27">
        <f>Ugovori_OPULJP[[#This Row],[Bespovratna sredstva - Ukupno (EU+Nac) HRK
= Ukupna ugovorena vrijednost bespovratnih sredstava]]*Ugovori_OPULJP[[#This Row],[EU STOPA SUFINANCIRANJA %
EU CO-FINANCING RATE %]]</f>
        <v>3509742.8964999998</v>
      </c>
      <c r="P543" s="27">
        <f>Ugovori_OPULJP[[#This Row],[Bespovratna sredstva - Ukupno (EU+Nac) HRK
= Ukupna ugovorena vrijednost bespovratnih sredstava]]*Ugovori_OPULJP[[#This Row],[STOPA NACIONALNOG SUFINANCIRANJA %]]</f>
        <v>619366.39350000001</v>
      </c>
      <c r="Q543" s="27">
        <v>4129109.29</v>
      </c>
      <c r="R543" s="27">
        <v>0</v>
      </c>
      <c r="S543" s="27">
        <v>0</v>
      </c>
      <c r="T543" s="20">
        <f>Ugovori_OPULJP[[#This Row],[Bespovratna sredstva - Ukupno (EU+Nac) HRK
= Ukupna ugovorena vrijednost bespovratnih sredstava]]+Ugovori_OPULJP[[#This Row],[Javni doprinos korisnika - HRK]]+Ugovori_OPULJP[[#This Row],[Privatni doprinos korisnika - HRK]]</f>
        <v>4129109.29</v>
      </c>
      <c r="U543" s="17" t="s">
        <v>32</v>
      </c>
      <c r="V543" s="17" t="s">
        <v>29</v>
      </c>
      <c r="W543" s="35" t="s">
        <v>2146</v>
      </c>
      <c r="X543" s="35" t="s">
        <v>704</v>
      </c>
      <c r="Y543" s="11"/>
    </row>
    <row r="544" spans="1:25" ht="51" customHeight="1" x14ac:dyDescent="0.2">
      <c r="A544" s="33" t="s">
        <v>2147</v>
      </c>
      <c r="B544" s="34" t="s">
        <v>700</v>
      </c>
      <c r="C544" s="35" t="s">
        <v>701</v>
      </c>
      <c r="D544" s="35" t="s">
        <v>1068</v>
      </c>
      <c r="E544" s="17" t="s">
        <v>74</v>
      </c>
      <c r="F544" s="37" t="s">
        <v>2148</v>
      </c>
      <c r="G544" s="37" t="s">
        <v>2149</v>
      </c>
      <c r="H544" s="19">
        <v>43634</v>
      </c>
      <c r="I544" s="19">
        <v>44548</v>
      </c>
      <c r="J544" s="19" t="str">
        <f ca="1">IF(Ugovori_OPULJP[[#This Row],[DATUM ZAVRŠETKA OPERACIJE]]&lt;TODAY(),"završen","u provedbi")</f>
        <v>završen</v>
      </c>
      <c r="K544" s="18" t="s">
        <v>82</v>
      </c>
      <c r="L544" s="18" t="s">
        <v>82</v>
      </c>
      <c r="M544" s="42">
        <v>0.85</v>
      </c>
      <c r="N544" s="42">
        <v>0.15</v>
      </c>
      <c r="O544" s="27">
        <f>Ugovori_OPULJP[[#This Row],[Bespovratna sredstva - Ukupno (EU+Nac) HRK
= Ukupna ugovorena vrijednost bespovratnih sredstava]]*Ugovori_OPULJP[[#This Row],[EU STOPA SUFINANCIRANJA %
EU CO-FINANCING RATE %]]</f>
        <v>1080753.9369999999</v>
      </c>
      <c r="P544" s="27">
        <f>Ugovori_OPULJP[[#This Row],[Bespovratna sredstva - Ukupno (EU+Nac) HRK
= Ukupna ugovorena vrijednost bespovratnih sredstava]]*Ugovori_OPULJP[[#This Row],[STOPA NACIONALNOG SUFINANCIRANJA %]]</f>
        <v>190721.283</v>
      </c>
      <c r="Q544" s="27">
        <v>1271475.22</v>
      </c>
      <c r="R544" s="27">
        <v>0</v>
      </c>
      <c r="S544" s="27">
        <v>0</v>
      </c>
      <c r="T544" s="20">
        <f>Ugovori_OPULJP[[#This Row],[Bespovratna sredstva - Ukupno (EU+Nac) HRK
= Ukupna ugovorena vrijednost bespovratnih sredstava]]+Ugovori_OPULJP[[#This Row],[Javni doprinos korisnika - HRK]]+Ugovori_OPULJP[[#This Row],[Privatni doprinos korisnika - HRK]]</f>
        <v>1271475.22</v>
      </c>
      <c r="U544" s="17" t="s">
        <v>32</v>
      </c>
      <c r="V544" s="17" t="s">
        <v>29</v>
      </c>
      <c r="W544" s="35" t="s">
        <v>2150</v>
      </c>
      <c r="X544" s="35" t="s">
        <v>704</v>
      </c>
      <c r="Y544" s="11"/>
    </row>
    <row r="545" spans="1:25" ht="51" customHeight="1" x14ac:dyDescent="0.2">
      <c r="A545" s="33" t="s">
        <v>2151</v>
      </c>
      <c r="B545" s="34" t="s">
        <v>700</v>
      </c>
      <c r="C545" s="35" t="s">
        <v>701</v>
      </c>
      <c r="D545" s="35" t="s">
        <v>1068</v>
      </c>
      <c r="E545" s="17" t="s">
        <v>74</v>
      </c>
      <c r="F545" s="37" t="s">
        <v>2152</v>
      </c>
      <c r="G545" s="37" t="s">
        <v>2153</v>
      </c>
      <c r="H545" s="19">
        <v>43634</v>
      </c>
      <c r="I545" s="19">
        <v>44548</v>
      </c>
      <c r="J545" s="19" t="str">
        <f ca="1">IF(Ugovori_OPULJP[[#This Row],[DATUM ZAVRŠETKA OPERACIJE]]&lt;TODAY(),"završen","u provedbi")</f>
        <v>završen</v>
      </c>
      <c r="K545" s="18" t="s">
        <v>82</v>
      </c>
      <c r="L545" s="18" t="s">
        <v>82</v>
      </c>
      <c r="M545" s="42">
        <v>0.85</v>
      </c>
      <c r="N545" s="42">
        <v>0.15</v>
      </c>
      <c r="O545" s="27">
        <f>Ugovori_OPULJP[[#This Row],[Bespovratna sredstva - Ukupno (EU+Nac) HRK
= Ukupna ugovorena vrijednost bespovratnih sredstava]]*Ugovori_OPULJP[[#This Row],[EU STOPA SUFINANCIRANJA %
EU CO-FINANCING RATE %]]</f>
        <v>1569510.5585</v>
      </c>
      <c r="P545" s="27">
        <f>Ugovori_OPULJP[[#This Row],[Bespovratna sredstva - Ukupno (EU+Nac) HRK
= Ukupna ugovorena vrijednost bespovratnih sredstava]]*Ugovori_OPULJP[[#This Row],[STOPA NACIONALNOG SUFINANCIRANJA %]]</f>
        <v>276972.45149999997</v>
      </c>
      <c r="Q545" s="27">
        <v>1846483.01</v>
      </c>
      <c r="R545" s="27">
        <v>0</v>
      </c>
      <c r="S545" s="27">
        <v>0</v>
      </c>
      <c r="T545" s="20">
        <f>Ugovori_OPULJP[[#This Row],[Bespovratna sredstva - Ukupno (EU+Nac) HRK
= Ukupna ugovorena vrijednost bespovratnih sredstava]]+Ugovori_OPULJP[[#This Row],[Javni doprinos korisnika - HRK]]+Ugovori_OPULJP[[#This Row],[Privatni doprinos korisnika - HRK]]</f>
        <v>1846483.01</v>
      </c>
      <c r="U545" s="17" t="s">
        <v>32</v>
      </c>
      <c r="V545" s="17" t="s">
        <v>29</v>
      </c>
      <c r="W545" s="35" t="s">
        <v>2154</v>
      </c>
      <c r="X545" s="35" t="s">
        <v>704</v>
      </c>
      <c r="Y545" s="11"/>
    </row>
    <row r="546" spans="1:25" ht="51" customHeight="1" x14ac:dyDescent="0.2">
      <c r="A546" s="33" t="s">
        <v>2155</v>
      </c>
      <c r="B546" s="34" t="s">
        <v>700</v>
      </c>
      <c r="C546" s="35" t="s">
        <v>701</v>
      </c>
      <c r="D546" s="35" t="s">
        <v>1068</v>
      </c>
      <c r="E546" s="17" t="s">
        <v>74</v>
      </c>
      <c r="F546" s="37" t="s">
        <v>2156</v>
      </c>
      <c r="G546" s="37" t="s">
        <v>2157</v>
      </c>
      <c r="H546" s="19">
        <v>43634</v>
      </c>
      <c r="I546" s="19">
        <v>44548</v>
      </c>
      <c r="J546" s="19" t="str">
        <f ca="1">IF(Ugovori_OPULJP[[#This Row],[DATUM ZAVRŠETKA OPERACIJE]]&lt;TODAY(),"završen","u provedbi")</f>
        <v>završen</v>
      </c>
      <c r="K546" s="18" t="s">
        <v>209</v>
      </c>
      <c r="L546" s="18" t="s">
        <v>209</v>
      </c>
      <c r="M546" s="42">
        <v>0.85</v>
      </c>
      <c r="N546" s="42">
        <v>0.15</v>
      </c>
      <c r="O546" s="27">
        <f>Ugovori_OPULJP[[#This Row],[Bespovratna sredstva - Ukupno (EU+Nac) HRK
= Ukupna ugovorena vrijednost bespovratnih sredstava]]*Ugovori_OPULJP[[#This Row],[EU STOPA SUFINANCIRANJA %
EU CO-FINANCING RATE %]]</f>
        <v>1722740.645</v>
      </c>
      <c r="P546" s="27">
        <f>Ugovori_OPULJP[[#This Row],[Bespovratna sredstva - Ukupno (EU+Nac) HRK
= Ukupna ugovorena vrijednost bespovratnih sredstava]]*Ugovori_OPULJP[[#This Row],[STOPA NACIONALNOG SUFINANCIRANJA %]]</f>
        <v>304013.05499999999</v>
      </c>
      <c r="Q546" s="27">
        <v>2026753.7</v>
      </c>
      <c r="R546" s="27">
        <v>0</v>
      </c>
      <c r="S546" s="27">
        <v>0</v>
      </c>
      <c r="T546" s="20">
        <f>Ugovori_OPULJP[[#This Row],[Bespovratna sredstva - Ukupno (EU+Nac) HRK
= Ukupna ugovorena vrijednost bespovratnih sredstava]]+Ugovori_OPULJP[[#This Row],[Javni doprinos korisnika - HRK]]+Ugovori_OPULJP[[#This Row],[Privatni doprinos korisnika - HRK]]</f>
        <v>2026753.7</v>
      </c>
      <c r="U546" s="17" t="s">
        <v>32</v>
      </c>
      <c r="V546" s="17" t="s">
        <v>29</v>
      </c>
      <c r="W546" s="35" t="s">
        <v>2158</v>
      </c>
      <c r="X546" s="35" t="s">
        <v>704</v>
      </c>
      <c r="Y546" s="11"/>
    </row>
    <row r="547" spans="1:25" ht="51" customHeight="1" x14ac:dyDescent="0.2">
      <c r="A547" s="33" t="s">
        <v>2159</v>
      </c>
      <c r="B547" s="34" t="s">
        <v>700</v>
      </c>
      <c r="C547" s="35" t="s">
        <v>701</v>
      </c>
      <c r="D547" s="35" t="s">
        <v>1068</v>
      </c>
      <c r="E547" s="17" t="s">
        <v>74</v>
      </c>
      <c r="F547" s="37" t="s">
        <v>2160</v>
      </c>
      <c r="G547" s="37" t="s">
        <v>2161</v>
      </c>
      <c r="H547" s="19">
        <v>43448</v>
      </c>
      <c r="I547" s="19">
        <v>44361</v>
      </c>
      <c r="J547" s="19" t="str">
        <f ca="1">IF(Ugovori_OPULJP[[#This Row],[DATUM ZAVRŠETKA OPERACIJE]]&lt;TODAY(),"završen","u provedbi")</f>
        <v>završen</v>
      </c>
      <c r="K547" s="18" t="s">
        <v>92</v>
      </c>
      <c r="L547" s="18" t="s">
        <v>92</v>
      </c>
      <c r="M547" s="42">
        <v>0.85</v>
      </c>
      <c r="N547" s="42">
        <v>0.15</v>
      </c>
      <c r="O547" s="27">
        <f>Ugovori_OPULJP[[#This Row],[Bespovratna sredstva - Ukupno (EU+Nac) HRK
= Ukupna ugovorena vrijednost bespovratnih sredstava]]*Ugovori_OPULJP[[#This Row],[EU STOPA SUFINANCIRANJA %
EU CO-FINANCING RATE %]]</f>
        <v>8376547.5724999998</v>
      </c>
      <c r="P547" s="27">
        <f>Ugovori_OPULJP[[#This Row],[Bespovratna sredstva - Ukupno (EU+Nac) HRK
= Ukupna ugovorena vrijednost bespovratnih sredstava]]*Ugovori_OPULJP[[#This Row],[STOPA NACIONALNOG SUFINANCIRANJA %]]</f>
        <v>1478214.2774999999</v>
      </c>
      <c r="Q547" s="27">
        <v>9854761.8499999996</v>
      </c>
      <c r="R547" s="27">
        <v>0</v>
      </c>
      <c r="S547" s="27">
        <v>0</v>
      </c>
      <c r="T547" s="20">
        <f>Ugovori_OPULJP[[#This Row],[Bespovratna sredstva - Ukupno (EU+Nac) HRK
= Ukupna ugovorena vrijednost bespovratnih sredstava]]+Ugovori_OPULJP[[#This Row],[Javni doprinos korisnika - HRK]]+Ugovori_OPULJP[[#This Row],[Privatni doprinos korisnika - HRK]]</f>
        <v>9854761.8499999996</v>
      </c>
      <c r="U547" s="17" t="s">
        <v>32</v>
      </c>
      <c r="V547" s="17" t="s">
        <v>29</v>
      </c>
      <c r="W547" s="35" t="s">
        <v>2162</v>
      </c>
      <c r="X547" s="35" t="s">
        <v>704</v>
      </c>
      <c r="Y547" s="11"/>
    </row>
    <row r="548" spans="1:25" ht="51" customHeight="1" x14ac:dyDescent="0.2">
      <c r="A548" s="33" t="s">
        <v>2163</v>
      </c>
      <c r="B548" s="34" t="s">
        <v>700</v>
      </c>
      <c r="C548" s="35" t="s">
        <v>701</v>
      </c>
      <c r="D548" s="35" t="s">
        <v>1068</v>
      </c>
      <c r="E548" s="17" t="s">
        <v>74</v>
      </c>
      <c r="F548" s="37" t="s">
        <v>2164</v>
      </c>
      <c r="G548" s="37" t="s">
        <v>2165</v>
      </c>
      <c r="H548" s="19">
        <v>43482</v>
      </c>
      <c r="I548" s="19">
        <v>44394</v>
      </c>
      <c r="J548" s="19" t="str">
        <f ca="1">IF(Ugovori_OPULJP[[#This Row],[DATUM ZAVRŠETKA OPERACIJE]]&lt;TODAY(),"završen","u provedbi")</f>
        <v>završen</v>
      </c>
      <c r="K548" s="18" t="s">
        <v>77</v>
      </c>
      <c r="L548" s="18" t="s">
        <v>77</v>
      </c>
      <c r="M548" s="42">
        <v>0.85</v>
      </c>
      <c r="N548" s="42">
        <v>0.15</v>
      </c>
      <c r="O548" s="27">
        <f>Ugovori_OPULJP[[#This Row],[Bespovratna sredstva - Ukupno (EU+Nac) HRK
= Ukupna ugovorena vrijednost bespovratnih sredstava]]*Ugovori_OPULJP[[#This Row],[EU STOPA SUFINANCIRANJA %
EU CO-FINANCING RATE %]]</f>
        <v>952139.66350000002</v>
      </c>
      <c r="P548" s="27">
        <f>Ugovori_OPULJP[[#This Row],[Bespovratna sredstva - Ukupno (EU+Nac) HRK
= Ukupna ugovorena vrijednost bespovratnih sredstava]]*Ugovori_OPULJP[[#This Row],[STOPA NACIONALNOG SUFINANCIRANJA %]]</f>
        <v>168024.6465</v>
      </c>
      <c r="Q548" s="27">
        <v>1120164.31</v>
      </c>
      <c r="R548" s="27">
        <v>0</v>
      </c>
      <c r="S548" s="27">
        <v>0</v>
      </c>
      <c r="T548" s="20">
        <f>Ugovori_OPULJP[[#This Row],[Bespovratna sredstva - Ukupno (EU+Nac) HRK
= Ukupna ugovorena vrijednost bespovratnih sredstava]]+Ugovori_OPULJP[[#This Row],[Javni doprinos korisnika - HRK]]+Ugovori_OPULJP[[#This Row],[Privatni doprinos korisnika - HRK]]</f>
        <v>1120164.31</v>
      </c>
      <c r="U548" s="17" t="s">
        <v>32</v>
      </c>
      <c r="V548" s="17" t="s">
        <v>29</v>
      </c>
      <c r="W548" s="35" t="s">
        <v>2166</v>
      </c>
      <c r="X548" s="35" t="s">
        <v>704</v>
      </c>
      <c r="Y548" s="11"/>
    </row>
    <row r="549" spans="1:25" ht="51" customHeight="1" x14ac:dyDescent="0.2">
      <c r="A549" s="33" t="s">
        <v>2167</v>
      </c>
      <c r="B549" s="34" t="s">
        <v>700</v>
      </c>
      <c r="C549" s="35" t="s">
        <v>701</v>
      </c>
      <c r="D549" s="35" t="s">
        <v>1068</v>
      </c>
      <c r="E549" s="17" t="s">
        <v>74</v>
      </c>
      <c r="F549" s="37" t="s">
        <v>1771</v>
      </c>
      <c r="G549" s="37" t="s">
        <v>2168</v>
      </c>
      <c r="H549" s="19">
        <v>43482</v>
      </c>
      <c r="I549" s="19">
        <v>44394</v>
      </c>
      <c r="J549" s="19" t="str">
        <f ca="1">IF(Ugovori_OPULJP[[#This Row],[DATUM ZAVRŠETKA OPERACIJE]]&lt;TODAY(),"završen","u provedbi")</f>
        <v>završen</v>
      </c>
      <c r="K549" s="18" t="s">
        <v>184</v>
      </c>
      <c r="L549" s="18" t="s">
        <v>184</v>
      </c>
      <c r="M549" s="42">
        <v>0.85</v>
      </c>
      <c r="N549" s="42">
        <v>0.15</v>
      </c>
      <c r="O549" s="27">
        <f>Ugovori_OPULJP[[#This Row],[Bespovratna sredstva - Ukupno (EU+Nac) HRK
= Ukupna ugovorena vrijednost bespovratnih sredstava]]*Ugovori_OPULJP[[#This Row],[EU STOPA SUFINANCIRANJA %
EU CO-FINANCING RATE %]]</f>
        <v>1168681.7874999999</v>
      </c>
      <c r="P549" s="27">
        <f>Ugovori_OPULJP[[#This Row],[Bespovratna sredstva - Ukupno (EU+Nac) HRK
= Ukupna ugovorena vrijednost bespovratnih sredstava]]*Ugovori_OPULJP[[#This Row],[STOPA NACIONALNOG SUFINANCIRANJA %]]</f>
        <v>206237.96249999999</v>
      </c>
      <c r="Q549" s="27">
        <v>1374919.75</v>
      </c>
      <c r="R549" s="27">
        <v>0</v>
      </c>
      <c r="S549" s="27">
        <v>0</v>
      </c>
      <c r="T549" s="20">
        <f>Ugovori_OPULJP[[#This Row],[Bespovratna sredstva - Ukupno (EU+Nac) HRK
= Ukupna ugovorena vrijednost bespovratnih sredstava]]+Ugovori_OPULJP[[#This Row],[Javni doprinos korisnika - HRK]]+Ugovori_OPULJP[[#This Row],[Privatni doprinos korisnika - HRK]]</f>
        <v>1374919.75</v>
      </c>
      <c r="U549" s="17" t="s">
        <v>32</v>
      </c>
      <c r="V549" s="17" t="s">
        <v>29</v>
      </c>
      <c r="W549" s="35" t="s">
        <v>2169</v>
      </c>
      <c r="X549" s="35" t="s">
        <v>704</v>
      </c>
      <c r="Y549" s="11"/>
    </row>
    <row r="550" spans="1:25" ht="51" customHeight="1" x14ac:dyDescent="0.2">
      <c r="A550" s="33" t="s">
        <v>2170</v>
      </c>
      <c r="B550" s="34" t="s">
        <v>700</v>
      </c>
      <c r="C550" s="35" t="s">
        <v>701</v>
      </c>
      <c r="D550" s="35" t="s">
        <v>1068</v>
      </c>
      <c r="E550" s="17" t="s">
        <v>74</v>
      </c>
      <c r="F550" s="37" t="s">
        <v>2171</v>
      </c>
      <c r="G550" s="37" t="s">
        <v>2172</v>
      </c>
      <c r="H550" s="19">
        <v>43467</v>
      </c>
      <c r="I550" s="19">
        <v>44379</v>
      </c>
      <c r="J550" s="19" t="str">
        <f ca="1">IF(Ugovori_OPULJP[[#This Row],[DATUM ZAVRŠETKA OPERACIJE]]&lt;TODAY(),"završen","u provedbi")</f>
        <v>završen</v>
      </c>
      <c r="K550" s="18" t="s">
        <v>560</v>
      </c>
      <c r="L550" s="18" t="s">
        <v>560</v>
      </c>
      <c r="M550" s="42">
        <v>0.85</v>
      </c>
      <c r="N550" s="42">
        <v>0.15</v>
      </c>
      <c r="O550" s="27">
        <f>Ugovori_OPULJP[[#This Row],[Bespovratna sredstva - Ukupno (EU+Nac) HRK
= Ukupna ugovorena vrijednost bespovratnih sredstava]]*Ugovori_OPULJP[[#This Row],[EU STOPA SUFINANCIRANJA %
EU CO-FINANCING RATE %]]</f>
        <v>1443522.7</v>
      </c>
      <c r="P550" s="27">
        <f>Ugovori_OPULJP[[#This Row],[Bespovratna sredstva - Ukupno (EU+Nac) HRK
= Ukupna ugovorena vrijednost bespovratnih sredstava]]*Ugovori_OPULJP[[#This Row],[STOPA NACIONALNOG SUFINANCIRANJA %]]</f>
        <v>254739.3</v>
      </c>
      <c r="Q550" s="27">
        <v>1698262</v>
      </c>
      <c r="R550" s="27">
        <v>0</v>
      </c>
      <c r="S550" s="27">
        <v>0</v>
      </c>
      <c r="T550" s="20">
        <f>Ugovori_OPULJP[[#This Row],[Bespovratna sredstva - Ukupno (EU+Nac) HRK
= Ukupna ugovorena vrijednost bespovratnih sredstava]]+Ugovori_OPULJP[[#This Row],[Javni doprinos korisnika - HRK]]+Ugovori_OPULJP[[#This Row],[Privatni doprinos korisnika - HRK]]</f>
        <v>1698262</v>
      </c>
      <c r="U550" s="17" t="s">
        <v>32</v>
      </c>
      <c r="V550" s="17" t="s">
        <v>29</v>
      </c>
      <c r="W550" s="35" t="s">
        <v>2173</v>
      </c>
      <c r="X550" s="35" t="s">
        <v>704</v>
      </c>
      <c r="Y550" s="11"/>
    </row>
    <row r="551" spans="1:25" ht="51" customHeight="1" x14ac:dyDescent="0.2">
      <c r="A551" s="33" t="s">
        <v>2174</v>
      </c>
      <c r="B551" s="34" t="s">
        <v>700</v>
      </c>
      <c r="C551" s="35" t="s">
        <v>701</v>
      </c>
      <c r="D551" s="35" t="s">
        <v>1068</v>
      </c>
      <c r="E551" s="17" t="s">
        <v>74</v>
      </c>
      <c r="F551" s="37" t="s">
        <v>2175</v>
      </c>
      <c r="G551" s="37" t="s">
        <v>2176</v>
      </c>
      <c r="H551" s="19">
        <v>43654</v>
      </c>
      <c r="I551" s="19">
        <v>44569</v>
      </c>
      <c r="J551" s="19" t="str">
        <f ca="1">IF(Ugovori_OPULJP[[#This Row],[DATUM ZAVRŠETKA OPERACIJE]]&lt;TODAY(),"završen","u provedbi")</f>
        <v>završen</v>
      </c>
      <c r="K551" s="18" t="s">
        <v>243</v>
      </c>
      <c r="L551" s="18" t="s">
        <v>243</v>
      </c>
      <c r="M551" s="42">
        <v>0.85</v>
      </c>
      <c r="N551" s="42">
        <v>0.15</v>
      </c>
      <c r="O551" s="27">
        <f>Ugovori_OPULJP[[#This Row],[Bespovratna sredstva - Ukupno (EU+Nac) HRK
= Ukupna ugovorena vrijednost bespovratnih sredstava]]*Ugovori_OPULJP[[#This Row],[EU STOPA SUFINANCIRANJA %
EU CO-FINANCING RATE %]]</f>
        <v>5148476.4859999996</v>
      </c>
      <c r="P551" s="27">
        <f>Ugovori_OPULJP[[#This Row],[Bespovratna sredstva - Ukupno (EU+Nac) HRK
= Ukupna ugovorena vrijednost bespovratnih sredstava]]*Ugovori_OPULJP[[#This Row],[STOPA NACIONALNOG SUFINANCIRANJA %]]</f>
        <v>908554.674</v>
      </c>
      <c r="Q551" s="27">
        <v>6057031.1600000001</v>
      </c>
      <c r="R551" s="27">
        <v>0</v>
      </c>
      <c r="S551" s="27">
        <v>0</v>
      </c>
      <c r="T551" s="20">
        <f>Ugovori_OPULJP[[#This Row],[Bespovratna sredstva - Ukupno (EU+Nac) HRK
= Ukupna ugovorena vrijednost bespovratnih sredstava]]+Ugovori_OPULJP[[#This Row],[Javni doprinos korisnika - HRK]]+Ugovori_OPULJP[[#This Row],[Privatni doprinos korisnika - HRK]]</f>
        <v>6057031.1600000001</v>
      </c>
      <c r="U551" s="17" t="s">
        <v>32</v>
      </c>
      <c r="V551" s="17" t="s">
        <v>29</v>
      </c>
      <c r="W551" s="35" t="s">
        <v>2177</v>
      </c>
      <c r="X551" s="35" t="s">
        <v>704</v>
      </c>
      <c r="Y551" s="11"/>
    </row>
    <row r="552" spans="1:25" ht="51" customHeight="1" x14ac:dyDescent="0.2">
      <c r="A552" s="33" t="s">
        <v>2178</v>
      </c>
      <c r="B552" s="34" t="s">
        <v>700</v>
      </c>
      <c r="C552" s="35" t="s">
        <v>701</v>
      </c>
      <c r="D552" s="35" t="s">
        <v>1068</v>
      </c>
      <c r="E552" s="17" t="s">
        <v>74</v>
      </c>
      <c r="F552" s="37" t="s">
        <v>2179</v>
      </c>
      <c r="G552" s="37" t="s">
        <v>2180</v>
      </c>
      <c r="H552" s="19">
        <v>43634</v>
      </c>
      <c r="I552" s="19">
        <v>44548</v>
      </c>
      <c r="J552" s="19" t="str">
        <f ca="1">IF(Ugovori_OPULJP[[#This Row],[DATUM ZAVRŠETKA OPERACIJE]]&lt;TODAY(),"završen","u provedbi")</f>
        <v>završen</v>
      </c>
      <c r="K552" s="18" t="s">
        <v>402</v>
      </c>
      <c r="L552" s="18" t="s">
        <v>402</v>
      </c>
      <c r="M552" s="42">
        <v>0.85</v>
      </c>
      <c r="N552" s="42">
        <v>0.15</v>
      </c>
      <c r="O552" s="27">
        <f>Ugovori_OPULJP[[#This Row],[Bespovratna sredstva - Ukupno (EU+Nac) HRK
= Ukupna ugovorena vrijednost bespovratnih sredstava]]*Ugovori_OPULJP[[#This Row],[EU STOPA SUFINANCIRANJA %
EU CO-FINANCING RATE %]]</f>
        <v>2320865.8825000003</v>
      </c>
      <c r="P552" s="27">
        <f>Ugovori_OPULJP[[#This Row],[Bespovratna sredstva - Ukupno (EU+Nac) HRK
= Ukupna ugovorena vrijednost bespovratnih sredstava]]*Ugovori_OPULJP[[#This Row],[STOPA NACIONALNOG SUFINANCIRANJA %]]</f>
        <v>409564.5675</v>
      </c>
      <c r="Q552" s="27">
        <v>2730430.45</v>
      </c>
      <c r="R552" s="27">
        <v>0</v>
      </c>
      <c r="S552" s="27">
        <v>0</v>
      </c>
      <c r="T552" s="20">
        <f>Ugovori_OPULJP[[#This Row],[Bespovratna sredstva - Ukupno (EU+Nac) HRK
= Ukupna ugovorena vrijednost bespovratnih sredstava]]+Ugovori_OPULJP[[#This Row],[Javni doprinos korisnika - HRK]]+Ugovori_OPULJP[[#This Row],[Privatni doprinos korisnika - HRK]]</f>
        <v>2730430.45</v>
      </c>
      <c r="U552" s="17" t="s">
        <v>32</v>
      </c>
      <c r="V552" s="17" t="s">
        <v>29</v>
      </c>
      <c r="W552" s="35" t="s">
        <v>2181</v>
      </c>
      <c r="X552" s="35" t="s">
        <v>704</v>
      </c>
      <c r="Y552" s="11"/>
    </row>
    <row r="553" spans="1:25" ht="51" customHeight="1" x14ac:dyDescent="0.2">
      <c r="A553" s="33" t="s">
        <v>2182</v>
      </c>
      <c r="B553" s="34" t="s">
        <v>700</v>
      </c>
      <c r="C553" s="35" t="s">
        <v>701</v>
      </c>
      <c r="D553" s="35" t="s">
        <v>1068</v>
      </c>
      <c r="E553" s="17" t="s">
        <v>74</v>
      </c>
      <c r="F553" s="37" t="s">
        <v>2183</v>
      </c>
      <c r="G553" s="37" t="s">
        <v>2184</v>
      </c>
      <c r="H553" s="19">
        <v>43634</v>
      </c>
      <c r="I553" s="19">
        <v>44548</v>
      </c>
      <c r="J553" s="19" t="str">
        <f ca="1">IF(Ugovori_OPULJP[[#This Row],[DATUM ZAVRŠETKA OPERACIJE]]&lt;TODAY(),"završen","u provedbi")</f>
        <v>završen</v>
      </c>
      <c r="K553" s="18" t="s">
        <v>560</v>
      </c>
      <c r="L553" s="18" t="s">
        <v>560</v>
      </c>
      <c r="M553" s="42">
        <v>0.85</v>
      </c>
      <c r="N553" s="42">
        <v>0.15</v>
      </c>
      <c r="O553" s="27">
        <f>Ugovori_OPULJP[[#This Row],[Bespovratna sredstva - Ukupno (EU+Nac) HRK
= Ukupna ugovorena vrijednost bespovratnih sredstava]]*Ugovori_OPULJP[[#This Row],[EU STOPA SUFINANCIRANJA %
EU CO-FINANCING RATE %]]</f>
        <v>1842796.1155000001</v>
      </c>
      <c r="P553" s="27">
        <f>Ugovori_OPULJP[[#This Row],[Bespovratna sredstva - Ukupno (EU+Nac) HRK
= Ukupna ugovorena vrijednost bespovratnih sredstava]]*Ugovori_OPULJP[[#This Row],[STOPA NACIONALNOG SUFINANCIRANJA %]]</f>
        <v>325199.31450000004</v>
      </c>
      <c r="Q553" s="27">
        <v>2167995.4300000002</v>
      </c>
      <c r="R553" s="27">
        <v>0</v>
      </c>
      <c r="S553" s="27">
        <v>0</v>
      </c>
      <c r="T553" s="20">
        <f>Ugovori_OPULJP[[#This Row],[Bespovratna sredstva - Ukupno (EU+Nac) HRK
= Ukupna ugovorena vrijednost bespovratnih sredstava]]+Ugovori_OPULJP[[#This Row],[Javni doprinos korisnika - HRK]]+Ugovori_OPULJP[[#This Row],[Privatni doprinos korisnika - HRK]]</f>
        <v>2167995.4300000002</v>
      </c>
      <c r="U553" s="17" t="s">
        <v>32</v>
      </c>
      <c r="V553" s="17" t="s">
        <v>29</v>
      </c>
      <c r="W553" s="35" t="s">
        <v>2181</v>
      </c>
      <c r="X553" s="35" t="s">
        <v>704</v>
      </c>
      <c r="Y553" s="11"/>
    </row>
    <row r="554" spans="1:25" ht="51" customHeight="1" x14ac:dyDescent="0.2">
      <c r="A554" s="33" t="s">
        <v>2185</v>
      </c>
      <c r="B554" s="34" t="s">
        <v>700</v>
      </c>
      <c r="C554" s="35" t="s">
        <v>701</v>
      </c>
      <c r="D554" s="35" t="s">
        <v>1068</v>
      </c>
      <c r="E554" s="17" t="s">
        <v>74</v>
      </c>
      <c r="F554" s="37" t="s">
        <v>2186</v>
      </c>
      <c r="G554" s="37" t="s">
        <v>2187</v>
      </c>
      <c r="H554" s="19">
        <v>43880</v>
      </c>
      <c r="I554" s="19">
        <v>44792</v>
      </c>
      <c r="J554" s="19" t="str">
        <f ca="1">IF(Ugovori_OPULJP[[#This Row],[DATUM ZAVRŠETKA OPERACIJE]]&lt;TODAY(),"završen","u provedbi")</f>
        <v>u provedbi</v>
      </c>
      <c r="K554" s="18" t="s">
        <v>82</v>
      </c>
      <c r="L554" s="18" t="s">
        <v>82</v>
      </c>
      <c r="M554" s="42">
        <v>0.85</v>
      </c>
      <c r="N554" s="42">
        <v>0.15</v>
      </c>
      <c r="O554" s="27">
        <f>Ugovori_OPULJP[[#This Row],[Bespovratna sredstva - Ukupno (EU+Nac) HRK
= Ukupna ugovorena vrijednost bespovratnih sredstava]]*Ugovori_OPULJP[[#This Row],[EU STOPA SUFINANCIRANJA %
EU CO-FINANCING RATE %]]</f>
        <v>1135277.1869999999</v>
      </c>
      <c r="P554" s="27">
        <f>Ugovori_OPULJP[[#This Row],[Bespovratna sredstva - Ukupno (EU+Nac) HRK
= Ukupna ugovorena vrijednost bespovratnih sredstava]]*Ugovori_OPULJP[[#This Row],[STOPA NACIONALNOG SUFINANCIRANJA %]]</f>
        <v>200343.033</v>
      </c>
      <c r="Q554" s="27">
        <v>1335620.22</v>
      </c>
      <c r="R554" s="27">
        <v>0</v>
      </c>
      <c r="S554" s="27">
        <v>0</v>
      </c>
      <c r="T554" s="20">
        <f>Ugovori_OPULJP[[#This Row],[Bespovratna sredstva - Ukupno (EU+Nac) HRK
= Ukupna ugovorena vrijednost bespovratnih sredstava]]+Ugovori_OPULJP[[#This Row],[Javni doprinos korisnika - HRK]]+Ugovori_OPULJP[[#This Row],[Privatni doprinos korisnika - HRK]]</f>
        <v>1335620.22</v>
      </c>
      <c r="U554" s="17" t="s">
        <v>32</v>
      </c>
      <c r="V554" s="17" t="s">
        <v>29</v>
      </c>
      <c r="W554" s="35" t="s">
        <v>2188</v>
      </c>
      <c r="X554" s="35" t="s">
        <v>704</v>
      </c>
      <c r="Y554" s="11"/>
    </row>
    <row r="555" spans="1:25" ht="51" customHeight="1" x14ac:dyDescent="0.2">
      <c r="A555" s="33" t="s">
        <v>2189</v>
      </c>
      <c r="B555" s="34" t="s">
        <v>700</v>
      </c>
      <c r="C555" s="35" t="s">
        <v>701</v>
      </c>
      <c r="D555" s="35" t="s">
        <v>1068</v>
      </c>
      <c r="E555" s="17" t="s">
        <v>74</v>
      </c>
      <c r="F555" s="37" t="s">
        <v>2190</v>
      </c>
      <c r="G555" s="37" t="s">
        <v>2191</v>
      </c>
      <c r="H555" s="19">
        <v>43880</v>
      </c>
      <c r="I555" s="19">
        <v>44792</v>
      </c>
      <c r="J555" s="19" t="str">
        <f ca="1">IF(Ugovori_OPULJP[[#This Row],[DATUM ZAVRŠETKA OPERACIJE]]&lt;TODAY(),"završen","u provedbi")</f>
        <v>u provedbi</v>
      </c>
      <c r="K555" s="18" t="s">
        <v>82</v>
      </c>
      <c r="L555" s="18" t="s">
        <v>82</v>
      </c>
      <c r="M555" s="42">
        <v>0.85</v>
      </c>
      <c r="N555" s="42">
        <v>0.15</v>
      </c>
      <c r="O555" s="27">
        <f>Ugovori_OPULJP[[#This Row],[Bespovratna sredstva - Ukupno (EU+Nac) HRK
= Ukupna ugovorena vrijednost bespovratnih sredstava]]*Ugovori_OPULJP[[#This Row],[EU STOPA SUFINANCIRANJA %
EU CO-FINANCING RATE %]]</f>
        <v>1089906.0060000001</v>
      </c>
      <c r="P555" s="27">
        <f>Ugovori_OPULJP[[#This Row],[Bespovratna sredstva - Ukupno (EU+Nac) HRK
= Ukupna ugovorena vrijednost bespovratnih sredstava]]*Ugovori_OPULJP[[#This Row],[STOPA NACIONALNOG SUFINANCIRANJA %]]</f>
        <v>192336.35400000002</v>
      </c>
      <c r="Q555" s="27">
        <v>1282242.3600000001</v>
      </c>
      <c r="R555" s="27">
        <v>0</v>
      </c>
      <c r="S555" s="27">
        <v>0</v>
      </c>
      <c r="T555" s="20">
        <f>Ugovori_OPULJP[[#This Row],[Bespovratna sredstva - Ukupno (EU+Nac) HRK
= Ukupna ugovorena vrijednost bespovratnih sredstava]]+Ugovori_OPULJP[[#This Row],[Javni doprinos korisnika - HRK]]+Ugovori_OPULJP[[#This Row],[Privatni doprinos korisnika - HRK]]</f>
        <v>1282242.3600000001</v>
      </c>
      <c r="U555" s="17" t="s">
        <v>32</v>
      </c>
      <c r="V555" s="17" t="s">
        <v>29</v>
      </c>
      <c r="W555" s="35" t="s">
        <v>2192</v>
      </c>
      <c r="X555" s="35" t="s">
        <v>704</v>
      </c>
      <c r="Y555" s="11"/>
    </row>
    <row r="556" spans="1:25" ht="51" customHeight="1" x14ac:dyDescent="0.2">
      <c r="A556" s="33" t="s">
        <v>2193</v>
      </c>
      <c r="B556" s="34" t="s">
        <v>700</v>
      </c>
      <c r="C556" s="35" t="s">
        <v>701</v>
      </c>
      <c r="D556" s="35" t="s">
        <v>1068</v>
      </c>
      <c r="E556" s="17" t="s">
        <v>74</v>
      </c>
      <c r="F556" s="37" t="s">
        <v>2194</v>
      </c>
      <c r="G556" s="37" t="s">
        <v>2195</v>
      </c>
      <c r="H556" s="19">
        <v>43881</v>
      </c>
      <c r="I556" s="19">
        <v>44793</v>
      </c>
      <c r="J556" s="19" t="str">
        <f ca="1">IF(Ugovori_OPULJP[[#This Row],[DATUM ZAVRŠETKA OPERACIJE]]&lt;TODAY(),"završen","u provedbi")</f>
        <v>u provedbi</v>
      </c>
      <c r="K556" s="18" t="s">
        <v>153</v>
      </c>
      <c r="L556" s="18" t="s">
        <v>31</v>
      </c>
      <c r="M556" s="42">
        <v>0.85</v>
      </c>
      <c r="N556" s="42">
        <v>0.15</v>
      </c>
      <c r="O556" s="27">
        <f>Ugovori_OPULJP[[#This Row],[Bespovratna sredstva - Ukupno (EU+Nac) HRK
= Ukupna ugovorena vrijednost bespovratnih sredstava]]*Ugovori_OPULJP[[#This Row],[EU STOPA SUFINANCIRANJA %
EU CO-FINANCING RATE %]]</f>
        <v>1044238.3024999999</v>
      </c>
      <c r="P556" s="27">
        <f>Ugovori_OPULJP[[#This Row],[Bespovratna sredstva - Ukupno (EU+Nac) HRK
= Ukupna ugovorena vrijednost bespovratnih sredstava]]*Ugovori_OPULJP[[#This Row],[STOPA NACIONALNOG SUFINANCIRANJA %]]</f>
        <v>184277.34749999997</v>
      </c>
      <c r="Q556" s="27">
        <v>1228515.6499999999</v>
      </c>
      <c r="R556" s="27">
        <v>0</v>
      </c>
      <c r="S556" s="27">
        <v>0</v>
      </c>
      <c r="T556" s="20">
        <f>Ugovori_OPULJP[[#This Row],[Bespovratna sredstva - Ukupno (EU+Nac) HRK
= Ukupna ugovorena vrijednost bespovratnih sredstava]]+Ugovori_OPULJP[[#This Row],[Javni doprinos korisnika - HRK]]+Ugovori_OPULJP[[#This Row],[Privatni doprinos korisnika - HRK]]</f>
        <v>1228515.6499999999</v>
      </c>
      <c r="U556" s="17" t="s">
        <v>32</v>
      </c>
      <c r="V556" s="17" t="s">
        <v>29</v>
      </c>
      <c r="W556" s="35" t="s">
        <v>2196</v>
      </c>
      <c r="X556" s="35" t="s">
        <v>704</v>
      </c>
      <c r="Y556" s="11"/>
    </row>
    <row r="557" spans="1:25" ht="51" customHeight="1" x14ac:dyDescent="0.2">
      <c r="A557" s="33" t="s">
        <v>2197</v>
      </c>
      <c r="B557" s="34" t="s">
        <v>700</v>
      </c>
      <c r="C557" s="35" t="s">
        <v>701</v>
      </c>
      <c r="D557" s="35" t="s">
        <v>1068</v>
      </c>
      <c r="E557" s="17" t="s">
        <v>74</v>
      </c>
      <c r="F557" s="37" t="s">
        <v>2198</v>
      </c>
      <c r="G557" s="37" t="s">
        <v>2199</v>
      </c>
      <c r="H557" s="19">
        <v>43880</v>
      </c>
      <c r="I557" s="19">
        <v>44792</v>
      </c>
      <c r="J557" s="19" t="str">
        <f ca="1">IF(Ugovori_OPULJP[[#This Row],[DATUM ZAVRŠETKA OPERACIJE]]&lt;TODAY(),"završen","u provedbi")</f>
        <v>u provedbi</v>
      </c>
      <c r="K557" s="18" t="s">
        <v>82</v>
      </c>
      <c r="L557" s="18" t="s">
        <v>82</v>
      </c>
      <c r="M557" s="42">
        <v>0.85</v>
      </c>
      <c r="N557" s="42">
        <v>0.15</v>
      </c>
      <c r="O557" s="27">
        <f>Ugovori_OPULJP[[#This Row],[Bespovratna sredstva - Ukupno (EU+Nac) HRK
= Ukupna ugovorena vrijednost bespovratnih sredstava]]*Ugovori_OPULJP[[#This Row],[EU STOPA SUFINANCIRANJA %
EU CO-FINANCING RATE %]]</f>
        <v>1337578.632</v>
      </c>
      <c r="P557" s="27">
        <f>Ugovori_OPULJP[[#This Row],[Bespovratna sredstva - Ukupno (EU+Nac) HRK
= Ukupna ugovorena vrijednost bespovratnih sredstava]]*Ugovori_OPULJP[[#This Row],[STOPA NACIONALNOG SUFINANCIRANJA %]]</f>
        <v>236043.28799999997</v>
      </c>
      <c r="Q557" s="27">
        <v>1573621.92</v>
      </c>
      <c r="R557" s="27">
        <v>0</v>
      </c>
      <c r="S557" s="27">
        <v>0</v>
      </c>
      <c r="T557" s="20">
        <f>Ugovori_OPULJP[[#This Row],[Bespovratna sredstva - Ukupno (EU+Nac) HRK
= Ukupna ugovorena vrijednost bespovratnih sredstava]]+Ugovori_OPULJP[[#This Row],[Javni doprinos korisnika - HRK]]+Ugovori_OPULJP[[#This Row],[Privatni doprinos korisnika - HRK]]</f>
        <v>1573621.92</v>
      </c>
      <c r="U557" s="17" t="s">
        <v>32</v>
      </c>
      <c r="V557" s="17" t="s">
        <v>29</v>
      </c>
      <c r="W557" s="35" t="s">
        <v>2200</v>
      </c>
      <c r="X557" s="35" t="s">
        <v>704</v>
      </c>
      <c r="Y557" s="11"/>
    </row>
    <row r="558" spans="1:25" ht="51" customHeight="1" x14ac:dyDescent="0.2">
      <c r="A558" s="33" t="s">
        <v>2201</v>
      </c>
      <c r="B558" s="34" t="s">
        <v>700</v>
      </c>
      <c r="C558" s="35" t="s">
        <v>701</v>
      </c>
      <c r="D558" s="35" t="s">
        <v>1068</v>
      </c>
      <c r="E558" s="17" t="s">
        <v>74</v>
      </c>
      <c r="F558" s="37" t="s">
        <v>2202</v>
      </c>
      <c r="G558" s="37" t="s">
        <v>2203</v>
      </c>
      <c r="H558" s="19">
        <v>43896</v>
      </c>
      <c r="I558" s="19">
        <v>44810</v>
      </c>
      <c r="J558" s="19" t="str">
        <f ca="1">IF(Ugovori_OPULJP[[#This Row],[DATUM ZAVRŠETKA OPERACIJE]]&lt;TODAY(),"završen","u provedbi")</f>
        <v>u provedbi</v>
      </c>
      <c r="K558" s="18" t="s">
        <v>82</v>
      </c>
      <c r="L558" s="18" t="s">
        <v>82</v>
      </c>
      <c r="M558" s="42">
        <v>0.85</v>
      </c>
      <c r="N558" s="42">
        <v>0.15</v>
      </c>
      <c r="O558" s="27">
        <f>Ugovori_OPULJP[[#This Row],[Bespovratna sredstva - Ukupno (EU+Nac) HRK
= Ukupna ugovorena vrijednost bespovratnih sredstava]]*Ugovori_OPULJP[[#This Row],[EU STOPA SUFINANCIRANJA %
EU CO-FINANCING RATE %]]</f>
        <v>968156.30699999991</v>
      </c>
      <c r="P558" s="27">
        <f>Ugovori_OPULJP[[#This Row],[Bespovratna sredstva - Ukupno (EU+Nac) HRK
= Ukupna ugovorena vrijednost bespovratnih sredstava]]*Ugovori_OPULJP[[#This Row],[STOPA NACIONALNOG SUFINANCIRANJA %]]</f>
        <v>170851.11299999998</v>
      </c>
      <c r="Q558" s="27">
        <v>1139007.42</v>
      </c>
      <c r="R558" s="27">
        <v>0</v>
      </c>
      <c r="S558" s="27">
        <v>0</v>
      </c>
      <c r="T558" s="20">
        <f>Ugovori_OPULJP[[#This Row],[Bespovratna sredstva - Ukupno (EU+Nac) HRK
= Ukupna ugovorena vrijednost bespovratnih sredstava]]+Ugovori_OPULJP[[#This Row],[Javni doprinos korisnika - HRK]]+Ugovori_OPULJP[[#This Row],[Privatni doprinos korisnika - HRK]]</f>
        <v>1139007.42</v>
      </c>
      <c r="U558" s="17" t="s">
        <v>32</v>
      </c>
      <c r="V558" s="17" t="s">
        <v>29</v>
      </c>
      <c r="W558" s="35" t="s">
        <v>2204</v>
      </c>
      <c r="X558" s="35" t="s">
        <v>704</v>
      </c>
      <c r="Y558" s="11"/>
    </row>
    <row r="559" spans="1:25" ht="51" customHeight="1" x14ac:dyDescent="0.2">
      <c r="A559" s="33" t="s">
        <v>2205</v>
      </c>
      <c r="B559" s="34" t="s">
        <v>700</v>
      </c>
      <c r="C559" s="35" t="s">
        <v>701</v>
      </c>
      <c r="D559" s="35" t="s">
        <v>1068</v>
      </c>
      <c r="E559" s="17" t="s">
        <v>74</v>
      </c>
      <c r="F559" s="37" t="s">
        <v>2206</v>
      </c>
      <c r="G559" s="37" t="s">
        <v>2207</v>
      </c>
      <c r="H559" s="19">
        <v>43882</v>
      </c>
      <c r="I559" s="19">
        <v>44794</v>
      </c>
      <c r="J559" s="19" t="str">
        <f ca="1">IF(Ugovori_OPULJP[[#This Row],[DATUM ZAVRŠETKA OPERACIJE]]&lt;TODAY(),"završen","u provedbi")</f>
        <v>u provedbi</v>
      </c>
      <c r="K559" s="18" t="s">
        <v>82</v>
      </c>
      <c r="L559" s="18" t="s">
        <v>82</v>
      </c>
      <c r="M559" s="42">
        <v>0.85</v>
      </c>
      <c r="N559" s="42">
        <v>0.15</v>
      </c>
      <c r="O559" s="27">
        <f>Ugovori_OPULJP[[#This Row],[Bespovratna sredstva - Ukupno (EU+Nac) HRK
= Ukupna ugovorena vrijednost bespovratnih sredstava]]*Ugovori_OPULJP[[#This Row],[EU STOPA SUFINANCIRANJA %
EU CO-FINANCING RATE %]]</f>
        <v>943261.66</v>
      </c>
      <c r="P559" s="27">
        <f>Ugovori_OPULJP[[#This Row],[Bespovratna sredstva - Ukupno (EU+Nac) HRK
= Ukupna ugovorena vrijednost bespovratnih sredstava]]*Ugovori_OPULJP[[#This Row],[STOPA NACIONALNOG SUFINANCIRANJA %]]</f>
        <v>166457.94</v>
      </c>
      <c r="Q559" s="27">
        <v>1109719.6000000001</v>
      </c>
      <c r="R559" s="27">
        <v>0</v>
      </c>
      <c r="S559" s="27">
        <v>0</v>
      </c>
      <c r="T559" s="20">
        <f>Ugovori_OPULJP[[#This Row],[Bespovratna sredstva - Ukupno (EU+Nac) HRK
= Ukupna ugovorena vrijednost bespovratnih sredstava]]+Ugovori_OPULJP[[#This Row],[Javni doprinos korisnika - HRK]]+Ugovori_OPULJP[[#This Row],[Privatni doprinos korisnika - HRK]]</f>
        <v>1109719.6000000001</v>
      </c>
      <c r="U559" s="17" t="s">
        <v>32</v>
      </c>
      <c r="V559" s="17" t="s">
        <v>29</v>
      </c>
      <c r="W559" s="35" t="s">
        <v>2208</v>
      </c>
      <c r="X559" s="35" t="s">
        <v>704</v>
      </c>
      <c r="Y559" s="11"/>
    </row>
    <row r="560" spans="1:25" ht="51" customHeight="1" x14ac:dyDescent="0.2">
      <c r="A560" s="33" t="s">
        <v>2209</v>
      </c>
      <c r="B560" s="34" t="s">
        <v>700</v>
      </c>
      <c r="C560" s="35" t="s">
        <v>701</v>
      </c>
      <c r="D560" s="35" t="s">
        <v>1068</v>
      </c>
      <c r="E560" s="17" t="s">
        <v>74</v>
      </c>
      <c r="F560" s="37" t="s">
        <v>2210</v>
      </c>
      <c r="G560" s="37" t="s">
        <v>1016</v>
      </c>
      <c r="H560" s="19">
        <v>43880</v>
      </c>
      <c r="I560" s="19">
        <v>44792</v>
      </c>
      <c r="J560" s="19" t="str">
        <f ca="1">IF(Ugovori_OPULJP[[#This Row],[DATUM ZAVRŠETKA OPERACIJE]]&lt;TODAY(),"završen","u provedbi")</f>
        <v>u provedbi</v>
      </c>
      <c r="K560" s="18" t="s">
        <v>354</v>
      </c>
      <c r="L560" s="18" t="s">
        <v>354</v>
      </c>
      <c r="M560" s="42">
        <v>0.85</v>
      </c>
      <c r="N560" s="42">
        <v>0.15</v>
      </c>
      <c r="O560" s="27">
        <f>Ugovori_OPULJP[[#This Row],[Bespovratna sredstva - Ukupno (EU+Nac) HRK
= Ukupna ugovorena vrijednost bespovratnih sredstava]]*Ugovori_OPULJP[[#This Row],[EU STOPA SUFINANCIRANJA %
EU CO-FINANCING RATE %]]</f>
        <v>2160430.3289999999</v>
      </c>
      <c r="P560" s="27">
        <f>Ugovori_OPULJP[[#This Row],[Bespovratna sredstva - Ukupno (EU+Nac) HRK
= Ukupna ugovorena vrijednost bespovratnih sredstava]]*Ugovori_OPULJP[[#This Row],[STOPA NACIONALNOG SUFINANCIRANJA %]]</f>
        <v>381252.41100000002</v>
      </c>
      <c r="Q560" s="27">
        <v>2541682.7400000002</v>
      </c>
      <c r="R560" s="27">
        <v>0</v>
      </c>
      <c r="S560" s="27">
        <v>0</v>
      </c>
      <c r="T560" s="20">
        <f>Ugovori_OPULJP[[#This Row],[Bespovratna sredstva - Ukupno (EU+Nac) HRK
= Ukupna ugovorena vrijednost bespovratnih sredstava]]+Ugovori_OPULJP[[#This Row],[Javni doprinos korisnika - HRK]]+Ugovori_OPULJP[[#This Row],[Privatni doprinos korisnika - HRK]]</f>
        <v>2541682.7400000002</v>
      </c>
      <c r="U560" s="17" t="s">
        <v>32</v>
      </c>
      <c r="V560" s="17" t="s">
        <v>29</v>
      </c>
      <c r="W560" s="35" t="s">
        <v>2211</v>
      </c>
      <c r="X560" s="35" t="s">
        <v>704</v>
      </c>
      <c r="Y560" s="11"/>
    </row>
    <row r="561" spans="1:25" ht="51" customHeight="1" x14ac:dyDescent="0.2">
      <c r="A561" s="33" t="s">
        <v>2212</v>
      </c>
      <c r="B561" s="34" t="s">
        <v>700</v>
      </c>
      <c r="C561" s="35" t="s">
        <v>701</v>
      </c>
      <c r="D561" s="35" t="s">
        <v>1068</v>
      </c>
      <c r="E561" s="17" t="s">
        <v>74</v>
      </c>
      <c r="F561" s="37" t="s">
        <v>2213</v>
      </c>
      <c r="G561" s="37" t="s">
        <v>2214</v>
      </c>
      <c r="H561" s="19">
        <v>43880</v>
      </c>
      <c r="I561" s="19">
        <v>44792</v>
      </c>
      <c r="J561" s="19" t="str">
        <f ca="1">IF(Ugovori_OPULJP[[#This Row],[DATUM ZAVRŠETKA OPERACIJE]]&lt;TODAY(),"završen","u provedbi")</f>
        <v>u provedbi</v>
      </c>
      <c r="K561" s="18" t="s">
        <v>82</v>
      </c>
      <c r="L561" s="18" t="s">
        <v>82</v>
      </c>
      <c r="M561" s="42">
        <v>0.85</v>
      </c>
      <c r="N561" s="42">
        <v>0.15</v>
      </c>
      <c r="O561" s="27">
        <f>Ugovori_OPULJP[[#This Row],[Bespovratna sredstva - Ukupno (EU+Nac) HRK
= Ukupna ugovorena vrijednost bespovratnih sredstava]]*Ugovori_OPULJP[[#This Row],[EU STOPA SUFINANCIRANJA %
EU CO-FINANCING RATE %]]</f>
        <v>1173831.368</v>
      </c>
      <c r="P561" s="27">
        <f>Ugovori_OPULJP[[#This Row],[Bespovratna sredstva - Ukupno (EU+Nac) HRK
= Ukupna ugovorena vrijednost bespovratnih sredstava]]*Ugovori_OPULJP[[#This Row],[STOPA NACIONALNOG SUFINANCIRANJA %]]</f>
        <v>207146.712</v>
      </c>
      <c r="Q561" s="27">
        <v>1380978.08</v>
      </c>
      <c r="R561" s="27">
        <v>0</v>
      </c>
      <c r="S561" s="27">
        <v>0</v>
      </c>
      <c r="T561" s="20">
        <f>Ugovori_OPULJP[[#This Row],[Bespovratna sredstva - Ukupno (EU+Nac) HRK
= Ukupna ugovorena vrijednost bespovratnih sredstava]]+Ugovori_OPULJP[[#This Row],[Javni doprinos korisnika - HRK]]+Ugovori_OPULJP[[#This Row],[Privatni doprinos korisnika - HRK]]</f>
        <v>1380978.08</v>
      </c>
      <c r="U561" s="17" t="s">
        <v>32</v>
      </c>
      <c r="V561" s="17" t="s">
        <v>29</v>
      </c>
      <c r="W561" s="35" t="s">
        <v>2215</v>
      </c>
      <c r="X561" s="35" t="s">
        <v>704</v>
      </c>
      <c r="Y561" s="11"/>
    </row>
    <row r="562" spans="1:25" ht="51" customHeight="1" x14ac:dyDescent="0.2">
      <c r="A562" s="33" t="s">
        <v>2216</v>
      </c>
      <c r="B562" s="34" t="s">
        <v>700</v>
      </c>
      <c r="C562" s="35" t="s">
        <v>701</v>
      </c>
      <c r="D562" s="35" t="s">
        <v>1068</v>
      </c>
      <c r="E562" s="17" t="s">
        <v>74</v>
      </c>
      <c r="F562" s="37" t="s">
        <v>2217</v>
      </c>
      <c r="G562" s="37" t="s">
        <v>2218</v>
      </c>
      <c r="H562" s="19">
        <v>43880</v>
      </c>
      <c r="I562" s="19">
        <v>44792</v>
      </c>
      <c r="J562" s="19" t="str">
        <f ca="1">IF(Ugovori_OPULJP[[#This Row],[DATUM ZAVRŠETKA OPERACIJE]]&lt;TODAY(),"završen","u provedbi")</f>
        <v>u provedbi</v>
      </c>
      <c r="K562" s="18" t="s">
        <v>92</v>
      </c>
      <c r="L562" s="18" t="s">
        <v>92</v>
      </c>
      <c r="M562" s="42">
        <v>0.85</v>
      </c>
      <c r="N562" s="42">
        <v>0.15</v>
      </c>
      <c r="O562" s="27">
        <f>Ugovori_OPULJP[[#This Row],[Bespovratna sredstva - Ukupno (EU+Nac) HRK
= Ukupna ugovorena vrijednost bespovratnih sredstava]]*Ugovori_OPULJP[[#This Row],[EU STOPA SUFINANCIRANJA %
EU CO-FINANCING RATE %]]</f>
        <v>2210611.6770000001</v>
      </c>
      <c r="P562" s="27">
        <f>Ugovori_OPULJP[[#This Row],[Bespovratna sredstva - Ukupno (EU+Nac) HRK
= Ukupna ugovorena vrijednost bespovratnih sredstava]]*Ugovori_OPULJP[[#This Row],[STOPA NACIONALNOG SUFINANCIRANJA %]]</f>
        <v>390107.94300000003</v>
      </c>
      <c r="Q562" s="27">
        <v>2600719.62</v>
      </c>
      <c r="R562" s="27">
        <v>0</v>
      </c>
      <c r="S562" s="27">
        <v>0</v>
      </c>
      <c r="T562" s="20">
        <f>Ugovori_OPULJP[[#This Row],[Bespovratna sredstva - Ukupno (EU+Nac) HRK
= Ukupna ugovorena vrijednost bespovratnih sredstava]]+Ugovori_OPULJP[[#This Row],[Javni doprinos korisnika - HRK]]+Ugovori_OPULJP[[#This Row],[Privatni doprinos korisnika - HRK]]</f>
        <v>2600719.62</v>
      </c>
      <c r="U562" s="17" t="s">
        <v>32</v>
      </c>
      <c r="V562" s="17" t="s">
        <v>29</v>
      </c>
      <c r="W562" s="35" t="s">
        <v>2219</v>
      </c>
      <c r="X562" s="35" t="s">
        <v>704</v>
      </c>
      <c r="Y562" s="11"/>
    </row>
    <row r="563" spans="1:25" ht="51" customHeight="1" x14ac:dyDescent="0.2">
      <c r="A563" s="33" t="s">
        <v>2220</v>
      </c>
      <c r="B563" s="34" t="s">
        <v>700</v>
      </c>
      <c r="C563" s="35" t="s">
        <v>701</v>
      </c>
      <c r="D563" s="35" t="s">
        <v>1068</v>
      </c>
      <c r="E563" s="17" t="s">
        <v>74</v>
      </c>
      <c r="F563" s="37" t="s">
        <v>2221</v>
      </c>
      <c r="G563" s="37" t="s">
        <v>2222</v>
      </c>
      <c r="H563" s="19">
        <v>43880</v>
      </c>
      <c r="I563" s="19">
        <v>44792</v>
      </c>
      <c r="J563" s="19" t="str">
        <f ca="1">IF(Ugovori_OPULJP[[#This Row],[DATUM ZAVRŠETKA OPERACIJE]]&lt;TODAY(),"završen","u provedbi")</f>
        <v>u provedbi</v>
      </c>
      <c r="K563" s="18" t="s">
        <v>184</v>
      </c>
      <c r="L563" s="18" t="s">
        <v>184</v>
      </c>
      <c r="M563" s="42">
        <v>0.85</v>
      </c>
      <c r="N563" s="42">
        <v>0.15</v>
      </c>
      <c r="O563" s="27">
        <f>Ugovori_OPULJP[[#This Row],[Bespovratna sredstva - Ukupno (EU+Nac) HRK
= Ukupna ugovorena vrijednost bespovratnih sredstava]]*Ugovori_OPULJP[[#This Row],[EU STOPA SUFINANCIRANJA %
EU CO-FINANCING RATE %]]</f>
        <v>8483468.477500001</v>
      </c>
      <c r="P563" s="27">
        <f>Ugovori_OPULJP[[#This Row],[Bespovratna sredstva - Ukupno (EU+Nac) HRK
= Ukupna ugovorena vrijednost bespovratnih sredstava]]*Ugovori_OPULJP[[#This Row],[STOPA NACIONALNOG SUFINANCIRANJA %]]</f>
        <v>1497082.6725000001</v>
      </c>
      <c r="Q563" s="27">
        <v>9980551.1500000004</v>
      </c>
      <c r="R563" s="27">
        <v>0</v>
      </c>
      <c r="S563" s="27">
        <v>0</v>
      </c>
      <c r="T563" s="20">
        <f>Ugovori_OPULJP[[#This Row],[Bespovratna sredstva - Ukupno (EU+Nac) HRK
= Ukupna ugovorena vrijednost bespovratnih sredstava]]+Ugovori_OPULJP[[#This Row],[Javni doprinos korisnika - HRK]]+Ugovori_OPULJP[[#This Row],[Privatni doprinos korisnika - HRK]]</f>
        <v>9980551.1500000004</v>
      </c>
      <c r="U563" s="17" t="s">
        <v>32</v>
      </c>
      <c r="V563" s="17" t="s">
        <v>29</v>
      </c>
      <c r="W563" s="35" t="s">
        <v>2223</v>
      </c>
      <c r="X563" s="35" t="s">
        <v>704</v>
      </c>
      <c r="Y563" s="11"/>
    </row>
    <row r="564" spans="1:25" ht="51" customHeight="1" x14ac:dyDescent="0.2">
      <c r="A564" s="33" t="s">
        <v>2224</v>
      </c>
      <c r="B564" s="34" t="s">
        <v>700</v>
      </c>
      <c r="C564" s="35" t="s">
        <v>701</v>
      </c>
      <c r="D564" s="35" t="s">
        <v>1068</v>
      </c>
      <c r="E564" s="17" t="s">
        <v>74</v>
      </c>
      <c r="F564" s="37" t="s">
        <v>2225</v>
      </c>
      <c r="G564" s="37" t="s">
        <v>2226</v>
      </c>
      <c r="H564" s="19">
        <v>43880</v>
      </c>
      <c r="I564" s="19">
        <v>44792</v>
      </c>
      <c r="J564" s="19" t="str">
        <f ca="1">IF(Ugovori_OPULJP[[#This Row],[DATUM ZAVRŠETKA OPERACIJE]]&lt;TODAY(),"završen","u provedbi")</f>
        <v>u provedbi</v>
      </c>
      <c r="K564" s="18" t="s">
        <v>153</v>
      </c>
      <c r="L564" s="18" t="s">
        <v>153</v>
      </c>
      <c r="M564" s="42">
        <v>0.85</v>
      </c>
      <c r="N564" s="42">
        <v>0.15</v>
      </c>
      <c r="O564" s="27">
        <f>Ugovori_OPULJP[[#This Row],[Bespovratna sredstva - Ukupno (EU+Nac) HRK
= Ukupna ugovorena vrijednost bespovratnih sredstava]]*Ugovori_OPULJP[[#This Row],[EU STOPA SUFINANCIRANJA %
EU CO-FINANCING RATE %]]</f>
        <v>2644004.2200000002</v>
      </c>
      <c r="P564" s="27">
        <f>Ugovori_OPULJP[[#This Row],[Bespovratna sredstva - Ukupno (EU+Nac) HRK
= Ukupna ugovorena vrijednost bespovratnih sredstava]]*Ugovori_OPULJP[[#This Row],[STOPA NACIONALNOG SUFINANCIRANJA %]]</f>
        <v>466588.98000000004</v>
      </c>
      <c r="Q564" s="27">
        <v>3110593.2</v>
      </c>
      <c r="R564" s="27">
        <v>0</v>
      </c>
      <c r="S564" s="27">
        <v>0</v>
      </c>
      <c r="T564" s="20">
        <f>Ugovori_OPULJP[[#This Row],[Bespovratna sredstva - Ukupno (EU+Nac) HRK
= Ukupna ugovorena vrijednost bespovratnih sredstava]]+Ugovori_OPULJP[[#This Row],[Javni doprinos korisnika - HRK]]+Ugovori_OPULJP[[#This Row],[Privatni doprinos korisnika - HRK]]</f>
        <v>3110593.2</v>
      </c>
      <c r="U564" s="17" t="s">
        <v>32</v>
      </c>
      <c r="V564" s="17" t="s">
        <v>29</v>
      </c>
      <c r="W564" s="35" t="s">
        <v>2227</v>
      </c>
      <c r="X564" s="35" t="s">
        <v>704</v>
      </c>
      <c r="Y564" s="11"/>
    </row>
    <row r="565" spans="1:25" ht="51" customHeight="1" x14ac:dyDescent="0.2">
      <c r="A565" s="33" t="s">
        <v>2228</v>
      </c>
      <c r="B565" s="34" t="s">
        <v>700</v>
      </c>
      <c r="C565" s="35" t="s">
        <v>701</v>
      </c>
      <c r="D565" s="35" t="s">
        <v>1068</v>
      </c>
      <c r="E565" s="17" t="s">
        <v>74</v>
      </c>
      <c r="F565" s="37" t="s">
        <v>2229</v>
      </c>
      <c r="G565" s="37" t="s">
        <v>2230</v>
      </c>
      <c r="H565" s="19">
        <v>43880</v>
      </c>
      <c r="I565" s="19">
        <v>44792</v>
      </c>
      <c r="J565" s="19" t="str">
        <f ca="1">IF(Ugovori_OPULJP[[#This Row],[DATUM ZAVRŠETKA OPERACIJE]]&lt;TODAY(),"završen","u provedbi")</f>
        <v>u provedbi</v>
      </c>
      <c r="K565" s="18" t="s">
        <v>209</v>
      </c>
      <c r="L565" s="18" t="s">
        <v>209</v>
      </c>
      <c r="M565" s="42">
        <v>0.85</v>
      </c>
      <c r="N565" s="42">
        <v>0.15</v>
      </c>
      <c r="O565" s="27">
        <f>Ugovori_OPULJP[[#This Row],[Bespovratna sredstva - Ukupno (EU+Nac) HRK
= Ukupna ugovorena vrijednost bespovratnih sredstava]]*Ugovori_OPULJP[[#This Row],[EU STOPA SUFINANCIRANJA %
EU CO-FINANCING RATE %]]</f>
        <v>2044398.75</v>
      </c>
      <c r="P565" s="27">
        <f>Ugovori_OPULJP[[#This Row],[Bespovratna sredstva - Ukupno (EU+Nac) HRK
= Ukupna ugovorena vrijednost bespovratnih sredstava]]*Ugovori_OPULJP[[#This Row],[STOPA NACIONALNOG SUFINANCIRANJA %]]</f>
        <v>360776.25</v>
      </c>
      <c r="Q565" s="27">
        <v>2405175</v>
      </c>
      <c r="R565" s="27">
        <v>0</v>
      </c>
      <c r="S565" s="27">
        <v>0</v>
      </c>
      <c r="T565" s="20">
        <f>Ugovori_OPULJP[[#This Row],[Bespovratna sredstva - Ukupno (EU+Nac) HRK
= Ukupna ugovorena vrijednost bespovratnih sredstava]]+Ugovori_OPULJP[[#This Row],[Javni doprinos korisnika - HRK]]+Ugovori_OPULJP[[#This Row],[Privatni doprinos korisnika - HRK]]</f>
        <v>2405175</v>
      </c>
      <c r="U565" s="17" t="s">
        <v>32</v>
      </c>
      <c r="V565" s="17" t="s">
        <v>29</v>
      </c>
      <c r="W565" s="35" t="s">
        <v>2231</v>
      </c>
      <c r="X565" s="35" t="s">
        <v>704</v>
      </c>
      <c r="Y565" s="11"/>
    </row>
    <row r="566" spans="1:25" ht="51" customHeight="1" x14ac:dyDescent="0.2">
      <c r="A566" s="33" t="s">
        <v>2232</v>
      </c>
      <c r="B566" s="34" t="s">
        <v>700</v>
      </c>
      <c r="C566" s="35" t="s">
        <v>701</v>
      </c>
      <c r="D566" s="35" t="s">
        <v>1068</v>
      </c>
      <c r="E566" s="17" t="s">
        <v>74</v>
      </c>
      <c r="F566" s="37" t="s">
        <v>2233</v>
      </c>
      <c r="G566" s="37" t="s">
        <v>2234</v>
      </c>
      <c r="H566" s="19">
        <v>43880</v>
      </c>
      <c r="I566" s="19">
        <v>44841</v>
      </c>
      <c r="J566" s="19" t="str">
        <f ca="1">IF(Ugovori_OPULJP[[#This Row],[DATUM ZAVRŠETKA OPERACIJE]]&lt;TODAY(),"završen","u provedbi")</f>
        <v>u provedbi</v>
      </c>
      <c r="K566" s="18" t="s">
        <v>97</v>
      </c>
      <c r="L566" s="18" t="s">
        <v>97</v>
      </c>
      <c r="M566" s="42">
        <v>0.85</v>
      </c>
      <c r="N566" s="42">
        <v>0.15</v>
      </c>
      <c r="O566" s="27">
        <f>Ugovori_OPULJP[[#This Row],[Bespovratna sredstva - Ukupno (EU+Nac) HRK
= Ukupna ugovorena vrijednost bespovratnih sredstava]]*Ugovori_OPULJP[[#This Row],[EU STOPA SUFINANCIRANJA %
EU CO-FINANCING RATE %]]</f>
        <v>3124319.1684999997</v>
      </c>
      <c r="P566" s="27">
        <f>Ugovori_OPULJP[[#This Row],[Bespovratna sredstva - Ukupno (EU+Nac) HRK
= Ukupna ugovorena vrijednost bespovratnih sredstava]]*Ugovori_OPULJP[[#This Row],[STOPA NACIONALNOG SUFINANCIRANJA %]]</f>
        <v>551350.44149999996</v>
      </c>
      <c r="Q566" s="27">
        <v>3675669.61</v>
      </c>
      <c r="R566" s="27">
        <v>0</v>
      </c>
      <c r="S566" s="27">
        <v>0</v>
      </c>
      <c r="T566" s="20">
        <f>Ugovori_OPULJP[[#This Row],[Bespovratna sredstva - Ukupno (EU+Nac) HRK
= Ukupna ugovorena vrijednost bespovratnih sredstava]]+Ugovori_OPULJP[[#This Row],[Javni doprinos korisnika - HRK]]+Ugovori_OPULJP[[#This Row],[Privatni doprinos korisnika - HRK]]</f>
        <v>3675669.61</v>
      </c>
      <c r="U566" s="17" t="s">
        <v>32</v>
      </c>
      <c r="V566" s="17" t="s">
        <v>29</v>
      </c>
      <c r="W566" s="35" t="s">
        <v>2235</v>
      </c>
      <c r="X566" s="35" t="s">
        <v>704</v>
      </c>
      <c r="Y566" s="11"/>
    </row>
    <row r="567" spans="1:25" ht="51" customHeight="1" x14ac:dyDescent="0.2">
      <c r="A567" s="33" t="s">
        <v>2236</v>
      </c>
      <c r="B567" s="34" t="s">
        <v>700</v>
      </c>
      <c r="C567" s="35" t="s">
        <v>701</v>
      </c>
      <c r="D567" s="35" t="s">
        <v>1068</v>
      </c>
      <c r="E567" s="17" t="s">
        <v>74</v>
      </c>
      <c r="F567" s="37" t="s">
        <v>2237</v>
      </c>
      <c r="G567" s="37" t="s">
        <v>2238</v>
      </c>
      <c r="H567" s="19">
        <v>43880</v>
      </c>
      <c r="I567" s="19">
        <v>44792</v>
      </c>
      <c r="J567" s="19" t="str">
        <f ca="1">IF(Ugovori_OPULJP[[#This Row],[DATUM ZAVRŠETKA OPERACIJE]]&lt;TODAY(),"završen","u provedbi")</f>
        <v>u provedbi</v>
      </c>
      <c r="K567" s="18" t="s">
        <v>402</v>
      </c>
      <c r="L567" s="18" t="s">
        <v>402</v>
      </c>
      <c r="M567" s="42">
        <v>0.85</v>
      </c>
      <c r="N567" s="42">
        <v>0.15</v>
      </c>
      <c r="O567" s="27">
        <f>Ugovori_OPULJP[[#This Row],[Bespovratna sredstva - Ukupno (EU+Nac) HRK
= Ukupna ugovorena vrijednost bespovratnih sredstava]]*Ugovori_OPULJP[[#This Row],[EU STOPA SUFINANCIRANJA %
EU CO-FINANCING RATE %]]</f>
        <v>1862589.7</v>
      </c>
      <c r="P567" s="27">
        <f>Ugovori_OPULJP[[#This Row],[Bespovratna sredstva - Ukupno (EU+Nac) HRK
= Ukupna ugovorena vrijednost bespovratnih sredstava]]*Ugovori_OPULJP[[#This Row],[STOPA NACIONALNOG SUFINANCIRANJA %]]</f>
        <v>328692.3</v>
      </c>
      <c r="Q567" s="27">
        <v>2191282</v>
      </c>
      <c r="R567" s="27">
        <v>0</v>
      </c>
      <c r="S567" s="27">
        <v>0</v>
      </c>
      <c r="T567" s="20">
        <f>Ugovori_OPULJP[[#This Row],[Bespovratna sredstva - Ukupno (EU+Nac) HRK
= Ukupna ugovorena vrijednost bespovratnih sredstava]]+Ugovori_OPULJP[[#This Row],[Javni doprinos korisnika - HRK]]+Ugovori_OPULJP[[#This Row],[Privatni doprinos korisnika - HRK]]</f>
        <v>2191282</v>
      </c>
      <c r="U567" s="17" t="s">
        <v>32</v>
      </c>
      <c r="V567" s="17" t="s">
        <v>29</v>
      </c>
      <c r="W567" s="35" t="s">
        <v>2239</v>
      </c>
      <c r="X567" s="35" t="s">
        <v>704</v>
      </c>
      <c r="Y567" s="11"/>
    </row>
    <row r="568" spans="1:25" ht="51" customHeight="1" x14ac:dyDescent="0.2">
      <c r="A568" s="33" t="s">
        <v>2240</v>
      </c>
      <c r="B568" s="34" t="s">
        <v>700</v>
      </c>
      <c r="C568" s="35" t="s">
        <v>701</v>
      </c>
      <c r="D568" s="35" t="s">
        <v>1068</v>
      </c>
      <c r="E568" s="17" t="s">
        <v>74</v>
      </c>
      <c r="F568" s="37" t="s">
        <v>2241</v>
      </c>
      <c r="G568" s="37" t="s">
        <v>2242</v>
      </c>
      <c r="H568" s="19">
        <v>43880</v>
      </c>
      <c r="I568" s="19">
        <v>44792</v>
      </c>
      <c r="J568" s="19" t="str">
        <f ca="1">IF(Ugovori_OPULJP[[#This Row],[DATUM ZAVRŠETKA OPERACIJE]]&lt;TODAY(),"završen","u provedbi")</f>
        <v>u provedbi</v>
      </c>
      <c r="K568" s="18" t="s">
        <v>184</v>
      </c>
      <c r="L568" s="18" t="s">
        <v>184</v>
      </c>
      <c r="M568" s="42">
        <v>0.85</v>
      </c>
      <c r="N568" s="42">
        <v>0.15</v>
      </c>
      <c r="O568" s="27">
        <f>Ugovori_OPULJP[[#This Row],[Bespovratna sredstva - Ukupno (EU+Nac) HRK
= Ukupna ugovorena vrijednost bespovratnih sredstava]]*Ugovori_OPULJP[[#This Row],[EU STOPA SUFINANCIRANJA %
EU CO-FINANCING RATE %]]</f>
        <v>2365725.1340000001</v>
      </c>
      <c r="P568" s="27">
        <f>Ugovori_OPULJP[[#This Row],[Bespovratna sredstva - Ukupno (EU+Nac) HRK
= Ukupna ugovorena vrijednost bespovratnih sredstava]]*Ugovori_OPULJP[[#This Row],[STOPA NACIONALNOG SUFINANCIRANJA %]]</f>
        <v>417480.90600000002</v>
      </c>
      <c r="Q568" s="27">
        <v>2783206.04</v>
      </c>
      <c r="R568" s="27">
        <v>0</v>
      </c>
      <c r="S568" s="27">
        <v>0</v>
      </c>
      <c r="T568" s="20">
        <f>Ugovori_OPULJP[[#This Row],[Bespovratna sredstva - Ukupno (EU+Nac) HRK
= Ukupna ugovorena vrijednost bespovratnih sredstava]]+Ugovori_OPULJP[[#This Row],[Javni doprinos korisnika - HRK]]+Ugovori_OPULJP[[#This Row],[Privatni doprinos korisnika - HRK]]</f>
        <v>2783206.04</v>
      </c>
      <c r="U568" s="17" t="s">
        <v>32</v>
      </c>
      <c r="V568" s="17" t="s">
        <v>29</v>
      </c>
      <c r="W568" s="35" t="s">
        <v>2243</v>
      </c>
      <c r="X568" s="35" t="s">
        <v>704</v>
      </c>
      <c r="Y568" s="11"/>
    </row>
    <row r="569" spans="1:25" ht="51" customHeight="1" x14ac:dyDescent="0.2">
      <c r="A569" s="33" t="s">
        <v>2244</v>
      </c>
      <c r="B569" s="34" t="s">
        <v>700</v>
      </c>
      <c r="C569" s="35" t="s">
        <v>701</v>
      </c>
      <c r="D569" s="35" t="s">
        <v>1068</v>
      </c>
      <c r="E569" s="17" t="s">
        <v>74</v>
      </c>
      <c r="F569" s="37" t="s">
        <v>2245</v>
      </c>
      <c r="G569" s="37" t="s">
        <v>2246</v>
      </c>
      <c r="H569" s="19">
        <v>43888</v>
      </c>
      <c r="I569" s="19">
        <v>44800</v>
      </c>
      <c r="J569" s="19" t="str">
        <f ca="1">IF(Ugovori_OPULJP[[#This Row],[DATUM ZAVRŠETKA OPERACIJE]]&lt;TODAY(),"završen","u provedbi")</f>
        <v>u provedbi</v>
      </c>
      <c r="K569" s="18" t="s">
        <v>82</v>
      </c>
      <c r="L569" s="18" t="s">
        <v>82</v>
      </c>
      <c r="M569" s="42">
        <v>0.85</v>
      </c>
      <c r="N569" s="42">
        <v>0.15</v>
      </c>
      <c r="O569" s="27">
        <f>Ugovori_OPULJP[[#This Row],[Bespovratna sredstva - Ukupno (EU+Nac) HRK
= Ukupna ugovorena vrijednost bespovratnih sredstava]]*Ugovori_OPULJP[[#This Row],[EU STOPA SUFINANCIRANJA %
EU CO-FINANCING RATE %]]</f>
        <v>1237709.5989999999</v>
      </c>
      <c r="P569" s="27">
        <f>Ugovori_OPULJP[[#This Row],[Bespovratna sredstva - Ukupno (EU+Nac) HRK
= Ukupna ugovorena vrijednost bespovratnih sredstava]]*Ugovori_OPULJP[[#This Row],[STOPA NACIONALNOG SUFINANCIRANJA %]]</f>
        <v>218419.34099999999</v>
      </c>
      <c r="Q569" s="27">
        <v>1456128.94</v>
      </c>
      <c r="R569" s="27">
        <v>0</v>
      </c>
      <c r="S569" s="27">
        <v>0</v>
      </c>
      <c r="T569" s="20">
        <f>Ugovori_OPULJP[[#This Row],[Bespovratna sredstva - Ukupno (EU+Nac) HRK
= Ukupna ugovorena vrijednost bespovratnih sredstava]]+Ugovori_OPULJP[[#This Row],[Javni doprinos korisnika - HRK]]+Ugovori_OPULJP[[#This Row],[Privatni doprinos korisnika - HRK]]</f>
        <v>1456128.94</v>
      </c>
      <c r="U569" s="17" t="s">
        <v>32</v>
      </c>
      <c r="V569" s="17" t="s">
        <v>29</v>
      </c>
      <c r="W569" s="35" t="s">
        <v>2247</v>
      </c>
      <c r="X569" s="35" t="s">
        <v>704</v>
      </c>
      <c r="Y569" s="11"/>
    </row>
    <row r="570" spans="1:25" ht="51" customHeight="1" x14ac:dyDescent="0.2">
      <c r="A570" s="33" t="s">
        <v>2248</v>
      </c>
      <c r="B570" s="34" t="s">
        <v>700</v>
      </c>
      <c r="C570" s="35" t="s">
        <v>701</v>
      </c>
      <c r="D570" s="35" t="s">
        <v>1068</v>
      </c>
      <c r="E570" s="17" t="s">
        <v>74</v>
      </c>
      <c r="F570" s="37" t="s">
        <v>2249</v>
      </c>
      <c r="G570" s="37" t="s">
        <v>2250</v>
      </c>
      <c r="H570" s="19">
        <v>43880</v>
      </c>
      <c r="I570" s="19">
        <v>44792</v>
      </c>
      <c r="J570" s="19" t="str">
        <f ca="1">IF(Ugovori_OPULJP[[#This Row],[DATUM ZAVRŠETKA OPERACIJE]]&lt;TODAY(),"završen","u provedbi")</f>
        <v>u provedbi</v>
      </c>
      <c r="K570" s="18" t="s">
        <v>82</v>
      </c>
      <c r="L570" s="18" t="s">
        <v>82</v>
      </c>
      <c r="M570" s="42">
        <v>0.85</v>
      </c>
      <c r="N570" s="42">
        <v>0.15</v>
      </c>
      <c r="O570" s="27">
        <f>Ugovori_OPULJP[[#This Row],[Bespovratna sredstva - Ukupno (EU+Nac) HRK
= Ukupna ugovorena vrijednost bespovratnih sredstava]]*Ugovori_OPULJP[[#This Row],[EU STOPA SUFINANCIRANJA %
EU CO-FINANCING RATE %]]</f>
        <v>979287.54999999993</v>
      </c>
      <c r="P570" s="27">
        <f>Ugovori_OPULJP[[#This Row],[Bespovratna sredstva - Ukupno (EU+Nac) HRK
= Ukupna ugovorena vrijednost bespovratnih sredstava]]*Ugovori_OPULJP[[#This Row],[STOPA NACIONALNOG SUFINANCIRANJA %]]</f>
        <v>172815.44999999998</v>
      </c>
      <c r="Q570" s="27">
        <v>1152103</v>
      </c>
      <c r="R570" s="27">
        <v>0</v>
      </c>
      <c r="S570" s="27">
        <v>0</v>
      </c>
      <c r="T570" s="20">
        <f>Ugovori_OPULJP[[#This Row],[Bespovratna sredstva - Ukupno (EU+Nac) HRK
= Ukupna ugovorena vrijednost bespovratnih sredstava]]+Ugovori_OPULJP[[#This Row],[Javni doprinos korisnika - HRK]]+Ugovori_OPULJP[[#This Row],[Privatni doprinos korisnika - HRK]]</f>
        <v>1152103</v>
      </c>
      <c r="U570" s="17" t="s">
        <v>32</v>
      </c>
      <c r="V570" s="17" t="s">
        <v>29</v>
      </c>
      <c r="W570" s="35" t="s">
        <v>2251</v>
      </c>
      <c r="X570" s="35" t="s">
        <v>704</v>
      </c>
      <c r="Y570" s="11"/>
    </row>
    <row r="571" spans="1:25" ht="51" customHeight="1" x14ac:dyDescent="0.2">
      <c r="A571" s="33" t="s">
        <v>2252</v>
      </c>
      <c r="B571" s="34" t="s">
        <v>700</v>
      </c>
      <c r="C571" s="35" t="s">
        <v>701</v>
      </c>
      <c r="D571" s="35" t="s">
        <v>1068</v>
      </c>
      <c r="E571" s="17" t="s">
        <v>74</v>
      </c>
      <c r="F571" s="37" t="s">
        <v>2253</v>
      </c>
      <c r="G571" s="37" t="s">
        <v>2254</v>
      </c>
      <c r="H571" s="19">
        <v>43880</v>
      </c>
      <c r="I571" s="19">
        <v>44792</v>
      </c>
      <c r="J571" s="19" t="str">
        <f ca="1">IF(Ugovori_OPULJP[[#This Row],[DATUM ZAVRŠETKA OPERACIJE]]&lt;TODAY(),"završen","u provedbi")</f>
        <v>u provedbi</v>
      </c>
      <c r="K571" s="18" t="s">
        <v>153</v>
      </c>
      <c r="L571" s="18" t="s">
        <v>153</v>
      </c>
      <c r="M571" s="42">
        <v>0.85</v>
      </c>
      <c r="N571" s="42">
        <v>0.15</v>
      </c>
      <c r="O571" s="27">
        <f>Ugovori_OPULJP[[#This Row],[Bespovratna sredstva - Ukupno (EU+Nac) HRK
= Ukupna ugovorena vrijednost bespovratnih sredstava]]*Ugovori_OPULJP[[#This Row],[EU STOPA SUFINANCIRANJA %
EU CO-FINANCING RATE %]]</f>
        <v>1389254.11</v>
      </c>
      <c r="P571" s="27">
        <f>Ugovori_OPULJP[[#This Row],[Bespovratna sredstva - Ukupno (EU+Nac) HRK
= Ukupna ugovorena vrijednost bespovratnih sredstava]]*Ugovori_OPULJP[[#This Row],[STOPA NACIONALNOG SUFINANCIRANJA %]]</f>
        <v>245162.49</v>
      </c>
      <c r="Q571" s="27">
        <v>1634416.6</v>
      </c>
      <c r="R571" s="27">
        <v>0</v>
      </c>
      <c r="S571" s="27">
        <v>0</v>
      </c>
      <c r="T571" s="20">
        <f>Ugovori_OPULJP[[#This Row],[Bespovratna sredstva - Ukupno (EU+Nac) HRK
= Ukupna ugovorena vrijednost bespovratnih sredstava]]+Ugovori_OPULJP[[#This Row],[Javni doprinos korisnika - HRK]]+Ugovori_OPULJP[[#This Row],[Privatni doprinos korisnika - HRK]]</f>
        <v>1634416.6</v>
      </c>
      <c r="U571" s="17" t="s">
        <v>32</v>
      </c>
      <c r="V571" s="17" t="s">
        <v>29</v>
      </c>
      <c r="W571" s="35" t="s">
        <v>2255</v>
      </c>
      <c r="X571" s="35" t="s">
        <v>704</v>
      </c>
      <c r="Y571" s="11"/>
    </row>
    <row r="572" spans="1:25" ht="51" customHeight="1" x14ac:dyDescent="0.2">
      <c r="A572" s="33" t="s">
        <v>2256</v>
      </c>
      <c r="B572" s="34" t="s">
        <v>700</v>
      </c>
      <c r="C572" s="35" t="s">
        <v>701</v>
      </c>
      <c r="D572" s="35" t="s">
        <v>1068</v>
      </c>
      <c r="E572" s="17" t="s">
        <v>74</v>
      </c>
      <c r="F572" s="37" t="s">
        <v>2257</v>
      </c>
      <c r="G572" s="37" t="s">
        <v>2258</v>
      </c>
      <c r="H572" s="19">
        <v>43880</v>
      </c>
      <c r="I572" s="19">
        <v>44853</v>
      </c>
      <c r="J572" s="19" t="str">
        <f ca="1">IF(Ugovori_OPULJP[[#This Row],[DATUM ZAVRŠETKA OPERACIJE]]&lt;TODAY(),"završen","u provedbi")</f>
        <v>u provedbi</v>
      </c>
      <c r="K572" s="18" t="s">
        <v>402</v>
      </c>
      <c r="L572" s="18" t="s">
        <v>402</v>
      </c>
      <c r="M572" s="42">
        <v>0.85</v>
      </c>
      <c r="N572" s="42">
        <v>0.15</v>
      </c>
      <c r="O572" s="27">
        <f>Ugovori_OPULJP[[#This Row],[Bespovratna sredstva - Ukupno (EU+Nac) HRK
= Ukupna ugovorena vrijednost bespovratnih sredstava]]*Ugovori_OPULJP[[#This Row],[EU STOPA SUFINANCIRANJA %
EU CO-FINANCING RATE %]]</f>
        <v>945022.34149999998</v>
      </c>
      <c r="P572" s="27">
        <f>Ugovori_OPULJP[[#This Row],[Bespovratna sredstva - Ukupno (EU+Nac) HRK
= Ukupna ugovorena vrijednost bespovratnih sredstava]]*Ugovori_OPULJP[[#This Row],[STOPA NACIONALNOG SUFINANCIRANJA %]]</f>
        <v>166768.64849999998</v>
      </c>
      <c r="Q572" s="27">
        <v>1111790.99</v>
      </c>
      <c r="R572" s="27">
        <v>0</v>
      </c>
      <c r="S572" s="27">
        <v>0</v>
      </c>
      <c r="T572" s="20">
        <f>Ugovori_OPULJP[[#This Row],[Bespovratna sredstva - Ukupno (EU+Nac) HRK
= Ukupna ugovorena vrijednost bespovratnih sredstava]]+Ugovori_OPULJP[[#This Row],[Javni doprinos korisnika - HRK]]+Ugovori_OPULJP[[#This Row],[Privatni doprinos korisnika - HRK]]</f>
        <v>1111790.99</v>
      </c>
      <c r="U572" s="17" t="s">
        <v>32</v>
      </c>
      <c r="V572" s="17" t="s">
        <v>29</v>
      </c>
      <c r="W572" s="35" t="s">
        <v>2259</v>
      </c>
      <c r="X572" s="35" t="s">
        <v>704</v>
      </c>
      <c r="Y572" s="11"/>
    </row>
    <row r="573" spans="1:25" ht="51" customHeight="1" x14ac:dyDescent="0.2">
      <c r="A573" s="33" t="s">
        <v>2260</v>
      </c>
      <c r="B573" s="34" t="s">
        <v>700</v>
      </c>
      <c r="C573" s="35" t="s">
        <v>701</v>
      </c>
      <c r="D573" s="35" t="s">
        <v>1068</v>
      </c>
      <c r="E573" s="17" t="s">
        <v>74</v>
      </c>
      <c r="F573" s="37" t="s">
        <v>2261</v>
      </c>
      <c r="G573" s="37" t="s">
        <v>2262</v>
      </c>
      <c r="H573" s="19">
        <v>43880</v>
      </c>
      <c r="I573" s="19">
        <v>44792</v>
      </c>
      <c r="J573" s="19" t="str">
        <f ca="1">IF(Ugovori_OPULJP[[#This Row],[DATUM ZAVRŠETKA OPERACIJE]]&lt;TODAY(),"završen","u provedbi")</f>
        <v>u provedbi</v>
      </c>
      <c r="K573" s="18" t="s">
        <v>102</v>
      </c>
      <c r="L573" s="18" t="s">
        <v>102</v>
      </c>
      <c r="M573" s="42">
        <v>0.85</v>
      </c>
      <c r="N573" s="42">
        <v>0.15</v>
      </c>
      <c r="O573" s="27">
        <f>Ugovori_OPULJP[[#This Row],[Bespovratna sredstva - Ukupno (EU+Nac) HRK
= Ukupna ugovorena vrijednost bespovratnih sredstava]]*Ugovori_OPULJP[[#This Row],[EU STOPA SUFINANCIRANJA %
EU CO-FINANCING RATE %]]</f>
        <v>1080116.93</v>
      </c>
      <c r="P573" s="27">
        <f>Ugovori_OPULJP[[#This Row],[Bespovratna sredstva - Ukupno (EU+Nac) HRK
= Ukupna ugovorena vrijednost bespovratnih sredstava]]*Ugovori_OPULJP[[#This Row],[STOPA NACIONALNOG SUFINANCIRANJA %]]</f>
        <v>190608.87</v>
      </c>
      <c r="Q573" s="27">
        <v>1270725.8</v>
      </c>
      <c r="R573" s="27">
        <v>0</v>
      </c>
      <c r="S573" s="27">
        <v>0</v>
      </c>
      <c r="T573" s="20">
        <f>Ugovori_OPULJP[[#This Row],[Bespovratna sredstva - Ukupno (EU+Nac) HRK
= Ukupna ugovorena vrijednost bespovratnih sredstava]]+Ugovori_OPULJP[[#This Row],[Javni doprinos korisnika - HRK]]+Ugovori_OPULJP[[#This Row],[Privatni doprinos korisnika - HRK]]</f>
        <v>1270725.8</v>
      </c>
      <c r="U573" s="17" t="s">
        <v>32</v>
      </c>
      <c r="V573" s="17" t="s">
        <v>29</v>
      </c>
      <c r="W573" s="35" t="s">
        <v>2263</v>
      </c>
      <c r="X573" s="35" t="s">
        <v>704</v>
      </c>
      <c r="Y573" s="11"/>
    </row>
    <row r="574" spans="1:25" ht="51" customHeight="1" x14ac:dyDescent="0.2">
      <c r="A574" s="33" t="s">
        <v>2264</v>
      </c>
      <c r="B574" s="34" t="s">
        <v>700</v>
      </c>
      <c r="C574" s="35" t="s">
        <v>701</v>
      </c>
      <c r="D574" s="35" t="s">
        <v>1068</v>
      </c>
      <c r="E574" s="17" t="s">
        <v>74</v>
      </c>
      <c r="F574" s="37" t="s">
        <v>2265</v>
      </c>
      <c r="G574" s="37" t="s">
        <v>2266</v>
      </c>
      <c r="H574" s="19">
        <v>43880</v>
      </c>
      <c r="I574" s="19">
        <v>44792</v>
      </c>
      <c r="J574" s="19" t="str">
        <f ca="1">IF(Ugovori_OPULJP[[#This Row],[DATUM ZAVRŠETKA OPERACIJE]]&lt;TODAY(),"završen","u provedbi")</f>
        <v>u provedbi</v>
      </c>
      <c r="K574" s="18" t="s">
        <v>266</v>
      </c>
      <c r="L574" s="18" t="s">
        <v>31</v>
      </c>
      <c r="M574" s="42">
        <v>0.85</v>
      </c>
      <c r="N574" s="42">
        <v>0.15</v>
      </c>
      <c r="O574" s="27">
        <f>Ugovori_OPULJP[[#This Row],[Bespovratna sredstva - Ukupno (EU+Nac) HRK
= Ukupna ugovorena vrijednost bespovratnih sredstava]]*Ugovori_OPULJP[[#This Row],[EU STOPA SUFINANCIRANJA %
EU CO-FINANCING RATE %]]</f>
        <v>1086947.2749999999</v>
      </c>
      <c r="P574" s="27">
        <f>Ugovori_OPULJP[[#This Row],[Bespovratna sredstva - Ukupno (EU+Nac) HRK
= Ukupna ugovorena vrijednost bespovratnih sredstava]]*Ugovori_OPULJP[[#This Row],[STOPA NACIONALNOG SUFINANCIRANJA %]]</f>
        <v>191814.22500000001</v>
      </c>
      <c r="Q574" s="27">
        <v>1278761.5</v>
      </c>
      <c r="R574" s="27">
        <v>0</v>
      </c>
      <c r="S574" s="27">
        <v>0</v>
      </c>
      <c r="T574" s="20">
        <f>Ugovori_OPULJP[[#This Row],[Bespovratna sredstva - Ukupno (EU+Nac) HRK
= Ukupna ugovorena vrijednost bespovratnih sredstava]]+Ugovori_OPULJP[[#This Row],[Javni doprinos korisnika - HRK]]+Ugovori_OPULJP[[#This Row],[Privatni doprinos korisnika - HRK]]</f>
        <v>1278761.5</v>
      </c>
      <c r="U574" s="17" t="s">
        <v>32</v>
      </c>
      <c r="V574" s="17" t="s">
        <v>29</v>
      </c>
      <c r="W574" s="35" t="s">
        <v>2267</v>
      </c>
      <c r="X574" s="35" t="s">
        <v>704</v>
      </c>
      <c r="Y574" s="11"/>
    </row>
    <row r="575" spans="1:25" ht="51" customHeight="1" x14ac:dyDescent="0.2">
      <c r="A575" s="33" t="s">
        <v>2268</v>
      </c>
      <c r="B575" s="34" t="s">
        <v>700</v>
      </c>
      <c r="C575" s="35" t="s">
        <v>701</v>
      </c>
      <c r="D575" s="35" t="s">
        <v>1068</v>
      </c>
      <c r="E575" s="17" t="s">
        <v>74</v>
      </c>
      <c r="F575" s="37" t="s">
        <v>2269</v>
      </c>
      <c r="G575" s="37" t="s">
        <v>2270</v>
      </c>
      <c r="H575" s="19">
        <v>43880</v>
      </c>
      <c r="I575" s="19">
        <v>44731</v>
      </c>
      <c r="J575" s="19" t="str">
        <f ca="1">IF(Ugovori_OPULJP[[#This Row],[DATUM ZAVRŠETKA OPERACIJE]]&lt;TODAY(),"završen","u provedbi")</f>
        <v>završen</v>
      </c>
      <c r="K575" s="18" t="s">
        <v>97</v>
      </c>
      <c r="L575" s="18" t="s">
        <v>97</v>
      </c>
      <c r="M575" s="42">
        <v>0.85</v>
      </c>
      <c r="N575" s="42">
        <v>0.15</v>
      </c>
      <c r="O575" s="27">
        <f>Ugovori_OPULJP[[#This Row],[Bespovratna sredstva - Ukupno (EU+Nac) HRK
= Ukupna ugovorena vrijednost bespovratnih sredstava]]*Ugovori_OPULJP[[#This Row],[EU STOPA SUFINANCIRANJA %
EU CO-FINANCING RATE %]]</f>
        <v>1570331.3779999998</v>
      </c>
      <c r="P575" s="27">
        <f>Ugovori_OPULJP[[#This Row],[Bespovratna sredstva - Ukupno (EU+Nac) HRK
= Ukupna ugovorena vrijednost bespovratnih sredstava]]*Ugovori_OPULJP[[#This Row],[STOPA NACIONALNOG SUFINANCIRANJA %]]</f>
        <v>277117.30199999997</v>
      </c>
      <c r="Q575" s="27">
        <v>1847448.68</v>
      </c>
      <c r="R575" s="27">
        <v>0</v>
      </c>
      <c r="S575" s="27">
        <v>0</v>
      </c>
      <c r="T575" s="20">
        <f>Ugovori_OPULJP[[#This Row],[Bespovratna sredstva - Ukupno (EU+Nac) HRK
= Ukupna ugovorena vrijednost bespovratnih sredstava]]+Ugovori_OPULJP[[#This Row],[Javni doprinos korisnika - HRK]]+Ugovori_OPULJP[[#This Row],[Privatni doprinos korisnika - HRK]]</f>
        <v>1847448.68</v>
      </c>
      <c r="U575" s="17" t="s">
        <v>32</v>
      </c>
      <c r="V575" s="17" t="s">
        <v>29</v>
      </c>
      <c r="W575" s="35" t="s">
        <v>2271</v>
      </c>
      <c r="X575" s="35" t="s">
        <v>704</v>
      </c>
      <c r="Y575" s="11"/>
    </row>
    <row r="576" spans="1:25" ht="51" customHeight="1" x14ac:dyDescent="0.2">
      <c r="A576" s="33" t="s">
        <v>2272</v>
      </c>
      <c r="B576" s="34" t="s">
        <v>700</v>
      </c>
      <c r="C576" s="35" t="s">
        <v>701</v>
      </c>
      <c r="D576" s="35" t="s">
        <v>1068</v>
      </c>
      <c r="E576" s="17" t="s">
        <v>74</v>
      </c>
      <c r="F576" s="37" t="s">
        <v>2273</v>
      </c>
      <c r="G576" s="37" t="s">
        <v>2274</v>
      </c>
      <c r="H576" s="19">
        <v>43880</v>
      </c>
      <c r="I576" s="19">
        <v>44853</v>
      </c>
      <c r="J576" s="19" t="str">
        <f ca="1">IF(Ugovori_OPULJP[[#This Row],[DATUM ZAVRŠETKA OPERACIJE]]&lt;TODAY(),"završen","u provedbi")</f>
        <v>u provedbi</v>
      </c>
      <c r="K576" s="18" t="s">
        <v>102</v>
      </c>
      <c r="L576" s="18" t="s">
        <v>102</v>
      </c>
      <c r="M576" s="42">
        <v>0.85</v>
      </c>
      <c r="N576" s="42">
        <v>0.15</v>
      </c>
      <c r="O576" s="27">
        <f>Ugovori_OPULJP[[#This Row],[Bespovratna sredstva - Ukupno (EU+Nac) HRK
= Ukupna ugovorena vrijednost bespovratnih sredstava]]*Ugovori_OPULJP[[#This Row],[EU STOPA SUFINANCIRANJA %
EU CO-FINANCING RATE %]]</f>
        <v>2597426.3620000002</v>
      </c>
      <c r="P576" s="27">
        <f>Ugovori_OPULJP[[#This Row],[Bespovratna sredstva - Ukupno (EU+Nac) HRK
= Ukupna ugovorena vrijednost bespovratnih sredstava]]*Ugovori_OPULJP[[#This Row],[STOPA NACIONALNOG SUFINANCIRANJA %]]</f>
        <v>458369.35800000001</v>
      </c>
      <c r="Q576" s="27">
        <v>3055795.72</v>
      </c>
      <c r="R576" s="27">
        <v>0</v>
      </c>
      <c r="S576" s="27">
        <v>0</v>
      </c>
      <c r="T576" s="20">
        <f>Ugovori_OPULJP[[#This Row],[Bespovratna sredstva - Ukupno (EU+Nac) HRK
= Ukupna ugovorena vrijednost bespovratnih sredstava]]+Ugovori_OPULJP[[#This Row],[Javni doprinos korisnika - HRK]]+Ugovori_OPULJP[[#This Row],[Privatni doprinos korisnika - HRK]]</f>
        <v>3055795.72</v>
      </c>
      <c r="U576" s="17" t="s">
        <v>32</v>
      </c>
      <c r="V576" s="17" t="s">
        <v>29</v>
      </c>
      <c r="W576" s="35" t="s">
        <v>1192</v>
      </c>
      <c r="X576" s="35" t="s">
        <v>704</v>
      </c>
      <c r="Y576" s="11"/>
    </row>
    <row r="577" spans="1:25" ht="51" customHeight="1" x14ac:dyDescent="0.2">
      <c r="A577" s="33" t="s">
        <v>2275</v>
      </c>
      <c r="B577" s="34" t="s">
        <v>700</v>
      </c>
      <c r="C577" s="35" t="s">
        <v>701</v>
      </c>
      <c r="D577" s="35" t="s">
        <v>1068</v>
      </c>
      <c r="E577" s="17" t="s">
        <v>74</v>
      </c>
      <c r="F577" s="37" t="s">
        <v>2128</v>
      </c>
      <c r="G577" s="37" t="s">
        <v>2276</v>
      </c>
      <c r="H577" s="19">
        <v>43880</v>
      </c>
      <c r="I577" s="19">
        <v>44731</v>
      </c>
      <c r="J577" s="19" t="str">
        <f ca="1">IF(Ugovori_OPULJP[[#This Row],[DATUM ZAVRŠETKA OPERACIJE]]&lt;TODAY(),"završen","u provedbi")</f>
        <v>završen</v>
      </c>
      <c r="K577" s="18" t="s">
        <v>97</v>
      </c>
      <c r="L577" s="18" t="s">
        <v>97</v>
      </c>
      <c r="M577" s="42">
        <v>0.85</v>
      </c>
      <c r="N577" s="42">
        <v>0.15</v>
      </c>
      <c r="O577" s="27">
        <f>Ugovori_OPULJP[[#This Row],[Bespovratna sredstva - Ukupno (EU+Nac) HRK
= Ukupna ugovorena vrijednost bespovratnih sredstava]]*Ugovori_OPULJP[[#This Row],[EU STOPA SUFINANCIRANJA %
EU CO-FINANCING RATE %]]</f>
        <v>3569859.0104999999</v>
      </c>
      <c r="P577" s="27">
        <f>Ugovori_OPULJP[[#This Row],[Bespovratna sredstva - Ukupno (EU+Nac) HRK
= Ukupna ugovorena vrijednost bespovratnih sredstava]]*Ugovori_OPULJP[[#This Row],[STOPA NACIONALNOG SUFINANCIRANJA %]]</f>
        <v>629975.11949999991</v>
      </c>
      <c r="Q577" s="27">
        <v>4199834.13</v>
      </c>
      <c r="R577" s="27">
        <v>0</v>
      </c>
      <c r="S577" s="27">
        <v>0</v>
      </c>
      <c r="T577" s="20">
        <f>Ugovori_OPULJP[[#This Row],[Bespovratna sredstva - Ukupno (EU+Nac) HRK
= Ukupna ugovorena vrijednost bespovratnih sredstava]]+Ugovori_OPULJP[[#This Row],[Javni doprinos korisnika - HRK]]+Ugovori_OPULJP[[#This Row],[Privatni doprinos korisnika - HRK]]</f>
        <v>4199834.13</v>
      </c>
      <c r="U577" s="17" t="s">
        <v>32</v>
      </c>
      <c r="V577" s="17" t="s">
        <v>29</v>
      </c>
      <c r="W577" s="35" t="s">
        <v>2277</v>
      </c>
      <c r="X577" s="35" t="s">
        <v>704</v>
      </c>
      <c r="Y577" s="11"/>
    </row>
    <row r="578" spans="1:25" ht="51" customHeight="1" x14ac:dyDescent="0.2">
      <c r="A578" s="33" t="s">
        <v>2278</v>
      </c>
      <c r="B578" s="34" t="s">
        <v>700</v>
      </c>
      <c r="C578" s="35" t="s">
        <v>701</v>
      </c>
      <c r="D578" s="35" t="s">
        <v>1068</v>
      </c>
      <c r="E578" s="17" t="s">
        <v>74</v>
      </c>
      <c r="F578" s="37" t="s">
        <v>2128</v>
      </c>
      <c r="G578" s="37" t="s">
        <v>2279</v>
      </c>
      <c r="H578" s="19">
        <v>43880</v>
      </c>
      <c r="I578" s="19">
        <v>44731</v>
      </c>
      <c r="J578" s="19" t="str">
        <f ca="1">IF(Ugovori_OPULJP[[#This Row],[DATUM ZAVRŠETKA OPERACIJE]]&lt;TODAY(),"završen","u provedbi")</f>
        <v>završen</v>
      </c>
      <c r="K578" s="18" t="s">
        <v>97</v>
      </c>
      <c r="L578" s="18" t="s">
        <v>97</v>
      </c>
      <c r="M578" s="42">
        <v>0.85</v>
      </c>
      <c r="N578" s="42">
        <v>0.15</v>
      </c>
      <c r="O578" s="27">
        <f>Ugovori_OPULJP[[#This Row],[Bespovratna sredstva - Ukupno (EU+Nac) HRK
= Ukupna ugovorena vrijednost bespovratnih sredstava]]*Ugovori_OPULJP[[#This Row],[EU STOPA SUFINANCIRANJA %
EU CO-FINANCING RATE %]]</f>
        <v>1731791.7764999999</v>
      </c>
      <c r="P578" s="27">
        <f>Ugovori_OPULJP[[#This Row],[Bespovratna sredstva - Ukupno (EU+Nac) HRK
= Ukupna ugovorena vrijednost bespovratnih sredstava]]*Ugovori_OPULJP[[#This Row],[STOPA NACIONALNOG SUFINANCIRANJA %]]</f>
        <v>305610.31349999999</v>
      </c>
      <c r="Q578" s="27">
        <v>2037402.09</v>
      </c>
      <c r="R578" s="27">
        <v>0</v>
      </c>
      <c r="S578" s="27">
        <v>0</v>
      </c>
      <c r="T578" s="20">
        <f>Ugovori_OPULJP[[#This Row],[Bespovratna sredstva - Ukupno (EU+Nac) HRK
= Ukupna ugovorena vrijednost bespovratnih sredstava]]+Ugovori_OPULJP[[#This Row],[Javni doprinos korisnika - HRK]]+Ugovori_OPULJP[[#This Row],[Privatni doprinos korisnika - HRK]]</f>
        <v>2037402.09</v>
      </c>
      <c r="U578" s="17" t="s">
        <v>32</v>
      </c>
      <c r="V578" s="17" t="s">
        <v>29</v>
      </c>
      <c r="W578" s="35" t="s">
        <v>2280</v>
      </c>
      <c r="X578" s="35" t="s">
        <v>704</v>
      </c>
      <c r="Y578" s="11"/>
    </row>
    <row r="579" spans="1:25" ht="51" customHeight="1" x14ac:dyDescent="0.2">
      <c r="A579" s="33" t="s">
        <v>2281</v>
      </c>
      <c r="B579" s="34" t="s">
        <v>700</v>
      </c>
      <c r="C579" s="35" t="s">
        <v>701</v>
      </c>
      <c r="D579" s="35" t="s">
        <v>1068</v>
      </c>
      <c r="E579" s="17" t="s">
        <v>74</v>
      </c>
      <c r="F579" s="37" t="s">
        <v>2282</v>
      </c>
      <c r="G579" s="37" t="s">
        <v>2283</v>
      </c>
      <c r="H579" s="19">
        <v>43880</v>
      </c>
      <c r="I579" s="19">
        <v>44792</v>
      </c>
      <c r="J579" s="19" t="str">
        <f ca="1">IF(Ugovori_OPULJP[[#This Row],[DATUM ZAVRŠETKA OPERACIJE]]&lt;TODAY(),"završen","u provedbi")</f>
        <v>u provedbi</v>
      </c>
      <c r="K579" s="18" t="s">
        <v>402</v>
      </c>
      <c r="L579" s="18" t="s">
        <v>402</v>
      </c>
      <c r="M579" s="42">
        <v>0.85</v>
      </c>
      <c r="N579" s="42">
        <v>0.15</v>
      </c>
      <c r="O579" s="27">
        <f>Ugovori_OPULJP[[#This Row],[Bespovratna sredstva - Ukupno (EU+Nac) HRK
= Ukupna ugovorena vrijednost bespovratnih sredstava]]*Ugovori_OPULJP[[#This Row],[EU STOPA SUFINANCIRANJA %
EU CO-FINANCING RATE %]]</f>
        <v>1304563.051</v>
      </c>
      <c r="P579" s="27">
        <f>Ugovori_OPULJP[[#This Row],[Bespovratna sredstva - Ukupno (EU+Nac) HRK
= Ukupna ugovorena vrijednost bespovratnih sredstava]]*Ugovori_OPULJP[[#This Row],[STOPA NACIONALNOG SUFINANCIRANJA %]]</f>
        <v>230217.00899999999</v>
      </c>
      <c r="Q579" s="27">
        <v>1534780.06</v>
      </c>
      <c r="R579" s="27">
        <v>0</v>
      </c>
      <c r="S579" s="27">
        <v>0</v>
      </c>
      <c r="T579" s="20">
        <f>Ugovori_OPULJP[[#This Row],[Bespovratna sredstva - Ukupno (EU+Nac) HRK
= Ukupna ugovorena vrijednost bespovratnih sredstava]]+Ugovori_OPULJP[[#This Row],[Javni doprinos korisnika - HRK]]+Ugovori_OPULJP[[#This Row],[Privatni doprinos korisnika - HRK]]</f>
        <v>1534780.06</v>
      </c>
      <c r="U579" s="17" t="s">
        <v>32</v>
      </c>
      <c r="V579" s="17" t="s">
        <v>29</v>
      </c>
      <c r="W579" s="35" t="s">
        <v>2284</v>
      </c>
      <c r="X579" s="35" t="s">
        <v>704</v>
      </c>
      <c r="Y579" s="11"/>
    </row>
    <row r="580" spans="1:25" ht="51" customHeight="1" x14ac:dyDescent="0.2">
      <c r="A580" s="33" t="s">
        <v>2285</v>
      </c>
      <c r="B580" s="34" t="s">
        <v>700</v>
      </c>
      <c r="C580" s="35" t="s">
        <v>701</v>
      </c>
      <c r="D580" s="35" t="s">
        <v>1068</v>
      </c>
      <c r="E580" s="17" t="s">
        <v>74</v>
      </c>
      <c r="F580" s="37" t="s">
        <v>2286</v>
      </c>
      <c r="G580" s="37" t="s">
        <v>2287</v>
      </c>
      <c r="H580" s="19">
        <v>43880</v>
      </c>
      <c r="I580" s="19">
        <v>44792</v>
      </c>
      <c r="J580" s="19" t="str">
        <f ca="1">IF(Ugovori_OPULJP[[#This Row],[DATUM ZAVRŠETKA OPERACIJE]]&lt;TODAY(),"završen","u provedbi")</f>
        <v>u provedbi</v>
      </c>
      <c r="K580" s="18" t="s">
        <v>209</v>
      </c>
      <c r="L580" s="18" t="s">
        <v>209</v>
      </c>
      <c r="M580" s="42">
        <v>0.85</v>
      </c>
      <c r="N580" s="42">
        <v>0.15</v>
      </c>
      <c r="O580" s="27">
        <f>Ugovori_OPULJP[[#This Row],[Bespovratna sredstva - Ukupno (EU+Nac) HRK
= Ukupna ugovorena vrijednost bespovratnih sredstava]]*Ugovori_OPULJP[[#This Row],[EU STOPA SUFINANCIRANJA %
EU CO-FINANCING RATE %]]</f>
        <v>2972531.6</v>
      </c>
      <c r="P580" s="27">
        <f>Ugovori_OPULJP[[#This Row],[Bespovratna sredstva - Ukupno (EU+Nac) HRK
= Ukupna ugovorena vrijednost bespovratnih sredstava]]*Ugovori_OPULJP[[#This Row],[STOPA NACIONALNOG SUFINANCIRANJA %]]</f>
        <v>524564.4</v>
      </c>
      <c r="Q580" s="27">
        <v>3497096</v>
      </c>
      <c r="R580" s="27">
        <v>0</v>
      </c>
      <c r="S580" s="27">
        <v>0</v>
      </c>
      <c r="T580" s="20">
        <f>Ugovori_OPULJP[[#This Row],[Bespovratna sredstva - Ukupno (EU+Nac) HRK
= Ukupna ugovorena vrijednost bespovratnih sredstava]]+Ugovori_OPULJP[[#This Row],[Javni doprinos korisnika - HRK]]+Ugovori_OPULJP[[#This Row],[Privatni doprinos korisnika - HRK]]</f>
        <v>3497096</v>
      </c>
      <c r="U580" s="17" t="s">
        <v>32</v>
      </c>
      <c r="V580" s="17" t="s">
        <v>29</v>
      </c>
      <c r="W580" s="35" t="s">
        <v>1140</v>
      </c>
      <c r="X580" s="35" t="s">
        <v>704</v>
      </c>
      <c r="Y580" s="11"/>
    </row>
    <row r="581" spans="1:25" ht="63.75" customHeight="1" x14ac:dyDescent="0.2">
      <c r="A581" s="33" t="s">
        <v>2288</v>
      </c>
      <c r="B581" s="34" t="s">
        <v>700</v>
      </c>
      <c r="C581" s="35" t="s">
        <v>701</v>
      </c>
      <c r="D581" s="35" t="s">
        <v>1068</v>
      </c>
      <c r="E581" s="17" t="s">
        <v>74</v>
      </c>
      <c r="F581" s="37" t="s">
        <v>2289</v>
      </c>
      <c r="G581" s="37" t="s">
        <v>2290</v>
      </c>
      <c r="H581" s="19">
        <v>43880</v>
      </c>
      <c r="I581" s="19">
        <v>44792</v>
      </c>
      <c r="J581" s="19" t="str">
        <f ca="1">IF(Ugovori_OPULJP[[#This Row],[DATUM ZAVRŠETKA OPERACIJE]]&lt;TODAY(),"završen","u provedbi")</f>
        <v>u provedbi</v>
      </c>
      <c r="K581" s="18" t="s">
        <v>97</v>
      </c>
      <c r="L581" s="18" t="s">
        <v>97</v>
      </c>
      <c r="M581" s="42">
        <v>0.85</v>
      </c>
      <c r="N581" s="42">
        <v>0.15</v>
      </c>
      <c r="O581" s="27">
        <f>Ugovori_OPULJP[[#This Row],[Bespovratna sredstva - Ukupno (EU+Nac) HRK
= Ukupna ugovorena vrijednost bespovratnih sredstava]]*Ugovori_OPULJP[[#This Row],[EU STOPA SUFINANCIRANJA %
EU CO-FINANCING RATE %]]</f>
        <v>2730711.3429999999</v>
      </c>
      <c r="P581" s="27">
        <f>Ugovori_OPULJP[[#This Row],[Bespovratna sredstva - Ukupno (EU+Nac) HRK
= Ukupna ugovorena vrijednost bespovratnih sredstava]]*Ugovori_OPULJP[[#This Row],[STOPA NACIONALNOG SUFINANCIRANJA %]]</f>
        <v>481890.23699999996</v>
      </c>
      <c r="Q581" s="27">
        <v>3212601.58</v>
      </c>
      <c r="R581" s="27">
        <v>0</v>
      </c>
      <c r="S581" s="27">
        <v>0</v>
      </c>
      <c r="T581" s="20">
        <f>Ugovori_OPULJP[[#This Row],[Bespovratna sredstva - Ukupno (EU+Nac) HRK
= Ukupna ugovorena vrijednost bespovratnih sredstava]]+Ugovori_OPULJP[[#This Row],[Javni doprinos korisnika - HRK]]+Ugovori_OPULJP[[#This Row],[Privatni doprinos korisnika - HRK]]</f>
        <v>3212601.58</v>
      </c>
      <c r="U581" s="17" t="s">
        <v>32</v>
      </c>
      <c r="V581" s="17" t="s">
        <v>29</v>
      </c>
      <c r="W581" s="35" t="s">
        <v>2291</v>
      </c>
      <c r="X581" s="35" t="s">
        <v>704</v>
      </c>
      <c r="Y581" s="11"/>
    </row>
    <row r="582" spans="1:25" ht="51" customHeight="1" x14ac:dyDescent="0.2">
      <c r="A582" s="33" t="s">
        <v>2292</v>
      </c>
      <c r="B582" s="34" t="s">
        <v>700</v>
      </c>
      <c r="C582" s="35" t="s">
        <v>701</v>
      </c>
      <c r="D582" s="35" t="s">
        <v>2293</v>
      </c>
      <c r="E582" s="17" t="s">
        <v>74</v>
      </c>
      <c r="F582" s="37" t="s">
        <v>2294</v>
      </c>
      <c r="G582" s="37" t="s">
        <v>1327</v>
      </c>
      <c r="H582" s="19">
        <v>43346</v>
      </c>
      <c r="I582" s="19">
        <v>43893</v>
      </c>
      <c r="J582" s="19" t="str">
        <f ca="1">IF(Ugovori_OPULJP[[#This Row],[DATUM ZAVRŠETKA OPERACIJE]]&lt;TODAY(),"završen","u provedbi")</f>
        <v>završen</v>
      </c>
      <c r="K582" s="18" t="s">
        <v>92</v>
      </c>
      <c r="L582" s="18" t="s">
        <v>92</v>
      </c>
      <c r="M582" s="42">
        <v>0.85</v>
      </c>
      <c r="N582" s="42">
        <v>0.15</v>
      </c>
      <c r="O582" s="27">
        <f>Ugovori_OPULJP[[#This Row],[Bespovratna sredstva - Ukupno (EU+Nac) HRK
= Ukupna ugovorena vrijednost bespovratnih sredstava]]*Ugovori_OPULJP[[#This Row],[EU STOPA SUFINANCIRANJA %
EU CO-FINANCING RATE %]]</f>
        <v>801776.90749999997</v>
      </c>
      <c r="P582" s="27">
        <f>Ugovori_OPULJP[[#This Row],[Bespovratna sredstva - Ukupno (EU+Nac) HRK
= Ukupna ugovorena vrijednost bespovratnih sredstava]]*Ugovori_OPULJP[[#This Row],[STOPA NACIONALNOG SUFINANCIRANJA %]]</f>
        <v>141490.04249999998</v>
      </c>
      <c r="Q582" s="27">
        <v>943266.95</v>
      </c>
      <c r="R582" s="27">
        <v>0</v>
      </c>
      <c r="S582" s="27">
        <v>0</v>
      </c>
      <c r="T582" s="20">
        <f>Ugovori_OPULJP[[#This Row],[Bespovratna sredstva - Ukupno (EU+Nac) HRK
= Ukupna ugovorena vrijednost bespovratnih sredstava]]+Ugovori_OPULJP[[#This Row],[Javni doprinos korisnika - HRK]]+Ugovori_OPULJP[[#This Row],[Privatni doprinos korisnika - HRK]]</f>
        <v>943266.95</v>
      </c>
      <c r="U582" s="17" t="s">
        <v>32</v>
      </c>
      <c r="V582" s="17" t="s">
        <v>29</v>
      </c>
      <c r="W582" s="35" t="s">
        <v>2295</v>
      </c>
      <c r="X582" s="35" t="s">
        <v>704</v>
      </c>
      <c r="Y582" s="11"/>
    </row>
    <row r="583" spans="1:25" ht="51" customHeight="1" x14ac:dyDescent="0.2">
      <c r="A583" s="33" t="s">
        <v>2296</v>
      </c>
      <c r="B583" s="34" t="s">
        <v>700</v>
      </c>
      <c r="C583" s="35" t="s">
        <v>701</v>
      </c>
      <c r="D583" s="35" t="s">
        <v>2293</v>
      </c>
      <c r="E583" s="17" t="s">
        <v>74</v>
      </c>
      <c r="F583" s="37" t="s">
        <v>2297</v>
      </c>
      <c r="G583" s="37" t="s">
        <v>269</v>
      </c>
      <c r="H583" s="19">
        <v>43344</v>
      </c>
      <c r="I583" s="19">
        <v>43891</v>
      </c>
      <c r="J583" s="19" t="str">
        <f ca="1">IF(Ugovori_OPULJP[[#This Row],[DATUM ZAVRŠETKA OPERACIJE]]&lt;TODAY(),"završen","u provedbi")</f>
        <v>završen</v>
      </c>
      <c r="K583" s="18" t="s">
        <v>92</v>
      </c>
      <c r="L583" s="18" t="s">
        <v>92</v>
      </c>
      <c r="M583" s="42">
        <v>0.85</v>
      </c>
      <c r="N583" s="42">
        <v>0.15</v>
      </c>
      <c r="O583" s="27">
        <f>Ugovori_OPULJP[[#This Row],[Bespovratna sredstva - Ukupno (EU+Nac) HRK
= Ukupna ugovorena vrijednost bespovratnih sredstava]]*Ugovori_OPULJP[[#This Row],[EU STOPA SUFINANCIRANJA %
EU CO-FINANCING RATE %]]</f>
        <v>676319.5</v>
      </c>
      <c r="P583" s="27">
        <f>Ugovori_OPULJP[[#This Row],[Bespovratna sredstva - Ukupno (EU+Nac) HRK
= Ukupna ugovorena vrijednost bespovratnih sredstava]]*Ugovori_OPULJP[[#This Row],[STOPA NACIONALNOG SUFINANCIRANJA %]]</f>
        <v>119350.5</v>
      </c>
      <c r="Q583" s="27">
        <v>795670</v>
      </c>
      <c r="R583" s="27">
        <v>0</v>
      </c>
      <c r="S583" s="27">
        <v>0</v>
      </c>
      <c r="T583" s="20">
        <f>Ugovori_OPULJP[[#This Row],[Bespovratna sredstva - Ukupno (EU+Nac) HRK
= Ukupna ugovorena vrijednost bespovratnih sredstava]]+Ugovori_OPULJP[[#This Row],[Javni doprinos korisnika - HRK]]+Ugovori_OPULJP[[#This Row],[Privatni doprinos korisnika - HRK]]</f>
        <v>795670</v>
      </c>
      <c r="U583" s="17" t="s">
        <v>32</v>
      </c>
      <c r="V583" s="17" t="s">
        <v>29</v>
      </c>
      <c r="W583" s="35" t="s">
        <v>2298</v>
      </c>
      <c r="X583" s="35" t="s">
        <v>704</v>
      </c>
      <c r="Y583" s="11"/>
    </row>
    <row r="584" spans="1:25" ht="51" customHeight="1" x14ac:dyDescent="0.2">
      <c r="A584" s="33" t="s">
        <v>2299</v>
      </c>
      <c r="B584" s="34" t="s">
        <v>700</v>
      </c>
      <c r="C584" s="35" t="s">
        <v>701</v>
      </c>
      <c r="D584" s="35" t="s">
        <v>2293</v>
      </c>
      <c r="E584" s="17" t="s">
        <v>74</v>
      </c>
      <c r="F584" s="37" t="s">
        <v>2300</v>
      </c>
      <c r="G584" s="37" t="s">
        <v>179</v>
      </c>
      <c r="H584" s="19">
        <v>43344</v>
      </c>
      <c r="I584" s="19">
        <v>43891</v>
      </c>
      <c r="J584" s="19" t="str">
        <f ca="1">IF(Ugovori_OPULJP[[#This Row],[DATUM ZAVRŠETKA OPERACIJE]]&lt;TODAY(),"završen","u provedbi")</f>
        <v>završen</v>
      </c>
      <c r="K584" s="18" t="s">
        <v>2301</v>
      </c>
      <c r="L584" s="18" t="s">
        <v>31</v>
      </c>
      <c r="M584" s="42">
        <v>0.85</v>
      </c>
      <c r="N584" s="42">
        <v>0.15</v>
      </c>
      <c r="O584" s="27">
        <f>Ugovori_OPULJP[[#This Row],[Bespovratna sredstva - Ukupno (EU+Nac) HRK
= Ukupna ugovorena vrijednost bespovratnih sredstava]]*Ugovori_OPULJP[[#This Row],[EU STOPA SUFINANCIRANJA %
EU CO-FINANCING RATE %]]</f>
        <v>784891.86149999988</v>
      </c>
      <c r="P584" s="27">
        <f>Ugovori_OPULJP[[#This Row],[Bespovratna sredstva - Ukupno (EU+Nac) HRK
= Ukupna ugovorena vrijednost bespovratnih sredstava]]*Ugovori_OPULJP[[#This Row],[STOPA NACIONALNOG SUFINANCIRANJA %]]</f>
        <v>138510.32849999997</v>
      </c>
      <c r="Q584" s="27">
        <v>923402.19</v>
      </c>
      <c r="R584" s="27">
        <v>0</v>
      </c>
      <c r="S584" s="27">
        <v>0</v>
      </c>
      <c r="T584" s="20">
        <f>Ugovori_OPULJP[[#This Row],[Bespovratna sredstva - Ukupno (EU+Nac) HRK
= Ukupna ugovorena vrijednost bespovratnih sredstava]]+Ugovori_OPULJP[[#This Row],[Javni doprinos korisnika - HRK]]+Ugovori_OPULJP[[#This Row],[Privatni doprinos korisnika - HRK]]</f>
        <v>923402.19</v>
      </c>
      <c r="U584" s="17" t="s">
        <v>32</v>
      </c>
      <c r="V584" s="17" t="s">
        <v>29</v>
      </c>
      <c r="W584" s="35" t="s">
        <v>2302</v>
      </c>
      <c r="X584" s="35" t="s">
        <v>704</v>
      </c>
      <c r="Y584" s="11"/>
    </row>
    <row r="585" spans="1:25" ht="51" customHeight="1" x14ac:dyDescent="0.2">
      <c r="A585" s="33" t="s">
        <v>2303</v>
      </c>
      <c r="B585" s="34" t="s">
        <v>700</v>
      </c>
      <c r="C585" s="35" t="s">
        <v>701</v>
      </c>
      <c r="D585" s="35" t="s">
        <v>2293</v>
      </c>
      <c r="E585" s="17" t="s">
        <v>74</v>
      </c>
      <c r="F585" s="37" t="s">
        <v>2304</v>
      </c>
      <c r="G585" s="37" t="s">
        <v>2137</v>
      </c>
      <c r="H585" s="19">
        <v>43344</v>
      </c>
      <c r="I585" s="19">
        <v>43952</v>
      </c>
      <c r="J585" s="19" t="str">
        <f ca="1">IF(Ugovori_OPULJP[[#This Row],[DATUM ZAVRŠETKA OPERACIJE]]&lt;TODAY(),"završen","u provedbi")</f>
        <v>završen</v>
      </c>
      <c r="K585" s="18" t="s">
        <v>2305</v>
      </c>
      <c r="L585" s="18" t="s">
        <v>31</v>
      </c>
      <c r="M585" s="42">
        <v>0.85</v>
      </c>
      <c r="N585" s="42">
        <v>0.15</v>
      </c>
      <c r="O585" s="27">
        <f>Ugovori_OPULJP[[#This Row],[Bespovratna sredstva - Ukupno (EU+Nac) HRK
= Ukupna ugovorena vrijednost bespovratnih sredstava]]*Ugovori_OPULJP[[#This Row],[EU STOPA SUFINANCIRANJA %
EU CO-FINANCING RATE %]]</f>
        <v>841866.60499999998</v>
      </c>
      <c r="P585" s="27">
        <f>Ugovori_OPULJP[[#This Row],[Bespovratna sredstva - Ukupno (EU+Nac) HRK
= Ukupna ugovorena vrijednost bespovratnih sredstava]]*Ugovori_OPULJP[[#This Row],[STOPA NACIONALNOG SUFINANCIRANJA %]]</f>
        <v>148564.69500000001</v>
      </c>
      <c r="Q585" s="27">
        <v>990431.3</v>
      </c>
      <c r="R585" s="27">
        <v>0</v>
      </c>
      <c r="S585" s="27">
        <v>0</v>
      </c>
      <c r="T585" s="20">
        <f>Ugovori_OPULJP[[#This Row],[Bespovratna sredstva - Ukupno (EU+Nac) HRK
= Ukupna ugovorena vrijednost bespovratnih sredstava]]+Ugovori_OPULJP[[#This Row],[Javni doprinos korisnika - HRK]]+Ugovori_OPULJP[[#This Row],[Privatni doprinos korisnika - HRK]]</f>
        <v>990431.3</v>
      </c>
      <c r="U585" s="17" t="s">
        <v>32</v>
      </c>
      <c r="V585" s="17" t="s">
        <v>29</v>
      </c>
      <c r="W585" s="35" t="s">
        <v>2306</v>
      </c>
      <c r="X585" s="35" t="s">
        <v>704</v>
      </c>
      <c r="Y585" s="11"/>
    </row>
    <row r="586" spans="1:25" ht="51" customHeight="1" x14ac:dyDescent="0.2">
      <c r="A586" s="33" t="s">
        <v>2307</v>
      </c>
      <c r="B586" s="34" t="s">
        <v>700</v>
      </c>
      <c r="C586" s="35" t="s">
        <v>701</v>
      </c>
      <c r="D586" s="35" t="s">
        <v>2293</v>
      </c>
      <c r="E586" s="17" t="s">
        <v>74</v>
      </c>
      <c r="F586" s="37" t="s">
        <v>2308</v>
      </c>
      <c r="G586" s="37" t="s">
        <v>2309</v>
      </c>
      <c r="H586" s="19">
        <v>43344</v>
      </c>
      <c r="I586" s="19">
        <v>44075</v>
      </c>
      <c r="J586" s="19" t="str">
        <f ca="1">IF(Ugovori_OPULJP[[#This Row],[DATUM ZAVRŠETKA OPERACIJE]]&lt;TODAY(),"završen","u provedbi")</f>
        <v>završen</v>
      </c>
      <c r="K586" s="18" t="s">
        <v>2310</v>
      </c>
      <c r="L586" s="18" t="s">
        <v>31</v>
      </c>
      <c r="M586" s="42">
        <v>0.85</v>
      </c>
      <c r="N586" s="42">
        <v>0.15</v>
      </c>
      <c r="O586" s="27">
        <f>Ugovori_OPULJP[[#This Row],[Bespovratna sredstva - Ukupno (EU+Nac) HRK
= Ukupna ugovorena vrijednost bespovratnih sredstava]]*Ugovori_OPULJP[[#This Row],[EU STOPA SUFINANCIRANJA %
EU CO-FINANCING RATE %]]</f>
        <v>1274385.1779999998</v>
      </c>
      <c r="P586" s="27">
        <f>Ugovori_OPULJP[[#This Row],[Bespovratna sredstva - Ukupno (EU+Nac) HRK
= Ukupna ugovorena vrijednost bespovratnih sredstava]]*Ugovori_OPULJP[[#This Row],[STOPA NACIONALNOG SUFINANCIRANJA %]]</f>
        <v>224891.50199999998</v>
      </c>
      <c r="Q586" s="27">
        <v>1499276.68</v>
      </c>
      <c r="R586" s="27">
        <v>0</v>
      </c>
      <c r="S586" s="27">
        <v>0</v>
      </c>
      <c r="T586" s="20">
        <f>Ugovori_OPULJP[[#This Row],[Bespovratna sredstva - Ukupno (EU+Nac) HRK
= Ukupna ugovorena vrijednost bespovratnih sredstava]]+Ugovori_OPULJP[[#This Row],[Javni doprinos korisnika - HRK]]+Ugovori_OPULJP[[#This Row],[Privatni doprinos korisnika - HRK]]</f>
        <v>1499276.68</v>
      </c>
      <c r="U586" s="17" t="s">
        <v>32</v>
      </c>
      <c r="V586" s="17" t="s">
        <v>29</v>
      </c>
      <c r="W586" s="35" t="s">
        <v>2311</v>
      </c>
      <c r="X586" s="35" t="s">
        <v>704</v>
      </c>
      <c r="Y586" s="11"/>
    </row>
    <row r="587" spans="1:25" ht="51" customHeight="1" x14ac:dyDescent="0.2">
      <c r="A587" s="33" t="s">
        <v>2312</v>
      </c>
      <c r="B587" s="34" t="s">
        <v>700</v>
      </c>
      <c r="C587" s="35" t="s">
        <v>701</v>
      </c>
      <c r="D587" s="35" t="s">
        <v>2293</v>
      </c>
      <c r="E587" s="17" t="s">
        <v>74</v>
      </c>
      <c r="F587" s="37" t="s">
        <v>2313</v>
      </c>
      <c r="G587" s="37" t="s">
        <v>1117</v>
      </c>
      <c r="H587" s="19">
        <v>43557</v>
      </c>
      <c r="I587" s="19">
        <v>44167</v>
      </c>
      <c r="J587" s="19" t="str">
        <f ca="1">IF(Ugovori_OPULJP[[#This Row],[DATUM ZAVRŠETKA OPERACIJE]]&lt;TODAY(),"završen","u provedbi")</f>
        <v>završen</v>
      </c>
      <c r="K587" s="18" t="s">
        <v>320</v>
      </c>
      <c r="L587" s="18" t="s">
        <v>320</v>
      </c>
      <c r="M587" s="42">
        <v>0.85</v>
      </c>
      <c r="N587" s="42">
        <v>0.15</v>
      </c>
      <c r="O587" s="27">
        <f>Ugovori_OPULJP[[#This Row],[Bespovratna sredstva - Ukupno (EU+Nac) HRK
= Ukupna ugovorena vrijednost bespovratnih sredstava]]*Ugovori_OPULJP[[#This Row],[EU STOPA SUFINANCIRANJA %
EU CO-FINANCING RATE %]]</f>
        <v>1172715.4454999999</v>
      </c>
      <c r="P587" s="27">
        <f>Ugovori_OPULJP[[#This Row],[Bespovratna sredstva - Ukupno (EU+Nac) HRK
= Ukupna ugovorena vrijednost bespovratnih sredstava]]*Ugovori_OPULJP[[#This Row],[STOPA NACIONALNOG SUFINANCIRANJA %]]</f>
        <v>206949.78449999998</v>
      </c>
      <c r="Q587" s="27">
        <v>1379665.23</v>
      </c>
      <c r="R587" s="27">
        <v>0</v>
      </c>
      <c r="S587" s="27">
        <v>0</v>
      </c>
      <c r="T587" s="20">
        <f>Ugovori_OPULJP[[#This Row],[Bespovratna sredstva - Ukupno (EU+Nac) HRK
= Ukupna ugovorena vrijednost bespovratnih sredstava]]+Ugovori_OPULJP[[#This Row],[Javni doprinos korisnika - HRK]]+Ugovori_OPULJP[[#This Row],[Privatni doprinos korisnika - HRK]]</f>
        <v>1379665.23</v>
      </c>
      <c r="U587" s="17" t="s">
        <v>32</v>
      </c>
      <c r="V587" s="17" t="s">
        <v>29</v>
      </c>
      <c r="W587" s="35" t="s">
        <v>2314</v>
      </c>
      <c r="X587" s="35" t="s">
        <v>704</v>
      </c>
      <c r="Y587" s="11"/>
    </row>
    <row r="588" spans="1:25" ht="51" customHeight="1" x14ac:dyDescent="0.2">
      <c r="A588" s="33" t="s">
        <v>2315</v>
      </c>
      <c r="B588" s="34" t="s">
        <v>700</v>
      </c>
      <c r="C588" s="35" t="s">
        <v>701</v>
      </c>
      <c r="D588" s="35" t="s">
        <v>2293</v>
      </c>
      <c r="E588" s="17" t="s">
        <v>74</v>
      </c>
      <c r="F588" s="37" t="s">
        <v>2316</v>
      </c>
      <c r="G588" s="37" t="s">
        <v>213</v>
      </c>
      <c r="H588" s="19">
        <v>43263</v>
      </c>
      <c r="I588" s="19">
        <v>43994</v>
      </c>
      <c r="J588" s="19" t="str">
        <f ca="1">IF(Ugovori_OPULJP[[#This Row],[DATUM ZAVRŠETKA OPERACIJE]]&lt;TODAY(),"završen","u provedbi")</f>
        <v>završen</v>
      </c>
      <c r="K588" s="18" t="s">
        <v>2317</v>
      </c>
      <c r="L588" s="18" t="s">
        <v>31</v>
      </c>
      <c r="M588" s="42">
        <v>0.85</v>
      </c>
      <c r="N588" s="42">
        <v>0.15</v>
      </c>
      <c r="O588" s="27">
        <f>Ugovori_OPULJP[[#This Row],[Bespovratna sredstva - Ukupno (EU+Nac) HRK
= Ukupna ugovorena vrijednost bespovratnih sredstava]]*Ugovori_OPULJP[[#This Row],[EU STOPA SUFINANCIRANJA %
EU CO-FINANCING RATE %]]</f>
        <v>1274166.4305</v>
      </c>
      <c r="P588" s="27">
        <f>Ugovori_OPULJP[[#This Row],[Bespovratna sredstva - Ukupno (EU+Nac) HRK
= Ukupna ugovorena vrijednost bespovratnih sredstava]]*Ugovori_OPULJP[[#This Row],[STOPA NACIONALNOG SUFINANCIRANJA %]]</f>
        <v>224852.8995</v>
      </c>
      <c r="Q588" s="27">
        <v>1499019.33</v>
      </c>
      <c r="R588" s="27">
        <v>0</v>
      </c>
      <c r="S588" s="27">
        <v>0</v>
      </c>
      <c r="T588" s="20">
        <f>Ugovori_OPULJP[[#This Row],[Bespovratna sredstva - Ukupno (EU+Nac) HRK
= Ukupna ugovorena vrijednost bespovratnih sredstava]]+Ugovori_OPULJP[[#This Row],[Javni doprinos korisnika - HRK]]+Ugovori_OPULJP[[#This Row],[Privatni doprinos korisnika - HRK]]</f>
        <v>1499019.33</v>
      </c>
      <c r="U588" s="17" t="s">
        <v>32</v>
      </c>
      <c r="V588" s="17" t="s">
        <v>29</v>
      </c>
      <c r="W588" s="35" t="s">
        <v>2318</v>
      </c>
      <c r="X588" s="35" t="s">
        <v>704</v>
      </c>
      <c r="Y588" s="11"/>
    </row>
    <row r="589" spans="1:25" ht="51" customHeight="1" x14ac:dyDescent="0.2">
      <c r="A589" s="33" t="s">
        <v>2319</v>
      </c>
      <c r="B589" s="34" t="s">
        <v>700</v>
      </c>
      <c r="C589" s="35" t="s">
        <v>701</v>
      </c>
      <c r="D589" s="35" t="s">
        <v>2293</v>
      </c>
      <c r="E589" s="17" t="s">
        <v>74</v>
      </c>
      <c r="F589" s="37" t="s">
        <v>2245</v>
      </c>
      <c r="G589" s="37" t="s">
        <v>2320</v>
      </c>
      <c r="H589" s="19">
        <v>43266</v>
      </c>
      <c r="I589" s="19">
        <v>43997</v>
      </c>
      <c r="J589" s="19" t="str">
        <f ca="1">IF(Ugovori_OPULJP[[#This Row],[DATUM ZAVRŠETKA OPERACIJE]]&lt;TODAY(),"završen","u provedbi")</f>
        <v>završen</v>
      </c>
      <c r="K589" s="18" t="s">
        <v>82</v>
      </c>
      <c r="L589" s="18" t="s">
        <v>82</v>
      </c>
      <c r="M589" s="42">
        <v>0.85</v>
      </c>
      <c r="N589" s="42">
        <v>0.15</v>
      </c>
      <c r="O589" s="27">
        <f>Ugovori_OPULJP[[#This Row],[Bespovratna sredstva - Ukupno (EU+Nac) HRK
= Ukupna ugovorena vrijednost bespovratnih sredstava]]*Ugovori_OPULJP[[#This Row],[EU STOPA SUFINANCIRANJA %
EU CO-FINANCING RATE %]]</f>
        <v>1066469.5</v>
      </c>
      <c r="P589" s="27">
        <f>Ugovori_OPULJP[[#This Row],[Bespovratna sredstva - Ukupno (EU+Nac) HRK
= Ukupna ugovorena vrijednost bespovratnih sredstava]]*Ugovori_OPULJP[[#This Row],[STOPA NACIONALNOG SUFINANCIRANJA %]]</f>
        <v>188200.5</v>
      </c>
      <c r="Q589" s="27">
        <v>1254670</v>
      </c>
      <c r="R589" s="27">
        <v>0</v>
      </c>
      <c r="S589" s="27">
        <v>0</v>
      </c>
      <c r="T589" s="20">
        <f>Ugovori_OPULJP[[#This Row],[Bespovratna sredstva - Ukupno (EU+Nac) HRK
= Ukupna ugovorena vrijednost bespovratnih sredstava]]+Ugovori_OPULJP[[#This Row],[Javni doprinos korisnika - HRK]]+Ugovori_OPULJP[[#This Row],[Privatni doprinos korisnika - HRK]]</f>
        <v>1254670</v>
      </c>
      <c r="U589" s="17" t="s">
        <v>32</v>
      </c>
      <c r="V589" s="17" t="s">
        <v>29</v>
      </c>
      <c r="W589" s="35" t="s">
        <v>2321</v>
      </c>
      <c r="X589" s="35" t="s">
        <v>704</v>
      </c>
      <c r="Y589" s="11"/>
    </row>
    <row r="590" spans="1:25" ht="51" customHeight="1" x14ac:dyDescent="0.2">
      <c r="A590" s="33" t="s">
        <v>2322</v>
      </c>
      <c r="B590" s="34" t="s">
        <v>700</v>
      </c>
      <c r="C590" s="35" t="s">
        <v>701</v>
      </c>
      <c r="D590" s="35" t="s">
        <v>2293</v>
      </c>
      <c r="E590" s="17" t="s">
        <v>74</v>
      </c>
      <c r="F590" s="37" t="s">
        <v>2323</v>
      </c>
      <c r="G590" s="37" t="s">
        <v>1365</v>
      </c>
      <c r="H590" s="19">
        <v>43346</v>
      </c>
      <c r="I590" s="19">
        <v>44077</v>
      </c>
      <c r="J590" s="19" t="str">
        <f ca="1">IF(Ugovori_OPULJP[[#This Row],[DATUM ZAVRŠETKA OPERACIJE]]&lt;TODAY(),"završen","u provedbi")</f>
        <v>završen</v>
      </c>
      <c r="K590" s="18" t="s">
        <v>97</v>
      </c>
      <c r="L590" s="18" t="s">
        <v>97</v>
      </c>
      <c r="M590" s="42">
        <v>0.85</v>
      </c>
      <c r="N590" s="42">
        <v>0.15</v>
      </c>
      <c r="O590" s="27">
        <f>Ugovori_OPULJP[[#This Row],[Bespovratna sredstva - Ukupno (EU+Nac) HRK
= Ukupna ugovorena vrijednost bespovratnih sredstava]]*Ugovori_OPULJP[[#This Row],[EU STOPA SUFINANCIRANJA %
EU CO-FINANCING RATE %]]</f>
        <v>1225322.328</v>
      </c>
      <c r="P590" s="27">
        <f>Ugovori_OPULJP[[#This Row],[Bespovratna sredstva - Ukupno (EU+Nac) HRK
= Ukupna ugovorena vrijednost bespovratnih sredstava]]*Ugovori_OPULJP[[#This Row],[STOPA NACIONALNOG SUFINANCIRANJA %]]</f>
        <v>216233.35199999998</v>
      </c>
      <c r="Q590" s="27">
        <v>1441555.68</v>
      </c>
      <c r="R590" s="27">
        <v>0</v>
      </c>
      <c r="S590" s="27">
        <v>0</v>
      </c>
      <c r="T590" s="20">
        <f>Ugovori_OPULJP[[#This Row],[Bespovratna sredstva - Ukupno (EU+Nac) HRK
= Ukupna ugovorena vrijednost bespovratnih sredstava]]+Ugovori_OPULJP[[#This Row],[Javni doprinos korisnika - HRK]]+Ugovori_OPULJP[[#This Row],[Privatni doprinos korisnika - HRK]]</f>
        <v>1441555.68</v>
      </c>
      <c r="U590" s="17" t="s">
        <v>32</v>
      </c>
      <c r="V590" s="17" t="s">
        <v>29</v>
      </c>
      <c r="W590" s="35" t="s">
        <v>2324</v>
      </c>
      <c r="X590" s="35" t="s">
        <v>704</v>
      </c>
      <c r="Y590" s="11"/>
    </row>
    <row r="591" spans="1:25" ht="51" customHeight="1" x14ac:dyDescent="0.2">
      <c r="A591" s="33" t="s">
        <v>2325</v>
      </c>
      <c r="B591" s="34" t="s">
        <v>700</v>
      </c>
      <c r="C591" s="35" t="s">
        <v>701</v>
      </c>
      <c r="D591" s="35" t="s">
        <v>2293</v>
      </c>
      <c r="E591" s="17" t="s">
        <v>74</v>
      </c>
      <c r="F591" s="37" t="s">
        <v>2326</v>
      </c>
      <c r="G591" s="37" t="s">
        <v>2096</v>
      </c>
      <c r="H591" s="19">
        <v>43342</v>
      </c>
      <c r="I591" s="19">
        <v>43890</v>
      </c>
      <c r="J591" s="19" t="str">
        <f ca="1">IF(Ugovori_OPULJP[[#This Row],[DATUM ZAVRŠETKA OPERACIJE]]&lt;TODAY(),"završen","u provedbi")</f>
        <v>završen</v>
      </c>
      <c r="K591" s="18" t="s">
        <v>97</v>
      </c>
      <c r="L591" s="18" t="s">
        <v>97</v>
      </c>
      <c r="M591" s="42">
        <v>0.85</v>
      </c>
      <c r="N591" s="42">
        <v>0.15</v>
      </c>
      <c r="O591" s="27">
        <f>Ugovori_OPULJP[[#This Row],[Bespovratna sredstva - Ukupno (EU+Nac) HRK
= Ukupna ugovorena vrijednost bespovratnih sredstava]]*Ugovori_OPULJP[[#This Row],[EU STOPA SUFINANCIRANJA %
EU CO-FINANCING RATE %]]</f>
        <v>346605.39249999996</v>
      </c>
      <c r="P591" s="27">
        <f>Ugovori_OPULJP[[#This Row],[Bespovratna sredstva - Ukupno (EU+Nac) HRK
= Ukupna ugovorena vrijednost bespovratnih sredstava]]*Ugovori_OPULJP[[#This Row],[STOPA NACIONALNOG SUFINANCIRANJA %]]</f>
        <v>61165.657499999994</v>
      </c>
      <c r="Q591" s="27">
        <v>407771.05</v>
      </c>
      <c r="R591" s="27">
        <v>0</v>
      </c>
      <c r="S591" s="27">
        <v>0</v>
      </c>
      <c r="T591" s="20">
        <f>Ugovori_OPULJP[[#This Row],[Bespovratna sredstva - Ukupno (EU+Nac) HRK
= Ukupna ugovorena vrijednost bespovratnih sredstava]]+Ugovori_OPULJP[[#This Row],[Javni doprinos korisnika - HRK]]+Ugovori_OPULJP[[#This Row],[Privatni doprinos korisnika - HRK]]</f>
        <v>407771.05</v>
      </c>
      <c r="U591" s="17" t="s">
        <v>32</v>
      </c>
      <c r="V591" s="17" t="s">
        <v>29</v>
      </c>
      <c r="W591" s="35" t="s">
        <v>2327</v>
      </c>
      <c r="X591" s="35" t="s">
        <v>704</v>
      </c>
      <c r="Y591" s="11"/>
    </row>
    <row r="592" spans="1:25" ht="51" customHeight="1" x14ac:dyDescent="0.2">
      <c r="A592" s="33" t="s">
        <v>2328</v>
      </c>
      <c r="B592" s="34" t="s">
        <v>700</v>
      </c>
      <c r="C592" s="35" t="s">
        <v>701</v>
      </c>
      <c r="D592" s="35" t="s">
        <v>2293</v>
      </c>
      <c r="E592" s="17" t="s">
        <v>74</v>
      </c>
      <c r="F592" s="37" t="s">
        <v>2329</v>
      </c>
      <c r="G592" s="37" t="s">
        <v>1490</v>
      </c>
      <c r="H592" s="19">
        <v>43344</v>
      </c>
      <c r="I592" s="19">
        <v>44075</v>
      </c>
      <c r="J592" s="19" t="str">
        <f ca="1">IF(Ugovori_OPULJP[[#This Row],[DATUM ZAVRŠETKA OPERACIJE]]&lt;TODAY(),"završen","u provedbi")</f>
        <v>završen</v>
      </c>
      <c r="K592" s="18" t="s">
        <v>82</v>
      </c>
      <c r="L592" s="18" t="s">
        <v>82</v>
      </c>
      <c r="M592" s="42">
        <v>0.85</v>
      </c>
      <c r="N592" s="42">
        <v>0.15</v>
      </c>
      <c r="O592" s="27">
        <f>Ugovori_OPULJP[[#This Row],[Bespovratna sredstva - Ukupno (EU+Nac) HRK
= Ukupna ugovorena vrijednost bespovratnih sredstava]]*Ugovori_OPULJP[[#This Row],[EU STOPA SUFINANCIRANJA %
EU CO-FINANCING RATE %]]</f>
        <v>1133418.8999999999</v>
      </c>
      <c r="P592" s="27">
        <f>Ugovori_OPULJP[[#This Row],[Bespovratna sredstva - Ukupno (EU+Nac) HRK
= Ukupna ugovorena vrijednost bespovratnih sredstava]]*Ugovori_OPULJP[[#This Row],[STOPA NACIONALNOG SUFINANCIRANJA %]]</f>
        <v>200015.1</v>
      </c>
      <c r="Q592" s="27">
        <v>1333434</v>
      </c>
      <c r="R592" s="27">
        <v>0</v>
      </c>
      <c r="S592" s="27">
        <v>0</v>
      </c>
      <c r="T592" s="20">
        <f>Ugovori_OPULJP[[#This Row],[Bespovratna sredstva - Ukupno (EU+Nac) HRK
= Ukupna ugovorena vrijednost bespovratnih sredstava]]+Ugovori_OPULJP[[#This Row],[Javni doprinos korisnika - HRK]]+Ugovori_OPULJP[[#This Row],[Privatni doprinos korisnika - HRK]]</f>
        <v>1333434</v>
      </c>
      <c r="U592" s="17" t="s">
        <v>32</v>
      </c>
      <c r="V592" s="17" t="s">
        <v>29</v>
      </c>
      <c r="W592" s="35" t="s">
        <v>2330</v>
      </c>
      <c r="X592" s="35" t="s">
        <v>704</v>
      </c>
      <c r="Y592" s="11"/>
    </row>
    <row r="593" spans="1:25" ht="51" customHeight="1" x14ac:dyDescent="0.2">
      <c r="A593" s="33" t="s">
        <v>2331</v>
      </c>
      <c r="B593" s="34" t="s">
        <v>700</v>
      </c>
      <c r="C593" s="35" t="s">
        <v>701</v>
      </c>
      <c r="D593" s="35" t="s">
        <v>2293</v>
      </c>
      <c r="E593" s="17" t="s">
        <v>74</v>
      </c>
      <c r="F593" s="37" t="s">
        <v>2332</v>
      </c>
      <c r="G593" s="37" t="s">
        <v>2333</v>
      </c>
      <c r="H593" s="19">
        <v>43344</v>
      </c>
      <c r="I593" s="19">
        <v>44075</v>
      </c>
      <c r="J593" s="19" t="str">
        <f ca="1">IF(Ugovori_OPULJP[[#This Row],[DATUM ZAVRŠETKA OPERACIJE]]&lt;TODAY(),"završen","u provedbi")</f>
        <v>završen</v>
      </c>
      <c r="K593" s="18" t="s">
        <v>147</v>
      </c>
      <c r="L593" s="18" t="s">
        <v>128</v>
      </c>
      <c r="M593" s="42">
        <v>0.85</v>
      </c>
      <c r="N593" s="42">
        <v>0.15</v>
      </c>
      <c r="O593" s="27">
        <f>Ugovori_OPULJP[[#This Row],[Bespovratna sredstva - Ukupno (EU+Nac) HRK
= Ukupna ugovorena vrijednost bespovratnih sredstava]]*Ugovori_OPULJP[[#This Row],[EU STOPA SUFINANCIRANJA %
EU CO-FINANCING RATE %]]</f>
        <v>1203447.9180000001</v>
      </c>
      <c r="P593" s="27">
        <f>Ugovori_OPULJP[[#This Row],[Bespovratna sredstva - Ukupno (EU+Nac) HRK
= Ukupna ugovorena vrijednost bespovratnih sredstava]]*Ugovori_OPULJP[[#This Row],[STOPA NACIONALNOG SUFINANCIRANJA %]]</f>
        <v>212373.16200000001</v>
      </c>
      <c r="Q593" s="27">
        <v>1415821.08</v>
      </c>
      <c r="R593" s="27">
        <v>0</v>
      </c>
      <c r="S593" s="27">
        <v>0</v>
      </c>
      <c r="T593" s="20">
        <f>Ugovori_OPULJP[[#This Row],[Bespovratna sredstva - Ukupno (EU+Nac) HRK
= Ukupna ugovorena vrijednost bespovratnih sredstava]]+Ugovori_OPULJP[[#This Row],[Javni doprinos korisnika - HRK]]+Ugovori_OPULJP[[#This Row],[Privatni doprinos korisnika - HRK]]</f>
        <v>1415821.08</v>
      </c>
      <c r="U593" s="17" t="s">
        <v>32</v>
      </c>
      <c r="V593" s="17" t="s">
        <v>29</v>
      </c>
      <c r="W593" s="35" t="s">
        <v>2334</v>
      </c>
      <c r="X593" s="35" t="s">
        <v>704</v>
      </c>
      <c r="Y593" s="11"/>
    </row>
    <row r="594" spans="1:25" ht="51" customHeight="1" x14ac:dyDescent="0.2">
      <c r="A594" s="33" t="s">
        <v>2335</v>
      </c>
      <c r="B594" s="34" t="s">
        <v>700</v>
      </c>
      <c r="C594" s="35" t="s">
        <v>701</v>
      </c>
      <c r="D594" s="35" t="s">
        <v>2293</v>
      </c>
      <c r="E594" s="17" t="s">
        <v>74</v>
      </c>
      <c r="F594" s="37" t="s">
        <v>2336</v>
      </c>
      <c r="G594" s="37" t="s">
        <v>2337</v>
      </c>
      <c r="H594" s="19">
        <v>43348</v>
      </c>
      <c r="I594" s="19">
        <v>44079</v>
      </c>
      <c r="J594" s="19" t="str">
        <f ca="1">IF(Ugovori_OPULJP[[#This Row],[DATUM ZAVRŠETKA OPERACIJE]]&lt;TODAY(),"završen","u provedbi")</f>
        <v>završen</v>
      </c>
      <c r="K594" s="18" t="s">
        <v>82</v>
      </c>
      <c r="L594" s="18" t="s">
        <v>248</v>
      </c>
      <c r="M594" s="42">
        <v>0.85</v>
      </c>
      <c r="N594" s="42">
        <v>0.15</v>
      </c>
      <c r="O594" s="27">
        <f>Ugovori_OPULJP[[#This Row],[Bespovratna sredstva - Ukupno (EU+Nac) HRK
= Ukupna ugovorena vrijednost bespovratnih sredstava]]*Ugovori_OPULJP[[#This Row],[EU STOPA SUFINANCIRANJA %
EU CO-FINANCING RATE %]]</f>
        <v>905871.10349999997</v>
      </c>
      <c r="P594" s="27">
        <f>Ugovori_OPULJP[[#This Row],[Bespovratna sredstva - Ukupno (EU+Nac) HRK
= Ukupna ugovorena vrijednost bespovratnih sredstava]]*Ugovori_OPULJP[[#This Row],[STOPA NACIONALNOG SUFINANCIRANJA %]]</f>
        <v>159859.60649999999</v>
      </c>
      <c r="Q594" s="27">
        <v>1065730.71</v>
      </c>
      <c r="R594" s="27">
        <v>0</v>
      </c>
      <c r="S594" s="27">
        <v>0</v>
      </c>
      <c r="T594" s="20">
        <f>Ugovori_OPULJP[[#This Row],[Bespovratna sredstva - Ukupno (EU+Nac) HRK
= Ukupna ugovorena vrijednost bespovratnih sredstava]]+Ugovori_OPULJP[[#This Row],[Javni doprinos korisnika - HRK]]+Ugovori_OPULJP[[#This Row],[Privatni doprinos korisnika - HRK]]</f>
        <v>1065730.71</v>
      </c>
      <c r="U594" s="17" t="s">
        <v>32</v>
      </c>
      <c r="V594" s="17" t="s">
        <v>29</v>
      </c>
      <c r="W594" s="35" t="s">
        <v>2338</v>
      </c>
      <c r="X594" s="35" t="s">
        <v>704</v>
      </c>
      <c r="Y594" s="11"/>
    </row>
    <row r="595" spans="1:25" ht="51" customHeight="1" x14ac:dyDescent="0.2">
      <c r="A595" s="33" t="s">
        <v>2339</v>
      </c>
      <c r="B595" s="34" t="s">
        <v>700</v>
      </c>
      <c r="C595" s="35" t="s">
        <v>701</v>
      </c>
      <c r="D595" s="35" t="s">
        <v>2293</v>
      </c>
      <c r="E595" s="17" t="s">
        <v>74</v>
      </c>
      <c r="F595" s="37" t="s">
        <v>2340</v>
      </c>
      <c r="G595" s="23" t="s">
        <v>81</v>
      </c>
      <c r="H595" s="19">
        <v>43344</v>
      </c>
      <c r="I595" s="19">
        <v>44075</v>
      </c>
      <c r="J595" s="19" t="str">
        <f ca="1">IF(Ugovori_OPULJP[[#This Row],[DATUM ZAVRŠETKA OPERACIJE]]&lt;TODAY(),"završen","u provedbi")</f>
        <v>završen</v>
      </c>
      <c r="K595" s="18" t="s">
        <v>82</v>
      </c>
      <c r="L595" s="18" t="s">
        <v>82</v>
      </c>
      <c r="M595" s="42">
        <v>0.85</v>
      </c>
      <c r="N595" s="42">
        <v>0.15</v>
      </c>
      <c r="O595" s="27">
        <f>Ugovori_OPULJP[[#This Row],[Bespovratna sredstva - Ukupno (EU+Nac) HRK
= Ukupna ugovorena vrijednost bespovratnih sredstava]]*Ugovori_OPULJP[[#This Row],[EU STOPA SUFINANCIRANJA %
EU CO-FINANCING RATE %]]</f>
        <v>695441.1</v>
      </c>
      <c r="P595" s="27">
        <f>Ugovori_OPULJP[[#This Row],[Bespovratna sredstva - Ukupno (EU+Nac) HRK
= Ukupna ugovorena vrijednost bespovratnih sredstava]]*Ugovori_OPULJP[[#This Row],[STOPA NACIONALNOG SUFINANCIRANJA %]]</f>
        <v>122724.9</v>
      </c>
      <c r="Q595" s="27">
        <v>818166</v>
      </c>
      <c r="R595" s="27">
        <v>0</v>
      </c>
      <c r="S595" s="27">
        <v>0</v>
      </c>
      <c r="T595" s="20">
        <f>Ugovori_OPULJP[[#This Row],[Bespovratna sredstva - Ukupno (EU+Nac) HRK
= Ukupna ugovorena vrijednost bespovratnih sredstava]]+Ugovori_OPULJP[[#This Row],[Javni doprinos korisnika - HRK]]+Ugovori_OPULJP[[#This Row],[Privatni doprinos korisnika - HRK]]</f>
        <v>818166</v>
      </c>
      <c r="U595" s="17" t="s">
        <v>32</v>
      </c>
      <c r="V595" s="17" t="s">
        <v>29</v>
      </c>
      <c r="W595" s="35" t="s">
        <v>2341</v>
      </c>
      <c r="X595" s="35" t="s">
        <v>704</v>
      </c>
      <c r="Y595" s="11"/>
    </row>
    <row r="596" spans="1:25" ht="51" customHeight="1" x14ac:dyDescent="0.2">
      <c r="A596" s="33" t="s">
        <v>2342</v>
      </c>
      <c r="B596" s="34" t="s">
        <v>700</v>
      </c>
      <c r="C596" s="35" t="s">
        <v>701</v>
      </c>
      <c r="D596" s="35" t="s">
        <v>2293</v>
      </c>
      <c r="E596" s="17" t="s">
        <v>74</v>
      </c>
      <c r="F596" s="37" t="s">
        <v>2343</v>
      </c>
      <c r="G596" s="37" t="s">
        <v>453</v>
      </c>
      <c r="H596" s="19">
        <v>43347</v>
      </c>
      <c r="I596" s="19">
        <v>44078</v>
      </c>
      <c r="J596" s="19" t="str">
        <f ca="1">IF(Ugovori_OPULJP[[#This Row],[DATUM ZAVRŠETKA OPERACIJE]]&lt;TODAY(),"završen","u provedbi")</f>
        <v>završen</v>
      </c>
      <c r="K596" s="18" t="s">
        <v>2344</v>
      </c>
      <c r="L596" s="18" t="s">
        <v>77</v>
      </c>
      <c r="M596" s="42">
        <v>0.85</v>
      </c>
      <c r="N596" s="42">
        <v>0.15</v>
      </c>
      <c r="O596" s="27">
        <f>Ugovori_OPULJP[[#This Row],[Bespovratna sredstva - Ukupno (EU+Nac) HRK
= Ukupna ugovorena vrijednost bespovratnih sredstava]]*Ugovori_OPULJP[[#This Row],[EU STOPA SUFINANCIRANJA %
EU CO-FINANCING RATE %]]</f>
        <v>682901.1605</v>
      </c>
      <c r="P596" s="27">
        <f>Ugovori_OPULJP[[#This Row],[Bespovratna sredstva - Ukupno (EU+Nac) HRK
= Ukupna ugovorena vrijednost bespovratnih sredstava]]*Ugovori_OPULJP[[#This Row],[STOPA NACIONALNOG SUFINANCIRANJA %]]</f>
        <v>120511.96949999999</v>
      </c>
      <c r="Q596" s="27">
        <v>803413.13</v>
      </c>
      <c r="R596" s="27">
        <v>0</v>
      </c>
      <c r="S596" s="27">
        <v>0</v>
      </c>
      <c r="T596" s="20">
        <f>Ugovori_OPULJP[[#This Row],[Bespovratna sredstva - Ukupno (EU+Nac) HRK
= Ukupna ugovorena vrijednost bespovratnih sredstava]]+Ugovori_OPULJP[[#This Row],[Javni doprinos korisnika - HRK]]+Ugovori_OPULJP[[#This Row],[Privatni doprinos korisnika - HRK]]</f>
        <v>803413.13</v>
      </c>
      <c r="U596" s="17" t="s">
        <v>32</v>
      </c>
      <c r="V596" s="17" t="s">
        <v>29</v>
      </c>
      <c r="W596" s="35" t="s">
        <v>2345</v>
      </c>
      <c r="X596" s="35" t="s">
        <v>704</v>
      </c>
      <c r="Y596" s="11"/>
    </row>
    <row r="597" spans="1:25" ht="51" customHeight="1" x14ac:dyDescent="0.2">
      <c r="A597" s="33" t="s">
        <v>2346</v>
      </c>
      <c r="B597" s="34" t="s">
        <v>700</v>
      </c>
      <c r="C597" s="35" t="s">
        <v>701</v>
      </c>
      <c r="D597" s="35" t="s">
        <v>2293</v>
      </c>
      <c r="E597" s="17" t="s">
        <v>74</v>
      </c>
      <c r="F597" s="37" t="s">
        <v>2347</v>
      </c>
      <c r="G597" s="37" t="s">
        <v>1591</v>
      </c>
      <c r="H597" s="19">
        <v>43347</v>
      </c>
      <c r="I597" s="19">
        <v>44078</v>
      </c>
      <c r="J597" s="19" t="str">
        <f ca="1">IF(Ugovori_OPULJP[[#This Row],[DATUM ZAVRŠETKA OPERACIJE]]&lt;TODAY(),"završen","u provedbi")</f>
        <v>završen</v>
      </c>
      <c r="K597" s="18" t="s">
        <v>153</v>
      </c>
      <c r="L597" s="18" t="s">
        <v>31</v>
      </c>
      <c r="M597" s="42">
        <v>0.85</v>
      </c>
      <c r="N597" s="42">
        <v>0.15</v>
      </c>
      <c r="O597" s="27">
        <f>Ugovori_OPULJP[[#This Row],[Bespovratna sredstva - Ukupno (EU+Nac) HRK
= Ukupna ugovorena vrijednost bespovratnih sredstava]]*Ugovori_OPULJP[[#This Row],[EU STOPA SUFINANCIRANJA %
EU CO-FINANCING RATE %]]</f>
        <v>1134318.7185</v>
      </c>
      <c r="P597" s="27">
        <f>Ugovori_OPULJP[[#This Row],[Bespovratna sredstva - Ukupno (EU+Nac) HRK
= Ukupna ugovorena vrijednost bespovratnih sredstava]]*Ugovori_OPULJP[[#This Row],[STOPA NACIONALNOG SUFINANCIRANJA %]]</f>
        <v>200173.8915</v>
      </c>
      <c r="Q597" s="27">
        <v>1334492.6100000001</v>
      </c>
      <c r="R597" s="27">
        <v>0</v>
      </c>
      <c r="S597" s="27">
        <v>0</v>
      </c>
      <c r="T597" s="20">
        <f>Ugovori_OPULJP[[#This Row],[Bespovratna sredstva - Ukupno (EU+Nac) HRK
= Ukupna ugovorena vrijednost bespovratnih sredstava]]+Ugovori_OPULJP[[#This Row],[Javni doprinos korisnika - HRK]]+Ugovori_OPULJP[[#This Row],[Privatni doprinos korisnika - HRK]]</f>
        <v>1334492.6100000001</v>
      </c>
      <c r="U597" s="17" t="s">
        <v>32</v>
      </c>
      <c r="V597" s="17" t="s">
        <v>29</v>
      </c>
      <c r="W597" s="35" t="s">
        <v>2348</v>
      </c>
      <c r="X597" s="35" t="s">
        <v>704</v>
      </c>
      <c r="Y597" s="11"/>
    </row>
    <row r="598" spans="1:25" ht="51" customHeight="1" x14ac:dyDescent="0.2">
      <c r="A598" s="33" t="s">
        <v>2349</v>
      </c>
      <c r="B598" s="34" t="s">
        <v>700</v>
      </c>
      <c r="C598" s="35" t="s">
        <v>701</v>
      </c>
      <c r="D598" s="35" t="s">
        <v>2293</v>
      </c>
      <c r="E598" s="17" t="s">
        <v>74</v>
      </c>
      <c r="F598" s="37" t="s">
        <v>1697</v>
      </c>
      <c r="G598" s="37" t="s">
        <v>2350</v>
      </c>
      <c r="H598" s="19">
        <v>43353</v>
      </c>
      <c r="I598" s="19">
        <v>44084</v>
      </c>
      <c r="J598" s="19" t="str">
        <f ca="1">IF(Ugovori_OPULJP[[#This Row],[DATUM ZAVRŠETKA OPERACIJE]]&lt;TODAY(),"završen","u provedbi")</f>
        <v>završen</v>
      </c>
      <c r="K598" s="18" t="s">
        <v>97</v>
      </c>
      <c r="L598" s="18" t="s">
        <v>97</v>
      </c>
      <c r="M598" s="42">
        <v>0.85</v>
      </c>
      <c r="N598" s="42">
        <v>0.15</v>
      </c>
      <c r="O598" s="27">
        <f>Ugovori_OPULJP[[#This Row],[Bespovratna sredstva - Ukupno (EU+Nac) HRK
= Ukupna ugovorena vrijednost bespovratnih sredstava]]*Ugovori_OPULJP[[#This Row],[EU STOPA SUFINANCIRANJA %
EU CO-FINANCING RATE %]]</f>
        <v>832325.1</v>
      </c>
      <c r="P598" s="27">
        <f>Ugovori_OPULJP[[#This Row],[Bespovratna sredstva - Ukupno (EU+Nac) HRK
= Ukupna ugovorena vrijednost bespovratnih sredstava]]*Ugovori_OPULJP[[#This Row],[STOPA NACIONALNOG SUFINANCIRANJA %]]</f>
        <v>146880.9</v>
      </c>
      <c r="Q598" s="27">
        <v>979206</v>
      </c>
      <c r="R598" s="27">
        <v>0</v>
      </c>
      <c r="S598" s="27">
        <v>0</v>
      </c>
      <c r="T598" s="20">
        <f>Ugovori_OPULJP[[#This Row],[Bespovratna sredstva - Ukupno (EU+Nac) HRK
= Ukupna ugovorena vrijednost bespovratnih sredstava]]+Ugovori_OPULJP[[#This Row],[Javni doprinos korisnika - HRK]]+Ugovori_OPULJP[[#This Row],[Privatni doprinos korisnika - HRK]]</f>
        <v>979206</v>
      </c>
      <c r="U598" s="17" t="s">
        <v>32</v>
      </c>
      <c r="V598" s="17" t="s">
        <v>29</v>
      </c>
      <c r="W598" s="35" t="s">
        <v>2351</v>
      </c>
      <c r="X598" s="35" t="s">
        <v>704</v>
      </c>
      <c r="Y598" s="11"/>
    </row>
    <row r="599" spans="1:25" ht="51" customHeight="1" x14ac:dyDescent="0.2">
      <c r="A599" s="33" t="s">
        <v>2352</v>
      </c>
      <c r="B599" s="34" t="s">
        <v>700</v>
      </c>
      <c r="C599" s="35" t="s">
        <v>701</v>
      </c>
      <c r="D599" s="35" t="s">
        <v>2293</v>
      </c>
      <c r="E599" s="17" t="s">
        <v>74</v>
      </c>
      <c r="F599" s="37" t="s">
        <v>2353</v>
      </c>
      <c r="G599" s="37" t="s">
        <v>1265</v>
      </c>
      <c r="H599" s="19">
        <v>43348</v>
      </c>
      <c r="I599" s="19">
        <v>44079</v>
      </c>
      <c r="J599" s="19" t="str">
        <f ca="1">IF(Ugovori_OPULJP[[#This Row],[DATUM ZAVRŠETKA OPERACIJE]]&lt;TODAY(),"završen","u provedbi")</f>
        <v>završen</v>
      </c>
      <c r="K599" s="18" t="s">
        <v>2354</v>
      </c>
      <c r="L599" s="18" t="s">
        <v>92</v>
      </c>
      <c r="M599" s="42">
        <v>0.85</v>
      </c>
      <c r="N599" s="42">
        <v>0.15</v>
      </c>
      <c r="O599" s="27">
        <f>Ugovori_OPULJP[[#This Row],[Bespovratna sredstva - Ukupno (EU+Nac) HRK
= Ukupna ugovorena vrijednost bespovratnih sredstava]]*Ugovori_OPULJP[[#This Row],[EU STOPA SUFINANCIRANJA %
EU CO-FINANCING RATE %]]</f>
        <v>1265961.4994999999</v>
      </c>
      <c r="P599" s="27">
        <f>Ugovori_OPULJP[[#This Row],[Bespovratna sredstva - Ukupno (EU+Nac) HRK
= Ukupna ugovorena vrijednost bespovratnih sredstava]]*Ugovori_OPULJP[[#This Row],[STOPA NACIONALNOG SUFINANCIRANJA %]]</f>
        <v>223404.9705</v>
      </c>
      <c r="Q599" s="27">
        <v>1489366.47</v>
      </c>
      <c r="R599" s="27">
        <v>0</v>
      </c>
      <c r="S599" s="27">
        <v>0</v>
      </c>
      <c r="T599" s="20">
        <f>Ugovori_OPULJP[[#This Row],[Bespovratna sredstva - Ukupno (EU+Nac) HRK
= Ukupna ugovorena vrijednost bespovratnih sredstava]]+Ugovori_OPULJP[[#This Row],[Javni doprinos korisnika - HRK]]+Ugovori_OPULJP[[#This Row],[Privatni doprinos korisnika - HRK]]</f>
        <v>1489366.47</v>
      </c>
      <c r="U599" s="17" t="s">
        <v>32</v>
      </c>
      <c r="V599" s="17" t="s">
        <v>29</v>
      </c>
      <c r="W599" s="35" t="s">
        <v>2355</v>
      </c>
      <c r="X599" s="35" t="s">
        <v>704</v>
      </c>
      <c r="Y599" s="11"/>
    </row>
    <row r="600" spans="1:25" ht="51" customHeight="1" x14ac:dyDescent="0.2">
      <c r="A600" s="33" t="s">
        <v>2356</v>
      </c>
      <c r="B600" s="34" t="s">
        <v>700</v>
      </c>
      <c r="C600" s="35" t="s">
        <v>701</v>
      </c>
      <c r="D600" s="35" t="s">
        <v>2293</v>
      </c>
      <c r="E600" s="17" t="s">
        <v>74</v>
      </c>
      <c r="F600" s="37" t="s">
        <v>2357</v>
      </c>
      <c r="G600" s="37" t="s">
        <v>2358</v>
      </c>
      <c r="H600" s="19">
        <v>43557</v>
      </c>
      <c r="I600" s="19">
        <v>44288</v>
      </c>
      <c r="J600" s="19" t="str">
        <f ca="1">IF(Ugovori_OPULJP[[#This Row],[DATUM ZAVRŠETKA OPERACIJE]]&lt;TODAY(),"završen","u provedbi")</f>
        <v>završen</v>
      </c>
      <c r="K600" s="18" t="s">
        <v>82</v>
      </c>
      <c r="L600" s="18" t="s">
        <v>82</v>
      </c>
      <c r="M600" s="42">
        <v>0.85</v>
      </c>
      <c r="N600" s="42">
        <v>0.15</v>
      </c>
      <c r="O600" s="27">
        <f>Ugovori_OPULJP[[#This Row],[Bespovratna sredstva - Ukupno (EU+Nac) HRK
= Ukupna ugovorena vrijednost bespovratnih sredstava]]*Ugovori_OPULJP[[#This Row],[EU STOPA SUFINANCIRANJA %
EU CO-FINANCING RATE %]]</f>
        <v>813347.03949999996</v>
      </c>
      <c r="P600" s="27">
        <f>Ugovori_OPULJP[[#This Row],[Bespovratna sredstva - Ukupno (EU+Nac) HRK
= Ukupna ugovorena vrijednost bespovratnih sredstava]]*Ugovori_OPULJP[[#This Row],[STOPA NACIONALNOG SUFINANCIRANJA %]]</f>
        <v>143531.83049999998</v>
      </c>
      <c r="Q600" s="27">
        <v>956878.87</v>
      </c>
      <c r="R600" s="27">
        <v>0</v>
      </c>
      <c r="S600" s="27">
        <v>0</v>
      </c>
      <c r="T600" s="20">
        <f>Ugovori_OPULJP[[#This Row],[Bespovratna sredstva - Ukupno (EU+Nac) HRK
= Ukupna ugovorena vrijednost bespovratnih sredstava]]+Ugovori_OPULJP[[#This Row],[Javni doprinos korisnika - HRK]]+Ugovori_OPULJP[[#This Row],[Privatni doprinos korisnika - HRK]]</f>
        <v>956878.87</v>
      </c>
      <c r="U600" s="17" t="s">
        <v>32</v>
      </c>
      <c r="V600" s="17" t="s">
        <v>29</v>
      </c>
      <c r="W600" s="35" t="s">
        <v>2359</v>
      </c>
      <c r="X600" s="35" t="s">
        <v>704</v>
      </c>
      <c r="Y600" s="11"/>
    </row>
    <row r="601" spans="1:25" ht="51" customHeight="1" x14ac:dyDescent="0.2">
      <c r="A601" s="33" t="s">
        <v>2360</v>
      </c>
      <c r="B601" s="34" t="s">
        <v>700</v>
      </c>
      <c r="C601" s="35" t="s">
        <v>701</v>
      </c>
      <c r="D601" s="35" t="s">
        <v>2293</v>
      </c>
      <c r="E601" s="17" t="s">
        <v>74</v>
      </c>
      <c r="F601" s="37" t="s">
        <v>2361</v>
      </c>
      <c r="G601" s="37" t="s">
        <v>1046</v>
      </c>
      <c r="H601" s="19">
        <v>43344</v>
      </c>
      <c r="I601" s="19">
        <v>44075</v>
      </c>
      <c r="J601" s="19" t="str">
        <f ca="1">IF(Ugovori_OPULJP[[#This Row],[DATUM ZAVRŠETKA OPERACIJE]]&lt;TODAY(),"završen","u provedbi")</f>
        <v>završen</v>
      </c>
      <c r="K601" s="18" t="s">
        <v>82</v>
      </c>
      <c r="L601" s="18" t="s">
        <v>82</v>
      </c>
      <c r="M601" s="42">
        <v>0.85</v>
      </c>
      <c r="N601" s="42">
        <v>0.15</v>
      </c>
      <c r="O601" s="27">
        <f>Ugovori_OPULJP[[#This Row],[Bespovratna sredstva - Ukupno (EU+Nac) HRK
= Ukupna ugovorena vrijednost bespovratnih sredstava]]*Ugovori_OPULJP[[#This Row],[EU STOPA SUFINANCIRANJA %
EU CO-FINANCING RATE %]]</f>
        <v>1055246.0319999999</v>
      </c>
      <c r="P601" s="27">
        <f>Ugovori_OPULJP[[#This Row],[Bespovratna sredstva - Ukupno (EU+Nac) HRK
= Ukupna ugovorena vrijednost bespovratnih sredstava]]*Ugovori_OPULJP[[#This Row],[STOPA NACIONALNOG SUFINANCIRANJA %]]</f>
        <v>186219.88799999998</v>
      </c>
      <c r="Q601" s="27">
        <v>1241465.92</v>
      </c>
      <c r="R601" s="27">
        <v>0</v>
      </c>
      <c r="S601" s="27">
        <v>0</v>
      </c>
      <c r="T601" s="20">
        <f>Ugovori_OPULJP[[#This Row],[Bespovratna sredstva - Ukupno (EU+Nac) HRK
= Ukupna ugovorena vrijednost bespovratnih sredstava]]+Ugovori_OPULJP[[#This Row],[Javni doprinos korisnika - HRK]]+Ugovori_OPULJP[[#This Row],[Privatni doprinos korisnika - HRK]]</f>
        <v>1241465.92</v>
      </c>
      <c r="U601" s="17" t="s">
        <v>32</v>
      </c>
      <c r="V601" s="17" t="s">
        <v>29</v>
      </c>
      <c r="W601" s="35" t="s">
        <v>2362</v>
      </c>
      <c r="X601" s="35" t="s">
        <v>704</v>
      </c>
      <c r="Y601" s="11"/>
    </row>
    <row r="602" spans="1:25" ht="51" customHeight="1" x14ac:dyDescent="0.2">
      <c r="A602" s="33" t="s">
        <v>2363</v>
      </c>
      <c r="B602" s="34" t="s">
        <v>700</v>
      </c>
      <c r="C602" s="35" t="s">
        <v>701</v>
      </c>
      <c r="D602" s="35" t="s">
        <v>2293</v>
      </c>
      <c r="E602" s="17" t="s">
        <v>74</v>
      </c>
      <c r="F602" s="37" t="s">
        <v>2364</v>
      </c>
      <c r="G602" s="37" t="s">
        <v>1315</v>
      </c>
      <c r="H602" s="19">
        <v>43344</v>
      </c>
      <c r="I602" s="19">
        <v>44075</v>
      </c>
      <c r="J602" s="19" t="str">
        <f ca="1">IF(Ugovori_OPULJP[[#This Row],[DATUM ZAVRŠETKA OPERACIJE]]&lt;TODAY(),"završen","u provedbi")</f>
        <v>završen</v>
      </c>
      <c r="K602" s="18" t="s">
        <v>556</v>
      </c>
      <c r="L602" s="18" t="s">
        <v>556</v>
      </c>
      <c r="M602" s="42">
        <v>0.85</v>
      </c>
      <c r="N602" s="42">
        <v>0.15</v>
      </c>
      <c r="O602" s="27">
        <f>Ugovori_OPULJP[[#This Row],[Bespovratna sredstva - Ukupno (EU+Nac) HRK
= Ukupna ugovorena vrijednost bespovratnih sredstava]]*Ugovori_OPULJP[[#This Row],[EU STOPA SUFINANCIRANJA %
EU CO-FINANCING RATE %]]</f>
        <v>1274999.8045000001</v>
      </c>
      <c r="P602" s="27">
        <f>Ugovori_OPULJP[[#This Row],[Bespovratna sredstva - Ukupno (EU+Nac) HRK
= Ukupna ugovorena vrijednost bespovratnih sredstava]]*Ugovori_OPULJP[[#This Row],[STOPA NACIONALNOG SUFINANCIRANJA %]]</f>
        <v>224999.96549999999</v>
      </c>
      <c r="Q602" s="27">
        <v>1499999.77</v>
      </c>
      <c r="R602" s="27">
        <v>0</v>
      </c>
      <c r="S602" s="27">
        <v>0</v>
      </c>
      <c r="T602" s="20">
        <f>Ugovori_OPULJP[[#This Row],[Bespovratna sredstva - Ukupno (EU+Nac) HRK
= Ukupna ugovorena vrijednost bespovratnih sredstava]]+Ugovori_OPULJP[[#This Row],[Javni doprinos korisnika - HRK]]+Ugovori_OPULJP[[#This Row],[Privatni doprinos korisnika - HRK]]</f>
        <v>1499999.77</v>
      </c>
      <c r="U602" s="17" t="s">
        <v>32</v>
      </c>
      <c r="V602" s="17" t="s">
        <v>29</v>
      </c>
      <c r="W602" s="35" t="s">
        <v>2365</v>
      </c>
      <c r="X602" s="35" t="s">
        <v>704</v>
      </c>
      <c r="Y602" s="11"/>
    </row>
    <row r="603" spans="1:25" ht="51" customHeight="1" x14ac:dyDescent="0.2">
      <c r="A603" s="33" t="s">
        <v>2366</v>
      </c>
      <c r="B603" s="34" t="s">
        <v>700</v>
      </c>
      <c r="C603" s="35" t="s">
        <v>701</v>
      </c>
      <c r="D603" s="35" t="s">
        <v>2293</v>
      </c>
      <c r="E603" s="17" t="s">
        <v>74</v>
      </c>
      <c r="F603" s="37" t="s">
        <v>2367</v>
      </c>
      <c r="G603" s="37" t="s">
        <v>2368</v>
      </c>
      <c r="H603" s="19">
        <v>43556</v>
      </c>
      <c r="I603" s="19">
        <v>44287</v>
      </c>
      <c r="J603" s="19" t="str">
        <f ca="1">IF(Ugovori_OPULJP[[#This Row],[DATUM ZAVRŠETKA OPERACIJE]]&lt;TODAY(),"završen","u provedbi")</f>
        <v>završen</v>
      </c>
      <c r="K603" s="18" t="s">
        <v>2369</v>
      </c>
      <c r="L603" s="18" t="s">
        <v>97</v>
      </c>
      <c r="M603" s="42">
        <v>0.85</v>
      </c>
      <c r="N603" s="42">
        <v>0.15</v>
      </c>
      <c r="O603" s="27">
        <f>Ugovori_OPULJP[[#This Row],[Bespovratna sredstva - Ukupno (EU+Nac) HRK
= Ukupna ugovorena vrijednost bespovratnih sredstava]]*Ugovori_OPULJP[[#This Row],[EU STOPA SUFINANCIRANJA %
EU CO-FINANCING RATE %]]</f>
        <v>1044217.0609999999</v>
      </c>
      <c r="P603" s="27">
        <f>Ugovori_OPULJP[[#This Row],[Bespovratna sredstva - Ukupno (EU+Nac) HRK
= Ukupna ugovorena vrijednost bespovratnih sredstava]]*Ugovori_OPULJP[[#This Row],[STOPA NACIONALNOG SUFINANCIRANJA %]]</f>
        <v>184273.59899999999</v>
      </c>
      <c r="Q603" s="27">
        <v>1228490.6599999999</v>
      </c>
      <c r="R603" s="27">
        <v>0</v>
      </c>
      <c r="S603" s="27">
        <v>0</v>
      </c>
      <c r="T603" s="20">
        <f>Ugovori_OPULJP[[#This Row],[Bespovratna sredstva - Ukupno (EU+Nac) HRK
= Ukupna ugovorena vrijednost bespovratnih sredstava]]+Ugovori_OPULJP[[#This Row],[Javni doprinos korisnika - HRK]]+Ugovori_OPULJP[[#This Row],[Privatni doprinos korisnika - HRK]]</f>
        <v>1228490.6599999999</v>
      </c>
      <c r="U603" s="17" t="s">
        <v>32</v>
      </c>
      <c r="V603" s="17" t="s">
        <v>29</v>
      </c>
      <c r="W603" s="35" t="s">
        <v>2370</v>
      </c>
      <c r="X603" s="35" t="s">
        <v>704</v>
      </c>
      <c r="Y603" s="11"/>
    </row>
    <row r="604" spans="1:25" ht="51" customHeight="1" x14ac:dyDescent="0.2">
      <c r="A604" s="33" t="s">
        <v>2371</v>
      </c>
      <c r="B604" s="34" t="s">
        <v>700</v>
      </c>
      <c r="C604" s="35" t="s">
        <v>701</v>
      </c>
      <c r="D604" s="35" t="s">
        <v>2293</v>
      </c>
      <c r="E604" s="17" t="s">
        <v>74</v>
      </c>
      <c r="F604" s="37" t="s">
        <v>2372</v>
      </c>
      <c r="G604" s="37" t="s">
        <v>31</v>
      </c>
      <c r="H604" s="19">
        <v>43557</v>
      </c>
      <c r="I604" s="19">
        <v>44257</v>
      </c>
      <c r="J604" s="19" t="str">
        <f ca="1">IF(Ugovori_OPULJP[[#This Row],[DATUM ZAVRŠETKA OPERACIJE]]&lt;TODAY(),"završen","u provedbi")</f>
        <v>završen</v>
      </c>
      <c r="K604" s="18" t="s">
        <v>31</v>
      </c>
      <c r="L604" s="18" t="s">
        <v>31</v>
      </c>
      <c r="M604" s="42">
        <v>0.85</v>
      </c>
      <c r="N604" s="42">
        <v>0.15</v>
      </c>
      <c r="O604" s="27">
        <f>Ugovori_OPULJP[[#This Row],[Bespovratna sredstva - Ukupno (EU+Nac) HRK
= Ukupna ugovorena vrijednost bespovratnih sredstava]]*Ugovori_OPULJP[[#This Row],[EU STOPA SUFINANCIRANJA %
EU CO-FINANCING RATE %]]</f>
        <v>1126338.638</v>
      </c>
      <c r="P604" s="27">
        <f>Ugovori_OPULJP[[#This Row],[Bespovratna sredstva - Ukupno (EU+Nac) HRK
= Ukupna ugovorena vrijednost bespovratnih sredstava]]*Ugovori_OPULJP[[#This Row],[STOPA NACIONALNOG SUFINANCIRANJA %]]</f>
        <v>198765.64199999999</v>
      </c>
      <c r="Q604" s="27">
        <v>1325104.28</v>
      </c>
      <c r="R604" s="27">
        <v>0</v>
      </c>
      <c r="S604" s="27">
        <v>0</v>
      </c>
      <c r="T604" s="20">
        <f>Ugovori_OPULJP[[#This Row],[Bespovratna sredstva - Ukupno (EU+Nac) HRK
= Ukupna ugovorena vrijednost bespovratnih sredstava]]+Ugovori_OPULJP[[#This Row],[Javni doprinos korisnika - HRK]]+Ugovori_OPULJP[[#This Row],[Privatni doprinos korisnika - HRK]]</f>
        <v>1325104.28</v>
      </c>
      <c r="U604" s="17" t="s">
        <v>32</v>
      </c>
      <c r="V604" s="17" t="s">
        <v>29</v>
      </c>
      <c r="W604" s="35" t="s">
        <v>2373</v>
      </c>
      <c r="X604" s="35" t="s">
        <v>704</v>
      </c>
      <c r="Y604" s="11"/>
    </row>
    <row r="605" spans="1:25" ht="51" customHeight="1" x14ac:dyDescent="0.2">
      <c r="A605" s="33" t="s">
        <v>2374</v>
      </c>
      <c r="B605" s="34" t="s">
        <v>700</v>
      </c>
      <c r="C605" s="35" t="s">
        <v>701</v>
      </c>
      <c r="D605" s="35" t="s">
        <v>2293</v>
      </c>
      <c r="E605" s="17" t="s">
        <v>74</v>
      </c>
      <c r="F605" s="37" t="s">
        <v>2375</v>
      </c>
      <c r="G605" s="37" t="s">
        <v>2376</v>
      </c>
      <c r="H605" s="19">
        <v>43556</v>
      </c>
      <c r="I605" s="19">
        <v>44105</v>
      </c>
      <c r="J605" s="19" t="str">
        <f ca="1">IF(Ugovori_OPULJP[[#This Row],[DATUM ZAVRŠETKA OPERACIJE]]&lt;TODAY(),"završen","u provedbi")</f>
        <v>završen</v>
      </c>
      <c r="K605" s="18" t="s">
        <v>266</v>
      </c>
      <c r="L605" s="18" t="s">
        <v>266</v>
      </c>
      <c r="M605" s="42">
        <v>0.85</v>
      </c>
      <c r="N605" s="42">
        <v>0.15</v>
      </c>
      <c r="O605" s="27">
        <f>Ugovori_OPULJP[[#This Row],[Bespovratna sredstva - Ukupno (EU+Nac) HRK
= Ukupna ugovorena vrijednost bespovratnih sredstava]]*Ugovori_OPULJP[[#This Row],[EU STOPA SUFINANCIRANJA %
EU CO-FINANCING RATE %]]</f>
        <v>460343.93499999994</v>
      </c>
      <c r="P605" s="27">
        <f>Ugovori_OPULJP[[#This Row],[Bespovratna sredstva - Ukupno (EU+Nac) HRK
= Ukupna ugovorena vrijednost bespovratnih sredstava]]*Ugovori_OPULJP[[#This Row],[STOPA NACIONALNOG SUFINANCIRANJA %]]</f>
        <v>81237.164999999994</v>
      </c>
      <c r="Q605" s="27">
        <v>541581.1</v>
      </c>
      <c r="R605" s="27">
        <v>0</v>
      </c>
      <c r="S605" s="27">
        <v>0</v>
      </c>
      <c r="T605" s="20">
        <f>Ugovori_OPULJP[[#This Row],[Bespovratna sredstva - Ukupno (EU+Nac) HRK
= Ukupna ugovorena vrijednost bespovratnih sredstava]]+Ugovori_OPULJP[[#This Row],[Javni doprinos korisnika - HRK]]+Ugovori_OPULJP[[#This Row],[Privatni doprinos korisnika - HRK]]</f>
        <v>541581.1</v>
      </c>
      <c r="U605" s="17" t="s">
        <v>32</v>
      </c>
      <c r="V605" s="17" t="s">
        <v>29</v>
      </c>
      <c r="W605" s="35" t="s">
        <v>2377</v>
      </c>
      <c r="X605" s="35" t="s">
        <v>704</v>
      </c>
      <c r="Y605" s="11"/>
    </row>
    <row r="606" spans="1:25" ht="63.75" customHeight="1" x14ac:dyDescent="0.2">
      <c r="A606" s="33" t="s">
        <v>2378</v>
      </c>
      <c r="B606" s="34" t="s">
        <v>700</v>
      </c>
      <c r="C606" s="35" t="s">
        <v>701</v>
      </c>
      <c r="D606" s="35" t="s">
        <v>2293</v>
      </c>
      <c r="E606" s="17" t="s">
        <v>74</v>
      </c>
      <c r="F606" s="37" t="s">
        <v>2379</v>
      </c>
      <c r="G606" s="37" t="s">
        <v>2195</v>
      </c>
      <c r="H606" s="19">
        <v>43479</v>
      </c>
      <c r="I606" s="19">
        <v>44210</v>
      </c>
      <c r="J606" s="19" t="str">
        <f ca="1">IF(Ugovori_OPULJP[[#This Row],[DATUM ZAVRŠETKA OPERACIJE]]&lt;TODAY(),"završen","u provedbi")</f>
        <v>završen</v>
      </c>
      <c r="K606" s="18" t="s">
        <v>2380</v>
      </c>
      <c r="L606" s="18" t="s">
        <v>31</v>
      </c>
      <c r="M606" s="42">
        <v>0.85</v>
      </c>
      <c r="N606" s="42">
        <v>0.15</v>
      </c>
      <c r="O606" s="27">
        <f>Ugovori_OPULJP[[#This Row],[Bespovratna sredstva - Ukupno (EU+Nac) HRK
= Ukupna ugovorena vrijednost bespovratnih sredstava]]*Ugovori_OPULJP[[#This Row],[EU STOPA SUFINANCIRANJA %
EU CO-FINANCING RATE %]]</f>
        <v>1172105.1369999999</v>
      </c>
      <c r="P606" s="27">
        <f>Ugovori_OPULJP[[#This Row],[Bespovratna sredstva - Ukupno (EU+Nac) HRK
= Ukupna ugovorena vrijednost bespovratnih sredstava]]*Ugovori_OPULJP[[#This Row],[STOPA NACIONALNOG SUFINANCIRANJA %]]</f>
        <v>206842.08299999998</v>
      </c>
      <c r="Q606" s="27">
        <v>1378947.22</v>
      </c>
      <c r="R606" s="27">
        <v>0</v>
      </c>
      <c r="S606" s="27">
        <v>0</v>
      </c>
      <c r="T606" s="20">
        <f>Ugovori_OPULJP[[#This Row],[Bespovratna sredstva - Ukupno (EU+Nac) HRK
= Ukupna ugovorena vrijednost bespovratnih sredstava]]+Ugovori_OPULJP[[#This Row],[Javni doprinos korisnika - HRK]]+Ugovori_OPULJP[[#This Row],[Privatni doprinos korisnika - HRK]]</f>
        <v>1378947.22</v>
      </c>
      <c r="U606" s="17" t="s">
        <v>32</v>
      </c>
      <c r="V606" s="17" t="s">
        <v>29</v>
      </c>
      <c r="W606" s="35" t="s">
        <v>2381</v>
      </c>
      <c r="X606" s="35" t="s">
        <v>704</v>
      </c>
      <c r="Y606" s="11"/>
    </row>
    <row r="607" spans="1:25" ht="51" customHeight="1" x14ac:dyDescent="0.2">
      <c r="A607" s="33" t="s">
        <v>2382</v>
      </c>
      <c r="B607" s="34" t="s">
        <v>700</v>
      </c>
      <c r="C607" s="35" t="s">
        <v>701</v>
      </c>
      <c r="D607" s="35" t="s">
        <v>2293</v>
      </c>
      <c r="E607" s="17" t="s">
        <v>74</v>
      </c>
      <c r="F607" s="37" t="s">
        <v>2383</v>
      </c>
      <c r="G607" s="37" t="s">
        <v>2384</v>
      </c>
      <c r="H607" s="19">
        <v>43553</v>
      </c>
      <c r="I607" s="19">
        <v>44103</v>
      </c>
      <c r="J607" s="19" t="str">
        <f ca="1">IF(Ugovori_OPULJP[[#This Row],[DATUM ZAVRŠETKA OPERACIJE]]&lt;TODAY(),"završen","u provedbi")</f>
        <v>završen</v>
      </c>
      <c r="K607" s="18" t="s">
        <v>152</v>
      </c>
      <c r="L607" s="18" t="s">
        <v>31</v>
      </c>
      <c r="M607" s="42">
        <v>0.85</v>
      </c>
      <c r="N607" s="42">
        <v>0.15</v>
      </c>
      <c r="O607" s="27">
        <f>Ugovori_OPULJP[[#This Row],[Bespovratna sredstva - Ukupno (EU+Nac) HRK
= Ukupna ugovorena vrijednost bespovratnih sredstava]]*Ugovori_OPULJP[[#This Row],[EU STOPA SUFINANCIRANJA %
EU CO-FINANCING RATE %]]</f>
        <v>1194491.5784999998</v>
      </c>
      <c r="P607" s="27">
        <f>Ugovori_OPULJP[[#This Row],[Bespovratna sredstva - Ukupno (EU+Nac) HRK
= Ukupna ugovorena vrijednost bespovratnih sredstava]]*Ugovori_OPULJP[[#This Row],[STOPA NACIONALNOG SUFINANCIRANJA %]]</f>
        <v>210792.63149999999</v>
      </c>
      <c r="Q607" s="27">
        <v>1405284.21</v>
      </c>
      <c r="R607" s="27">
        <v>0</v>
      </c>
      <c r="S607" s="27">
        <v>0</v>
      </c>
      <c r="T607" s="20">
        <f>Ugovori_OPULJP[[#This Row],[Bespovratna sredstva - Ukupno (EU+Nac) HRK
= Ukupna ugovorena vrijednost bespovratnih sredstava]]+Ugovori_OPULJP[[#This Row],[Javni doprinos korisnika - HRK]]+Ugovori_OPULJP[[#This Row],[Privatni doprinos korisnika - HRK]]</f>
        <v>1405284.21</v>
      </c>
      <c r="U607" s="17" t="s">
        <v>32</v>
      </c>
      <c r="V607" s="17" t="s">
        <v>29</v>
      </c>
      <c r="W607" s="35" t="s">
        <v>2385</v>
      </c>
      <c r="X607" s="35" t="s">
        <v>704</v>
      </c>
      <c r="Y607" s="11"/>
    </row>
    <row r="608" spans="1:25" ht="51" customHeight="1" x14ac:dyDescent="0.2">
      <c r="A608" s="33" t="s">
        <v>2386</v>
      </c>
      <c r="B608" s="34" t="s">
        <v>700</v>
      </c>
      <c r="C608" s="35" t="s">
        <v>701</v>
      </c>
      <c r="D608" s="35" t="s">
        <v>2293</v>
      </c>
      <c r="E608" s="17" t="s">
        <v>74</v>
      </c>
      <c r="F608" s="37" t="s">
        <v>2387</v>
      </c>
      <c r="G608" s="37" t="s">
        <v>2388</v>
      </c>
      <c r="H608" s="19">
        <v>43349</v>
      </c>
      <c r="I608" s="19">
        <v>44049</v>
      </c>
      <c r="J608" s="19" t="str">
        <f ca="1">IF(Ugovori_OPULJP[[#This Row],[DATUM ZAVRŠETKA OPERACIJE]]&lt;TODAY(),"završen","u provedbi")</f>
        <v>završen</v>
      </c>
      <c r="K608" s="18" t="s">
        <v>320</v>
      </c>
      <c r="L608" s="18" t="s">
        <v>320</v>
      </c>
      <c r="M608" s="42">
        <v>0.85</v>
      </c>
      <c r="N608" s="42">
        <v>0.15</v>
      </c>
      <c r="O608" s="27">
        <f>Ugovori_OPULJP[[#This Row],[Bespovratna sredstva - Ukupno (EU+Nac) HRK
= Ukupna ugovorena vrijednost bespovratnih sredstava]]*Ugovori_OPULJP[[#This Row],[EU STOPA SUFINANCIRANJA %
EU CO-FINANCING RATE %]]</f>
        <v>634774.22</v>
      </c>
      <c r="P608" s="27">
        <f>Ugovori_OPULJP[[#This Row],[Bespovratna sredstva - Ukupno (EU+Nac) HRK
= Ukupna ugovorena vrijednost bespovratnih sredstava]]*Ugovori_OPULJP[[#This Row],[STOPA NACIONALNOG SUFINANCIRANJA %]]</f>
        <v>112018.98</v>
      </c>
      <c r="Q608" s="27">
        <v>746793.2</v>
      </c>
      <c r="R608" s="27">
        <v>0</v>
      </c>
      <c r="S608" s="27">
        <v>0</v>
      </c>
      <c r="T608" s="20">
        <f>Ugovori_OPULJP[[#This Row],[Bespovratna sredstva - Ukupno (EU+Nac) HRK
= Ukupna ugovorena vrijednost bespovratnih sredstava]]+Ugovori_OPULJP[[#This Row],[Javni doprinos korisnika - HRK]]+Ugovori_OPULJP[[#This Row],[Privatni doprinos korisnika - HRK]]</f>
        <v>746793.2</v>
      </c>
      <c r="U608" s="17" t="s">
        <v>32</v>
      </c>
      <c r="V608" s="17" t="s">
        <v>29</v>
      </c>
      <c r="W608" s="35" t="s">
        <v>2389</v>
      </c>
      <c r="X608" s="35" t="s">
        <v>704</v>
      </c>
      <c r="Y608" s="11"/>
    </row>
    <row r="609" spans="1:25" ht="51" customHeight="1" x14ac:dyDescent="0.2">
      <c r="A609" s="33" t="s">
        <v>2390</v>
      </c>
      <c r="B609" s="34" t="s">
        <v>700</v>
      </c>
      <c r="C609" s="35" t="s">
        <v>701</v>
      </c>
      <c r="D609" s="35" t="s">
        <v>2293</v>
      </c>
      <c r="E609" s="17" t="s">
        <v>74</v>
      </c>
      <c r="F609" s="37" t="s">
        <v>2391</v>
      </c>
      <c r="G609" s="37" t="s">
        <v>1913</v>
      </c>
      <c r="H609" s="19">
        <v>43346</v>
      </c>
      <c r="I609" s="19">
        <v>44077</v>
      </c>
      <c r="J609" s="19" t="str">
        <f ca="1">IF(Ugovori_OPULJP[[#This Row],[DATUM ZAVRŠETKA OPERACIJE]]&lt;TODAY(),"završen","u provedbi")</f>
        <v>završen</v>
      </c>
      <c r="K609" s="18" t="s">
        <v>560</v>
      </c>
      <c r="L609" s="18" t="s">
        <v>560</v>
      </c>
      <c r="M609" s="42">
        <v>0.85</v>
      </c>
      <c r="N609" s="42">
        <v>0.15</v>
      </c>
      <c r="O609" s="27">
        <f>Ugovori_OPULJP[[#This Row],[Bespovratna sredstva - Ukupno (EU+Nac) HRK
= Ukupna ugovorena vrijednost bespovratnih sredstava]]*Ugovori_OPULJP[[#This Row],[EU STOPA SUFINANCIRANJA %
EU CO-FINANCING RATE %]]</f>
        <v>406944.64</v>
      </c>
      <c r="P609" s="27">
        <f>Ugovori_OPULJP[[#This Row],[Bespovratna sredstva - Ukupno (EU+Nac) HRK
= Ukupna ugovorena vrijednost bespovratnih sredstava]]*Ugovori_OPULJP[[#This Row],[STOPA NACIONALNOG SUFINANCIRANJA %]]</f>
        <v>71813.759999999995</v>
      </c>
      <c r="Q609" s="27">
        <v>478758.40000000002</v>
      </c>
      <c r="R609" s="27">
        <v>0</v>
      </c>
      <c r="S609" s="27">
        <v>0</v>
      </c>
      <c r="T609" s="20">
        <f>Ugovori_OPULJP[[#This Row],[Bespovratna sredstva - Ukupno (EU+Nac) HRK
= Ukupna ugovorena vrijednost bespovratnih sredstava]]+Ugovori_OPULJP[[#This Row],[Javni doprinos korisnika - HRK]]+Ugovori_OPULJP[[#This Row],[Privatni doprinos korisnika - HRK]]</f>
        <v>478758.40000000002</v>
      </c>
      <c r="U609" s="17" t="s">
        <v>32</v>
      </c>
      <c r="V609" s="17" t="s">
        <v>29</v>
      </c>
      <c r="W609" s="35" t="s">
        <v>2392</v>
      </c>
      <c r="X609" s="35" t="s">
        <v>704</v>
      </c>
      <c r="Y609" s="11"/>
    </row>
    <row r="610" spans="1:25" ht="51" customHeight="1" x14ac:dyDescent="0.2">
      <c r="A610" s="33" t="s">
        <v>2393</v>
      </c>
      <c r="B610" s="34" t="s">
        <v>700</v>
      </c>
      <c r="C610" s="35" t="s">
        <v>701</v>
      </c>
      <c r="D610" s="35" t="s">
        <v>2293</v>
      </c>
      <c r="E610" s="17" t="s">
        <v>74</v>
      </c>
      <c r="F610" s="37" t="s">
        <v>2394</v>
      </c>
      <c r="G610" s="37" t="s">
        <v>1432</v>
      </c>
      <c r="H610" s="19">
        <v>43347</v>
      </c>
      <c r="I610" s="19">
        <v>44078</v>
      </c>
      <c r="J610" s="19" t="str">
        <f ca="1">IF(Ugovori_OPULJP[[#This Row],[DATUM ZAVRŠETKA OPERACIJE]]&lt;TODAY(),"završen","u provedbi")</f>
        <v>završen</v>
      </c>
      <c r="K610" s="18" t="s">
        <v>184</v>
      </c>
      <c r="L610" s="18" t="s">
        <v>184</v>
      </c>
      <c r="M610" s="42">
        <v>0.85</v>
      </c>
      <c r="N610" s="42">
        <v>0.15</v>
      </c>
      <c r="O610" s="27">
        <f>Ugovori_OPULJP[[#This Row],[Bespovratna sredstva - Ukupno (EU+Nac) HRK
= Ukupna ugovorena vrijednost bespovratnih sredstava]]*Ugovori_OPULJP[[#This Row],[EU STOPA SUFINANCIRANJA %
EU CO-FINANCING RATE %]]</f>
        <v>1185119.9035</v>
      </c>
      <c r="P610" s="27">
        <f>Ugovori_OPULJP[[#This Row],[Bespovratna sredstva - Ukupno (EU+Nac) HRK
= Ukupna ugovorena vrijednost bespovratnih sredstava]]*Ugovori_OPULJP[[#This Row],[STOPA NACIONALNOG SUFINANCIRANJA %]]</f>
        <v>209138.80649999998</v>
      </c>
      <c r="Q610" s="27">
        <v>1394258.71</v>
      </c>
      <c r="R610" s="27">
        <v>0</v>
      </c>
      <c r="S610" s="27">
        <v>0</v>
      </c>
      <c r="T610" s="20">
        <f>Ugovori_OPULJP[[#This Row],[Bespovratna sredstva - Ukupno (EU+Nac) HRK
= Ukupna ugovorena vrijednost bespovratnih sredstava]]+Ugovori_OPULJP[[#This Row],[Javni doprinos korisnika - HRK]]+Ugovori_OPULJP[[#This Row],[Privatni doprinos korisnika - HRK]]</f>
        <v>1394258.71</v>
      </c>
      <c r="U610" s="17" t="s">
        <v>32</v>
      </c>
      <c r="V610" s="17" t="s">
        <v>29</v>
      </c>
      <c r="W610" s="35" t="s">
        <v>2395</v>
      </c>
      <c r="X610" s="35" t="s">
        <v>704</v>
      </c>
      <c r="Y610" s="11"/>
    </row>
    <row r="611" spans="1:25" ht="51" customHeight="1" x14ac:dyDescent="0.2">
      <c r="A611" s="33" t="s">
        <v>2396</v>
      </c>
      <c r="B611" s="34" t="s">
        <v>700</v>
      </c>
      <c r="C611" s="35" t="s">
        <v>701</v>
      </c>
      <c r="D611" s="35" t="s">
        <v>2293</v>
      </c>
      <c r="E611" s="17" t="s">
        <v>74</v>
      </c>
      <c r="F611" s="37" t="s">
        <v>2397</v>
      </c>
      <c r="G611" s="37" t="s">
        <v>2398</v>
      </c>
      <c r="H611" s="19">
        <v>43475</v>
      </c>
      <c r="I611" s="19">
        <v>44022</v>
      </c>
      <c r="J611" s="19" t="str">
        <f ca="1">IF(Ugovori_OPULJP[[#This Row],[DATUM ZAVRŠETKA OPERACIJE]]&lt;TODAY(),"završen","u provedbi")</f>
        <v>završen</v>
      </c>
      <c r="K611" s="18" t="s">
        <v>97</v>
      </c>
      <c r="L611" s="18" t="s">
        <v>97</v>
      </c>
      <c r="M611" s="42">
        <v>0.85</v>
      </c>
      <c r="N611" s="42">
        <v>0.15</v>
      </c>
      <c r="O611" s="27">
        <f>Ugovori_OPULJP[[#This Row],[Bespovratna sredstva - Ukupno (EU+Nac) HRK
= Ukupna ugovorena vrijednost bespovratnih sredstava]]*Ugovori_OPULJP[[#This Row],[EU STOPA SUFINANCIRANJA %
EU CO-FINANCING RATE %]]</f>
        <v>713409.87899999996</v>
      </c>
      <c r="P611" s="27">
        <f>Ugovori_OPULJP[[#This Row],[Bespovratna sredstva - Ukupno (EU+Nac) HRK
= Ukupna ugovorena vrijednost bespovratnih sredstava]]*Ugovori_OPULJP[[#This Row],[STOPA NACIONALNOG SUFINANCIRANJA %]]</f>
        <v>125895.86099999999</v>
      </c>
      <c r="Q611" s="27">
        <v>839305.74</v>
      </c>
      <c r="R611" s="27">
        <v>0</v>
      </c>
      <c r="S611" s="27">
        <v>0</v>
      </c>
      <c r="T611" s="20">
        <f>Ugovori_OPULJP[[#This Row],[Bespovratna sredstva - Ukupno (EU+Nac) HRK
= Ukupna ugovorena vrijednost bespovratnih sredstava]]+Ugovori_OPULJP[[#This Row],[Javni doprinos korisnika - HRK]]+Ugovori_OPULJP[[#This Row],[Privatni doprinos korisnika - HRK]]</f>
        <v>839305.74</v>
      </c>
      <c r="U611" s="17" t="s">
        <v>32</v>
      </c>
      <c r="V611" s="17" t="s">
        <v>29</v>
      </c>
      <c r="W611" s="35" t="s">
        <v>2399</v>
      </c>
      <c r="X611" s="35" t="s">
        <v>704</v>
      </c>
      <c r="Y611" s="11"/>
    </row>
    <row r="612" spans="1:25" ht="51" customHeight="1" x14ac:dyDescent="0.2">
      <c r="A612" s="33" t="s">
        <v>2400</v>
      </c>
      <c r="B612" s="34" t="s">
        <v>700</v>
      </c>
      <c r="C612" s="35" t="s">
        <v>701</v>
      </c>
      <c r="D612" s="35" t="s">
        <v>2293</v>
      </c>
      <c r="E612" s="17" t="s">
        <v>74</v>
      </c>
      <c r="F612" s="37" t="s">
        <v>2401</v>
      </c>
      <c r="G612" s="37" t="s">
        <v>2402</v>
      </c>
      <c r="H612" s="19">
        <v>43472</v>
      </c>
      <c r="I612" s="19">
        <v>44203</v>
      </c>
      <c r="J612" s="19" t="str">
        <f ca="1">IF(Ugovori_OPULJP[[#This Row],[DATUM ZAVRŠETKA OPERACIJE]]&lt;TODAY(),"završen","u provedbi")</f>
        <v>završen</v>
      </c>
      <c r="K612" s="18" t="s">
        <v>214</v>
      </c>
      <c r="L612" s="18" t="s">
        <v>171</v>
      </c>
      <c r="M612" s="42">
        <v>0.85</v>
      </c>
      <c r="N612" s="42">
        <v>0.15</v>
      </c>
      <c r="O612" s="27">
        <f>Ugovori_OPULJP[[#This Row],[Bespovratna sredstva - Ukupno (EU+Nac) HRK
= Ukupna ugovorena vrijednost bespovratnih sredstava]]*Ugovori_OPULJP[[#This Row],[EU STOPA SUFINANCIRANJA %
EU CO-FINANCING RATE %]]</f>
        <v>908381.23849999998</v>
      </c>
      <c r="P612" s="27">
        <f>Ugovori_OPULJP[[#This Row],[Bespovratna sredstva - Ukupno (EU+Nac) HRK
= Ukupna ugovorena vrijednost bespovratnih sredstava]]*Ugovori_OPULJP[[#This Row],[STOPA NACIONALNOG SUFINANCIRANJA %]]</f>
        <v>160302.57149999999</v>
      </c>
      <c r="Q612" s="27">
        <v>1068683.81</v>
      </c>
      <c r="R612" s="27">
        <v>0</v>
      </c>
      <c r="S612" s="27">
        <v>0</v>
      </c>
      <c r="T612" s="20">
        <f>Ugovori_OPULJP[[#This Row],[Bespovratna sredstva - Ukupno (EU+Nac) HRK
= Ukupna ugovorena vrijednost bespovratnih sredstava]]+Ugovori_OPULJP[[#This Row],[Javni doprinos korisnika - HRK]]+Ugovori_OPULJP[[#This Row],[Privatni doprinos korisnika - HRK]]</f>
        <v>1068683.81</v>
      </c>
      <c r="U612" s="17" t="s">
        <v>32</v>
      </c>
      <c r="V612" s="17" t="s">
        <v>29</v>
      </c>
      <c r="W612" s="35" t="s">
        <v>2403</v>
      </c>
      <c r="X612" s="35" t="s">
        <v>704</v>
      </c>
      <c r="Y612" s="11"/>
    </row>
    <row r="613" spans="1:25" ht="51" customHeight="1" x14ac:dyDescent="0.2">
      <c r="A613" s="33" t="s">
        <v>2404</v>
      </c>
      <c r="B613" s="34" t="s">
        <v>700</v>
      </c>
      <c r="C613" s="35" t="s">
        <v>701</v>
      </c>
      <c r="D613" s="35" t="s">
        <v>2293</v>
      </c>
      <c r="E613" s="17" t="s">
        <v>74</v>
      </c>
      <c r="F613" s="37" t="s">
        <v>2405</v>
      </c>
      <c r="G613" s="309" t="s">
        <v>12861</v>
      </c>
      <c r="H613" s="19">
        <v>43756</v>
      </c>
      <c r="I613" s="19">
        <v>44487</v>
      </c>
      <c r="J613" s="19" t="str">
        <f ca="1">IF(Ugovori_OPULJP[[#This Row],[DATUM ZAVRŠETKA OPERACIJE]]&lt;TODAY(),"završen","u provedbi")</f>
        <v>završen</v>
      </c>
      <c r="K613" s="18" t="s">
        <v>31</v>
      </c>
      <c r="L613" s="18" t="s">
        <v>31</v>
      </c>
      <c r="M613" s="42">
        <v>0.85</v>
      </c>
      <c r="N613" s="42">
        <v>0.15</v>
      </c>
      <c r="O613" s="27">
        <f>Ugovori_OPULJP[[#This Row],[Bespovratna sredstva - Ukupno (EU+Nac) HRK
= Ukupna ugovorena vrijednost bespovratnih sredstava]]*Ugovori_OPULJP[[#This Row],[EU STOPA SUFINANCIRANJA %
EU CO-FINANCING RATE %]]</f>
        <v>1246444.08</v>
      </c>
      <c r="P613" s="27">
        <f>Ugovori_OPULJP[[#This Row],[Bespovratna sredstva - Ukupno (EU+Nac) HRK
= Ukupna ugovorena vrijednost bespovratnih sredstava]]*Ugovori_OPULJP[[#This Row],[STOPA NACIONALNOG SUFINANCIRANJA %]]</f>
        <v>219960.72</v>
      </c>
      <c r="Q613" s="27">
        <v>1466404.8</v>
      </c>
      <c r="R613" s="27">
        <v>0</v>
      </c>
      <c r="S613" s="27">
        <v>0</v>
      </c>
      <c r="T613" s="20">
        <f>Ugovori_OPULJP[[#This Row],[Bespovratna sredstva - Ukupno (EU+Nac) HRK
= Ukupna ugovorena vrijednost bespovratnih sredstava]]+Ugovori_OPULJP[[#This Row],[Javni doprinos korisnika - HRK]]+Ugovori_OPULJP[[#This Row],[Privatni doprinos korisnika - HRK]]</f>
        <v>1466404.8</v>
      </c>
      <c r="U613" s="17" t="s">
        <v>32</v>
      </c>
      <c r="V613" s="17" t="s">
        <v>29</v>
      </c>
      <c r="W613" s="35" t="s">
        <v>2406</v>
      </c>
      <c r="X613" s="35" t="s">
        <v>704</v>
      </c>
      <c r="Y613" s="11"/>
    </row>
    <row r="614" spans="1:25" ht="51" customHeight="1" x14ac:dyDescent="0.2">
      <c r="A614" s="33" t="s">
        <v>2407</v>
      </c>
      <c r="B614" s="34" t="s">
        <v>700</v>
      </c>
      <c r="C614" s="35" t="s">
        <v>701</v>
      </c>
      <c r="D614" s="35" t="s">
        <v>2293</v>
      </c>
      <c r="E614" s="17" t="s">
        <v>74</v>
      </c>
      <c r="F614" s="37" t="s">
        <v>2408</v>
      </c>
      <c r="G614" s="37" t="s">
        <v>1337</v>
      </c>
      <c r="H614" s="19">
        <v>43557</v>
      </c>
      <c r="I614" s="19">
        <v>44167</v>
      </c>
      <c r="J614" s="19" t="str">
        <f ca="1">IF(Ugovori_OPULJP[[#This Row],[DATUM ZAVRŠETKA OPERACIJE]]&lt;TODAY(),"završen","u provedbi")</f>
        <v>završen</v>
      </c>
      <c r="K614" s="18" t="s">
        <v>2409</v>
      </c>
      <c r="L614" s="18" t="s">
        <v>82</v>
      </c>
      <c r="M614" s="42">
        <v>0.85</v>
      </c>
      <c r="N614" s="42">
        <v>0.15</v>
      </c>
      <c r="O614" s="27">
        <f>Ugovori_OPULJP[[#This Row],[Bespovratna sredstva - Ukupno (EU+Nac) HRK
= Ukupna ugovorena vrijednost bespovratnih sredstava]]*Ugovori_OPULJP[[#This Row],[EU STOPA SUFINANCIRANJA %
EU CO-FINANCING RATE %]]</f>
        <v>430115.18949999998</v>
      </c>
      <c r="P614" s="27">
        <f>Ugovori_OPULJP[[#This Row],[Bespovratna sredstva - Ukupno (EU+Nac) HRK
= Ukupna ugovorena vrijednost bespovratnih sredstava]]*Ugovori_OPULJP[[#This Row],[STOPA NACIONALNOG SUFINANCIRANJA %]]</f>
        <v>75902.680500000002</v>
      </c>
      <c r="Q614" s="27">
        <v>506017.87</v>
      </c>
      <c r="R614" s="27">
        <v>0</v>
      </c>
      <c r="S614" s="27">
        <v>0</v>
      </c>
      <c r="T614" s="20">
        <f>Ugovori_OPULJP[[#This Row],[Bespovratna sredstva - Ukupno (EU+Nac) HRK
= Ukupna ugovorena vrijednost bespovratnih sredstava]]+Ugovori_OPULJP[[#This Row],[Javni doprinos korisnika - HRK]]+Ugovori_OPULJP[[#This Row],[Privatni doprinos korisnika - HRK]]</f>
        <v>506017.87</v>
      </c>
      <c r="U614" s="17" t="s">
        <v>32</v>
      </c>
      <c r="V614" s="17" t="s">
        <v>29</v>
      </c>
      <c r="W614" s="35" t="s">
        <v>2410</v>
      </c>
      <c r="X614" s="35" t="s">
        <v>704</v>
      </c>
      <c r="Y614" s="11"/>
    </row>
    <row r="615" spans="1:25" ht="51" customHeight="1" x14ac:dyDescent="0.2">
      <c r="A615" s="33" t="s">
        <v>2411</v>
      </c>
      <c r="B615" s="34" t="s">
        <v>700</v>
      </c>
      <c r="C615" s="35" t="s">
        <v>701</v>
      </c>
      <c r="D615" s="35" t="s">
        <v>2293</v>
      </c>
      <c r="E615" s="17" t="s">
        <v>74</v>
      </c>
      <c r="F615" s="37" t="s">
        <v>2412</v>
      </c>
      <c r="G615" s="37" t="s">
        <v>2413</v>
      </c>
      <c r="H615" s="19">
        <v>43348</v>
      </c>
      <c r="I615" s="19">
        <v>44017</v>
      </c>
      <c r="J615" s="19" t="str">
        <f ca="1">IF(Ugovori_OPULJP[[#This Row],[DATUM ZAVRŠETKA OPERACIJE]]&lt;TODAY(),"završen","u provedbi")</f>
        <v>završen</v>
      </c>
      <c r="K615" s="18" t="s">
        <v>2414</v>
      </c>
      <c r="L615" s="18" t="s">
        <v>77</v>
      </c>
      <c r="M615" s="42">
        <v>0.85</v>
      </c>
      <c r="N615" s="42">
        <v>0.15</v>
      </c>
      <c r="O615" s="27">
        <f>Ugovori_OPULJP[[#This Row],[Bespovratna sredstva - Ukupno (EU+Nac) HRK
= Ukupna ugovorena vrijednost bespovratnih sredstava]]*Ugovori_OPULJP[[#This Row],[EU STOPA SUFINANCIRANJA %
EU CO-FINANCING RATE %]]</f>
        <v>952974.96699999995</v>
      </c>
      <c r="P615" s="27">
        <f>Ugovori_OPULJP[[#This Row],[Bespovratna sredstva - Ukupno (EU+Nac) HRK
= Ukupna ugovorena vrijednost bespovratnih sredstava]]*Ugovori_OPULJP[[#This Row],[STOPA NACIONALNOG SUFINANCIRANJA %]]</f>
        <v>168172.05299999999</v>
      </c>
      <c r="Q615" s="27">
        <v>1121147.02</v>
      </c>
      <c r="R615" s="27">
        <v>0</v>
      </c>
      <c r="S615" s="27">
        <v>0</v>
      </c>
      <c r="T615" s="20">
        <f>Ugovori_OPULJP[[#This Row],[Bespovratna sredstva - Ukupno (EU+Nac) HRK
= Ukupna ugovorena vrijednost bespovratnih sredstava]]+Ugovori_OPULJP[[#This Row],[Javni doprinos korisnika - HRK]]+Ugovori_OPULJP[[#This Row],[Privatni doprinos korisnika - HRK]]</f>
        <v>1121147.02</v>
      </c>
      <c r="U615" s="17" t="s">
        <v>32</v>
      </c>
      <c r="V615" s="17" t="s">
        <v>29</v>
      </c>
      <c r="W615" s="35" t="s">
        <v>2415</v>
      </c>
      <c r="X615" s="35" t="s">
        <v>704</v>
      </c>
      <c r="Y615" s="11"/>
    </row>
    <row r="616" spans="1:25" ht="51" customHeight="1" x14ac:dyDescent="0.2">
      <c r="A616" s="33" t="s">
        <v>2416</v>
      </c>
      <c r="B616" s="34" t="s">
        <v>700</v>
      </c>
      <c r="C616" s="35" t="s">
        <v>701</v>
      </c>
      <c r="D616" s="35" t="s">
        <v>2293</v>
      </c>
      <c r="E616" s="17" t="s">
        <v>74</v>
      </c>
      <c r="F616" s="37" t="s">
        <v>595</v>
      </c>
      <c r="G616" s="37" t="s">
        <v>2417</v>
      </c>
      <c r="H616" s="19">
        <v>43348</v>
      </c>
      <c r="I616" s="19">
        <v>43987</v>
      </c>
      <c r="J616" s="19" t="str">
        <f ca="1">IF(Ugovori_OPULJP[[#This Row],[DATUM ZAVRŠETKA OPERACIJE]]&lt;TODAY(),"završen","u provedbi")</f>
        <v>završen</v>
      </c>
      <c r="K616" s="18" t="s">
        <v>320</v>
      </c>
      <c r="L616" s="18" t="s">
        <v>320</v>
      </c>
      <c r="M616" s="42">
        <v>0.85</v>
      </c>
      <c r="N616" s="42">
        <v>0.15</v>
      </c>
      <c r="O616" s="27">
        <f>Ugovori_OPULJP[[#This Row],[Bespovratna sredstva - Ukupno (EU+Nac) HRK
= Ukupna ugovorena vrijednost bespovratnih sredstava]]*Ugovori_OPULJP[[#This Row],[EU STOPA SUFINANCIRANJA %
EU CO-FINANCING RATE %]]</f>
        <v>863506.38099999994</v>
      </c>
      <c r="P616" s="27">
        <f>Ugovori_OPULJP[[#This Row],[Bespovratna sredstva - Ukupno (EU+Nac) HRK
= Ukupna ugovorena vrijednost bespovratnih sredstava]]*Ugovori_OPULJP[[#This Row],[STOPA NACIONALNOG SUFINANCIRANJA %]]</f>
        <v>152383.47899999999</v>
      </c>
      <c r="Q616" s="27">
        <v>1015889.86</v>
      </c>
      <c r="R616" s="27">
        <v>0</v>
      </c>
      <c r="S616" s="27">
        <v>0</v>
      </c>
      <c r="T616" s="20">
        <f>Ugovori_OPULJP[[#This Row],[Bespovratna sredstva - Ukupno (EU+Nac) HRK
= Ukupna ugovorena vrijednost bespovratnih sredstava]]+Ugovori_OPULJP[[#This Row],[Javni doprinos korisnika - HRK]]+Ugovori_OPULJP[[#This Row],[Privatni doprinos korisnika - HRK]]</f>
        <v>1015889.86</v>
      </c>
      <c r="U616" s="17" t="s">
        <v>32</v>
      </c>
      <c r="V616" s="17" t="s">
        <v>29</v>
      </c>
      <c r="W616" s="35" t="s">
        <v>2418</v>
      </c>
      <c r="X616" s="35" t="s">
        <v>704</v>
      </c>
      <c r="Y616" s="11"/>
    </row>
    <row r="617" spans="1:25" ht="51" customHeight="1" x14ac:dyDescent="0.2">
      <c r="A617" s="33" t="s">
        <v>2419</v>
      </c>
      <c r="B617" s="34" t="s">
        <v>700</v>
      </c>
      <c r="C617" s="35" t="s">
        <v>701</v>
      </c>
      <c r="D617" s="35" t="s">
        <v>2293</v>
      </c>
      <c r="E617" s="17" t="s">
        <v>74</v>
      </c>
      <c r="F617" s="37" t="s">
        <v>2420</v>
      </c>
      <c r="G617" s="37" t="s">
        <v>1026</v>
      </c>
      <c r="H617" s="19">
        <v>43344</v>
      </c>
      <c r="I617" s="19">
        <v>44044</v>
      </c>
      <c r="J617" s="19" t="str">
        <f ca="1">IF(Ugovori_OPULJP[[#This Row],[DATUM ZAVRŠETKA OPERACIJE]]&lt;TODAY(),"završen","u provedbi")</f>
        <v>završen</v>
      </c>
      <c r="K617" s="18" t="s">
        <v>102</v>
      </c>
      <c r="L617" s="18" t="s">
        <v>102</v>
      </c>
      <c r="M617" s="42">
        <v>0.85</v>
      </c>
      <c r="N617" s="42">
        <v>0.15</v>
      </c>
      <c r="O617" s="27">
        <f>Ugovori_OPULJP[[#This Row],[Bespovratna sredstva - Ukupno (EU+Nac) HRK
= Ukupna ugovorena vrijednost bespovratnih sredstava]]*Ugovori_OPULJP[[#This Row],[EU STOPA SUFINANCIRANJA %
EU CO-FINANCING RATE %]]</f>
        <v>754241.6264999999</v>
      </c>
      <c r="P617" s="27">
        <f>Ugovori_OPULJP[[#This Row],[Bespovratna sredstva - Ukupno (EU+Nac) HRK
= Ukupna ugovorena vrijednost bespovratnih sredstava]]*Ugovori_OPULJP[[#This Row],[STOPA NACIONALNOG SUFINANCIRANJA %]]</f>
        <v>133101.46349999998</v>
      </c>
      <c r="Q617" s="27">
        <v>887343.09</v>
      </c>
      <c r="R617" s="27">
        <v>0</v>
      </c>
      <c r="S617" s="27">
        <v>0</v>
      </c>
      <c r="T617" s="20">
        <f>Ugovori_OPULJP[[#This Row],[Bespovratna sredstva - Ukupno (EU+Nac) HRK
= Ukupna ugovorena vrijednost bespovratnih sredstava]]+Ugovori_OPULJP[[#This Row],[Javni doprinos korisnika - HRK]]+Ugovori_OPULJP[[#This Row],[Privatni doprinos korisnika - HRK]]</f>
        <v>887343.09</v>
      </c>
      <c r="U617" s="17" t="s">
        <v>32</v>
      </c>
      <c r="V617" s="17" t="s">
        <v>29</v>
      </c>
      <c r="W617" s="35" t="s">
        <v>2421</v>
      </c>
      <c r="X617" s="35" t="s">
        <v>704</v>
      </c>
      <c r="Y617" s="11"/>
    </row>
    <row r="618" spans="1:25" ht="51" customHeight="1" x14ac:dyDescent="0.2">
      <c r="A618" s="33" t="s">
        <v>2422</v>
      </c>
      <c r="B618" s="34" t="s">
        <v>700</v>
      </c>
      <c r="C618" s="35" t="s">
        <v>701</v>
      </c>
      <c r="D618" s="35" t="s">
        <v>2293</v>
      </c>
      <c r="E618" s="17" t="s">
        <v>74</v>
      </c>
      <c r="F618" s="37" t="s">
        <v>2423</v>
      </c>
      <c r="G618" s="37" t="s">
        <v>2424</v>
      </c>
      <c r="H618" s="19">
        <v>43476</v>
      </c>
      <c r="I618" s="19">
        <v>44206</v>
      </c>
      <c r="J618" s="19" t="str">
        <f ca="1">IF(Ugovori_OPULJP[[#This Row],[DATUM ZAVRŠETKA OPERACIJE]]&lt;TODAY(),"završen","u provedbi")</f>
        <v>završen</v>
      </c>
      <c r="K618" s="18" t="s">
        <v>2425</v>
      </c>
      <c r="L618" s="18" t="s">
        <v>556</v>
      </c>
      <c r="M618" s="42">
        <v>0.85</v>
      </c>
      <c r="N618" s="42">
        <v>0.15</v>
      </c>
      <c r="O618" s="27">
        <f>Ugovori_OPULJP[[#This Row],[Bespovratna sredstva - Ukupno (EU+Nac) HRK
= Ukupna ugovorena vrijednost bespovratnih sredstava]]*Ugovori_OPULJP[[#This Row],[EU STOPA SUFINANCIRANJA %
EU CO-FINANCING RATE %]]</f>
        <v>1181018.9680000001</v>
      </c>
      <c r="P618" s="27">
        <f>Ugovori_OPULJP[[#This Row],[Bespovratna sredstva - Ukupno (EU+Nac) HRK
= Ukupna ugovorena vrijednost bespovratnih sredstava]]*Ugovori_OPULJP[[#This Row],[STOPA NACIONALNOG SUFINANCIRANJA %]]</f>
        <v>208415.11199999999</v>
      </c>
      <c r="Q618" s="27">
        <v>1389434.08</v>
      </c>
      <c r="R618" s="27">
        <v>0</v>
      </c>
      <c r="S618" s="27">
        <v>0</v>
      </c>
      <c r="T618" s="20">
        <f>Ugovori_OPULJP[[#This Row],[Bespovratna sredstva - Ukupno (EU+Nac) HRK
= Ukupna ugovorena vrijednost bespovratnih sredstava]]+Ugovori_OPULJP[[#This Row],[Javni doprinos korisnika - HRK]]+Ugovori_OPULJP[[#This Row],[Privatni doprinos korisnika - HRK]]</f>
        <v>1389434.08</v>
      </c>
      <c r="U618" s="17" t="s">
        <v>32</v>
      </c>
      <c r="V618" s="17" t="s">
        <v>29</v>
      </c>
      <c r="W618" s="35" t="s">
        <v>2426</v>
      </c>
      <c r="X618" s="35" t="s">
        <v>704</v>
      </c>
      <c r="Y618" s="11"/>
    </row>
    <row r="619" spans="1:25" ht="51" customHeight="1" x14ac:dyDescent="0.2">
      <c r="A619" s="33" t="s">
        <v>2427</v>
      </c>
      <c r="B619" s="34" t="s">
        <v>700</v>
      </c>
      <c r="C619" s="35" t="s">
        <v>701</v>
      </c>
      <c r="D619" s="35" t="s">
        <v>2293</v>
      </c>
      <c r="E619" s="17" t="s">
        <v>74</v>
      </c>
      <c r="F619" s="37" t="s">
        <v>2428</v>
      </c>
      <c r="G619" s="37" t="s">
        <v>1012</v>
      </c>
      <c r="H619" s="19">
        <v>43343</v>
      </c>
      <c r="I619" s="19">
        <v>44074</v>
      </c>
      <c r="J619" s="19" t="str">
        <f ca="1">IF(Ugovori_OPULJP[[#This Row],[DATUM ZAVRŠETKA OPERACIJE]]&lt;TODAY(),"završen","u provedbi")</f>
        <v>završen</v>
      </c>
      <c r="K619" s="18" t="s">
        <v>82</v>
      </c>
      <c r="L619" s="18" t="s">
        <v>82</v>
      </c>
      <c r="M619" s="42">
        <v>0.85</v>
      </c>
      <c r="N619" s="42">
        <v>0.15</v>
      </c>
      <c r="O619" s="27">
        <f>Ugovori_OPULJP[[#This Row],[Bespovratna sredstva - Ukupno (EU+Nac) HRK
= Ukupna ugovorena vrijednost bespovratnih sredstava]]*Ugovori_OPULJP[[#This Row],[EU STOPA SUFINANCIRANJA %
EU CO-FINANCING RATE %]]</f>
        <v>988737</v>
      </c>
      <c r="P619" s="27">
        <f>Ugovori_OPULJP[[#This Row],[Bespovratna sredstva - Ukupno (EU+Nac) HRK
= Ukupna ugovorena vrijednost bespovratnih sredstava]]*Ugovori_OPULJP[[#This Row],[STOPA NACIONALNOG SUFINANCIRANJA %]]</f>
        <v>174483</v>
      </c>
      <c r="Q619" s="27">
        <v>1163220</v>
      </c>
      <c r="R619" s="27">
        <v>0</v>
      </c>
      <c r="S619" s="27">
        <v>0</v>
      </c>
      <c r="T619" s="20">
        <f>Ugovori_OPULJP[[#This Row],[Bespovratna sredstva - Ukupno (EU+Nac) HRK
= Ukupna ugovorena vrijednost bespovratnih sredstava]]+Ugovori_OPULJP[[#This Row],[Javni doprinos korisnika - HRK]]+Ugovori_OPULJP[[#This Row],[Privatni doprinos korisnika - HRK]]</f>
        <v>1163220</v>
      </c>
      <c r="U619" s="17" t="s">
        <v>32</v>
      </c>
      <c r="V619" s="17" t="s">
        <v>29</v>
      </c>
      <c r="W619" s="35" t="s">
        <v>2429</v>
      </c>
      <c r="X619" s="35" t="s">
        <v>704</v>
      </c>
      <c r="Y619" s="11"/>
    </row>
    <row r="620" spans="1:25" ht="51" customHeight="1" x14ac:dyDescent="0.2">
      <c r="A620" s="33" t="s">
        <v>2430</v>
      </c>
      <c r="B620" s="34" t="s">
        <v>700</v>
      </c>
      <c r="C620" s="35" t="s">
        <v>701</v>
      </c>
      <c r="D620" s="35" t="s">
        <v>2293</v>
      </c>
      <c r="E620" s="17" t="s">
        <v>74</v>
      </c>
      <c r="F620" s="37" t="s">
        <v>2431</v>
      </c>
      <c r="G620" s="37" t="s">
        <v>1214</v>
      </c>
      <c r="H620" s="19">
        <v>43474</v>
      </c>
      <c r="I620" s="19">
        <v>44205</v>
      </c>
      <c r="J620" s="19" t="str">
        <f ca="1">IF(Ugovori_OPULJP[[#This Row],[DATUM ZAVRŠETKA OPERACIJE]]&lt;TODAY(),"završen","u provedbi")</f>
        <v>završen</v>
      </c>
      <c r="K620" s="18" t="s">
        <v>320</v>
      </c>
      <c r="L620" s="18" t="s">
        <v>320</v>
      </c>
      <c r="M620" s="42">
        <v>0.85</v>
      </c>
      <c r="N620" s="42">
        <v>0.15</v>
      </c>
      <c r="O620" s="27">
        <f>Ugovori_OPULJP[[#This Row],[Bespovratna sredstva - Ukupno (EU+Nac) HRK
= Ukupna ugovorena vrijednost bespovratnih sredstava]]*Ugovori_OPULJP[[#This Row],[EU STOPA SUFINANCIRANJA %
EU CO-FINANCING RATE %]]</f>
        <v>1206912.399</v>
      </c>
      <c r="P620" s="27">
        <f>Ugovori_OPULJP[[#This Row],[Bespovratna sredstva - Ukupno (EU+Nac) HRK
= Ukupna ugovorena vrijednost bespovratnih sredstava]]*Ugovori_OPULJP[[#This Row],[STOPA NACIONALNOG SUFINANCIRANJA %]]</f>
        <v>212984.541</v>
      </c>
      <c r="Q620" s="27">
        <v>1419896.94</v>
      </c>
      <c r="R620" s="27">
        <v>0</v>
      </c>
      <c r="S620" s="27">
        <v>0</v>
      </c>
      <c r="T620" s="20">
        <f>Ugovori_OPULJP[[#This Row],[Bespovratna sredstva - Ukupno (EU+Nac) HRK
= Ukupna ugovorena vrijednost bespovratnih sredstava]]+Ugovori_OPULJP[[#This Row],[Javni doprinos korisnika - HRK]]+Ugovori_OPULJP[[#This Row],[Privatni doprinos korisnika - HRK]]</f>
        <v>1419896.94</v>
      </c>
      <c r="U620" s="17" t="s">
        <v>32</v>
      </c>
      <c r="V620" s="17" t="s">
        <v>29</v>
      </c>
      <c r="W620" s="35" t="s">
        <v>2432</v>
      </c>
      <c r="X620" s="35" t="s">
        <v>704</v>
      </c>
      <c r="Y620" s="11"/>
    </row>
    <row r="621" spans="1:25" ht="51" customHeight="1" x14ac:dyDescent="0.2">
      <c r="A621" s="33" t="s">
        <v>2433</v>
      </c>
      <c r="B621" s="34" t="s">
        <v>700</v>
      </c>
      <c r="C621" s="35" t="s">
        <v>701</v>
      </c>
      <c r="D621" s="35" t="s">
        <v>2293</v>
      </c>
      <c r="E621" s="17" t="s">
        <v>74</v>
      </c>
      <c r="F621" s="37" t="s">
        <v>2434</v>
      </c>
      <c r="G621" s="37" t="s">
        <v>2435</v>
      </c>
      <c r="H621" s="19">
        <v>43759</v>
      </c>
      <c r="I621" s="19">
        <v>44307</v>
      </c>
      <c r="J621" s="19" t="str">
        <f ca="1">IF(Ugovori_OPULJP[[#This Row],[DATUM ZAVRŠETKA OPERACIJE]]&lt;TODAY(),"završen","u provedbi")</f>
        <v>završen</v>
      </c>
      <c r="K621" s="18" t="s">
        <v>31</v>
      </c>
      <c r="L621" s="18" t="s">
        <v>31</v>
      </c>
      <c r="M621" s="42">
        <v>0.85</v>
      </c>
      <c r="N621" s="42">
        <v>0.15</v>
      </c>
      <c r="O621" s="27">
        <f>Ugovori_OPULJP[[#This Row],[Bespovratna sredstva - Ukupno (EU+Nac) HRK
= Ukupna ugovorena vrijednost bespovratnih sredstava]]*Ugovori_OPULJP[[#This Row],[EU STOPA SUFINANCIRANJA %
EU CO-FINANCING RATE %]]</f>
        <v>558481.875</v>
      </c>
      <c r="P621" s="27">
        <f>Ugovori_OPULJP[[#This Row],[Bespovratna sredstva - Ukupno (EU+Nac) HRK
= Ukupna ugovorena vrijednost bespovratnih sredstava]]*Ugovori_OPULJP[[#This Row],[STOPA NACIONALNOG SUFINANCIRANJA %]]</f>
        <v>98555.625</v>
      </c>
      <c r="Q621" s="27">
        <v>657037.5</v>
      </c>
      <c r="R621" s="27">
        <v>0</v>
      </c>
      <c r="S621" s="27">
        <v>0</v>
      </c>
      <c r="T621" s="20">
        <f>Ugovori_OPULJP[[#This Row],[Bespovratna sredstva - Ukupno (EU+Nac) HRK
= Ukupna ugovorena vrijednost bespovratnih sredstava]]+Ugovori_OPULJP[[#This Row],[Javni doprinos korisnika - HRK]]+Ugovori_OPULJP[[#This Row],[Privatni doprinos korisnika - HRK]]</f>
        <v>657037.5</v>
      </c>
      <c r="U621" s="17" t="s">
        <v>32</v>
      </c>
      <c r="V621" s="17" t="s">
        <v>29</v>
      </c>
      <c r="W621" s="35" t="s">
        <v>2436</v>
      </c>
      <c r="X621" s="35" t="s">
        <v>704</v>
      </c>
      <c r="Y621" s="11"/>
    </row>
    <row r="622" spans="1:25" ht="51" customHeight="1" x14ac:dyDescent="0.2">
      <c r="A622" s="33" t="s">
        <v>2437</v>
      </c>
      <c r="B622" s="34" t="s">
        <v>700</v>
      </c>
      <c r="C622" s="35" t="s">
        <v>701</v>
      </c>
      <c r="D622" s="35" t="s">
        <v>2293</v>
      </c>
      <c r="E622" s="17" t="s">
        <v>74</v>
      </c>
      <c r="F622" s="37" t="s">
        <v>2438</v>
      </c>
      <c r="G622" s="37" t="s">
        <v>297</v>
      </c>
      <c r="H622" s="19">
        <v>43760</v>
      </c>
      <c r="I622" s="19">
        <v>44491</v>
      </c>
      <c r="J622" s="19" t="str">
        <f ca="1">IF(Ugovori_OPULJP[[#This Row],[DATUM ZAVRŠETKA OPERACIJE]]&lt;TODAY(),"završen","u provedbi")</f>
        <v>završen</v>
      </c>
      <c r="K622" s="18" t="s">
        <v>2439</v>
      </c>
      <c r="L622" s="18" t="s">
        <v>31</v>
      </c>
      <c r="M622" s="42">
        <v>0.85</v>
      </c>
      <c r="N622" s="42">
        <v>0.15</v>
      </c>
      <c r="O622" s="27">
        <f>Ugovori_OPULJP[[#This Row],[Bespovratna sredstva - Ukupno (EU+Nac) HRK
= Ukupna ugovorena vrijednost bespovratnih sredstava]]*Ugovori_OPULJP[[#This Row],[EU STOPA SUFINANCIRANJA %
EU CO-FINANCING RATE %]]</f>
        <v>1101930.004</v>
      </c>
      <c r="P622" s="27">
        <f>Ugovori_OPULJP[[#This Row],[Bespovratna sredstva - Ukupno (EU+Nac) HRK
= Ukupna ugovorena vrijednost bespovratnih sredstava]]*Ugovori_OPULJP[[#This Row],[STOPA NACIONALNOG SUFINANCIRANJA %]]</f>
        <v>194458.236</v>
      </c>
      <c r="Q622" s="27">
        <v>1296388.24</v>
      </c>
      <c r="R622" s="27">
        <v>0</v>
      </c>
      <c r="S622" s="27">
        <v>0</v>
      </c>
      <c r="T622" s="20">
        <f>Ugovori_OPULJP[[#This Row],[Bespovratna sredstva - Ukupno (EU+Nac) HRK
= Ukupna ugovorena vrijednost bespovratnih sredstava]]+Ugovori_OPULJP[[#This Row],[Javni doprinos korisnika - HRK]]+Ugovori_OPULJP[[#This Row],[Privatni doprinos korisnika - HRK]]</f>
        <v>1296388.24</v>
      </c>
      <c r="U622" s="17" t="s">
        <v>32</v>
      </c>
      <c r="V622" s="17" t="s">
        <v>29</v>
      </c>
      <c r="W622" s="35" t="s">
        <v>2440</v>
      </c>
      <c r="X622" s="35" t="s">
        <v>704</v>
      </c>
      <c r="Y622" s="11"/>
    </row>
    <row r="623" spans="1:25" ht="51" customHeight="1" x14ac:dyDescent="0.2">
      <c r="A623" s="33" t="s">
        <v>2441</v>
      </c>
      <c r="B623" s="34" t="s">
        <v>700</v>
      </c>
      <c r="C623" s="35" t="s">
        <v>701</v>
      </c>
      <c r="D623" s="35" t="s">
        <v>2293</v>
      </c>
      <c r="E623" s="17" t="s">
        <v>74</v>
      </c>
      <c r="F623" s="37" t="s">
        <v>2442</v>
      </c>
      <c r="G623" s="37" t="s">
        <v>624</v>
      </c>
      <c r="H623" s="19">
        <v>43474</v>
      </c>
      <c r="I623" s="19">
        <v>44205</v>
      </c>
      <c r="J623" s="19" t="str">
        <f ca="1">IF(Ugovori_OPULJP[[#This Row],[DATUM ZAVRŠETKA OPERACIJE]]&lt;TODAY(),"završen","u provedbi")</f>
        <v>završen</v>
      </c>
      <c r="K623" s="18" t="s">
        <v>243</v>
      </c>
      <c r="L623" s="18" t="s">
        <v>243</v>
      </c>
      <c r="M623" s="42">
        <v>0.85</v>
      </c>
      <c r="N623" s="42">
        <v>0.15</v>
      </c>
      <c r="O623" s="27">
        <f>Ugovori_OPULJP[[#This Row],[Bespovratna sredstva - Ukupno (EU+Nac) HRK
= Ukupna ugovorena vrijednost bespovratnih sredstava]]*Ugovori_OPULJP[[#This Row],[EU STOPA SUFINANCIRANJA %
EU CO-FINANCING RATE %]]</f>
        <v>669381.97849999997</v>
      </c>
      <c r="P623" s="27">
        <f>Ugovori_OPULJP[[#This Row],[Bespovratna sredstva - Ukupno (EU+Nac) HRK
= Ukupna ugovorena vrijednost bespovratnih sredstava]]*Ugovori_OPULJP[[#This Row],[STOPA NACIONALNOG SUFINANCIRANJA %]]</f>
        <v>118126.23149999999</v>
      </c>
      <c r="Q623" s="27">
        <v>787508.21</v>
      </c>
      <c r="R623" s="27">
        <v>0</v>
      </c>
      <c r="S623" s="27">
        <v>0</v>
      </c>
      <c r="T623" s="20">
        <f>Ugovori_OPULJP[[#This Row],[Bespovratna sredstva - Ukupno (EU+Nac) HRK
= Ukupna ugovorena vrijednost bespovratnih sredstava]]+Ugovori_OPULJP[[#This Row],[Javni doprinos korisnika - HRK]]+Ugovori_OPULJP[[#This Row],[Privatni doprinos korisnika - HRK]]</f>
        <v>787508.21</v>
      </c>
      <c r="U623" s="17" t="s">
        <v>32</v>
      </c>
      <c r="V623" s="17" t="s">
        <v>29</v>
      </c>
      <c r="W623" s="35" t="s">
        <v>2443</v>
      </c>
      <c r="X623" s="35" t="s">
        <v>704</v>
      </c>
      <c r="Y623" s="11"/>
    </row>
    <row r="624" spans="1:25" ht="51" customHeight="1" x14ac:dyDescent="0.2">
      <c r="A624" s="33" t="s">
        <v>2444</v>
      </c>
      <c r="B624" s="34" t="s">
        <v>700</v>
      </c>
      <c r="C624" s="35" t="s">
        <v>701</v>
      </c>
      <c r="D624" s="35" t="s">
        <v>2293</v>
      </c>
      <c r="E624" s="17" t="s">
        <v>74</v>
      </c>
      <c r="F624" s="37" t="s">
        <v>2445</v>
      </c>
      <c r="G624" s="37" t="s">
        <v>2446</v>
      </c>
      <c r="H624" s="19">
        <v>43348</v>
      </c>
      <c r="I624" s="19">
        <v>44079</v>
      </c>
      <c r="J624" s="19" t="str">
        <f ca="1">IF(Ugovori_OPULJP[[#This Row],[DATUM ZAVRŠETKA OPERACIJE]]&lt;TODAY(),"završen","u provedbi")</f>
        <v>završen</v>
      </c>
      <c r="K624" s="18" t="s">
        <v>2447</v>
      </c>
      <c r="L624" s="18" t="s">
        <v>31</v>
      </c>
      <c r="M624" s="42">
        <v>0.85</v>
      </c>
      <c r="N624" s="42">
        <v>0.15</v>
      </c>
      <c r="O624" s="27">
        <f>Ugovori_OPULJP[[#This Row],[Bespovratna sredstva - Ukupno (EU+Nac) HRK
= Ukupna ugovorena vrijednost bespovratnih sredstava]]*Ugovori_OPULJP[[#This Row],[EU STOPA SUFINANCIRANJA %
EU CO-FINANCING RATE %]]</f>
        <v>1270151.26</v>
      </c>
      <c r="P624" s="27">
        <f>Ugovori_OPULJP[[#This Row],[Bespovratna sredstva - Ukupno (EU+Nac) HRK
= Ukupna ugovorena vrijednost bespovratnih sredstava]]*Ugovori_OPULJP[[#This Row],[STOPA NACIONALNOG SUFINANCIRANJA %]]</f>
        <v>224144.34</v>
      </c>
      <c r="Q624" s="27">
        <v>1494295.6</v>
      </c>
      <c r="R624" s="27">
        <v>0</v>
      </c>
      <c r="S624" s="27">
        <v>0</v>
      </c>
      <c r="T624" s="20">
        <f>Ugovori_OPULJP[[#This Row],[Bespovratna sredstva - Ukupno (EU+Nac) HRK
= Ukupna ugovorena vrijednost bespovratnih sredstava]]+Ugovori_OPULJP[[#This Row],[Javni doprinos korisnika - HRK]]+Ugovori_OPULJP[[#This Row],[Privatni doprinos korisnika - HRK]]</f>
        <v>1494295.6</v>
      </c>
      <c r="U624" s="17" t="s">
        <v>32</v>
      </c>
      <c r="V624" s="17" t="s">
        <v>29</v>
      </c>
      <c r="W624" s="35" t="s">
        <v>2448</v>
      </c>
      <c r="X624" s="35" t="s">
        <v>704</v>
      </c>
      <c r="Y624" s="11"/>
    </row>
    <row r="625" spans="1:25" ht="51" customHeight="1" x14ac:dyDescent="0.2">
      <c r="A625" s="33" t="s">
        <v>2449</v>
      </c>
      <c r="B625" s="34" t="s">
        <v>700</v>
      </c>
      <c r="C625" s="35" t="s">
        <v>701</v>
      </c>
      <c r="D625" s="35" t="s">
        <v>2293</v>
      </c>
      <c r="E625" s="17" t="s">
        <v>74</v>
      </c>
      <c r="F625" s="37" t="s">
        <v>2450</v>
      </c>
      <c r="G625" s="37" t="s">
        <v>1442</v>
      </c>
      <c r="H625" s="19">
        <v>43343</v>
      </c>
      <c r="I625" s="19">
        <v>44043</v>
      </c>
      <c r="J625" s="19" t="str">
        <f ca="1">IF(Ugovori_OPULJP[[#This Row],[DATUM ZAVRŠETKA OPERACIJE]]&lt;TODAY(),"završen","u provedbi")</f>
        <v>završen</v>
      </c>
      <c r="K625" s="18" t="s">
        <v>97</v>
      </c>
      <c r="L625" s="18" t="s">
        <v>97</v>
      </c>
      <c r="M625" s="42">
        <v>0.85</v>
      </c>
      <c r="N625" s="42">
        <v>0.15</v>
      </c>
      <c r="O625" s="27">
        <f>Ugovori_OPULJP[[#This Row],[Bespovratna sredstva - Ukupno (EU+Nac) HRK
= Ukupna ugovorena vrijednost bespovratnih sredstava]]*Ugovori_OPULJP[[#This Row],[EU STOPA SUFINANCIRANJA %
EU CO-FINANCING RATE %]]</f>
        <v>1207138.8134999999</v>
      </c>
      <c r="P625" s="27">
        <f>Ugovori_OPULJP[[#This Row],[Bespovratna sredstva - Ukupno (EU+Nac) HRK
= Ukupna ugovorena vrijednost bespovratnih sredstava]]*Ugovori_OPULJP[[#This Row],[STOPA NACIONALNOG SUFINANCIRANJA %]]</f>
        <v>213024.49650000001</v>
      </c>
      <c r="Q625" s="27">
        <v>1420163.31</v>
      </c>
      <c r="R625" s="27">
        <v>0</v>
      </c>
      <c r="S625" s="27">
        <v>0</v>
      </c>
      <c r="T625" s="20">
        <f>Ugovori_OPULJP[[#This Row],[Bespovratna sredstva - Ukupno (EU+Nac) HRK
= Ukupna ugovorena vrijednost bespovratnih sredstava]]+Ugovori_OPULJP[[#This Row],[Javni doprinos korisnika - HRK]]+Ugovori_OPULJP[[#This Row],[Privatni doprinos korisnika - HRK]]</f>
        <v>1420163.31</v>
      </c>
      <c r="U625" s="17" t="s">
        <v>32</v>
      </c>
      <c r="V625" s="17" t="s">
        <v>29</v>
      </c>
      <c r="W625" s="35" t="s">
        <v>2451</v>
      </c>
      <c r="X625" s="35" t="s">
        <v>704</v>
      </c>
      <c r="Y625" s="11"/>
    </row>
    <row r="626" spans="1:25" ht="51" customHeight="1" x14ac:dyDescent="0.2">
      <c r="A626" s="33" t="s">
        <v>2452</v>
      </c>
      <c r="B626" s="34" t="s">
        <v>700</v>
      </c>
      <c r="C626" s="35" t="s">
        <v>701</v>
      </c>
      <c r="D626" s="35" t="s">
        <v>2293</v>
      </c>
      <c r="E626" s="17" t="s">
        <v>74</v>
      </c>
      <c r="F626" s="37" t="s">
        <v>2453</v>
      </c>
      <c r="G626" s="37" t="s">
        <v>592</v>
      </c>
      <c r="H626" s="19">
        <v>43346</v>
      </c>
      <c r="I626" s="19">
        <v>43893</v>
      </c>
      <c r="J626" s="19" t="str">
        <f ca="1">IF(Ugovori_OPULJP[[#This Row],[DATUM ZAVRŠETKA OPERACIJE]]&lt;TODAY(),"završen","u provedbi")</f>
        <v>završen</v>
      </c>
      <c r="K626" s="18" t="s">
        <v>320</v>
      </c>
      <c r="L626" s="18" t="s">
        <v>320</v>
      </c>
      <c r="M626" s="42">
        <v>0.85</v>
      </c>
      <c r="N626" s="42">
        <v>0.15</v>
      </c>
      <c r="O626" s="27">
        <f>Ugovori_OPULJP[[#This Row],[Bespovratna sredstva - Ukupno (EU+Nac) HRK
= Ukupna ugovorena vrijednost bespovratnih sredstava]]*Ugovori_OPULJP[[#This Row],[EU STOPA SUFINANCIRANJA %
EU CO-FINANCING RATE %]]</f>
        <v>715200.23400000005</v>
      </c>
      <c r="P626" s="27">
        <f>Ugovori_OPULJP[[#This Row],[Bespovratna sredstva - Ukupno (EU+Nac) HRK
= Ukupna ugovorena vrijednost bespovratnih sredstava]]*Ugovori_OPULJP[[#This Row],[STOPA NACIONALNOG SUFINANCIRANJA %]]</f>
        <v>126211.806</v>
      </c>
      <c r="Q626" s="27">
        <v>841412.04</v>
      </c>
      <c r="R626" s="27">
        <v>0</v>
      </c>
      <c r="S626" s="27">
        <v>0</v>
      </c>
      <c r="T626" s="20">
        <f>Ugovori_OPULJP[[#This Row],[Bespovratna sredstva - Ukupno (EU+Nac) HRK
= Ukupna ugovorena vrijednost bespovratnih sredstava]]+Ugovori_OPULJP[[#This Row],[Javni doprinos korisnika - HRK]]+Ugovori_OPULJP[[#This Row],[Privatni doprinos korisnika - HRK]]</f>
        <v>841412.04</v>
      </c>
      <c r="U626" s="17" t="s">
        <v>32</v>
      </c>
      <c r="V626" s="17" t="s">
        <v>29</v>
      </c>
      <c r="W626" s="35" t="s">
        <v>2454</v>
      </c>
      <c r="X626" s="35" t="s">
        <v>704</v>
      </c>
      <c r="Y626" s="11"/>
    </row>
    <row r="627" spans="1:25" ht="51" customHeight="1" x14ac:dyDescent="0.2">
      <c r="A627" s="33" t="s">
        <v>2455</v>
      </c>
      <c r="B627" s="34" t="s">
        <v>700</v>
      </c>
      <c r="C627" s="35" t="s">
        <v>701</v>
      </c>
      <c r="D627" s="35" t="s">
        <v>2293</v>
      </c>
      <c r="E627" s="17" t="s">
        <v>74</v>
      </c>
      <c r="F627" s="37" t="s">
        <v>2456</v>
      </c>
      <c r="G627" s="37" t="s">
        <v>170</v>
      </c>
      <c r="H627" s="19">
        <v>43348</v>
      </c>
      <c r="I627" s="19">
        <v>44079</v>
      </c>
      <c r="J627" s="19" t="str">
        <f ca="1">IF(Ugovori_OPULJP[[#This Row],[DATUM ZAVRŠETKA OPERACIJE]]&lt;TODAY(),"završen","u provedbi")</f>
        <v>završen</v>
      </c>
      <c r="K627" s="18" t="s">
        <v>171</v>
      </c>
      <c r="L627" s="18" t="s">
        <v>171</v>
      </c>
      <c r="M627" s="42">
        <v>0.85</v>
      </c>
      <c r="N627" s="42">
        <v>0.15</v>
      </c>
      <c r="O627" s="27">
        <f>Ugovori_OPULJP[[#This Row],[Bespovratna sredstva - Ukupno (EU+Nac) HRK
= Ukupna ugovorena vrijednost bespovratnih sredstava]]*Ugovori_OPULJP[[#This Row],[EU STOPA SUFINANCIRANJA %
EU CO-FINANCING RATE %]]</f>
        <v>1274996.0814999999</v>
      </c>
      <c r="P627" s="27">
        <f>Ugovori_OPULJP[[#This Row],[Bespovratna sredstva - Ukupno (EU+Nac) HRK
= Ukupna ugovorena vrijednost bespovratnih sredstava]]*Ugovori_OPULJP[[#This Row],[STOPA NACIONALNOG SUFINANCIRANJA %]]</f>
        <v>224999.30849999998</v>
      </c>
      <c r="Q627" s="27">
        <v>1499995.39</v>
      </c>
      <c r="R627" s="27">
        <v>0</v>
      </c>
      <c r="S627" s="27">
        <v>0</v>
      </c>
      <c r="T627" s="20">
        <f>Ugovori_OPULJP[[#This Row],[Bespovratna sredstva - Ukupno (EU+Nac) HRK
= Ukupna ugovorena vrijednost bespovratnih sredstava]]+Ugovori_OPULJP[[#This Row],[Javni doprinos korisnika - HRK]]+Ugovori_OPULJP[[#This Row],[Privatni doprinos korisnika - HRK]]</f>
        <v>1499995.39</v>
      </c>
      <c r="U627" s="17" t="s">
        <v>32</v>
      </c>
      <c r="V627" s="17" t="s">
        <v>29</v>
      </c>
      <c r="W627" s="35" t="s">
        <v>2457</v>
      </c>
      <c r="X627" s="35" t="s">
        <v>704</v>
      </c>
      <c r="Y627" s="11"/>
    </row>
    <row r="628" spans="1:25" ht="51" customHeight="1" x14ac:dyDescent="0.2">
      <c r="A628" s="33" t="s">
        <v>2458</v>
      </c>
      <c r="B628" s="34" t="s">
        <v>700</v>
      </c>
      <c r="C628" s="35" t="s">
        <v>701</v>
      </c>
      <c r="D628" s="35" t="s">
        <v>2293</v>
      </c>
      <c r="E628" s="17" t="s">
        <v>74</v>
      </c>
      <c r="F628" s="37" t="s">
        <v>2459</v>
      </c>
      <c r="G628" s="37" t="s">
        <v>2460</v>
      </c>
      <c r="H628" s="19">
        <v>43344</v>
      </c>
      <c r="I628" s="19">
        <v>44075</v>
      </c>
      <c r="J628" s="19" t="str">
        <f ca="1">IF(Ugovori_OPULJP[[#This Row],[DATUM ZAVRŠETKA OPERACIJE]]&lt;TODAY(),"završen","u provedbi")</f>
        <v>završen</v>
      </c>
      <c r="K628" s="18" t="s">
        <v>77</v>
      </c>
      <c r="L628" s="18" t="s">
        <v>77</v>
      </c>
      <c r="M628" s="42">
        <v>0.85</v>
      </c>
      <c r="N628" s="42">
        <v>0.15</v>
      </c>
      <c r="O628" s="27">
        <f>Ugovori_OPULJP[[#This Row],[Bespovratna sredstva - Ukupno (EU+Nac) HRK
= Ukupna ugovorena vrijednost bespovratnih sredstava]]*Ugovori_OPULJP[[#This Row],[EU STOPA SUFINANCIRANJA %
EU CO-FINANCING RATE %]]</f>
        <v>1068093.7734999999</v>
      </c>
      <c r="P628" s="27">
        <f>Ugovori_OPULJP[[#This Row],[Bespovratna sredstva - Ukupno (EU+Nac) HRK
= Ukupna ugovorena vrijednost bespovratnih sredstava]]*Ugovori_OPULJP[[#This Row],[STOPA NACIONALNOG SUFINANCIRANJA %]]</f>
        <v>188487.13649999999</v>
      </c>
      <c r="Q628" s="27">
        <v>1256580.9099999999</v>
      </c>
      <c r="R628" s="27">
        <v>0</v>
      </c>
      <c r="S628" s="27">
        <v>0</v>
      </c>
      <c r="T628" s="20">
        <f>Ugovori_OPULJP[[#This Row],[Bespovratna sredstva - Ukupno (EU+Nac) HRK
= Ukupna ugovorena vrijednost bespovratnih sredstava]]+Ugovori_OPULJP[[#This Row],[Javni doprinos korisnika - HRK]]+Ugovori_OPULJP[[#This Row],[Privatni doprinos korisnika - HRK]]</f>
        <v>1256580.9099999999</v>
      </c>
      <c r="U628" s="17" t="s">
        <v>32</v>
      </c>
      <c r="V628" s="17" t="s">
        <v>29</v>
      </c>
      <c r="W628" s="35" t="s">
        <v>2461</v>
      </c>
      <c r="X628" s="35" t="s">
        <v>704</v>
      </c>
      <c r="Y628" s="11"/>
    </row>
    <row r="629" spans="1:25" ht="51" customHeight="1" x14ac:dyDescent="0.2">
      <c r="A629" s="33" t="s">
        <v>2462</v>
      </c>
      <c r="B629" s="34" t="s">
        <v>700</v>
      </c>
      <c r="C629" s="35" t="s">
        <v>701</v>
      </c>
      <c r="D629" s="35" t="s">
        <v>2293</v>
      </c>
      <c r="E629" s="17" t="s">
        <v>74</v>
      </c>
      <c r="F629" s="37" t="s">
        <v>2463</v>
      </c>
      <c r="G629" s="37" t="s">
        <v>76</v>
      </c>
      <c r="H629" s="19">
        <v>43346</v>
      </c>
      <c r="I629" s="19">
        <v>44077</v>
      </c>
      <c r="J629" s="19" t="str">
        <f ca="1">IF(Ugovori_OPULJP[[#This Row],[DATUM ZAVRŠETKA OPERACIJE]]&lt;TODAY(),"završen","u provedbi")</f>
        <v>završen</v>
      </c>
      <c r="K629" s="18" t="s">
        <v>77</v>
      </c>
      <c r="L629" s="18" t="s">
        <v>77</v>
      </c>
      <c r="M629" s="42">
        <v>0.85</v>
      </c>
      <c r="N629" s="42">
        <v>0.15</v>
      </c>
      <c r="O629" s="27">
        <f>Ugovori_OPULJP[[#This Row],[Bespovratna sredstva - Ukupno (EU+Nac) HRK
= Ukupna ugovorena vrijednost bespovratnih sredstava]]*Ugovori_OPULJP[[#This Row],[EU STOPA SUFINANCIRANJA %
EU CO-FINANCING RATE %]]</f>
        <v>785020.81499999994</v>
      </c>
      <c r="P629" s="27">
        <f>Ugovori_OPULJP[[#This Row],[Bespovratna sredstva - Ukupno (EU+Nac) HRK
= Ukupna ugovorena vrijednost bespovratnih sredstava]]*Ugovori_OPULJP[[#This Row],[STOPA NACIONALNOG SUFINANCIRANJA %]]</f>
        <v>138533.08499999999</v>
      </c>
      <c r="Q629" s="27">
        <v>923553.9</v>
      </c>
      <c r="R629" s="27">
        <v>0</v>
      </c>
      <c r="S629" s="27">
        <v>0</v>
      </c>
      <c r="T629" s="20">
        <f>Ugovori_OPULJP[[#This Row],[Bespovratna sredstva - Ukupno (EU+Nac) HRK
= Ukupna ugovorena vrijednost bespovratnih sredstava]]+Ugovori_OPULJP[[#This Row],[Javni doprinos korisnika - HRK]]+Ugovori_OPULJP[[#This Row],[Privatni doprinos korisnika - HRK]]</f>
        <v>923553.9</v>
      </c>
      <c r="U629" s="17" t="s">
        <v>32</v>
      </c>
      <c r="V629" s="17" t="s">
        <v>29</v>
      </c>
      <c r="W629" s="35" t="s">
        <v>2464</v>
      </c>
      <c r="X629" s="35" t="s">
        <v>704</v>
      </c>
      <c r="Y629" s="11"/>
    </row>
    <row r="630" spans="1:25" ht="51" customHeight="1" x14ac:dyDescent="0.2">
      <c r="A630" s="33" t="s">
        <v>2465</v>
      </c>
      <c r="B630" s="34" t="s">
        <v>700</v>
      </c>
      <c r="C630" s="35" t="s">
        <v>701</v>
      </c>
      <c r="D630" s="35" t="s">
        <v>2293</v>
      </c>
      <c r="E630" s="17" t="s">
        <v>74</v>
      </c>
      <c r="F630" s="37" t="s">
        <v>2466</v>
      </c>
      <c r="G630" s="37" t="s">
        <v>2467</v>
      </c>
      <c r="H630" s="19">
        <v>43349</v>
      </c>
      <c r="I630" s="19">
        <v>44080</v>
      </c>
      <c r="J630" s="19" t="str">
        <f ca="1">IF(Ugovori_OPULJP[[#This Row],[DATUM ZAVRŠETKA OPERACIJE]]&lt;TODAY(),"završen","u provedbi")</f>
        <v>završen</v>
      </c>
      <c r="K630" s="18" t="s">
        <v>153</v>
      </c>
      <c r="L630" s="18" t="s">
        <v>153</v>
      </c>
      <c r="M630" s="42">
        <v>0.85</v>
      </c>
      <c r="N630" s="42">
        <v>0.15</v>
      </c>
      <c r="O630" s="27">
        <f>Ugovori_OPULJP[[#This Row],[Bespovratna sredstva - Ukupno (EU+Nac) HRK
= Ukupna ugovorena vrijednost bespovratnih sredstava]]*Ugovori_OPULJP[[#This Row],[EU STOPA SUFINANCIRANJA %
EU CO-FINANCING RATE %]]</f>
        <v>1011759.743</v>
      </c>
      <c r="P630" s="27">
        <f>Ugovori_OPULJP[[#This Row],[Bespovratna sredstva - Ukupno (EU+Nac) HRK
= Ukupna ugovorena vrijednost bespovratnih sredstava]]*Ugovori_OPULJP[[#This Row],[STOPA NACIONALNOG SUFINANCIRANJA %]]</f>
        <v>178545.837</v>
      </c>
      <c r="Q630" s="27">
        <v>1190305.58</v>
      </c>
      <c r="R630" s="27">
        <v>0</v>
      </c>
      <c r="S630" s="27">
        <v>0</v>
      </c>
      <c r="T630" s="20">
        <f>Ugovori_OPULJP[[#This Row],[Bespovratna sredstva - Ukupno (EU+Nac) HRK
= Ukupna ugovorena vrijednost bespovratnih sredstava]]+Ugovori_OPULJP[[#This Row],[Javni doprinos korisnika - HRK]]+Ugovori_OPULJP[[#This Row],[Privatni doprinos korisnika - HRK]]</f>
        <v>1190305.58</v>
      </c>
      <c r="U630" s="17" t="s">
        <v>32</v>
      </c>
      <c r="V630" s="17" t="s">
        <v>29</v>
      </c>
      <c r="W630" s="35" t="s">
        <v>2468</v>
      </c>
      <c r="X630" s="35" t="s">
        <v>704</v>
      </c>
      <c r="Y630" s="11"/>
    </row>
    <row r="631" spans="1:25" ht="51" customHeight="1" x14ac:dyDescent="0.2">
      <c r="A631" s="33" t="s">
        <v>2469</v>
      </c>
      <c r="B631" s="34" t="s">
        <v>700</v>
      </c>
      <c r="C631" s="35" t="s">
        <v>701</v>
      </c>
      <c r="D631" s="35" t="s">
        <v>2293</v>
      </c>
      <c r="E631" s="17" t="s">
        <v>74</v>
      </c>
      <c r="F631" s="37" t="s">
        <v>2470</v>
      </c>
      <c r="G631" s="37" t="s">
        <v>2471</v>
      </c>
      <c r="H631" s="19">
        <v>43349</v>
      </c>
      <c r="I631" s="19">
        <v>44080</v>
      </c>
      <c r="J631" s="19" t="str">
        <f ca="1">IF(Ugovori_OPULJP[[#This Row],[DATUM ZAVRŠETKA OPERACIJE]]&lt;TODAY(),"završen","u provedbi")</f>
        <v>završen</v>
      </c>
      <c r="K631" s="18" t="s">
        <v>324</v>
      </c>
      <c r="L631" s="18" t="s">
        <v>324</v>
      </c>
      <c r="M631" s="42">
        <v>0.85</v>
      </c>
      <c r="N631" s="42">
        <v>0.15</v>
      </c>
      <c r="O631" s="27">
        <f>Ugovori_OPULJP[[#This Row],[Bespovratna sredstva - Ukupno (EU+Nac) HRK
= Ukupna ugovorena vrijednost bespovratnih sredstava]]*Ugovori_OPULJP[[#This Row],[EU STOPA SUFINANCIRANJA %
EU CO-FINANCING RATE %]]</f>
        <v>439197.15049999999</v>
      </c>
      <c r="P631" s="27">
        <f>Ugovori_OPULJP[[#This Row],[Bespovratna sredstva - Ukupno (EU+Nac) HRK
= Ukupna ugovorena vrijednost bespovratnih sredstava]]*Ugovori_OPULJP[[#This Row],[STOPA NACIONALNOG SUFINANCIRANJA %]]</f>
        <v>77505.379499999995</v>
      </c>
      <c r="Q631" s="27">
        <v>516702.53</v>
      </c>
      <c r="R631" s="27">
        <v>0</v>
      </c>
      <c r="S631" s="27">
        <v>0</v>
      </c>
      <c r="T631" s="20">
        <f>Ugovori_OPULJP[[#This Row],[Bespovratna sredstva - Ukupno (EU+Nac) HRK
= Ukupna ugovorena vrijednost bespovratnih sredstava]]+Ugovori_OPULJP[[#This Row],[Javni doprinos korisnika - HRK]]+Ugovori_OPULJP[[#This Row],[Privatni doprinos korisnika - HRK]]</f>
        <v>516702.53</v>
      </c>
      <c r="U631" s="17" t="s">
        <v>32</v>
      </c>
      <c r="V631" s="17" t="s">
        <v>29</v>
      </c>
      <c r="W631" s="35" t="s">
        <v>2472</v>
      </c>
      <c r="X631" s="35" t="s">
        <v>704</v>
      </c>
      <c r="Y631" s="11"/>
    </row>
    <row r="632" spans="1:25" ht="51" customHeight="1" x14ac:dyDescent="0.2">
      <c r="A632" s="33" t="s">
        <v>2473</v>
      </c>
      <c r="B632" s="34" t="s">
        <v>700</v>
      </c>
      <c r="C632" s="35" t="s">
        <v>701</v>
      </c>
      <c r="D632" s="35" t="s">
        <v>2293</v>
      </c>
      <c r="E632" s="17" t="s">
        <v>74</v>
      </c>
      <c r="F632" s="37" t="s">
        <v>2474</v>
      </c>
      <c r="G632" s="37" t="s">
        <v>1755</v>
      </c>
      <c r="H632" s="19">
        <v>43472</v>
      </c>
      <c r="I632" s="19">
        <v>44019</v>
      </c>
      <c r="J632" s="19" t="str">
        <f ca="1">IF(Ugovori_OPULJP[[#This Row],[DATUM ZAVRŠETKA OPERACIJE]]&lt;TODAY(),"završen","u provedbi")</f>
        <v>završen</v>
      </c>
      <c r="K632" s="18" t="s">
        <v>248</v>
      </c>
      <c r="L632" s="18" t="s">
        <v>31</v>
      </c>
      <c r="M632" s="42">
        <v>0.85</v>
      </c>
      <c r="N632" s="42">
        <v>0.15</v>
      </c>
      <c r="O632" s="27">
        <f>Ugovori_OPULJP[[#This Row],[Bespovratna sredstva - Ukupno (EU+Nac) HRK
= Ukupna ugovorena vrijednost bespovratnih sredstava]]*Ugovori_OPULJP[[#This Row],[EU STOPA SUFINANCIRANJA %
EU CO-FINANCING RATE %]]</f>
        <v>1081670.8999999999</v>
      </c>
      <c r="P632" s="27">
        <f>Ugovori_OPULJP[[#This Row],[Bespovratna sredstva - Ukupno (EU+Nac) HRK
= Ukupna ugovorena vrijednost bespovratnih sredstava]]*Ugovori_OPULJP[[#This Row],[STOPA NACIONALNOG SUFINANCIRANJA %]]</f>
        <v>190883.1</v>
      </c>
      <c r="Q632" s="27">
        <v>1272554</v>
      </c>
      <c r="R632" s="27">
        <v>0</v>
      </c>
      <c r="S632" s="27">
        <v>0</v>
      </c>
      <c r="T632" s="20">
        <f>Ugovori_OPULJP[[#This Row],[Bespovratna sredstva - Ukupno (EU+Nac) HRK
= Ukupna ugovorena vrijednost bespovratnih sredstava]]+Ugovori_OPULJP[[#This Row],[Javni doprinos korisnika - HRK]]+Ugovori_OPULJP[[#This Row],[Privatni doprinos korisnika - HRK]]</f>
        <v>1272554</v>
      </c>
      <c r="U632" s="17" t="s">
        <v>32</v>
      </c>
      <c r="V632" s="17" t="s">
        <v>29</v>
      </c>
      <c r="W632" s="35" t="s">
        <v>2475</v>
      </c>
      <c r="X632" s="35" t="s">
        <v>704</v>
      </c>
      <c r="Y632" s="11"/>
    </row>
    <row r="633" spans="1:25" ht="51" customHeight="1" x14ac:dyDescent="0.2">
      <c r="A633" s="33" t="s">
        <v>2476</v>
      </c>
      <c r="B633" s="34" t="s">
        <v>700</v>
      </c>
      <c r="C633" s="35" t="s">
        <v>701</v>
      </c>
      <c r="D633" s="35" t="s">
        <v>2293</v>
      </c>
      <c r="E633" s="17" t="s">
        <v>74</v>
      </c>
      <c r="F633" s="37" t="s">
        <v>2477</v>
      </c>
      <c r="G633" s="37" t="s">
        <v>2478</v>
      </c>
      <c r="H633" s="19">
        <v>43473</v>
      </c>
      <c r="I633" s="19">
        <v>44204</v>
      </c>
      <c r="J633" s="19" t="str">
        <f ca="1">IF(Ugovori_OPULJP[[#This Row],[DATUM ZAVRŠETKA OPERACIJE]]&lt;TODAY(),"završen","u provedbi")</f>
        <v>završen</v>
      </c>
      <c r="K633" s="18" t="s">
        <v>402</v>
      </c>
      <c r="L633" s="18" t="s">
        <v>402</v>
      </c>
      <c r="M633" s="42">
        <v>0.85</v>
      </c>
      <c r="N633" s="42">
        <v>0.15</v>
      </c>
      <c r="O633" s="27">
        <f>Ugovori_OPULJP[[#This Row],[Bespovratna sredstva - Ukupno (EU+Nac) HRK
= Ukupna ugovorena vrijednost bespovratnih sredstava]]*Ugovori_OPULJP[[#This Row],[EU STOPA SUFINANCIRANJA %
EU CO-FINANCING RATE %]]</f>
        <v>1238365</v>
      </c>
      <c r="P633" s="27">
        <f>Ugovori_OPULJP[[#This Row],[Bespovratna sredstva - Ukupno (EU+Nac) HRK
= Ukupna ugovorena vrijednost bespovratnih sredstava]]*Ugovori_OPULJP[[#This Row],[STOPA NACIONALNOG SUFINANCIRANJA %]]</f>
        <v>218535</v>
      </c>
      <c r="Q633" s="27">
        <v>1456900</v>
      </c>
      <c r="R633" s="27">
        <v>0</v>
      </c>
      <c r="S633" s="27">
        <v>0</v>
      </c>
      <c r="T633" s="20">
        <f>Ugovori_OPULJP[[#This Row],[Bespovratna sredstva - Ukupno (EU+Nac) HRK
= Ukupna ugovorena vrijednost bespovratnih sredstava]]+Ugovori_OPULJP[[#This Row],[Javni doprinos korisnika - HRK]]+Ugovori_OPULJP[[#This Row],[Privatni doprinos korisnika - HRK]]</f>
        <v>1456900</v>
      </c>
      <c r="U633" s="17" t="s">
        <v>32</v>
      </c>
      <c r="V633" s="17" t="s">
        <v>29</v>
      </c>
      <c r="W633" s="35" t="s">
        <v>2479</v>
      </c>
      <c r="X633" s="35" t="s">
        <v>704</v>
      </c>
      <c r="Y633" s="11"/>
    </row>
    <row r="634" spans="1:25" ht="51" customHeight="1" x14ac:dyDescent="0.2">
      <c r="A634" s="33" t="s">
        <v>2480</v>
      </c>
      <c r="B634" s="34" t="s">
        <v>700</v>
      </c>
      <c r="C634" s="35" t="s">
        <v>701</v>
      </c>
      <c r="D634" s="35" t="s">
        <v>2293</v>
      </c>
      <c r="E634" s="17" t="s">
        <v>74</v>
      </c>
      <c r="F634" s="37" t="s">
        <v>2481</v>
      </c>
      <c r="G634" s="37" t="s">
        <v>1611</v>
      </c>
      <c r="H634" s="19">
        <v>43560</v>
      </c>
      <c r="I634" s="19">
        <v>44291</v>
      </c>
      <c r="J634" s="19" t="str">
        <f ca="1">IF(Ugovori_OPULJP[[#This Row],[DATUM ZAVRŠETKA OPERACIJE]]&lt;TODAY(),"završen","u provedbi")</f>
        <v>završen</v>
      </c>
      <c r="K634" s="18" t="s">
        <v>2482</v>
      </c>
      <c r="L634" s="18" t="s">
        <v>354</v>
      </c>
      <c r="M634" s="42">
        <v>0.85</v>
      </c>
      <c r="N634" s="42">
        <v>0.15</v>
      </c>
      <c r="O634" s="27">
        <f>Ugovori_OPULJP[[#This Row],[Bespovratna sredstva - Ukupno (EU+Nac) HRK
= Ukupna ugovorena vrijednost bespovratnih sredstava]]*Ugovori_OPULJP[[#This Row],[EU STOPA SUFINANCIRANJA %
EU CO-FINANCING RATE %]]</f>
        <v>1271191.6600000001</v>
      </c>
      <c r="P634" s="27">
        <f>Ugovori_OPULJP[[#This Row],[Bespovratna sredstva - Ukupno (EU+Nac) HRK
= Ukupna ugovorena vrijednost bespovratnih sredstava]]*Ugovori_OPULJP[[#This Row],[STOPA NACIONALNOG SUFINANCIRANJA %]]</f>
        <v>224327.94</v>
      </c>
      <c r="Q634" s="27">
        <v>1495519.6</v>
      </c>
      <c r="R634" s="27">
        <v>0</v>
      </c>
      <c r="S634" s="27">
        <v>0</v>
      </c>
      <c r="T634" s="20">
        <f>Ugovori_OPULJP[[#This Row],[Bespovratna sredstva - Ukupno (EU+Nac) HRK
= Ukupna ugovorena vrijednost bespovratnih sredstava]]+Ugovori_OPULJP[[#This Row],[Javni doprinos korisnika - HRK]]+Ugovori_OPULJP[[#This Row],[Privatni doprinos korisnika - HRK]]</f>
        <v>1495519.6</v>
      </c>
      <c r="U634" s="17" t="s">
        <v>32</v>
      </c>
      <c r="V634" s="17" t="s">
        <v>29</v>
      </c>
      <c r="W634" s="35" t="s">
        <v>2483</v>
      </c>
      <c r="X634" s="35" t="s">
        <v>704</v>
      </c>
      <c r="Y634" s="11"/>
    </row>
    <row r="635" spans="1:25" ht="51" customHeight="1" x14ac:dyDescent="0.2">
      <c r="A635" s="33" t="s">
        <v>2484</v>
      </c>
      <c r="B635" s="34" t="s">
        <v>700</v>
      </c>
      <c r="C635" s="35" t="s">
        <v>701</v>
      </c>
      <c r="D635" s="35" t="s">
        <v>2293</v>
      </c>
      <c r="E635" s="17" t="s">
        <v>74</v>
      </c>
      <c r="F635" s="37" t="s">
        <v>2485</v>
      </c>
      <c r="G635" s="37" t="s">
        <v>137</v>
      </c>
      <c r="H635" s="19">
        <v>43346</v>
      </c>
      <c r="I635" s="19">
        <v>44077</v>
      </c>
      <c r="J635" s="19" t="str">
        <f ca="1">IF(Ugovori_OPULJP[[#This Row],[DATUM ZAVRŠETKA OPERACIJE]]&lt;TODAY(),"završen","u provedbi")</f>
        <v>završen</v>
      </c>
      <c r="K635" s="18" t="s">
        <v>648</v>
      </c>
      <c r="L635" s="18" t="s">
        <v>31</v>
      </c>
      <c r="M635" s="42">
        <v>0.85</v>
      </c>
      <c r="N635" s="42">
        <v>0.15</v>
      </c>
      <c r="O635" s="27">
        <f>Ugovori_OPULJP[[#This Row],[Bespovratna sredstva - Ukupno (EU+Nac) HRK
= Ukupna ugovorena vrijednost bespovratnih sredstava]]*Ugovori_OPULJP[[#This Row],[EU STOPA SUFINANCIRANJA %
EU CO-FINANCING RATE %]]</f>
        <v>1236423.43</v>
      </c>
      <c r="P635" s="27">
        <f>Ugovori_OPULJP[[#This Row],[Bespovratna sredstva - Ukupno (EU+Nac) HRK
= Ukupna ugovorena vrijednost bespovratnih sredstava]]*Ugovori_OPULJP[[#This Row],[STOPA NACIONALNOG SUFINANCIRANJA %]]</f>
        <v>218192.37</v>
      </c>
      <c r="Q635" s="27">
        <v>1454615.8</v>
      </c>
      <c r="R635" s="27">
        <v>0</v>
      </c>
      <c r="S635" s="27">
        <v>0</v>
      </c>
      <c r="T635" s="20">
        <f>Ugovori_OPULJP[[#This Row],[Bespovratna sredstva - Ukupno (EU+Nac) HRK
= Ukupna ugovorena vrijednost bespovratnih sredstava]]+Ugovori_OPULJP[[#This Row],[Javni doprinos korisnika - HRK]]+Ugovori_OPULJP[[#This Row],[Privatni doprinos korisnika - HRK]]</f>
        <v>1454615.8</v>
      </c>
      <c r="U635" s="17" t="s">
        <v>32</v>
      </c>
      <c r="V635" s="17" t="s">
        <v>29</v>
      </c>
      <c r="W635" s="35" t="s">
        <v>2486</v>
      </c>
      <c r="X635" s="35" t="s">
        <v>704</v>
      </c>
      <c r="Y635" s="11"/>
    </row>
    <row r="636" spans="1:25" ht="51" customHeight="1" x14ac:dyDescent="0.2">
      <c r="A636" s="33" t="s">
        <v>2487</v>
      </c>
      <c r="B636" s="34" t="s">
        <v>700</v>
      </c>
      <c r="C636" s="35" t="s">
        <v>701</v>
      </c>
      <c r="D636" s="35" t="s">
        <v>2293</v>
      </c>
      <c r="E636" s="17" t="s">
        <v>74</v>
      </c>
      <c r="F636" s="37" t="s">
        <v>2488</v>
      </c>
      <c r="G636" s="37" t="s">
        <v>2004</v>
      </c>
      <c r="H636" s="19">
        <v>43346</v>
      </c>
      <c r="I636" s="19">
        <v>44077</v>
      </c>
      <c r="J636" s="19" t="str">
        <f ca="1">IF(Ugovori_OPULJP[[#This Row],[DATUM ZAVRŠETKA OPERACIJE]]&lt;TODAY(),"završen","u provedbi")</f>
        <v>završen</v>
      </c>
      <c r="K636" s="18" t="s">
        <v>77</v>
      </c>
      <c r="L636" s="18" t="s">
        <v>77</v>
      </c>
      <c r="M636" s="42">
        <v>0.85</v>
      </c>
      <c r="N636" s="42">
        <v>0.15</v>
      </c>
      <c r="O636" s="27">
        <f>Ugovori_OPULJP[[#This Row],[Bespovratna sredstva - Ukupno (EU+Nac) HRK
= Ukupna ugovorena vrijednost bespovratnih sredstava]]*Ugovori_OPULJP[[#This Row],[EU STOPA SUFINANCIRANJA %
EU CO-FINANCING RATE %]]</f>
        <v>876159.26</v>
      </c>
      <c r="P636" s="27">
        <f>Ugovori_OPULJP[[#This Row],[Bespovratna sredstva - Ukupno (EU+Nac) HRK
= Ukupna ugovorena vrijednost bespovratnih sredstava]]*Ugovori_OPULJP[[#This Row],[STOPA NACIONALNOG SUFINANCIRANJA %]]</f>
        <v>154616.34</v>
      </c>
      <c r="Q636" s="27">
        <v>1030775.6</v>
      </c>
      <c r="R636" s="27">
        <v>0</v>
      </c>
      <c r="S636" s="27">
        <v>0</v>
      </c>
      <c r="T636" s="20">
        <f>Ugovori_OPULJP[[#This Row],[Bespovratna sredstva - Ukupno (EU+Nac) HRK
= Ukupna ugovorena vrijednost bespovratnih sredstava]]+Ugovori_OPULJP[[#This Row],[Javni doprinos korisnika - HRK]]+Ugovori_OPULJP[[#This Row],[Privatni doprinos korisnika - HRK]]</f>
        <v>1030775.6</v>
      </c>
      <c r="U636" s="17" t="s">
        <v>32</v>
      </c>
      <c r="V636" s="17" t="s">
        <v>29</v>
      </c>
      <c r="W636" s="35" t="s">
        <v>2489</v>
      </c>
      <c r="X636" s="35" t="s">
        <v>704</v>
      </c>
      <c r="Y636" s="11"/>
    </row>
    <row r="637" spans="1:25" ht="51" customHeight="1" x14ac:dyDescent="0.2">
      <c r="A637" s="33" t="s">
        <v>2490</v>
      </c>
      <c r="B637" s="34" t="s">
        <v>700</v>
      </c>
      <c r="C637" s="35" t="s">
        <v>701</v>
      </c>
      <c r="D637" s="35" t="s">
        <v>2293</v>
      </c>
      <c r="E637" s="17" t="s">
        <v>74</v>
      </c>
      <c r="F637" s="37" t="s">
        <v>2491</v>
      </c>
      <c r="G637" s="37" t="s">
        <v>2492</v>
      </c>
      <c r="H637" s="19">
        <v>43349</v>
      </c>
      <c r="I637" s="19">
        <v>44080</v>
      </c>
      <c r="J637" s="19" t="str">
        <f ca="1">IF(Ugovori_OPULJP[[#This Row],[DATUM ZAVRŠETKA OPERACIJE]]&lt;TODAY(),"završen","u provedbi")</f>
        <v>završen</v>
      </c>
      <c r="K637" s="18" t="s">
        <v>510</v>
      </c>
      <c r="L637" s="18" t="s">
        <v>266</v>
      </c>
      <c r="M637" s="42">
        <v>0.85</v>
      </c>
      <c r="N637" s="42">
        <v>0.15</v>
      </c>
      <c r="O637" s="27">
        <f>Ugovori_OPULJP[[#This Row],[Bespovratna sredstva - Ukupno (EU+Nac) HRK
= Ukupna ugovorena vrijednost bespovratnih sredstava]]*Ugovori_OPULJP[[#This Row],[EU STOPA SUFINANCIRANJA %
EU CO-FINANCING RATE %]]</f>
        <v>1243766.75</v>
      </c>
      <c r="P637" s="27">
        <f>Ugovori_OPULJP[[#This Row],[Bespovratna sredstva - Ukupno (EU+Nac) HRK
= Ukupna ugovorena vrijednost bespovratnih sredstava]]*Ugovori_OPULJP[[#This Row],[STOPA NACIONALNOG SUFINANCIRANJA %]]</f>
        <v>219488.25</v>
      </c>
      <c r="Q637" s="27">
        <v>1463255</v>
      </c>
      <c r="R637" s="27">
        <v>0</v>
      </c>
      <c r="S637" s="27">
        <v>0</v>
      </c>
      <c r="T637" s="20">
        <f>Ugovori_OPULJP[[#This Row],[Bespovratna sredstva - Ukupno (EU+Nac) HRK
= Ukupna ugovorena vrijednost bespovratnih sredstava]]+Ugovori_OPULJP[[#This Row],[Javni doprinos korisnika - HRK]]+Ugovori_OPULJP[[#This Row],[Privatni doprinos korisnika - HRK]]</f>
        <v>1463255</v>
      </c>
      <c r="U637" s="17" t="s">
        <v>32</v>
      </c>
      <c r="V637" s="17" t="s">
        <v>29</v>
      </c>
      <c r="W637" s="35" t="s">
        <v>2493</v>
      </c>
      <c r="X637" s="35" t="s">
        <v>704</v>
      </c>
      <c r="Y637" s="11"/>
    </row>
    <row r="638" spans="1:25" ht="51" customHeight="1" x14ac:dyDescent="0.2">
      <c r="A638" s="33" t="s">
        <v>2494</v>
      </c>
      <c r="B638" s="34" t="s">
        <v>700</v>
      </c>
      <c r="C638" s="35" t="s">
        <v>701</v>
      </c>
      <c r="D638" s="35" t="s">
        <v>2293</v>
      </c>
      <c r="E638" s="17" t="s">
        <v>74</v>
      </c>
      <c r="F638" s="37" t="s">
        <v>2495</v>
      </c>
      <c r="G638" s="37" t="s">
        <v>2496</v>
      </c>
      <c r="H638" s="19">
        <v>43560</v>
      </c>
      <c r="I638" s="19">
        <v>44291</v>
      </c>
      <c r="J638" s="19" t="str">
        <f ca="1">IF(Ugovori_OPULJP[[#This Row],[DATUM ZAVRŠETKA OPERACIJE]]&lt;TODAY(),"završen","u provedbi")</f>
        <v>završen</v>
      </c>
      <c r="K638" s="18" t="s">
        <v>158</v>
      </c>
      <c r="L638" s="18" t="s">
        <v>248</v>
      </c>
      <c r="M638" s="42">
        <v>0.85</v>
      </c>
      <c r="N638" s="42">
        <v>0.15</v>
      </c>
      <c r="O638" s="27">
        <f>Ugovori_OPULJP[[#This Row],[Bespovratna sredstva - Ukupno (EU+Nac) HRK
= Ukupna ugovorena vrijednost bespovratnih sredstava]]*Ugovori_OPULJP[[#This Row],[EU STOPA SUFINANCIRANJA %
EU CO-FINANCING RATE %]]</f>
        <v>655450.83550000004</v>
      </c>
      <c r="P638" s="27">
        <f>Ugovori_OPULJP[[#This Row],[Bespovratna sredstva - Ukupno (EU+Nac) HRK
= Ukupna ugovorena vrijednost bespovratnih sredstava]]*Ugovori_OPULJP[[#This Row],[STOPA NACIONALNOG SUFINANCIRANJA %]]</f>
        <v>115667.7945</v>
      </c>
      <c r="Q638" s="27">
        <v>771118.63</v>
      </c>
      <c r="R638" s="27">
        <v>0</v>
      </c>
      <c r="S638" s="27">
        <v>0</v>
      </c>
      <c r="T638" s="20">
        <f>Ugovori_OPULJP[[#This Row],[Bespovratna sredstva - Ukupno (EU+Nac) HRK
= Ukupna ugovorena vrijednost bespovratnih sredstava]]+Ugovori_OPULJP[[#This Row],[Javni doprinos korisnika - HRK]]+Ugovori_OPULJP[[#This Row],[Privatni doprinos korisnika - HRK]]</f>
        <v>771118.63</v>
      </c>
      <c r="U638" s="17" t="s">
        <v>32</v>
      </c>
      <c r="V638" s="17" t="s">
        <v>29</v>
      </c>
      <c r="W638" s="35" t="s">
        <v>2497</v>
      </c>
      <c r="X638" s="35" t="s">
        <v>704</v>
      </c>
      <c r="Y638" s="11"/>
    </row>
    <row r="639" spans="1:25" ht="51" customHeight="1" x14ac:dyDescent="0.2">
      <c r="A639" s="33" t="s">
        <v>2498</v>
      </c>
      <c r="B639" s="34" t="s">
        <v>700</v>
      </c>
      <c r="C639" s="35" t="s">
        <v>701</v>
      </c>
      <c r="D639" s="35" t="s">
        <v>2293</v>
      </c>
      <c r="E639" s="17" t="s">
        <v>74</v>
      </c>
      <c r="F639" s="37" t="s">
        <v>2499</v>
      </c>
      <c r="G639" s="37" t="s">
        <v>2500</v>
      </c>
      <c r="H639" s="19">
        <v>43755</v>
      </c>
      <c r="I639" s="19">
        <v>44486</v>
      </c>
      <c r="J639" s="19" t="str">
        <f ca="1">IF(Ugovori_OPULJP[[#This Row],[DATUM ZAVRŠETKA OPERACIJE]]&lt;TODAY(),"završen","u provedbi")</f>
        <v>završen</v>
      </c>
      <c r="K639" s="18" t="s">
        <v>97</v>
      </c>
      <c r="L639" s="18" t="s">
        <v>31</v>
      </c>
      <c r="M639" s="42">
        <v>0.85</v>
      </c>
      <c r="N639" s="42">
        <v>0.15</v>
      </c>
      <c r="O639" s="27">
        <f>Ugovori_OPULJP[[#This Row],[Bespovratna sredstva - Ukupno (EU+Nac) HRK
= Ukupna ugovorena vrijednost bespovratnih sredstava]]*Ugovori_OPULJP[[#This Row],[EU STOPA SUFINANCIRANJA %
EU CO-FINANCING RATE %]]</f>
        <v>894904.48</v>
      </c>
      <c r="P639" s="27">
        <f>Ugovori_OPULJP[[#This Row],[Bespovratna sredstva - Ukupno (EU+Nac) HRK
= Ukupna ugovorena vrijednost bespovratnih sredstava]]*Ugovori_OPULJP[[#This Row],[STOPA NACIONALNOG SUFINANCIRANJA %]]</f>
        <v>157924.32</v>
      </c>
      <c r="Q639" s="27">
        <v>1052828.8</v>
      </c>
      <c r="R639" s="27">
        <v>0</v>
      </c>
      <c r="S639" s="27">
        <v>0</v>
      </c>
      <c r="T639" s="20">
        <f>Ugovori_OPULJP[[#This Row],[Bespovratna sredstva - Ukupno (EU+Nac) HRK
= Ukupna ugovorena vrijednost bespovratnih sredstava]]+Ugovori_OPULJP[[#This Row],[Javni doprinos korisnika - HRK]]+Ugovori_OPULJP[[#This Row],[Privatni doprinos korisnika - HRK]]</f>
        <v>1052828.8</v>
      </c>
      <c r="U639" s="17" t="s">
        <v>32</v>
      </c>
      <c r="V639" s="17" t="s">
        <v>29</v>
      </c>
      <c r="W639" s="35" t="s">
        <v>2501</v>
      </c>
      <c r="X639" s="35" t="s">
        <v>704</v>
      </c>
      <c r="Y639" s="11"/>
    </row>
    <row r="640" spans="1:25" ht="51" customHeight="1" x14ac:dyDescent="0.2">
      <c r="A640" s="33" t="s">
        <v>2502</v>
      </c>
      <c r="B640" s="34" t="s">
        <v>700</v>
      </c>
      <c r="C640" s="35" t="s">
        <v>701</v>
      </c>
      <c r="D640" s="35" t="s">
        <v>2293</v>
      </c>
      <c r="E640" s="17" t="s">
        <v>74</v>
      </c>
      <c r="F640" s="37" t="s">
        <v>2503</v>
      </c>
      <c r="G640" s="37" t="s">
        <v>2107</v>
      </c>
      <c r="H640" s="19">
        <v>43556</v>
      </c>
      <c r="I640" s="19">
        <v>44287</v>
      </c>
      <c r="J640" s="19" t="str">
        <f ca="1">IF(Ugovori_OPULJP[[#This Row],[DATUM ZAVRŠETKA OPERACIJE]]&lt;TODAY(),"završen","u provedbi")</f>
        <v>završen</v>
      </c>
      <c r="K640" s="18" t="s">
        <v>97</v>
      </c>
      <c r="L640" s="18" t="s">
        <v>97</v>
      </c>
      <c r="M640" s="42">
        <v>0.85</v>
      </c>
      <c r="N640" s="42">
        <v>0.15</v>
      </c>
      <c r="O640" s="27">
        <f>Ugovori_OPULJP[[#This Row],[Bespovratna sredstva - Ukupno (EU+Nac) HRK
= Ukupna ugovorena vrijednost bespovratnih sredstava]]*Ugovori_OPULJP[[#This Row],[EU STOPA SUFINANCIRANJA %
EU CO-FINANCING RATE %]]</f>
        <v>1034982.5335</v>
      </c>
      <c r="P640" s="27">
        <f>Ugovori_OPULJP[[#This Row],[Bespovratna sredstva - Ukupno (EU+Nac) HRK
= Ukupna ugovorena vrijednost bespovratnih sredstava]]*Ugovori_OPULJP[[#This Row],[STOPA NACIONALNOG SUFINANCIRANJA %]]</f>
        <v>182643.97649999999</v>
      </c>
      <c r="Q640" s="27">
        <v>1217626.51</v>
      </c>
      <c r="R640" s="27">
        <v>0</v>
      </c>
      <c r="S640" s="27">
        <v>0</v>
      </c>
      <c r="T640" s="20">
        <f>Ugovori_OPULJP[[#This Row],[Bespovratna sredstva - Ukupno (EU+Nac) HRK
= Ukupna ugovorena vrijednost bespovratnih sredstava]]+Ugovori_OPULJP[[#This Row],[Javni doprinos korisnika - HRK]]+Ugovori_OPULJP[[#This Row],[Privatni doprinos korisnika - HRK]]</f>
        <v>1217626.51</v>
      </c>
      <c r="U640" s="17" t="s">
        <v>32</v>
      </c>
      <c r="V640" s="17" t="s">
        <v>29</v>
      </c>
      <c r="W640" s="35" t="s">
        <v>2504</v>
      </c>
      <c r="X640" s="35" t="s">
        <v>704</v>
      </c>
      <c r="Y640" s="11"/>
    </row>
    <row r="641" spans="1:25" ht="51" customHeight="1" x14ac:dyDescent="0.2">
      <c r="A641" s="33" t="s">
        <v>2505</v>
      </c>
      <c r="B641" s="34" t="s">
        <v>700</v>
      </c>
      <c r="C641" s="35" t="s">
        <v>701</v>
      </c>
      <c r="D641" s="35" t="s">
        <v>2293</v>
      </c>
      <c r="E641" s="17" t="s">
        <v>74</v>
      </c>
      <c r="F641" s="37" t="s">
        <v>1348</v>
      </c>
      <c r="G641" s="37" t="s">
        <v>1154</v>
      </c>
      <c r="H641" s="19">
        <v>43556</v>
      </c>
      <c r="I641" s="19">
        <v>44287</v>
      </c>
      <c r="J641" s="19" t="str">
        <f ca="1">IF(Ugovori_OPULJP[[#This Row],[DATUM ZAVRŠETKA OPERACIJE]]&lt;TODAY(),"završen","u provedbi")</f>
        <v>završen</v>
      </c>
      <c r="K641" s="18" t="s">
        <v>354</v>
      </c>
      <c r="L641" s="18" t="s">
        <v>354</v>
      </c>
      <c r="M641" s="42">
        <v>0.85</v>
      </c>
      <c r="N641" s="42">
        <v>0.15</v>
      </c>
      <c r="O641" s="27">
        <f>Ugovori_OPULJP[[#This Row],[Bespovratna sredstva - Ukupno (EU+Nac) HRK
= Ukupna ugovorena vrijednost bespovratnih sredstava]]*Ugovori_OPULJP[[#This Row],[EU STOPA SUFINANCIRANJA %
EU CO-FINANCING RATE %]]</f>
        <v>877995.12399999995</v>
      </c>
      <c r="P641" s="27">
        <f>Ugovori_OPULJP[[#This Row],[Bespovratna sredstva - Ukupno (EU+Nac) HRK
= Ukupna ugovorena vrijednost bespovratnih sredstava]]*Ugovori_OPULJP[[#This Row],[STOPA NACIONALNOG SUFINANCIRANJA %]]</f>
        <v>154940.31599999999</v>
      </c>
      <c r="Q641" s="27">
        <v>1032935.44</v>
      </c>
      <c r="R641" s="27">
        <v>0</v>
      </c>
      <c r="S641" s="27">
        <v>0</v>
      </c>
      <c r="T641" s="20">
        <f>Ugovori_OPULJP[[#This Row],[Bespovratna sredstva - Ukupno (EU+Nac) HRK
= Ukupna ugovorena vrijednost bespovratnih sredstava]]+Ugovori_OPULJP[[#This Row],[Javni doprinos korisnika - HRK]]+Ugovori_OPULJP[[#This Row],[Privatni doprinos korisnika - HRK]]</f>
        <v>1032935.44</v>
      </c>
      <c r="U641" s="17" t="s">
        <v>32</v>
      </c>
      <c r="V641" s="17" t="s">
        <v>29</v>
      </c>
      <c r="W641" s="35" t="s">
        <v>2506</v>
      </c>
      <c r="X641" s="35" t="s">
        <v>704</v>
      </c>
      <c r="Y641" s="11"/>
    </row>
    <row r="642" spans="1:25" ht="51" customHeight="1" x14ac:dyDescent="0.2">
      <c r="A642" s="33" t="s">
        <v>2507</v>
      </c>
      <c r="B642" s="34" t="s">
        <v>700</v>
      </c>
      <c r="C642" s="35" t="s">
        <v>701</v>
      </c>
      <c r="D642" s="35" t="s">
        <v>2293</v>
      </c>
      <c r="E642" s="17" t="s">
        <v>74</v>
      </c>
      <c r="F642" s="37" t="s">
        <v>2508</v>
      </c>
      <c r="G642" s="37" t="s">
        <v>2509</v>
      </c>
      <c r="H642" s="19">
        <v>43343</v>
      </c>
      <c r="I642" s="19">
        <v>44074</v>
      </c>
      <c r="J642" s="19" t="str">
        <f ca="1">IF(Ugovori_OPULJP[[#This Row],[DATUM ZAVRŠETKA OPERACIJE]]&lt;TODAY(),"završen","u provedbi")</f>
        <v>završen</v>
      </c>
      <c r="K642" s="18" t="s">
        <v>324</v>
      </c>
      <c r="L642" s="18" t="s">
        <v>324</v>
      </c>
      <c r="M642" s="42">
        <v>0.85</v>
      </c>
      <c r="N642" s="42">
        <v>0.15</v>
      </c>
      <c r="O642" s="27">
        <f>Ugovori_OPULJP[[#This Row],[Bespovratna sredstva - Ukupno (EU+Nac) HRK
= Ukupna ugovorena vrijednost bespovratnih sredstava]]*Ugovori_OPULJP[[#This Row],[EU STOPA SUFINANCIRANJA %
EU CO-FINANCING RATE %]]</f>
        <v>985151.27500000002</v>
      </c>
      <c r="P642" s="27">
        <f>Ugovori_OPULJP[[#This Row],[Bespovratna sredstva - Ukupno (EU+Nac) HRK
= Ukupna ugovorena vrijednost bespovratnih sredstava]]*Ugovori_OPULJP[[#This Row],[STOPA NACIONALNOG SUFINANCIRANJA %]]</f>
        <v>173850.22500000001</v>
      </c>
      <c r="Q642" s="27">
        <v>1159001.5</v>
      </c>
      <c r="R642" s="27">
        <v>0</v>
      </c>
      <c r="S642" s="27">
        <v>0</v>
      </c>
      <c r="T642" s="20">
        <f>Ugovori_OPULJP[[#This Row],[Bespovratna sredstva - Ukupno (EU+Nac) HRK
= Ukupna ugovorena vrijednost bespovratnih sredstava]]+Ugovori_OPULJP[[#This Row],[Javni doprinos korisnika - HRK]]+Ugovori_OPULJP[[#This Row],[Privatni doprinos korisnika - HRK]]</f>
        <v>1159001.5</v>
      </c>
      <c r="U642" s="17" t="s">
        <v>32</v>
      </c>
      <c r="V642" s="17" t="s">
        <v>29</v>
      </c>
      <c r="W642" s="35" t="s">
        <v>2510</v>
      </c>
      <c r="X642" s="35" t="s">
        <v>704</v>
      </c>
      <c r="Y642" s="11"/>
    </row>
    <row r="643" spans="1:25" ht="51" customHeight="1" x14ac:dyDescent="0.2">
      <c r="A643" s="33" t="s">
        <v>2511</v>
      </c>
      <c r="B643" s="34" t="s">
        <v>700</v>
      </c>
      <c r="C643" s="35" t="s">
        <v>701</v>
      </c>
      <c r="D643" s="35" t="s">
        <v>2293</v>
      </c>
      <c r="E643" s="17" t="s">
        <v>74</v>
      </c>
      <c r="F643" s="37" t="s">
        <v>2512</v>
      </c>
      <c r="G643" s="37" t="s">
        <v>2238</v>
      </c>
      <c r="H643" s="19">
        <v>43346</v>
      </c>
      <c r="I643" s="19">
        <v>44077</v>
      </c>
      <c r="J643" s="19" t="str">
        <f ca="1">IF(Ugovori_OPULJP[[#This Row],[DATUM ZAVRŠETKA OPERACIJE]]&lt;TODAY(),"završen","u provedbi")</f>
        <v>završen</v>
      </c>
      <c r="K643" s="18" t="s">
        <v>402</v>
      </c>
      <c r="L643" s="18" t="s">
        <v>402</v>
      </c>
      <c r="M643" s="42">
        <v>0.85</v>
      </c>
      <c r="N643" s="42">
        <v>0.15</v>
      </c>
      <c r="O643" s="27">
        <f>Ugovori_OPULJP[[#This Row],[Bespovratna sredstva - Ukupno (EU+Nac) HRK
= Ukupna ugovorena vrijednost bespovratnih sredstava]]*Ugovori_OPULJP[[#This Row],[EU STOPA SUFINANCIRANJA %
EU CO-FINANCING RATE %]]</f>
        <v>1089201.56</v>
      </c>
      <c r="P643" s="27">
        <f>Ugovori_OPULJP[[#This Row],[Bespovratna sredstva - Ukupno (EU+Nac) HRK
= Ukupna ugovorena vrijednost bespovratnih sredstava]]*Ugovori_OPULJP[[#This Row],[STOPA NACIONALNOG SUFINANCIRANJA %]]</f>
        <v>192212.04</v>
      </c>
      <c r="Q643" s="27">
        <v>1281413.6000000001</v>
      </c>
      <c r="R643" s="27">
        <v>0</v>
      </c>
      <c r="S643" s="27">
        <v>0</v>
      </c>
      <c r="T643" s="20">
        <f>Ugovori_OPULJP[[#This Row],[Bespovratna sredstva - Ukupno (EU+Nac) HRK
= Ukupna ugovorena vrijednost bespovratnih sredstava]]+Ugovori_OPULJP[[#This Row],[Javni doprinos korisnika - HRK]]+Ugovori_OPULJP[[#This Row],[Privatni doprinos korisnika - HRK]]</f>
        <v>1281413.6000000001</v>
      </c>
      <c r="U643" s="17" t="s">
        <v>32</v>
      </c>
      <c r="V643" s="17" t="s">
        <v>29</v>
      </c>
      <c r="W643" s="35" t="s">
        <v>2513</v>
      </c>
      <c r="X643" s="35" t="s">
        <v>704</v>
      </c>
      <c r="Y643" s="11"/>
    </row>
    <row r="644" spans="1:25" ht="51" customHeight="1" x14ac:dyDescent="0.2">
      <c r="A644" s="33" t="s">
        <v>2514</v>
      </c>
      <c r="B644" s="34" t="s">
        <v>700</v>
      </c>
      <c r="C644" s="35" t="s">
        <v>701</v>
      </c>
      <c r="D644" s="35" t="s">
        <v>2293</v>
      </c>
      <c r="E644" s="17" t="s">
        <v>74</v>
      </c>
      <c r="F644" s="37" t="s">
        <v>2515</v>
      </c>
      <c r="G644" s="37" t="s">
        <v>1377</v>
      </c>
      <c r="H644" s="19">
        <v>43556</v>
      </c>
      <c r="I644" s="19">
        <v>44287</v>
      </c>
      <c r="J644" s="19" t="str">
        <f ca="1">IF(Ugovori_OPULJP[[#This Row],[DATUM ZAVRŠETKA OPERACIJE]]&lt;TODAY(),"završen","u provedbi")</f>
        <v>završen</v>
      </c>
      <c r="K644" s="18" t="s">
        <v>184</v>
      </c>
      <c r="L644" s="18" t="s">
        <v>184</v>
      </c>
      <c r="M644" s="42">
        <v>0.85</v>
      </c>
      <c r="N644" s="42">
        <v>0.15</v>
      </c>
      <c r="O644" s="27">
        <f>Ugovori_OPULJP[[#This Row],[Bespovratna sredstva - Ukupno (EU+Nac) HRK
= Ukupna ugovorena vrijednost bespovratnih sredstava]]*Ugovori_OPULJP[[#This Row],[EU STOPA SUFINANCIRANJA %
EU CO-FINANCING RATE %]]</f>
        <v>1195768.6100000001</v>
      </c>
      <c r="P644" s="27">
        <f>Ugovori_OPULJP[[#This Row],[Bespovratna sredstva - Ukupno (EU+Nac) HRK
= Ukupna ugovorena vrijednost bespovratnih sredstava]]*Ugovori_OPULJP[[#This Row],[STOPA NACIONALNOG SUFINANCIRANJA %]]</f>
        <v>211017.99000000002</v>
      </c>
      <c r="Q644" s="27">
        <v>1406786.6</v>
      </c>
      <c r="R644" s="27">
        <v>0</v>
      </c>
      <c r="S644" s="27">
        <v>0</v>
      </c>
      <c r="T644" s="20">
        <f>Ugovori_OPULJP[[#This Row],[Bespovratna sredstva - Ukupno (EU+Nac) HRK
= Ukupna ugovorena vrijednost bespovratnih sredstava]]+Ugovori_OPULJP[[#This Row],[Javni doprinos korisnika - HRK]]+Ugovori_OPULJP[[#This Row],[Privatni doprinos korisnika - HRK]]</f>
        <v>1406786.6</v>
      </c>
      <c r="U644" s="17" t="s">
        <v>32</v>
      </c>
      <c r="V644" s="17" t="s">
        <v>29</v>
      </c>
      <c r="W644" s="35" t="s">
        <v>2516</v>
      </c>
      <c r="X644" s="35" t="s">
        <v>704</v>
      </c>
      <c r="Y644" s="11"/>
    </row>
    <row r="645" spans="1:25" ht="51" customHeight="1" x14ac:dyDescent="0.2">
      <c r="A645" s="33" t="s">
        <v>2517</v>
      </c>
      <c r="B645" s="34" t="s">
        <v>700</v>
      </c>
      <c r="C645" s="35" t="s">
        <v>701</v>
      </c>
      <c r="D645" s="35" t="s">
        <v>2293</v>
      </c>
      <c r="E645" s="17" t="s">
        <v>74</v>
      </c>
      <c r="F645" s="37" t="s">
        <v>2518</v>
      </c>
      <c r="G645" s="309" t="s">
        <v>12431</v>
      </c>
      <c r="H645" s="19">
        <v>43556</v>
      </c>
      <c r="I645" s="19">
        <v>44287</v>
      </c>
      <c r="J645" s="19" t="str">
        <f ca="1">IF(Ugovori_OPULJP[[#This Row],[DATUM ZAVRŠETKA OPERACIJE]]&lt;TODAY(),"završen","u provedbi")</f>
        <v>završen</v>
      </c>
      <c r="K645" s="18" t="s">
        <v>77</v>
      </c>
      <c r="L645" s="18" t="s">
        <v>77</v>
      </c>
      <c r="M645" s="42">
        <v>0.85</v>
      </c>
      <c r="N645" s="42">
        <v>0.15</v>
      </c>
      <c r="O645" s="27">
        <f>Ugovori_OPULJP[[#This Row],[Bespovratna sredstva - Ukupno (EU+Nac) HRK
= Ukupna ugovorena vrijednost bespovratnih sredstava]]*Ugovori_OPULJP[[#This Row],[EU STOPA SUFINANCIRANJA %
EU CO-FINANCING RATE %]]</f>
        <v>597359.94850000006</v>
      </c>
      <c r="P645" s="27">
        <f>Ugovori_OPULJP[[#This Row],[Bespovratna sredstva - Ukupno (EU+Nac) HRK
= Ukupna ugovorena vrijednost bespovratnih sredstava]]*Ugovori_OPULJP[[#This Row],[STOPA NACIONALNOG SUFINANCIRANJA %]]</f>
        <v>105416.4615</v>
      </c>
      <c r="Q645" s="27">
        <v>702776.41</v>
      </c>
      <c r="R645" s="27">
        <v>0</v>
      </c>
      <c r="S645" s="27">
        <v>0</v>
      </c>
      <c r="T645" s="20">
        <f>Ugovori_OPULJP[[#This Row],[Bespovratna sredstva - Ukupno (EU+Nac) HRK
= Ukupna ugovorena vrijednost bespovratnih sredstava]]+Ugovori_OPULJP[[#This Row],[Javni doprinos korisnika - HRK]]+Ugovori_OPULJP[[#This Row],[Privatni doprinos korisnika - HRK]]</f>
        <v>702776.41</v>
      </c>
      <c r="U645" s="17" t="s">
        <v>32</v>
      </c>
      <c r="V645" s="17" t="s">
        <v>29</v>
      </c>
      <c r="W645" s="35" t="s">
        <v>2519</v>
      </c>
      <c r="X645" s="35" t="s">
        <v>704</v>
      </c>
      <c r="Y645" s="11"/>
    </row>
    <row r="646" spans="1:25" ht="51" customHeight="1" x14ac:dyDescent="0.2">
      <c r="A646" s="33" t="s">
        <v>2520</v>
      </c>
      <c r="B646" s="34" t="s">
        <v>700</v>
      </c>
      <c r="C646" s="35" t="s">
        <v>701</v>
      </c>
      <c r="D646" s="35" t="s">
        <v>2293</v>
      </c>
      <c r="E646" s="17" t="s">
        <v>74</v>
      </c>
      <c r="F646" s="37" t="s">
        <v>2521</v>
      </c>
      <c r="G646" s="37" t="s">
        <v>2522</v>
      </c>
      <c r="H646" s="19">
        <v>43344</v>
      </c>
      <c r="I646" s="19">
        <v>43952</v>
      </c>
      <c r="J646" s="19" t="str">
        <f ca="1">IF(Ugovori_OPULJP[[#This Row],[DATUM ZAVRŠETKA OPERACIJE]]&lt;TODAY(),"završen","u provedbi")</f>
        <v>završen</v>
      </c>
      <c r="K646" s="18" t="s">
        <v>2523</v>
      </c>
      <c r="L646" s="18" t="s">
        <v>31</v>
      </c>
      <c r="M646" s="42">
        <v>0.85</v>
      </c>
      <c r="N646" s="42">
        <v>0.15</v>
      </c>
      <c r="O646" s="27">
        <f>Ugovori_OPULJP[[#This Row],[Bespovratna sredstva - Ukupno (EU+Nac) HRK
= Ukupna ugovorena vrijednost bespovratnih sredstava]]*Ugovori_OPULJP[[#This Row],[EU STOPA SUFINANCIRANJA %
EU CO-FINANCING RATE %]]</f>
        <v>1269629.2749999999</v>
      </c>
      <c r="P646" s="27">
        <f>Ugovori_OPULJP[[#This Row],[Bespovratna sredstva - Ukupno (EU+Nac) HRK
= Ukupna ugovorena vrijednost bespovratnih sredstava]]*Ugovori_OPULJP[[#This Row],[STOPA NACIONALNOG SUFINANCIRANJA %]]</f>
        <v>224052.22500000001</v>
      </c>
      <c r="Q646" s="27">
        <v>1493681.5</v>
      </c>
      <c r="R646" s="27">
        <v>0</v>
      </c>
      <c r="S646" s="27">
        <v>0</v>
      </c>
      <c r="T646" s="20">
        <f>Ugovori_OPULJP[[#This Row],[Bespovratna sredstva - Ukupno (EU+Nac) HRK
= Ukupna ugovorena vrijednost bespovratnih sredstava]]+Ugovori_OPULJP[[#This Row],[Javni doprinos korisnika - HRK]]+Ugovori_OPULJP[[#This Row],[Privatni doprinos korisnika - HRK]]</f>
        <v>1493681.5</v>
      </c>
      <c r="U646" s="17" t="s">
        <v>32</v>
      </c>
      <c r="V646" s="17" t="s">
        <v>29</v>
      </c>
      <c r="W646" s="35" t="s">
        <v>2524</v>
      </c>
      <c r="X646" s="35" t="s">
        <v>704</v>
      </c>
      <c r="Y646" s="11"/>
    </row>
    <row r="647" spans="1:25" ht="51" customHeight="1" x14ac:dyDescent="0.2">
      <c r="A647" s="33" t="s">
        <v>2525</v>
      </c>
      <c r="B647" s="34" t="s">
        <v>700</v>
      </c>
      <c r="C647" s="35" t="s">
        <v>701</v>
      </c>
      <c r="D647" s="35" t="s">
        <v>2293</v>
      </c>
      <c r="E647" s="17" t="s">
        <v>74</v>
      </c>
      <c r="F647" s="37" t="s">
        <v>2526</v>
      </c>
      <c r="G647" s="37" t="s">
        <v>1277</v>
      </c>
      <c r="H647" s="19">
        <v>43556</v>
      </c>
      <c r="I647" s="19">
        <v>44287</v>
      </c>
      <c r="J647" s="19" t="str">
        <f ca="1">IF(Ugovori_OPULJP[[#This Row],[DATUM ZAVRŠETKA OPERACIJE]]&lt;TODAY(),"završen","u provedbi")</f>
        <v>završen</v>
      </c>
      <c r="K647" s="18" t="s">
        <v>97</v>
      </c>
      <c r="L647" s="18" t="s">
        <v>97</v>
      </c>
      <c r="M647" s="42">
        <v>0.85</v>
      </c>
      <c r="N647" s="42">
        <v>0.15</v>
      </c>
      <c r="O647" s="27">
        <f>Ugovori_OPULJP[[#This Row],[Bespovratna sredstva - Ukupno (EU+Nac) HRK
= Ukupna ugovorena vrijednost bespovratnih sredstava]]*Ugovori_OPULJP[[#This Row],[EU STOPA SUFINANCIRANJA %
EU CO-FINANCING RATE %]]</f>
        <v>1127666.6100000001</v>
      </c>
      <c r="P647" s="27">
        <f>Ugovori_OPULJP[[#This Row],[Bespovratna sredstva - Ukupno (EU+Nac) HRK
= Ukupna ugovorena vrijednost bespovratnih sredstava]]*Ugovori_OPULJP[[#This Row],[STOPA NACIONALNOG SUFINANCIRANJA %]]</f>
        <v>198999.99000000002</v>
      </c>
      <c r="Q647" s="27">
        <v>1326666.6000000001</v>
      </c>
      <c r="R647" s="27">
        <v>0</v>
      </c>
      <c r="S647" s="27">
        <v>0</v>
      </c>
      <c r="T647" s="20">
        <f>Ugovori_OPULJP[[#This Row],[Bespovratna sredstva - Ukupno (EU+Nac) HRK
= Ukupna ugovorena vrijednost bespovratnih sredstava]]+Ugovori_OPULJP[[#This Row],[Javni doprinos korisnika - HRK]]+Ugovori_OPULJP[[#This Row],[Privatni doprinos korisnika - HRK]]</f>
        <v>1326666.6000000001</v>
      </c>
      <c r="U647" s="17" t="s">
        <v>32</v>
      </c>
      <c r="V647" s="17" t="s">
        <v>29</v>
      </c>
      <c r="W647" s="35" t="s">
        <v>2527</v>
      </c>
      <c r="X647" s="35" t="s">
        <v>704</v>
      </c>
      <c r="Y647" s="11"/>
    </row>
    <row r="648" spans="1:25" ht="51" customHeight="1" x14ac:dyDescent="0.2">
      <c r="A648" s="33" t="s">
        <v>2528</v>
      </c>
      <c r="B648" s="34" t="s">
        <v>700</v>
      </c>
      <c r="C648" s="35" t="s">
        <v>701</v>
      </c>
      <c r="D648" s="35" t="s">
        <v>2293</v>
      </c>
      <c r="E648" s="17" t="s">
        <v>74</v>
      </c>
      <c r="F648" s="37" t="s">
        <v>2529</v>
      </c>
      <c r="G648" s="37" t="s">
        <v>2530</v>
      </c>
      <c r="H648" s="19">
        <v>43476</v>
      </c>
      <c r="I648" s="19">
        <v>44207</v>
      </c>
      <c r="J648" s="19" t="str">
        <f ca="1">IF(Ugovori_OPULJP[[#This Row],[DATUM ZAVRŠETKA OPERACIJE]]&lt;TODAY(),"završen","u provedbi")</f>
        <v>završen</v>
      </c>
      <c r="K648" s="18" t="s">
        <v>2531</v>
      </c>
      <c r="L648" s="18" t="s">
        <v>82</v>
      </c>
      <c r="M648" s="42">
        <v>0.85</v>
      </c>
      <c r="N648" s="42">
        <v>0.15</v>
      </c>
      <c r="O648" s="27">
        <f>Ugovori_OPULJP[[#This Row],[Bespovratna sredstva - Ukupno (EU+Nac) HRK
= Ukupna ugovorena vrijednost bespovratnih sredstava]]*Ugovori_OPULJP[[#This Row],[EU STOPA SUFINANCIRANJA %
EU CO-FINANCING RATE %]]</f>
        <v>886837.72499999998</v>
      </c>
      <c r="P648" s="27">
        <f>Ugovori_OPULJP[[#This Row],[Bespovratna sredstva - Ukupno (EU+Nac) HRK
= Ukupna ugovorena vrijednost bespovratnih sredstava]]*Ugovori_OPULJP[[#This Row],[STOPA NACIONALNOG SUFINANCIRANJA %]]</f>
        <v>156500.77499999999</v>
      </c>
      <c r="Q648" s="27">
        <v>1043338.5</v>
      </c>
      <c r="R648" s="27">
        <v>0</v>
      </c>
      <c r="S648" s="27">
        <v>0</v>
      </c>
      <c r="T648" s="20">
        <f>Ugovori_OPULJP[[#This Row],[Bespovratna sredstva - Ukupno (EU+Nac) HRK
= Ukupna ugovorena vrijednost bespovratnih sredstava]]+Ugovori_OPULJP[[#This Row],[Javni doprinos korisnika - HRK]]+Ugovori_OPULJP[[#This Row],[Privatni doprinos korisnika - HRK]]</f>
        <v>1043338.5</v>
      </c>
      <c r="U648" s="17" t="s">
        <v>32</v>
      </c>
      <c r="V648" s="17" t="s">
        <v>29</v>
      </c>
      <c r="W648" s="35" t="s">
        <v>2532</v>
      </c>
      <c r="X648" s="35" t="s">
        <v>704</v>
      </c>
      <c r="Y648" s="11"/>
    </row>
    <row r="649" spans="1:25" ht="51" customHeight="1" x14ac:dyDescent="0.2">
      <c r="A649" s="33" t="s">
        <v>2533</v>
      </c>
      <c r="B649" s="34" t="s">
        <v>700</v>
      </c>
      <c r="C649" s="35" t="s">
        <v>701</v>
      </c>
      <c r="D649" s="35" t="s">
        <v>2293</v>
      </c>
      <c r="E649" s="17" t="s">
        <v>74</v>
      </c>
      <c r="F649" s="37" t="s">
        <v>2534</v>
      </c>
      <c r="G649" s="37" t="s">
        <v>2535</v>
      </c>
      <c r="H649" s="19">
        <v>43347</v>
      </c>
      <c r="I649" s="19">
        <v>44078</v>
      </c>
      <c r="J649" s="19" t="str">
        <f ca="1">IF(Ugovori_OPULJP[[#This Row],[DATUM ZAVRŠETKA OPERACIJE]]&lt;TODAY(),"završen","u provedbi")</f>
        <v>završen</v>
      </c>
      <c r="K649" s="18" t="s">
        <v>2536</v>
      </c>
      <c r="L649" s="18" t="s">
        <v>31</v>
      </c>
      <c r="M649" s="42">
        <v>0.85</v>
      </c>
      <c r="N649" s="42">
        <v>0.15</v>
      </c>
      <c r="O649" s="27">
        <f>Ugovori_OPULJP[[#This Row],[Bespovratna sredstva - Ukupno (EU+Nac) HRK
= Ukupna ugovorena vrijednost bespovratnih sredstava]]*Ugovori_OPULJP[[#This Row],[EU STOPA SUFINANCIRANJA %
EU CO-FINANCING RATE %]]</f>
        <v>738216.5</v>
      </c>
      <c r="P649" s="27">
        <f>Ugovori_OPULJP[[#This Row],[Bespovratna sredstva - Ukupno (EU+Nac) HRK
= Ukupna ugovorena vrijednost bespovratnih sredstava]]*Ugovori_OPULJP[[#This Row],[STOPA NACIONALNOG SUFINANCIRANJA %]]</f>
        <v>130273.5</v>
      </c>
      <c r="Q649" s="27">
        <v>868490</v>
      </c>
      <c r="R649" s="27">
        <v>0</v>
      </c>
      <c r="S649" s="27">
        <v>0</v>
      </c>
      <c r="T649" s="20">
        <f>Ugovori_OPULJP[[#This Row],[Bespovratna sredstva - Ukupno (EU+Nac) HRK
= Ukupna ugovorena vrijednost bespovratnih sredstava]]+Ugovori_OPULJP[[#This Row],[Javni doprinos korisnika - HRK]]+Ugovori_OPULJP[[#This Row],[Privatni doprinos korisnika - HRK]]</f>
        <v>868490</v>
      </c>
      <c r="U649" s="17" t="s">
        <v>32</v>
      </c>
      <c r="V649" s="17" t="s">
        <v>29</v>
      </c>
      <c r="W649" s="35" t="s">
        <v>2537</v>
      </c>
      <c r="X649" s="35" t="s">
        <v>704</v>
      </c>
      <c r="Y649" s="11"/>
    </row>
    <row r="650" spans="1:25" ht="76.5" customHeight="1" x14ac:dyDescent="0.2">
      <c r="A650" s="33" t="s">
        <v>2538</v>
      </c>
      <c r="B650" s="34" t="s">
        <v>700</v>
      </c>
      <c r="C650" s="35" t="s">
        <v>701</v>
      </c>
      <c r="D650" s="35" t="s">
        <v>2293</v>
      </c>
      <c r="E650" s="17" t="s">
        <v>74</v>
      </c>
      <c r="F650" s="37" t="s">
        <v>2539</v>
      </c>
      <c r="G650" s="37" t="s">
        <v>1827</v>
      </c>
      <c r="H650" s="19">
        <v>43476</v>
      </c>
      <c r="I650" s="19">
        <v>44207</v>
      </c>
      <c r="J650" s="19" t="str">
        <f ca="1">IF(Ugovori_OPULJP[[#This Row],[DATUM ZAVRŠETKA OPERACIJE]]&lt;TODAY(),"završen","u provedbi")</f>
        <v>završen</v>
      </c>
      <c r="K650" s="18" t="s">
        <v>82</v>
      </c>
      <c r="L650" s="18" t="s">
        <v>82</v>
      </c>
      <c r="M650" s="42">
        <v>0.85</v>
      </c>
      <c r="N650" s="42">
        <v>0.15</v>
      </c>
      <c r="O650" s="27">
        <f>Ugovori_OPULJP[[#This Row],[Bespovratna sredstva - Ukupno (EU+Nac) HRK
= Ukupna ugovorena vrijednost bespovratnih sredstava]]*Ugovori_OPULJP[[#This Row],[EU STOPA SUFINANCIRANJA %
EU CO-FINANCING RATE %]]</f>
        <v>504505.59999999998</v>
      </c>
      <c r="P650" s="27">
        <f>Ugovori_OPULJP[[#This Row],[Bespovratna sredstva - Ukupno (EU+Nac) HRK
= Ukupna ugovorena vrijednost bespovratnih sredstava]]*Ugovori_OPULJP[[#This Row],[STOPA NACIONALNOG SUFINANCIRANJA %]]</f>
        <v>89030.399999999994</v>
      </c>
      <c r="Q650" s="27">
        <v>593536</v>
      </c>
      <c r="R650" s="27">
        <v>0</v>
      </c>
      <c r="S650" s="27">
        <v>0</v>
      </c>
      <c r="T650" s="20">
        <f>Ugovori_OPULJP[[#This Row],[Bespovratna sredstva - Ukupno (EU+Nac) HRK
= Ukupna ugovorena vrijednost bespovratnih sredstava]]+Ugovori_OPULJP[[#This Row],[Javni doprinos korisnika - HRK]]+Ugovori_OPULJP[[#This Row],[Privatni doprinos korisnika - HRK]]</f>
        <v>593536</v>
      </c>
      <c r="U650" s="17" t="s">
        <v>32</v>
      </c>
      <c r="V650" s="17" t="s">
        <v>29</v>
      </c>
      <c r="W650" s="35" t="s">
        <v>2540</v>
      </c>
      <c r="X650" s="35" t="s">
        <v>704</v>
      </c>
      <c r="Y650" s="11"/>
    </row>
    <row r="651" spans="1:25" ht="51" customHeight="1" x14ac:dyDescent="0.2">
      <c r="A651" s="33" t="s">
        <v>2541</v>
      </c>
      <c r="B651" s="34" t="s">
        <v>700</v>
      </c>
      <c r="C651" s="35" t="s">
        <v>701</v>
      </c>
      <c r="D651" s="35" t="s">
        <v>2293</v>
      </c>
      <c r="E651" s="17" t="s">
        <v>74</v>
      </c>
      <c r="F651" s="37" t="s">
        <v>2542</v>
      </c>
      <c r="G651" s="37" t="s">
        <v>601</v>
      </c>
      <c r="H651" s="19">
        <v>43756</v>
      </c>
      <c r="I651" s="19">
        <v>44304</v>
      </c>
      <c r="J651" s="19" t="str">
        <f ca="1">IF(Ugovori_OPULJP[[#This Row],[DATUM ZAVRŠETKA OPERACIJE]]&lt;TODAY(),"završen","u provedbi")</f>
        <v>završen</v>
      </c>
      <c r="K651" s="18" t="s">
        <v>2543</v>
      </c>
      <c r="L651" s="18" t="s">
        <v>102</v>
      </c>
      <c r="M651" s="42">
        <v>0.85</v>
      </c>
      <c r="N651" s="42">
        <v>0.15</v>
      </c>
      <c r="O651" s="27">
        <f>Ugovori_OPULJP[[#This Row],[Bespovratna sredstva - Ukupno (EU+Nac) HRK
= Ukupna ugovorena vrijednost bespovratnih sredstava]]*Ugovori_OPULJP[[#This Row],[EU STOPA SUFINANCIRANJA %
EU CO-FINANCING RATE %]]</f>
        <v>708320.20649999997</v>
      </c>
      <c r="P651" s="27">
        <f>Ugovori_OPULJP[[#This Row],[Bespovratna sredstva - Ukupno (EU+Nac) HRK
= Ukupna ugovorena vrijednost bespovratnih sredstava]]*Ugovori_OPULJP[[#This Row],[STOPA NACIONALNOG SUFINANCIRANJA %]]</f>
        <v>124997.6835</v>
      </c>
      <c r="Q651" s="27">
        <v>833317.89</v>
      </c>
      <c r="R651" s="27">
        <v>0</v>
      </c>
      <c r="S651" s="27">
        <v>0</v>
      </c>
      <c r="T651" s="20">
        <f>Ugovori_OPULJP[[#This Row],[Bespovratna sredstva - Ukupno (EU+Nac) HRK
= Ukupna ugovorena vrijednost bespovratnih sredstava]]+Ugovori_OPULJP[[#This Row],[Javni doprinos korisnika - HRK]]+Ugovori_OPULJP[[#This Row],[Privatni doprinos korisnika - HRK]]</f>
        <v>833317.89</v>
      </c>
      <c r="U651" s="17" t="s">
        <v>32</v>
      </c>
      <c r="V651" s="17" t="s">
        <v>29</v>
      </c>
      <c r="W651" s="35" t="s">
        <v>2544</v>
      </c>
      <c r="X651" s="35" t="s">
        <v>704</v>
      </c>
      <c r="Y651" s="11"/>
    </row>
    <row r="652" spans="1:25" ht="51" customHeight="1" x14ac:dyDescent="0.2">
      <c r="A652" s="33" t="s">
        <v>2545</v>
      </c>
      <c r="B652" s="34" t="s">
        <v>700</v>
      </c>
      <c r="C652" s="35" t="s">
        <v>701</v>
      </c>
      <c r="D652" s="35" t="s">
        <v>2293</v>
      </c>
      <c r="E652" s="17" t="s">
        <v>74</v>
      </c>
      <c r="F652" s="37" t="s">
        <v>2546</v>
      </c>
      <c r="G652" s="37" t="s">
        <v>620</v>
      </c>
      <c r="H652" s="19">
        <v>43346</v>
      </c>
      <c r="I652" s="19">
        <v>43954</v>
      </c>
      <c r="J652" s="19" t="str">
        <f ca="1">IF(Ugovori_OPULJP[[#This Row],[DATUM ZAVRŠETKA OPERACIJE]]&lt;TODAY(),"završen","u provedbi")</f>
        <v>završen</v>
      </c>
      <c r="K652" s="18" t="s">
        <v>243</v>
      </c>
      <c r="L652" s="18" t="s">
        <v>243</v>
      </c>
      <c r="M652" s="42">
        <v>0.85</v>
      </c>
      <c r="N652" s="42">
        <v>0.15</v>
      </c>
      <c r="O652" s="27">
        <f>Ugovori_OPULJP[[#This Row],[Bespovratna sredstva - Ukupno (EU+Nac) HRK
= Ukupna ugovorena vrijednost bespovratnih sredstava]]*Ugovori_OPULJP[[#This Row],[EU STOPA SUFINANCIRANJA %
EU CO-FINANCING RATE %]]</f>
        <v>535731.37</v>
      </c>
      <c r="P652" s="27">
        <f>Ugovori_OPULJP[[#This Row],[Bespovratna sredstva - Ukupno (EU+Nac) HRK
= Ukupna ugovorena vrijednost bespovratnih sredstava]]*Ugovori_OPULJP[[#This Row],[STOPA NACIONALNOG SUFINANCIRANJA %]]</f>
        <v>94540.829999999987</v>
      </c>
      <c r="Q652" s="27">
        <v>630272.19999999995</v>
      </c>
      <c r="R652" s="27">
        <v>0</v>
      </c>
      <c r="S652" s="27">
        <v>0</v>
      </c>
      <c r="T652" s="20">
        <f>Ugovori_OPULJP[[#This Row],[Bespovratna sredstva - Ukupno (EU+Nac) HRK
= Ukupna ugovorena vrijednost bespovratnih sredstava]]+Ugovori_OPULJP[[#This Row],[Javni doprinos korisnika - HRK]]+Ugovori_OPULJP[[#This Row],[Privatni doprinos korisnika - HRK]]</f>
        <v>630272.19999999995</v>
      </c>
      <c r="U652" s="17" t="s">
        <v>32</v>
      </c>
      <c r="V652" s="17" t="s">
        <v>29</v>
      </c>
      <c r="W652" s="35" t="s">
        <v>2547</v>
      </c>
      <c r="X652" s="35" t="s">
        <v>704</v>
      </c>
      <c r="Y652" s="11"/>
    </row>
    <row r="653" spans="1:25" ht="51" customHeight="1" x14ac:dyDescent="0.2">
      <c r="A653" s="33" t="s">
        <v>2548</v>
      </c>
      <c r="B653" s="34" t="s">
        <v>700</v>
      </c>
      <c r="C653" s="35" t="s">
        <v>701</v>
      </c>
      <c r="D653" s="35" t="s">
        <v>2293</v>
      </c>
      <c r="E653" s="17" t="s">
        <v>74</v>
      </c>
      <c r="F653" s="37" t="s">
        <v>2549</v>
      </c>
      <c r="G653" s="37" t="s">
        <v>1643</v>
      </c>
      <c r="H653" s="19">
        <v>43763</v>
      </c>
      <c r="I653" s="19">
        <v>44494</v>
      </c>
      <c r="J653" s="19" t="str">
        <f ca="1">IF(Ugovori_OPULJP[[#This Row],[DATUM ZAVRŠETKA OPERACIJE]]&lt;TODAY(),"završen","u provedbi")</f>
        <v>završen</v>
      </c>
      <c r="K653" s="18" t="s">
        <v>184</v>
      </c>
      <c r="L653" s="18" t="s">
        <v>184</v>
      </c>
      <c r="M653" s="42">
        <v>0.85</v>
      </c>
      <c r="N653" s="42">
        <v>0.15</v>
      </c>
      <c r="O653" s="27">
        <f>Ugovori_OPULJP[[#This Row],[Bespovratna sredstva - Ukupno (EU+Nac) HRK
= Ukupna ugovorena vrijednost bespovratnih sredstava]]*Ugovori_OPULJP[[#This Row],[EU STOPA SUFINANCIRANJA %
EU CO-FINANCING RATE %]]</f>
        <v>921115.92150000005</v>
      </c>
      <c r="P653" s="27">
        <f>Ugovori_OPULJP[[#This Row],[Bespovratna sredstva - Ukupno (EU+Nac) HRK
= Ukupna ugovorena vrijednost bespovratnih sredstava]]*Ugovori_OPULJP[[#This Row],[STOPA NACIONALNOG SUFINANCIRANJA %]]</f>
        <v>162549.86850000001</v>
      </c>
      <c r="Q653" s="27">
        <v>1083665.79</v>
      </c>
      <c r="R653" s="27">
        <v>0</v>
      </c>
      <c r="S653" s="27">
        <v>0</v>
      </c>
      <c r="T653" s="20">
        <f>Ugovori_OPULJP[[#This Row],[Bespovratna sredstva - Ukupno (EU+Nac) HRK
= Ukupna ugovorena vrijednost bespovratnih sredstava]]+Ugovori_OPULJP[[#This Row],[Javni doprinos korisnika - HRK]]+Ugovori_OPULJP[[#This Row],[Privatni doprinos korisnika - HRK]]</f>
        <v>1083665.79</v>
      </c>
      <c r="U653" s="17" t="s">
        <v>32</v>
      </c>
      <c r="V653" s="17" t="s">
        <v>29</v>
      </c>
      <c r="W653" s="35" t="s">
        <v>2550</v>
      </c>
      <c r="X653" s="35" t="s">
        <v>704</v>
      </c>
      <c r="Y653" s="11"/>
    </row>
    <row r="654" spans="1:25" ht="51" customHeight="1" x14ac:dyDescent="0.2">
      <c r="A654" s="33" t="s">
        <v>2551</v>
      </c>
      <c r="B654" s="34" t="s">
        <v>700</v>
      </c>
      <c r="C654" s="35" t="s">
        <v>701</v>
      </c>
      <c r="D654" s="35" t="s">
        <v>2293</v>
      </c>
      <c r="E654" s="17" t="s">
        <v>74</v>
      </c>
      <c r="F654" s="37" t="s">
        <v>2488</v>
      </c>
      <c r="G654" s="37" t="s">
        <v>2552</v>
      </c>
      <c r="H654" s="19">
        <v>43557</v>
      </c>
      <c r="I654" s="19">
        <v>44167</v>
      </c>
      <c r="J654" s="19" t="str">
        <f ca="1">IF(Ugovori_OPULJP[[#This Row],[DATUM ZAVRŠETKA OPERACIJE]]&lt;TODAY(),"završen","u provedbi")</f>
        <v>završen</v>
      </c>
      <c r="K654" s="18" t="s">
        <v>2553</v>
      </c>
      <c r="L654" s="18" t="s">
        <v>31</v>
      </c>
      <c r="M654" s="42">
        <v>0.85</v>
      </c>
      <c r="N654" s="42">
        <v>0.15</v>
      </c>
      <c r="O654" s="27">
        <f>Ugovori_OPULJP[[#This Row],[Bespovratna sredstva - Ukupno (EU+Nac) HRK
= Ukupna ugovorena vrijednost bespovratnih sredstava]]*Ugovori_OPULJP[[#This Row],[EU STOPA SUFINANCIRANJA %
EU CO-FINANCING RATE %]]</f>
        <v>896624.26800000004</v>
      </c>
      <c r="P654" s="27">
        <f>Ugovori_OPULJP[[#This Row],[Bespovratna sredstva - Ukupno (EU+Nac) HRK
= Ukupna ugovorena vrijednost bespovratnih sredstava]]*Ugovori_OPULJP[[#This Row],[STOPA NACIONALNOG SUFINANCIRANJA %]]</f>
        <v>158227.81200000001</v>
      </c>
      <c r="Q654" s="27">
        <v>1054852.08</v>
      </c>
      <c r="R654" s="27">
        <v>0</v>
      </c>
      <c r="S654" s="27">
        <v>0</v>
      </c>
      <c r="T654" s="20">
        <f>Ugovori_OPULJP[[#This Row],[Bespovratna sredstva - Ukupno (EU+Nac) HRK
= Ukupna ugovorena vrijednost bespovratnih sredstava]]+Ugovori_OPULJP[[#This Row],[Javni doprinos korisnika - HRK]]+Ugovori_OPULJP[[#This Row],[Privatni doprinos korisnika - HRK]]</f>
        <v>1054852.08</v>
      </c>
      <c r="U654" s="17" t="s">
        <v>32</v>
      </c>
      <c r="V654" s="17" t="s">
        <v>29</v>
      </c>
      <c r="W654" s="35" t="s">
        <v>2554</v>
      </c>
      <c r="X654" s="35" t="s">
        <v>704</v>
      </c>
      <c r="Y654" s="11"/>
    </row>
    <row r="655" spans="1:25" ht="51" customHeight="1" x14ac:dyDescent="0.2">
      <c r="A655" s="33" t="s">
        <v>2555</v>
      </c>
      <c r="B655" s="34" t="s">
        <v>700</v>
      </c>
      <c r="C655" s="35" t="s">
        <v>701</v>
      </c>
      <c r="D655" s="35" t="s">
        <v>2293</v>
      </c>
      <c r="E655" s="17" t="s">
        <v>74</v>
      </c>
      <c r="F655" s="37" t="s">
        <v>2556</v>
      </c>
      <c r="G655" s="37" t="s">
        <v>2557</v>
      </c>
      <c r="H655" s="19">
        <v>43797</v>
      </c>
      <c r="I655" s="19">
        <v>44528</v>
      </c>
      <c r="J655" s="19" t="str">
        <f ca="1">IF(Ugovori_OPULJP[[#This Row],[DATUM ZAVRŠETKA OPERACIJE]]&lt;TODAY(),"završen","u provedbi")</f>
        <v>završen</v>
      </c>
      <c r="K655" s="18" t="s">
        <v>30</v>
      </c>
      <c r="L655" s="18" t="s">
        <v>31</v>
      </c>
      <c r="M655" s="42">
        <v>0.85</v>
      </c>
      <c r="N655" s="42">
        <v>0.15</v>
      </c>
      <c r="O655" s="27">
        <f>Ugovori_OPULJP[[#This Row],[Bespovratna sredstva - Ukupno (EU+Nac) HRK
= Ukupna ugovorena vrijednost bespovratnih sredstava]]*Ugovori_OPULJP[[#This Row],[EU STOPA SUFINANCIRANJA %
EU CO-FINANCING RATE %]]</f>
        <v>1207430.4484999999</v>
      </c>
      <c r="P655" s="27">
        <f>Ugovori_OPULJP[[#This Row],[Bespovratna sredstva - Ukupno (EU+Nac) HRK
= Ukupna ugovorena vrijednost bespovratnih sredstava]]*Ugovori_OPULJP[[#This Row],[STOPA NACIONALNOG SUFINANCIRANJA %]]</f>
        <v>213075.96149999998</v>
      </c>
      <c r="Q655" s="27">
        <v>1420506.41</v>
      </c>
      <c r="R655" s="27">
        <v>0</v>
      </c>
      <c r="S655" s="27">
        <v>0</v>
      </c>
      <c r="T655" s="20">
        <f>Ugovori_OPULJP[[#This Row],[Bespovratna sredstva - Ukupno (EU+Nac) HRK
= Ukupna ugovorena vrijednost bespovratnih sredstava]]+Ugovori_OPULJP[[#This Row],[Javni doprinos korisnika - HRK]]+Ugovori_OPULJP[[#This Row],[Privatni doprinos korisnika - HRK]]</f>
        <v>1420506.41</v>
      </c>
      <c r="U655" s="17" t="s">
        <v>32</v>
      </c>
      <c r="V655" s="17" t="s">
        <v>29</v>
      </c>
      <c r="W655" s="35" t="s">
        <v>2558</v>
      </c>
      <c r="X655" s="35" t="s">
        <v>704</v>
      </c>
      <c r="Y655" s="11"/>
    </row>
    <row r="656" spans="1:25" ht="51" customHeight="1" x14ac:dyDescent="0.2">
      <c r="A656" s="33" t="s">
        <v>2559</v>
      </c>
      <c r="B656" s="34" t="s">
        <v>700</v>
      </c>
      <c r="C656" s="35" t="s">
        <v>701</v>
      </c>
      <c r="D656" s="35" t="s">
        <v>2293</v>
      </c>
      <c r="E656" s="17" t="s">
        <v>74</v>
      </c>
      <c r="F656" s="37" t="s">
        <v>2560</v>
      </c>
      <c r="G656" s="37" t="s">
        <v>1865</v>
      </c>
      <c r="H656" s="19">
        <v>43761</v>
      </c>
      <c r="I656" s="19">
        <v>44309</v>
      </c>
      <c r="J656" s="19" t="str">
        <f ca="1">IF(Ugovori_OPULJP[[#This Row],[DATUM ZAVRŠETKA OPERACIJE]]&lt;TODAY(),"završen","u provedbi")</f>
        <v>završen</v>
      </c>
      <c r="K656" s="18" t="s">
        <v>248</v>
      </c>
      <c r="L656" s="18" t="s">
        <v>248</v>
      </c>
      <c r="M656" s="42">
        <v>0.85</v>
      </c>
      <c r="N656" s="42">
        <v>0.15</v>
      </c>
      <c r="O656" s="27">
        <f>Ugovori_OPULJP[[#This Row],[Bespovratna sredstva - Ukupno (EU+Nac) HRK
= Ukupna ugovorena vrijednost bespovratnih sredstava]]*Ugovori_OPULJP[[#This Row],[EU STOPA SUFINANCIRANJA %
EU CO-FINANCING RATE %]]</f>
        <v>790965.3835</v>
      </c>
      <c r="P656" s="27">
        <f>Ugovori_OPULJP[[#This Row],[Bespovratna sredstva - Ukupno (EU+Nac) HRK
= Ukupna ugovorena vrijednost bespovratnih sredstava]]*Ugovori_OPULJP[[#This Row],[STOPA NACIONALNOG SUFINANCIRANJA %]]</f>
        <v>139582.12649999998</v>
      </c>
      <c r="Q656" s="27">
        <v>930547.51</v>
      </c>
      <c r="R656" s="27">
        <v>0</v>
      </c>
      <c r="S656" s="27">
        <v>0</v>
      </c>
      <c r="T656" s="20">
        <f>Ugovori_OPULJP[[#This Row],[Bespovratna sredstva - Ukupno (EU+Nac) HRK
= Ukupna ugovorena vrijednost bespovratnih sredstava]]+Ugovori_OPULJP[[#This Row],[Javni doprinos korisnika - HRK]]+Ugovori_OPULJP[[#This Row],[Privatni doprinos korisnika - HRK]]</f>
        <v>930547.51</v>
      </c>
      <c r="U656" s="17" t="s">
        <v>32</v>
      </c>
      <c r="V656" s="17" t="s">
        <v>29</v>
      </c>
      <c r="W656" s="35" t="s">
        <v>2561</v>
      </c>
      <c r="X656" s="35" t="s">
        <v>704</v>
      </c>
      <c r="Y656" s="11"/>
    </row>
    <row r="657" spans="1:25" ht="51" customHeight="1" x14ac:dyDescent="0.2">
      <c r="A657" s="33" t="s">
        <v>2562</v>
      </c>
      <c r="B657" s="34" t="s">
        <v>700</v>
      </c>
      <c r="C657" s="35" t="s">
        <v>701</v>
      </c>
      <c r="D657" s="35" t="s">
        <v>2293</v>
      </c>
      <c r="E657" s="17" t="s">
        <v>74</v>
      </c>
      <c r="F657" s="37" t="s">
        <v>2563</v>
      </c>
      <c r="G657" s="80" t="s">
        <v>2564</v>
      </c>
      <c r="H657" s="19">
        <v>43760</v>
      </c>
      <c r="I657" s="19">
        <v>44310</v>
      </c>
      <c r="J657" s="19" t="str">
        <f ca="1">IF(Ugovori_OPULJP[[#This Row],[DATUM ZAVRŠETKA OPERACIJE]]&lt;TODAY(),"završen","u provedbi")</f>
        <v>završen</v>
      </c>
      <c r="K657" s="18" t="s">
        <v>153</v>
      </c>
      <c r="L657" s="18" t="s">
        <v>153</v>
      </c>
      <c r="M657" s="42">
        <v>0.85</v>
      </c>
      <c r="N657" s="42">
        <v>0.15</v>
      </c>
      <c r="O657" s="27">
        <f>Ugovori_OPULJP[[#This Row],[Bespovratna sredstva - Ukupno (EU+Nac) HRK
= Ukupna ugovorena vrijednost bespovratnih sredstava]]*Ugovori_OPULJP[[#This Row],[EU STOPA SUFINANCIRANJA %
EU CO-FINANCING RATE %]]</f>
        <v>791179.86399999994</v>
      </c>
      <c r="P657" s="27">
        <f>Ugovori_OPULJP[[#This Row],[Bespovratna sredstva - Ukupno (EU+Nac) HRK
= Ukupna ugovorena vrijednost bespovratnih sredstava]]*Ugovori_OPULJP[[#This Row],[STOPA NACIONALNOG SUFINANCIRANJA %]]</f>
        <v>139619.976</v>
      </c>
      <c r="Q657" s="27">
        <v>930799.84</v>
      </c>
      <c r="R657" s="27">
        <v>0</v>
      </c>
      <c r="S657" s="27">
        <v>0</v>
      </c>
      <c r="T657" s="20">
        <f>Ugovori_OPULJP[[#This Row],[Bespovratna sredstva - Ukupno (EU+Nac) HRK
= Ukupna ugovorena vrijednost bespovratnih sredstava]]+Ugovori_OPULJP[[#This Row],[Javni doprinos korisnika - HRK]]+Ugovori_OPULJP[[#This Row],[Privatni doprinos korisnika - HRK]]</f>
        <v>930799.84</v>
      </c>
      <c r="U657" s="17" t="s">
        <v>32</v>
      </c>
      <c r="V657" s="17" t="s">
        <v>29</v>
      </c>
      <c r="W657" s="35" t="s">
        <v>2565</v>
      </c>
      <c r="X657" s="35" t="s">
        <v>704</v>
      </c>
      <c r="Y657" s="11"/>
    </row>
    <row r="658" spans="1:25" ht="51" customHeight="1" x14ac:dyDescent="0.2">
      <c r="A658" s="33" t="s">
        <v>2566</v>
      </c>
      <c r="B658" s="34" t="s">
        <v>700</v>
      </c>
      <c r="C658" s="35" t="s">
        <v>701</v>
      </c>
      <c r="D658" s="35" t="s">
        <v>2293</v>
      </c>
      <c r="E658" s="17" t="s">
        <v>74</v>
      </c>
      <c r="F658" s="37" t="s">
        <v>2567</v>
      </c>
      <c r="G658" s="37" t="s">
        <v>2568</v>
      </c>
      <c r="H658" s="19">
        <v>43759</v>
      </c>
      <c r="I658" s="19">
        <v>44307</v>
      </c>
      <c r="J658" s="19" t="str">
        <f ca="1">IF(Ugovori_OPULJP[[#This Row],[DATUM ZAVRŠETKA OPERACIJE]]&lt;TODAY(),"završen","u provedbi")</f>
        <v>završen</v>
      </c>
      <c r="K658" s="18" t="s">
        <v>324</v>
      </c>
      <c r="L658" s="18" t="s">
        <v>324</v>
      </c>
      <c r="M658" s="42">
        <v>0.85</v>
      </c>
      <c r="N658" s="42">
        <v>0.15</v>
      </c>
      <c r="O658" s="27">
        <f>Ugovori_OPULJP[[#This Row],[Bespovratna sredstva - Ukupno (EU+Nac) HRK
= Ukupna ugovorena vrijednost bespovratnih sredstava]]*Ugovori_OPULJP[[#This Row],[EU STOPA SUFINANCIRANJA %
EU CO-FINANCING RATE %]]</f>
        <v>374372.49549999996</v>
      </c>
      <c r="P658" s="27">
        <f>Ugovori_OPULJP[[#This Row],[Bespovratna sredstva - Ukupno (EU+Nac) HRK
= Ukupna ugovorena vrijednost bespovratnih sredstava]]*Ugovori_OPULJP[[#This Row],[STOPA NACIONALNOG SUFINANCIRANJA %]]</f>
        <v>66065.734499999991</v>
      </c>
      <c r="Q658" s="27">
        <v>440438.23</v>
      </c>
      <c r="R658" s="27">
        <v>0</v>
      </c>
      <c r="S658" s="27">
        <v>0</v>
      </c>
      <c r="T658" s="20">
        <f>Ugovori_OPULJP[[#This Row],[Bespovratna sredstva - Ukupno (EU+Nac) HRK
= Ukupna ugovorena vrijednost bespovratnih sredstava]]+Ugovori_OPULJP[[#This Row],[Javni doprinos korisnika - HRK]]+Ugovori_OPULJP[[#This Row],[Privatni doprinos korisnika - HRK]]</f>
        <v>440438.23</v>
      </c>
      <c r="U658" s="17" t="s">
        <v>32</v>
      </c>
      <c r="V658" s="17" t="s">
        <v>29</v>
      </c>
      <c r="W658" s="35" t="s">
        <v>2569</v>
      </c>
      <c r="X658" s="35" t="s">
        <v>704</v>
      </c>
      <c r="Y658" s="11"/>
    </row>
    <row r="659" spans="1:25" ht="51" customHeight="1" x14ac:dyDescent="0.2">
      <c r="A659" s="33" t="s">
        <v>2570</v>
      </c>
      <c r="B659" s="34" t="s">
        <v>700</v>
      </c>
      <c r="C659" s="35" t="s">
        <v>701</v>
      </c>
      <c r="D659" s="35" t="s">
        <v>2293</v>
      </c>
      <c r="E659" s="17" t="s">
        <v>74</v>
      </c>
      <c r="F659" s="37" t="s">
        <v>2571</v>
      </c>
      <c r="G659" s="37" t="s">
        <v>613</v>
      </c>
      <c r="H659" s="19">
        <v>43759</v>
      </c>
      <c r="I659" s="19">
        <v>44307</v>
      </c>
      <c r="J659" s="19" t="str">
        <f ca="1">IF(Ugovori_OPULJP[[#This Row],[DATUM ZAVRŠETKA OPERACIJE]]&lt;TODAY(),"završen","u provedbi")</f>
        <v>završen</v>
      </c>
      <c r="K659" s="18" t="s">
        <v>82</v>
      </c>
      <c r="L659" s="18" t="s">
        <v>82</v>
      </c>
      <c r="M659" s="42">
        <v>0.85</v>
      </c>
      <c r="N659" s="42">
        <v>0.15</v>
      </c>
      <c r="O659" s="27">
        <f>Ugovori_OPULJP[[#This Row],[Bespovratna sredstva - Ukupno (EU+Nac) HRK
= Ukupna ugovorena vrijednost bespovratnih sredstava]]*Ugovori_OPULJP[[#This Row],[EU STOPA SUFINANCIRANJA %
EU CO-FINANCING RATE %]]</f>
        <v>663776.75549999997</v>
      </c>
      <c r="P659" s="27">
        <f>Ugovori_OPULJP[[#This Row],[Bespovratna sredstva - Ukupno (EU+Nac) HRK
= Ukupna ugovorena vrijednost bespovratnih sredstava]]*Ugovori_OPULJP[[#This Row],[STOPA NACIONALNOG SUFINANCIRANJA %]]</f>
        <v>117137.07449999999</v>
      </c>
      <c r="Q659" s="27">
        <v>780913.83</v>
      </c>
      <c r="R659" s="27">
        <v>0</v>
      </c>
      <c r="S659" s="27">
        <v>0</v>
      </c>
      <c r="T659" s="20">
        <f>Ugovori_OPULJP[[#This Row],[Bespovratna sredstva - Ukupno (EU+Nac) HRK
= Ukupna ugovorena vrijednost bespovratnih sredstava]]+Ugovori_OPULJP[[#This Row],[Javni doprinos korisnika - HRK]]+Ugovori_OPULJP[[#This Row],[Privatni doprinos korisnika - HRK]]</f>
        <v>780913.83</v>
      </c>
      <c r="U659" s="17" t="s">
        <v>32</v>
      </c>
      <c r="V659" s="17" t="s">
        <v>29</v>
      </c>
      <c r="W659" s="35" t="s">
        <v>2572</v>
      </c>
      <c r="X659" s="35" t="s">
        <v>704</v>
      </c>
      <c r="Y659" s="11"/>
    </row>
    <row r="660" spans="1:25" ht="51" customHeight="1" x14ac:dyDescent="0.2">
      <c r="A660" s="33" t="s">
        <v>2573</v>
      </c>
      <c r="B660" s="34" t="s">
        <v>700</v>
      </c>
      <c r="C660" s="35" t="s">
        <v>701</v>
      </c>
      <c r="D660" s="35" t="s">
        <v>2293</v>
      </c>
      <c r="E660" s="17" t="s">
        <v>74</v>
      </c>
      <c r="F660" s="37" t="s">
        <v>2574</v>
      </c>
      <c r="G660" s="37" t="s">
        <v>2575</v>
      </c>
      <c r="H660" s="19">
        <v>43896</v>
      </c>
      <c r="I660" s="19">
        <v>44567</v>
      </c>
      <c r="J660" s="19" t="str">
        <f ca="1">IF(Ugovori_OPULJP[[#This Row],[DATUM ZAVRŠETKA OPERACIJE]]&lt;TODAY(),"završen","u provedbi")</f>
        <v>završen</v>
      </c>
      <c r="K660" s="18" t="s">
        <v>2576</v>
      </c>
      <c r="L660" s="18" t="s">
        <v>82</v>
      </c>
      <c r="M660" s="42">
        <v>0.85</v>
      </c>
      <c r="N660" s="42">
        <v>0.15</v>
      </c>
      <c r="O660" s="27">
        <f>Ugovori_OPULJP[[#This Row],[Bespovratna sredstva - Ukupno (EU+Nac) HRK
= Ukupna ugovorena vrijednost bespovratnih sredstava]]*Ugovori_OPULJP[[#This Row],[EU STOPA SUFINANCIRANJA %
EU CO-FINANCING RATE %]]</f>
        <v>706143.70500000007</v>
      </c>
      <c r="P660" s="27">
        <f>Ugovori_OPULJP[[#This Row],[Bespovratna sredstva - Ukupno (EU+Nac) HRK
= Ukupna ugovorena vrijednost bespovratnih sredstava]]*Ugovori_OPULJP[[#This Row],[STOPA NACIONALNOG SUFINANCIRANJA %]]</f>
        <v>124613.595</v>
      </c>
      <c r="Q660" s="27">
        <v>830757.3</v>
      </c>
      <c r="R660" s="27">
        <v>0</v>
      </c>
      <c r="S660" s="27">
        <v>0</v>
      </c>
      <c r="T660" s="20">
        <f>Ugovori_OPULJP[[#This Row],[Bespovratna sredstva - Ukupno (EU+Nac) HRK
= Ukupna ugovorena vrijednost bespovratnih sredstava]]+Ugovori_OPULJP[[#This Row],[Javni doprinos korisnika - HRK]]+Ugovori_OPULJP[[#This Row],[Privatni doprinos korisnika - HRK]]</f>
        <v>830757.3</v>
      </c>
      <c r="U660" s="17" t="s">
        <v>32</v>
      </c>
      <c r="V660" s="17" t="s">
        <v>29</v>
      </c>
      <c r="W660" s="35" t="s">
        <v>2577</v>
      </c>
      <c r="X660" s="35" t="s">
        <v>704</v>
      </c>
      <c r="Y660" s="11"/>
    </row>
    <row r="661" spans="1:25" ht="51" customHeight="1" x14ac:dyDescent="0.2">
      <c r="A661" s="33" t="s">
        <v>2578</v>
      </c>
      <c r="B661" s="34" t="s">
        <v>700</v>
      </c>
      <c r="C661" s="35" t="s">
        <v>701</v>
      </c>
      <c r="D661" s="35" t="s">
        <v>2293</v>
      </c>
      <c r="E661" s="17" t="s">
        <v>74</v>
      </c>
      <c r="F661" s="37" t="s">
        <v>2579</v>
      </c>
      <c r="G661" s="37" t="s">
        <v>2100</v>
      </c>
      <c r="H661" s="19">
        <v>43902</v>
      </c>
      <c r="I661" s="19">
        <v>44632</v>
      </c>
      <c r="J661" s="19" t="str">
        <f ca="1">IF(Ugovori_OPULJP[[#This Row],[DATUM ZAVRŠETKA OPERACIJE]]&lt;TODAY(),"završen","u provedbi")</f>
        <v>završen</v>
      </c>
      <c r="K661" s="18" t="s">
        <v>97</v>
      </c>
      <c r="L661" s="18" t="s">
        <v>97</v>
      </c>
      <c r="M661" s="42">
        <v>0.85</v>
      </c>
      <c r="N661" s="42">
        <v>0.15</v>
      </c>
      <c r="O661" s="27">
        <f>Ugovori_OPULJP[[#This Row],[Bespovratna sredstva - Ukupno (EU+Nac) HRK
= Ukupna ugovorena vrijednost bespovratnih sredstava]]*Ugovori_OPULJP[[#This Row],[EU STOPA SUFINANCIRANJA %
EU CO-FINANCING RATE %]]</f>
        <v>840101.75</v>
      </c>
      <c r="P661" s="27">
        <f>Ugovori_OPULJP[[#This Row],[Bespovratna sredstva - Ukupno (EU+Nac) HRK
= Ukupna ugovorena vrijednost bespovratnih sredstava]]*Ugovori_OPULJP[[#This Row],[STOPA NACIONALNOG SUFINANCIRANJA %]]</f>
        <v>148253.25</v>
      </c>
      <c r="Q661" s="27">
        <v>988355</v>
      </c>
      <c r="R661" s="27">
        <v>0</v>
      </c>
      <c r="S661" s="27">
        <v>0</v>
      </c>
      <c r="T661" s="20">
        <f>Ugovori_OPULJP[[#This Row],[Bespovratna sredstva - Ukupno (EU+Nac) HRK
= Ukupna ugovorena vrijednost bespovratnih sredstava]]+Ugovori_OPULJP[[#This Row],[Javni doprinos korisnika - HRK]]+Ugovori_OPULJP[[#This Row],[Privatni doprinos korisnika - HRK]]</f>
        <v>988355</v>
      </c>
      <c r="U661" s="17" t="s">
        <v>32</v>
      </c>
      <c r="V661" s="17" t="s">
        <v>29</v>
      </c>
      <c r="W661" s="35" t="s">
        <v>2580</v>
      </c>
      <c r="X661" s="35" t="s">
        <v>704</v>
      </c>
      <c r="Y661" s="11"/>
    </row>
    <row r="662" spans="1:25" ht="51" customHeight="1" x14ac:dyDescent="0.2">
      <c r="A662" s="33" t="s">
        <v>2581</v>
      </c>
      <c r="B662" s="34" t="s">
        <v>700</v>
      </c>
      <c r="C662" s="35" t="s">
        <v>701</v>
      </c>
      <c r="D662" s="35" t="s">
        <v>2293</v>
      </c>
      <c r="E662" s="17" t="s">
        <v>74</v>
      </c>
      <c r="F662" s="37" t="s">
        <v>2582</v>
      </c>
      <c r="G662" s="37" t="s">
        <v>1710</v>
      </c>
      <c r="H662" s="19">
        <v>43903</v>
      </c>
      <c r="I662" s="19">
        <v>44633</v>
      </c>
      <c r="J662" s="19" t="str">
        <f ca="1">IF(Ugovori_OPULJP[[#This Row],[DATUM ZAVRŠETKA OPERACIJE]]&lt;TODAY(),"završen","u provedbi")</f>
        <v>završen</v>
      </c>
      <c r="K662" s="18" t="s">
        <v>92</v>
      </c>
      <c r="L662" s="18" t="s">
        <v>92</v>
      </c>
      <c r="M662" s="42">
        <v>0.85</v>
      </c>
      <c r="N662" s="42">
        <v>0.15</v>
      </c>
      <c r="O662" s="27">
        <f>Ugovori_OPULJP[[#This Row],[Bespovratna sredstva - Ukupno (EU+Nac) HRK
= Ukupna ugovorena vrijednost bespovratnih sredstava]]*Ugovori_OPULJP[[#This Row],[EU STOPA SUFINANCIRANJA %
EU CO-FINANCING RATE %]]</f>
        <v>1266423.942</v>
      </c>
      <c r="P662" s="27">
        <f>Ugovori_OPULJP[[#This Row],[Bespovratna sredstva - Ukupno (EU+Nac) HRK
= Ukupna ugovorena vrijednost bespovratnih sredstava]]*Ugovori_OPULJP[[#This Row],[STOPA NACIONALNOG SUFINANCIRANJA %]]</f>
        <v>223486.57800000001</v>
      </c>
      <c r="Q662" s="27">
        <v>1489910.52</v>
      </c>
      <c r="R662" s="27">
        <v>0</v>
      </c>
      <c r="S662" s="27">
        <v>0</v>
      </c>
      <c r="T662" s="20">
        <f>Ugovori_OPULJP[[#This Row],[Bespovratna sredstva - Ukupno (EU+Nac) HRK
= Ukupna ugovorena vrijednost bespovratnih sredstava]]+Ugovori_OPULJP[[#This Row],[Javni doprinos korisnika - HRK]]+Ugovori_OPULJP[[#This Row],[Privatni doprinos korisnika - HRK]]</f>
        <v>1489910.52</v>
      </c>
      <c r="U662" s="17" t="s">
        <v>32</v>
      </c>
      <c r="V662" s="17" t="s">
        <v>29</v>
      </c>
      <c r="W662" s="35" t="s">
        <v>2583</v>
      </c>
      <c r="X662" s="35" t="s">
        <v>704</v>
      </c>
      <c r="Y662" s="11"/>
    </row>
    <row r="663" spans="1:25" ht="51" customHeight="1" x14ac:dyDescent="0.2">
      <c r="A663" s="33" t="s">
        <v>2584</v>
      </c>
      <c r="B663" s="34" t="s">
        <v>700</v>
      </c>
      <c r="C663" s="35" t="s">
        <v>701</v>
      </c>
      <c r="D663" s="35" t="s">
        <v>2293</v>
      </c>
      <c r="E663" s="17" t="s">
        <v>74</v>
      </c>
      <c r="F663" s="37" t="s">
        <v>2585</v>
      </c>
      <c r="G663" s="37" t="s">
        <v>2586</v>
      </c>
      <c r="H663" s="19">
        <v>43896</v>
      </c>
      <c r="I663" s="19">
        <v>44445</v>
      </c>
      <c r="J663" s="19" t="str">
        <f ca="1">IF(Ugovori_OPULJP[[#This Row],[DATUM ZAVRŠETKA OPERACIJE]]&lt;TODAY(),"završen","u provedbi")</f>
        <v>završen</v>
      </c>
      <c r="K663" s="18" t="s">
        <v>92</v>
      </c>
      <c r="L663" s="18" t="s">
        <v>92</v>
      </c>
      <c r="M663" s="42">
        <v>0.85</v>
      </c>
      <c r="N663" s="42">
        <v>0.15</v>
      </c>
      <c r="O663" s="27">
        <f>Ugovori_OPULJP[[#This Row],[Bespovratna sredstva - Ukupno (EU+Nac) HRK
= Ukupna ugovorena vrijednost bespovratnih sredstava]]*Ugovori_OPULJP[[#This Row],[EU STOPA SUFINANCIRANJA %
EU CO-FINANCING RATE %]]</f>
        <v>509813</v>
      </c>
      <c r="P663" s="27">
        <f>Ugovori_OPULJP[[#This Row],[Bespovratna sredstva - Ukupno (EU+Nac) HRK
= Ukupna ugovorena vrijednost bespovratnih sredstava]]*Ugovori_OPULJP[[#This Row],[STOPA NACIONALNOG SUFINANCIRANJA %]]</f>
        <v>89967</v>
      </c>
      <c r="Q663" s="27">
        <v>599780</v>
      </c>
      <c r="R663" s="27">
        <v>0</v>
      </c>
      <c r="S663" s="27">
        <v>0</v>
      </c>
      <c r="T663" s="20">
        <f>Ugovori_OPULJP[[#This Row],[Bespovratna sredstva - Ukupno (EU+Nac) HRK
= Ukupna ugovorena vrijednost bespovratnih sredstava]]+Ugovori_OPULJP[[#This Row],[Javni doprinos korisnika - HRK]]+Ugovori_OPULJP[[#This Row],[Privatni doprinos korisnika - HRK]]</f>
        <v>599780</v>
      </c>
      <c r="U663" s="17" t="s">
        <v>32</v>
      </c>
      <c r="V663" s="17" t="s">
        <v>29</v>
      </c>
      <c r="W663" s="35" t="s">
        <v>2587</v>
      </c>
      <c r="X663" s="35" t="s">
        <v>704</v>
      </c>
      <c r="Y663" s="11"/>
    </row>
    <row r="664" spans="1:25" ht="51" customHeight="1" x14ac:dyDescent="0.2">
      <c r="A664" s="33" t="s">
        <v>2588</v>
      </c>
      <c r="B664" s="34" t="s">
        <v>700</v>
      </c>
      <c r="C664" s="35" t="s">
        <v>701</v>
      </c>
      <c r="D664" s="35" t="s">
        <v>2293</v>
      </c>
      <c r="E664" s="17" t="s">
        <v>74</v>
      </c>
      <c r="F664" s="37" t="s">
        <v>2589</v>
      </c>
      <c r="G664" s="37" t="s">
        <v>2590</v>
      </c>
      <c r="H664" s="19">
        <v>43901</v>
      </c>
      <c r="I664" s="19">
        <v>44631</v>
      </c>
      <c r="J664" s="19" t="str">
        <f ca="1">IF(Ugovori_OPULJP[[#This Row],[DATUM ZAVRŠETKA OPERACIJE]]&lt;TODAY(),"završen","u provedbi")</f>
        <v>završen</v>
      </c>
      <c r="K664" s="18" t="s">
        <v>2591</v>
      </c>
      <c r="L664" s="18" t="s">
        <v>31</v>
      </c>
      <c r="M664" s="42">
        <v>0.85</v>
      </c>
      <c r="N664" s="42">
        <v>0.15</v>
      </c>
      <c r="O664" s="27">
        <f>Ugovori_OPULJP[[#This Row],[Bespovratna sredstva - Ukupno (EU+Nac) HRK
= Ukupna ugovorena vrijednost bespovratnih sredstava]]*Ugovori_OPULJP[[#This Row],[EU STOPA SUFINANCIRANJA %
EU CO-FINANCING RATE %]]</f>
        <v>730541.5014999999</v>
      </c>
      <c r="P664" s="27">
        <f>Ugovori_OPULJP[[#This Row],[Bespovratna sredstva - Ukupno (EU+Nac) HRK
= Ukupna ugovorena vrijednost bespovratnih sredstava]]*Ugovori_OPULJP[[#This Row],[STOPA NACIONALNOG SUFINANCIRANJA %]]</f>
        <v>128919.08849999998</v>
      </c>
      <c r="Q664" s="27">
        <v>859460.59</v>
      </c>
      <c r="R664" s="27">
        <v>0</v>
      </c>
      <c r="S664" s="27">
        <v>0</v>
      </c>
      <c r="T664" s="20">
        <f>Ugovori_OPULJP[[#This Row],[Bespovratna sredstva - Ukupno (EU+Nac) HRK
= Ukupna ugovorena vrijednost bespovratnih sredstava]]+Ugovori_OPULJP[[#This Row],[Javni doprinos korisnika - HRK]]+Ugovori_OPULJP[[#This Row],[Privatni doprinos korisnika - HRK]]</f>
        <v>859460.59</v>
      </c>
      <c r="U664" s="17" t="s">
        <v>32</v>
      </c>
      <c r="V664" s="17" t="s">
        <v>29</v>
      </c>
      <c r="W664" s="35" t="s">
        <v>2592</v>
      </c>
      <c r="X664" s="35" t="s">
        <v>704</v>
      </c>
      <c r="Y664" s="11"/>
    </row>
    <row r="665" spans="1:25" ht="51" customHeight="1" x14ac:dyDescent="0.2">
      <c r="A665" s="33" t="s">
        <v>2593</v>
      </c>
      <c r="B665" s="34" t="s">
        <v>700</v>
      </c>
      <c r="C665" s="35" t="s">
        <v>701</v>
      </c>
      <c r="D665" s="35" t="s">
        <v>2293</v>
      </c>
      <c r="E665" s="17" t="s">
        <v>74</v>
      </c>
      <c r="F665" s="37" t="s">
        <v>2594</v>
      </c>
      <c r="G665" s="37" t="s">
        <v>2595</v>
      </c>
      <c r="H665" s="19">
        <v>43901</v>
      </c>
      <c r="I665" s="19">
        <v>44450</v>
      </c>
      <c r="J665" s="19" t="str">
        <f ca="1">IF(Ugovori_OPULJP[[#This Row],[DATUM ZAVRŠETKA OPERACIJE]]&lt;TODAY(),"završen","u provedbi")</f>
        <v>završen</v>
      </c>
      <c r="K665" s="18" t="s">
        <v>248</v>
      </c>
      <c r="L665" s="18" t="s">
        <v>248</v>
      </c>
      <c r="M665" s="42">
        <v>0.85</v>
      </c>
      <c r="N665" s="42">
        <v>0.15</v>
      </c>
      <c r="O665" s="27">
        <f>Ugovori_OPULJP[[#This Row],[Bespovratna sredstva - Ukupno (EU+Nac) HRK
= Ukupna ugovorena vrijednost bespovratnih sredstava]]*Ugovori_OPULJP[[#This Row],[EU STOPA SUFINANCIRANJA %
EU CO-FINANCING RATE %]]</f>
        <v>945132.74799999991</v>
      </c>
      <c r="P665" s="27">
        <f>Ugovori_OPULJP[[#This Row],[Bespovratna sredstva - Ukupno (EU+Nac) HRK
= Ukupna ugovorena vrijednost bespovratnih sredstava]]*Ugovori_OPULJP[[#This Row],[STOPA NACIONALNOG SUFINANCIRANJA %]]</f>
        <v>166788.13199999998</v>
      </c>
      <c r="Q665" s="27">
        <v>1111920.8799999999</v>
      </c>
      <c r="R665" s="27">
        <v>0</v>
      </c>
      <c r="S665" s="27">
        <v>0</v>
      </c>
      <c r="T665" s="20">
        <f>Ugovori_OPULJP[[#This Row],[Bespovratna sredstva - Ukupno (EU+Nac) HRK
= Ukupna ugovorena vrijednost bespovratnih sredstava]]+Ugovori_OPULJP[[#This Row],[Javni doprinos korisnika - HRK]]+Ugovori_OPULJP[[#This Row],[Privatni doprinos korisnika - HRK]]</f>
        <v>1111920.8799999999</v>
      </c>
      <c r="U665" s="17" t="s">
        <v>32</v>
      </c>
      <c r="V665" s="17" t="s">
        <v>29</v>
      </c>
      <c r="W665" s="35" t="s">
        <v>2596</v>
      </c>
      <c r="X665" s="35" t="s">
        <v>704</v>
      </c>
      <c r="Y665" s="11"/>
    </row>
    <row r="666" spans="1:25" ht="51" customHeight="1" x14ac:dyDescent="0.2">
      <c r="A666" s="33" t="s">
        <v>2597</v>
      </c>
      <c r="B666" s="34" t="s">
        <v>700</v>
      </c>
      <c r="C666" s="35" t="s">
        <v>701</v>
      </c>
      <c r="D666" s="35" t="s">
        <v>2293</v>
      </c>
      <c r="E666" s="17" t="s">
        <v>74</v>
      </c>
      <c r="F666" s="37" t="s">
        <v>2598</v>
      </c>
      <c r="G666" s="37" t="s">
        <v>2599</v>
      </c>
      <c r="H666" s="19">
        <v>43896</v>
      </c>
      <c r="I666" s="19">
        <v>44626</v>
      </c>
      <c r="J666" s="19" t="str">
        <f ca="1">IF(Ugovori_OPULJP[[#This Row],[DATUM ZAVRŠETKA OPERACIJE]]&lt;TODAY(),"završen","u provedbi")</f>
        <v>završen</v>
      </c>
      <c r="K666" s="18" t="s">
        <v>2600</v>
      </c>
      <c r="L666" s="18" t="s">
        <v>97</v>
      </c>
      <c r="M666" s="42">
        <v>0.85</v>
      </c>
      <c r="N666" s="42">
        <v>0.15</v>
      </c>
      <c r="O666" s="27">
        <f>Ugovori_OPULJP[[#This Row],[Bespovratna sredstva - Ukupno (EU+Nac) HRK
= Ukupna ugovorena vrijednost bespovratnih sredstava]]*Ugovori_OPULJP[[#This Row],[EU STOPA SUFINANCIRANJA %
EU CO-FINANCING RATE %]]</f>
        <v>1248001.365</v>
      </c>
      <c r="P666" s="27">
        <f>Ugovori_OPULJP[[#This Row],[Bespovratna sredstva - Ukupno (EU+Nac) HRK
= Ukupna ugovorena vrijednost bespovratnih sredstava]]*Ugovori_OPULJP[[#This Row],[STOPA NACIONALNOG SUFINANCIRANJA %]]</f>
        <v>220235.53499999997</v>
      </c>
      <c r="Q666" s="27">
        <v>1468236.9</v>
      </c>
      <c r="R666" s="27">
        <v>0</v>
      </c>
      <c r="S666" s="27">
        <v>0</v>
      </c>
      <c r="T666" s="20">
        <f>Ugovori_OPULJP[[#This Row],[Bespovratna sredstva - Ukupno (EU+Nac) HRK
= Ukupna ugovorena vrijednost bespovratnih sredstava]]+Ugovori_OPULJP[[#This Row],[Javni doprinos korisnika - HRK]]+Ugovori_OPULJP[[#This Row],[Privatni doprinos korisnika - HRK]]</f>
        <v>1468236.9</v>
      </c>
      <c r="U666" s="17" t="s">
        <v>32</v>
      </c>
      <c r="V666" s="17" t="s">
        <v>29</v>
      </c>
      <c r="W666" s="35" t="s">
        <v>2601</v>
      </c>
      <c r="X666" s="35" t="s">
        <v>704</v>
      </c>
      <c r="Y666" s="11"/>
    </row>
    <row r="667" spans="1:25" ht="51" customHeight="1" x14ac:dyDescent="0.2">
      <c r="A667" s="33" t="s">
        <v>2602</v>
      </c>
      <c r="B667" s="34" t="s">
        <v>700</v>
      </c>
      <c r="C667" s="35" t="s">
        <v>701</v>
      </c>
      <c r="D667" s="35" t="s">
        <v>2293</v>
      </c>
      <c r="E667" s="17" t="s">
        <v>74</v>
      </c>
      <c r="F667" s="37" t="s">
        <v>2603</v>
      </c>
      <c r="G667" s="37" t="s">
        <v>2604</v>
      </c>
      <c r="H667" s="19">
        <v>43903</v>
      </c>
      <c r="I667" s="19">
        <v>44633</v>
      </c>
      <c r="J667" s="19" t="str">
        <f ca="1">IF(Ugovori_OPULJP[[#This Row],[DATUM ZAVRŠETKA OPERACIJE]]&lt;TODAY(),"završen","u provedbi")</f>
        <v>završen</v>
      </c>
      <c r="K667" s="18" t="s">
        <v>927</v>
      </c>
      <c r="L667" s="18" t="s">
        <v>77</v>
      </c>
      <c r="M667" s="42">
        <v>0.85</v>
      </c>
      <c r="N667" s="42">
        <v>0.15</v>
      </c>
      <c r="O667" s="27">
        <f>Ugovori_OPULJP[[#This Row],[Bespovratna sredstva - Ukupno (EU+Nac) HRK
= Ukupna ugovorena vrijednost bespovratnih sredstava]]*Ugovori_OPULJP[[#This Row],[EU STOPA SUFINANCIRANJA %
EU CO-FINANCING RATE %]]</f>
        <v>755526.19750000001</v>
      </c>
      <c r="P667" s="27">
        <f>Ugovori_OPULJP[[#This Row],[Bespovratna sredstva - Ukupno (EU+Nac) HRK
= Ukupna ugovorena vrijednost bespovratnih sredstava]]*Ugovori_OPULJP[[#This Row],[STOPA NACIONALNOG SUFINANCIRANJA %]]</f>
        <v>133328.1525</v>
      </c>
      <c r="Q667" s="27">
        <v>888854.35</v>
      </c>
      <c r="R667" s="27">
        <v>0</v>
      </c>
      <c r="S667" s="27">
        <v>0</v>
      </c>
      <c r="T667" s="20">
        <f>Ugovori_OPULJP[[#This Row],[Bespovratna sredstva - Ukupno (EU+Nac) HRK
= Ukupna ugovorena vrijednost bespovratnih sredstava]]+Ugovori_OPULJP[[#This Row],[Javni doprinos korisnika - HRK]]+Ugovori_OPULJP[[#This Row],[Privatni doprinos korisnika - HRK]]</f>
        <v>888854.35</v>
      </c>
      <c r="U667" s="17" t="s">
        <v>32</v>
      </c>
      <c r="V667" s="17" t="s">
        <v>29</v>
      </c>
      <c r="W667" s="35" t="s">
        <v>2605</v>
      </c>
      <c r="X667" s="35" t="s">
        <v>704</v>
      </c>
      <c r="Y667" s="11"/>
    </row>
    <row r="668" spans="1:25" ht="51" customHeight="1" x14ac:dyDescent="0.2">
      <c r="A668" s="33" t="s">
        <v>2606</v>
      </c>
      <c r="B668" s="34" t="s">
        <v>700</v>
      </c>
      <c r="C668" s="35" t="s">
        <v>701</v>
      </c>
      <c r="D668" s="35" t="s">
        <v>2293</v>
      </c>
      <c r="E668" s="17" t="s">
        <v>74</v>
      </c>
      <c r="F668" s="37" t="s">
        <v>2607</v>
      </c>
      <c r="G668" s="37" t="s">
        <v>151</v>
      </c>
      <c r="H668" s="19">
        <v>43901</v>
      </c>
      <c r="I668" s="19">
        <v>44572</v>
      </c>
      <c r="J668" s="19" t="str">
        <f ca="1">IF(Ugovori_OPULJP[[#This Row],[DATUM ZAVRŠETKA OPERACIJE]]&lt;TODAY(),"završen","u provedbi")</f>
        <v>završen</v>
      </c>
      <c r="K668" s="18" t="s">
        <v>31</v>
      </c>
      <c r="L668" s="18" t="s">
        <v>153</v>
      </c>
      <c r="M668" s="42">
        <v>0.85</v>
      </c>
      <c r="N668" s="42">
        <v>0.15</v>
      </c>
      <c r="O668" s="27">
        <f>Ugovori_OPULJP[[#This Row],[Bespovratna sredstva - Ukupno (EU+Nac) HRK
= Ukupna ugovorena vrijednost bespovratnih sredstava]]*Ugovori_OPULJP[[#This Row],[EU STOPA SUFINANCIRANJA %
EU CO-FINANCING RATE %]]</f>
        <v>1274492.0314999998</v>
      </c>
      <c r="P668" s="27">
        <f>Ugovori_OPULJP[[#This Row],[Bespovratna sredstva - Ukupno (EU+Nac) HRK
= Ukupna ugovorena vrijednost bespovratnih sredstava]]*Ugovori_OPULJP[[#This Row],[STOPA NACIONALNOG SUFINANCIRANJA %]]</f>
        <v>224910.35849999997</v>
      </c>
      <c r="Q668" s="27">
        <v>1499402.39</v>
      </c>
      <c r="R668" s="27">
        <v>0</v>
      </c>
      <c r="S668" s="27">
        <v>0</v>
      </c>
      <c r="T668" s="20">
        <f>Ugovori_OPULJP[[#This Row],[Bespovratna sredstva - Ukupno (EU+Nac) HRK
= Ukupna ugovorena vrijednost bespovratnih sredstava]]+Ugovori_OPULJP[[#This Row],[Javni doprinos korisnika - HRK]]+Ugovori_OPULJP[[#This Row],[Privatni doprinos korisnika - HRK]]</f>
        <v>1499402.39</v>
      </c>
      <c r="U668" s="17" t="s">
        <v>32</v>
      </c>
      <c r="V668" s="17" t="s">
        <v>29</v>
      </c>
      <c r="W668" s="35" t="s">
        <v>2608</v>
      </c>
      <c r="X668" s="35" t="s">
        <v>704</v>
      </c>
      <c r="Y668" s="11"/>
    </row>
    <row r="669" spans="1:25" ht="51" customHeight="1" x14ac:dyDescent="0.2">
      <c r="A669" s="33" t="s">
        <v>2609</v>
      </c>
      <c r="B669" s="34" t="s">
        <v>700</v>
      </c>
      <c r="C669" s="35" t="s">
        <v>701</v>
      </c>
      <c r="D669" s="35" t="s">
        <v>2293</v>
      </c>
      <c r="E669" s="17" t="s">
        <v>74</v>
      </c>
      <c r="F669" s="37" t="s">
        <v>2610</v>
      </c>
      <c r="G669" s="37" t="s">
        <v>2611</v>
      </c>
      <c r="H669" s="19">
        <v>44028</v>
      </c>
      <c r="I669" s="19">
        <v>44758</v>
      </c>
      <c r="J669" s="19" t="str">
        <f ca="1">IF(Ugovori_OPULJP[[#This Row],[DATUM ZAVRŠETKA OPERACIJE]]&lt;TODAY(),"završen","u provedbi")</f>
        <v>u provedbi</v>
      </c>
      <c r="K669" s="18" t="s">
        <v>30</v>
      </c>
      <c r="L669" s="18" t="s">
        <v>97</v>
      </c>
      <c r="M669" s="42">
        <v>0.85</v>
      </c>
      <c r="N669" s="42">
        <v>0.15</v>
      </c>
      <c r="O669" s="27">
        <f>Ugovori_OPULJP[[#This Row],[Bespovratna sredstva - Ukupno (EU+Nac) HRK
= Ukupna ugovorena vrijednost bespovratnih sredstava]]*Ugovori_OPULJP[[#This Row],[EU STOPA SUFINANCIRANJA %
EU CO-FINANCING RATE %]]</f>
        <v>945510.2585</v>
      </c>
      <c r="P669" s="27">
        <f>Ugovori_OPULJP[[#This Row],[Bespovratna sredstva - Ukupno (EU+Nac) HRK
= Ukupna ugovorena vrijednost bespovratnih sredstava]]*Ugovori_OPULJP[[#This Row],[STOPA NACIONALNOG SUFINANCIRANJA %]]</f>
        <v>166854.75149999998</v>
      </c>
      <c r="Q669" s="27">
        <v>1112365.01</v>
      </c>
      <c r="R669" s="27">
        <v>0</v>
      </c>
      <c r="S669" s="27">
        <v>0</v>
      </c>
      <c r="T669" s="20">
        <f>Ugovori_OPULJP[[#This Row],[Bespovratna sredstva - Ukupno (EU+Nac) HRK
= Ukupna ugovorena vrijednost bespovratnih sredstava]]+Ugovori_OPULJP[[#This Row],[Javni doprinos korisnika - HRK]]+Ugovori_OPULJP[[#This Row],[Privatni doprinos korisnika - HRK]]</f>
        <v>1112365.01</v>
      </c>
      <c r="U669" s="17" t="s">
        <v>32</v>
      </c>
      <c r="V669" s="17" t="s">
        <v>29</v>
      </c>
      <c r="W669" s="35" t="s">
        <v>2612</v>
      </c>
      <c r="X669" s="35" t="s">
        <v>704</v>
      </c>
      <c r="Y669" s="11"/>
    </row>
    <row r="670" spans="1:25" ht="51" customHeight="1" x14ac:dyDescent="0.2">
      <c r="A670" s="33" t="s">
        <v>2613</v>
      </c>
      <c r="B670" s="34" t="s">
        <v>700</v>
      </c>
      <c r="C670" s="35" t="s">
        <v>701</v>
      </c>
      <c r="D670" s="35" t="s">
        <v>2614</v>
      </c>
      <c r="E670" s="17" t="s">
        <v>28</v>
      </c>
      <c r="F670" s="37" t="s">
        <v>2614</v>
      </c>
      <c r="G670" s="37" t="s">
        <v>2615</v>
      </c>
      <c r="H670" s="19">
        <v>43300</v>
      </c>
      <c r="I670" s="19">
        <v>44396</v>
      </c>
      <c r="J670" s="19" t="str">
        <f ca="1">IF(Ugovori_OPULJP[[#This Row],[DATUM ZAVRŠETKA OPERACIJE]]&lt;TODAY(),"završen","u provedbi")</f>
        <v>završen</v>
      </c>
      <c r="K670" s="18" t="s">
        <v>30</v>
      </c>
      <c r="L670" s="18" t="s">
        <v>31</v>
      </c>
      <c r="M670" s="42">
        <v>0.85</v>
      </c>
      <c r="N670" s="42">
        <v>0.15</v>
      </c>
      <c r="O670" s="27">
        <f>Ugovori_OPULJP[[#This Row],[Bespovratna sredstva - Ukupno (EU+Nac) HRK
= Ukupna ugovorena vrijednost bespovratnih sredstava]]*Ugovori_OPULJP[[#This Row],[EU STOPA SUFINANCIRANJA %
EU CO-FINANCING RATE %]]</f>
        <v>1349295.2785</v>
      </c>
      <c r="P670" s="27">
        <f>Ugovori_OPULJP[[#This Row],[Bespovratna sredstva - Ukupno (EU+Nac) HRK
= Ukupna ugovorena vrijednost bespovratnih sredstava]]*Ugovori_OPULJP[[#This Row],[STOPA NACIONALNOG SUFINANCIRANJA %]]</f>
        <v>238110.93149999998</v>
      </c>
      <c r="Q670" s="27">
        <v>1587406.21</v>
      </c>
      <c r="R670" s="27">
        <v>0</v>
      </c>
      <c r="S670" s="27">
        <v>0</v>
      </c>
      <c r="T670" s="20">
        <f>Ugovori_OPULJP[[#This Row],[Bespovratna sredstva - Ukupno (EU+Nac) HRK
= Ukupna ugovorena vrijednost bespovratnih sredstava]]+Ugovori_OPULJP[[#This Row],[Javni doprinos korisnika - HRK]]+Ugovori_OPULJP[[#This Row],[Privatni doprinos korisnika - HRK]]</f>
        <v>1587406.21</v>
      </c>
      <c r="U670" s="17" t="s">
        <v>32</v>
      </c>
      <c r="V670" s="17" t="s">
        <v>710</v>
      </c>
      <c r="W670" s="35" t="s">
        <v>2616</v>
      </c>
      <c r="X670" s="35" t="s">
        <v>704</v>
      </c>
      <c r="Y670" s="11"/>
    </row>
    <row r="671" spans="1:25" ht="51" customHeight="1" x14ac:dyDescent="0.2">
      <c r="A671" s="33" t="s">
        <v>2617</v>
      </c>
      <c r="B671" s="34" t="s">
        <v>700</v>
      </c>
      <c r="C671" s="35" t="s">
        <v>701</v>
      </c>
      <c r="D671" s="35" t="s">
        <v>2618</v>
      </c>
      <c r="E671" s="17" t="s">
        <v>74</v>
      </c>
      <c r="F671" s="37" t="s">
        <v>12862</v>
      </c>
      <c r="G671" s="37" t="s">
        <v>2619</v>
      </c>
      <c r="H671" s="19">
        <v>43370</v>
      </c>
      <c r="I671" s="19">
        <v>44466</v>
      </c>
      <c r="J671" s="19" t="str">
        <f ca="1">IF(Ugovori_OPULJP[[#This Row],[DATUM ZAVRŠETKA OPERACIJE]]&lt;TODAY(),"završen","u provedbi")</f>
        <v>završen</v>
      </c>
      <c r="K671" s="18" t="s">
        <v>2620</v>
      </c>
      <c r="L671" s="18" t="s">
        <v>92</v>
      </c>
      <c r="M671" s="42">
        <v>0.85</v>
      </c>
      <c r="N671" s="42">
        <v>0.15</v>
      </c>
      <c r="O671" s="27">
        <f>Ugovori_OPULJP[[#This Row],[Bespovratna sredstva - Ukupno (EU+Nac) HRK
= Ukupna ugovorena vrijednost bespovratnih sredstava]]*Ugovori_OPULJP[[#This Row],[EU STOPA SUFINANCIRANJA %
EU CO-FINANCING RATE %]]</f>
        <v>1273261.75</v>
      </c>
      <c r="P671" s="27">
        <f>Ugovori_OPULJP[[#This Row],[Bespovratna sredstva - Ukupno (EU+Nac) HRK
= Ukupna ugovorena vrijednost bespovratnih sredstava]]*Ugovori_OPULJP[[#This Row],[STOPA NACIONALNOG SUFINANCIRANJA %]]</f>
        <v>224693.25</v>
      </c>
      <c r="Q671" s="27">
        <v>1497955</v>
      </c>
      <c r="R671" s="27">
        <v>0</v>
      </c>
      <c r="S671" s="27">
        <v>0</v>
      </c>
      <c r="T671" s="20">
        <f>Ugovori_OPULJP[[#This Row],[Bespovratna sredstva - Ukupno (EU+Nac) HRK
= Ukupna ugovorena vrijednost bespovratnih sredstava]]+Ugovori_OPULJP[[#This Row],[Javni doprinos korisnika - HRK]]+Ugovori_OPULJP[[#This Row],[Privatni doprinos korisnika - HRK]]</f>
        <v>1497955</v>
      </c>
      <c r="U671" s="17" t="s">
        <v>32</v>
      </c>
      <c r="V671" s="17" t="s">
        <v>710</v>
      </c>
      <c r="W671" s="35" t="s">
        <v>2621</v>
      </c>
      <c r="X671" s="35" t="s">
        <v>704</v>
      </c>
      <c r="Y671" s="11"/>
    </row>
    <row r="672" spans="1:25" ht="51" customHeight="1" x14ac:dyDescent="0.2">
      <c r="A672" s="33" t="s">
        <v>2622</v>
      </c>
      <c r="B672" s="34" t="s">
        <v>700</v>
      </c>
      <c r="C672" s="35" t="s">
        <v>701</v>
      </c>
      <c r="D672" s="35" t="s">
        <v>2618</v>
      </c>
      <c r="E672" s="17" t="s">
        <v>74</v>
      </c>
      <c r="F672" s="37" t="s">
        <v>2623</v>
      </c>
      <c r="G672" s="37" t="s">
        <v>2624</v>
      </c>
      <c r="H672" s="19">
        <v>43370</v>
      </c>
      <c r="I672" s="19">
        <v>44162</v>
      </c>
      <c r="J672" s="19" t="str">
        <f ca="1">IF(Ugovori_OPULJP[[#This Row],[DATUM ZAVRŠETKA OPERACIJE]]&lt;TODAY(),"završen","u provedbi")</f>
        <v>završen</v>
      </c>
      <c r="K672" s="18" t="s">
        <v>2625</v>
      </c>
      <c r="L672" s="18" t="s">
        <v>31</v>
      </c>
      <c r="M672" s="42">
        <v>0.85</v>
      </c>
      <c r="N672" s="42">
        <v>0.15</v>
      </c>
      <c r="O672" s="27">
        <f>Ugovori_OPULJP[[#This Row],[Bespovratna sredstva - Ukupno (EU+Nac) HRK
= Ukupna ugovorena vrijednost bespovratnih sredstava]]*Ugovori_OPULJP[[#This Row],[EU STOPA SUFINANCIRANJA %
EU CO-FINANCING RATE %]]</f>
        <v>822275.98349999997</v>
      </c>
      <c r="P672" s="27">
        <f>Ugovori_OPULJP[[#This Row],[Bespovratna sredstva - Ukupno (EU+Nac) HRK
= Ukupna ugovorena vrijednost bespovratnih sredstava]]*Ugovori_OPULJP[[#This Row],[STOPA NACIONALNOG SUFINANCIRANJA %]]</f>
        <v>145107.52650000001</v>
      </c>
      <c r="Q672" s="27">
        <v>967383.51</v>
      </c>
      <c r="R672" s="27">
        <v>0</v>
      </c>
      <c r="S672" s="27">
        <v>0</v>
      </c>
      <c r="T672" s="20">
        <f>Ugovori_OPULJP[[#This Row],[Bespovratna sredstva - Ukupno (EU+Nac) HRK
= Ukupna ugovorena vrijednost bespovratnih sredstava]]+Ugovori_OPULJP[[#This Row],[Javni doprinos korisnika - HRK]]+Ugovori_OPULJP[[#This Row],[Privatni doprinos korisnika - HRK]]</f>
        <v>967383.51</v>
      </c>
      <c r="U672" s="17" t="s">
        <v>32</v>
      </c>
      <c r="V672" s="17" t="s">
        <v>710</v>
      </c>
      <c r="W672" s="35" t="s">
        <v>2626</v>
      </c>
      <c r="X672" s="35" t="s">
        <v>704</v>
      </c>
      <c r="Y672" s="11"/>
    </row>
    <row r="673" spans="1:25" ht="51" customHeight="1" x14ac:dyDescent="0.2">
      <c r="A673" s="33" t="s">
        <v>2627</v>
      </c>
      <c r="B673" s="34" t="s">
        <v>700</v>
      </c>
      <c r="C673" s="35" t="s">
        <v>701</v>
      </c>
      <c r="D673" s="35" t="s">
        <v>2618</v>
      </c>
      <c r="E673" s="17" t="s">
        <v>74</v>
      </c>
      <c r="F673" s="37" t="s">
        <v>2628</v>
      </c>
      <c r="G673" s="37" t="s">
        <v>2629</v>
      </c>
      <c r="H673" s="19">
        <v>43370</v>
      </c>
      <c r="I673" s="19">
        <v>44466</v>
      </c>
      <c r="J673" s="19" t="str">
        <f ca="1">IF(Ugovori_OPULJP[[#This Row],[DATUM ZAVRŠETKA OPERACIJE]]&lt;TODAY(),"završen","u provedbi")</f>
        <v>završen</v>
      </c>
      <c r="K673" s="18" t="s">
        <v>2630</v>
      </c>
      <c r="L673" s="18" t="s">
        <v>31</v>
      </c>
      <c r="M673" s="42">
        <v>0.85</v>
      </c>
      <c r="N673" s="42">
        <v>0.15</v>
      </c>
      <c r="O673" s="27">
        <f>Ugovori_OPULJP[[#This Row],[Bespovratna sredstva - Ukupno (EU+Nac) HRK
= Ukupna ugovorena vrijednost bespovratnih sredstava]]*Ugovori_OPULJP[[#This Row],[EU STOPA SUFINANCIRANJA %
EU CO-FINANCING RATE %]]</f>
        <v>1273257.5</v>
      </c>
      <c r="P673" s="27">
        <f>Ugovori_OPULJP[[#This Row],[Bespovratna sredstva - Ukupno (EU+Nac) HRK
= Ukupna ugovorena vrijednost bespovratnih sredstava]]*Ugovori_OPULJP[[#This Row],[STOPA NACIONALNOG SUFINANCIRANJA %]]</f>
        <v>224692.5</v>
      </c>
      <c r="Q673" s="27">
        <v>1497950</v>
      </c>
      <c r="R673" s="27">
        <v>0</v>
      </c>
      <c r="S673" s="27">
        <v>0</v>
      </c>
      <c r="T673" s="20">
        <f>Ugovori_OPULJP[[#This Row],[Bespovratna sredstva - Ukupno (EU+Nac) HRK
= Ukupna ugovorena vrijednost bespovratnih sredstava]]+Ugovori_OPULJP[[#This Row],[Javni doprinos korisnika - HRK]]+Ugovori_OPULJP[[#This Row],[Privatni doprinos korisnika - HRK]]</f>
        <v>1497950</v>
      </c>
      <c r="U673" s="17" t="s">
        <v>32</v>
      </c>
      <c r="V673" s="17" t="s">
        <v>710</v>
      </c>
      <c r="W673" s="35" t="s">
        <v>2631</v>
      </c>
      <c r="X673" s="35" t="s">
        <v>704</v>
      </c>
      <c r="Y673" s="11"/>
    </row>
    <row r="674" spans="1:25" ht="51" customHeight="1" x14ac:dyDescent="0.2">
      <c r="A674" s="33" t="s">
        <v>2632</v>
      </c>
      <c r="B674" s="34" t="s">
        <v>700</v>
      </c>
      <c r="C674" s="35" t="s">
        <v>701</v>
      </c>
      <c r="D674" s="35" t="s">
        <v>2618</v>
      </c>
      <c r="E674" s="17" t="s">
        <v>74</v>
      </c>
      <c r="F674" s="37" t="s">
        <v>2633</v>
      </c>
      <c r="G674" s="37" t="s">
        <v>2634</v>
      </c>
      <c r="H674" s="19">
        <v>43370</v>
      </c>
      <c r="I674" s="19">
        <v>44101</v>
      </c>
      <c r="J674" s="19" t="str">
        <f ca="1">IF(Ugovori_OPULJP[[#This Row],[DATUM ZAVRŠETKA OPERACIJE]]&lt;TODAY(),"završen","u provedbi")</f>
        <v>završen</v>
      </c>
      <c r="K674" s="18" t="s">
        <v>152</v>
      </c>
      <c r="L674" s="18" t="s">
        <v>153</v>
      </c>
      <c r="M674" s="42">
        <v>0.85</v>
      </c>
      <c r="N674" s="42">
        <v>0.15</v>
      </c>
      <c r="O674" s="27">
        <f>Ugovori_OPULJP[[#This Row],[Bespovratna sredstva - Ukupno (EU+Nac) HRK
= Ukupna ugovorena vrijednost bespovratnih sredstava]]*Ugovori_OPULJP[[#This Row],[EU STOPA SUFINANCIRANJA %
EU CO-FINANCING RATE %]]</f>
        <v>831342.5</v>
      </c>
      <c r="P674" s="27">
        <f>Ugovori_OPULJP[[#This Row],[Bespovratna sredstva - Ukupno (EU+Nac) HRK
= Ukupna ugovorena vrijednost bespovratnih sredstava]]*Ugovori_OPULJP[[#This Row],[STOPA NACIONALNOG SUFINANCIRANJA %]]</f>
        <v>146707.5</v>
      </c>
      <c r="Q674" s="27">
        <v>978050</v>
      </c>
      <c r="R674" s="27">
        <v>0</v>
      </c>
      <c r="S674" s="27">
        <v>0</v>
      </c>
      <c r="T674" s="20">
        <f>Ugovori_OPULJP[[#This Row],[Bespovratna sredstva - Ukupno (EU+Nac) HRK
= Ukupna ugovorena vrijednost bespovratnih sredstava]]+Ugovori_OPULJP[[#This Row],[Javni doprinos korisnika - HRK]]+Ugovori_OPULJP[[#This Row],[Privatni doprinos korisnika - HRK]]</f>
        <v>978050</v>
      </c>
      <c r="U674" s="17" t="s">
        <v>32</v>
      </c>
      <c r="V674" s="17" t="s">
        <v>710</v>
      </c>
      <c r="W674" s="35" t="s">
        <v>2635</v>
      </c>
      <c r="X674" s="35" t="s">
        <v>704</v>
      </c>
      <c r="Y674" s="11"/>
    </row>
    <row r="675" spans="1:25" ht="51" customHeight="1" x14ac:dyDescent="0.2">
      <c r="A675" s="33" t="s">
        <v>2636</v>
      </c>
      <c r="B675" s="34" t="s">
        <v>700</v>
      </c>
      <c r="C675" s="35" t="s">
        <v>701</v>
      </c>
      <c r="D675" s="35" t="s">
        <v>2618</v>
      </c>
      <c r="E675" s="17" t="s">
        <v>74</v>
      </c>
      <c r="F675" s="37" t="s">
        <v>2637</v>
      </c>
      <c r="G675" s="37" t="s">
        <v>2638</v>
      </c>
      <c r="H675" s="19">
        <v>43370</v>
      </c>
      <c r="I675" s="19">
        <v>44466</v>
      </c>
      <c r="J675" s="19" t="str">
        <f ca="1">IF(Ugovori_OPULJP[[#This Row],[DATUM ZAVRŠETKA OPERACIJE]]&lt;TODAY(),"završen","u provedbi")</f>
        <v>završen</v>
      </c>
      <c r="K675" s="18" t="s">
        <v>2639</v>
      </c>
      <c r="L675" s="18" t="s">
        <v>31</v>
      </c>
      <c r="M675" s="42">
        <v>0.85</v>
      </c>
      <c r="N675" s="42">
        <v>0.15</v>
      </c>
      <c r="O675" s="27">
        <f>Ugovori_OPULJP[[#This Row],[Bespovratna sredstva - Ukupno (EU+Nac) HRK
= Ukupna ugovorena vrijednost bespovratnih sredstava]]*Ugovori_OPULJP[[#This Row],[EU STOPA SUFINANCIRANJA %
EU CO-FINANCING RATE %]]</f>
        <v>1261609.5930000001</v>
      </c>
      <c r="P675" s="27">
        <f>Ugovori_OPULJP[[#This Row],[Bespovratna sredstva - Ukupno (EU+Nac) HRK
= Ukupna ugovorena vrijednost bespovratnih sredstava]]*Ugovori_OPULJP[[#This Row],[STOPA NACIONALNOG SUFINANCIRANJA %]]</f>
        <v>222636.98699999999</v>
      </c>
      <c r="Q675" s="27">
        <v>1484246.58</v>
      </c>
      <c r="R675" s="27">
        <v>0</v>
      </c>
      <c r="S675" s="27">
        <v>0</v>
      </c>
      <c r="T675" s="20">
        <f>Ugovori_OPULJP[[#This Row],[Bespovratna sredstva - Ukupno (EU+Nac) HRK
= Ukupna ugovorena vrijednost bespovratnih sredstava]]+Ugovori_OPULJP[[#This Row],[Javni doprinos korisnika - HRK]]+Ugovori_OPULJP[[#This Row],[Privatni doprinos korisnika - HRK]]</f>
        <v>1484246.58</v>
      </c>
      <c r="U675" s="17" t="s">
        <v>32</v>
      </c>
      <c r="V675" s="17" t="s">
        <v>710</v>
      </c>
      <c r="W675" s="35" t="s">
        <v>2640</v>
      </c>
      <c r="X675" s="35" t="s">
        <v>704</v>
      </c>
      <c r="Y675" s="11"/>
    </row>
    <row r="676" spans="1:25" ht="51" customHeight="1" x14ac:dyDescent="0.2">
      <c r="A676" s="33" t="s">
        <v>2641</v>
      </c>
      <c r="B676" s="34" t="s">
        <v>700</v>
      </c>
      <c r="C676" s="35" t="s">
        <v>701</v>
      </c>
      <c r="D676" s="35" t="s">
        <v>2618</v>
      </c>
      <c r="E676" s="17" t="s">
        <v>74</v>
      </c>
      <c r="F676" s="37" t="s">
        <v>2642</v>
      </c>
      <c r="G676" s="37" t="s">
        <v>2643</v>
      </c>
      <c r="H676" s="19">
        <v>43370</v>
      </c>
      <c r="I676" s="19">
        <v>44009</v>
      </c>
      <c r="J676" s="19" t="str">
        <f ca="1">IF(Ugovori_OPULJP[[#This Row],[DATUM ZAVRŠETKA OPERACIJE]]&lt;TODAY(),"završen","u provedbi")</f>
        <v>završen</v>
      </c>
      <c r="K676" s="18" t="s">
        <v>152</v>
      </c>
      <c r="L676" s="18" t="s">
        <v>31</v>
      </c>
      <c r="M676" s="42">
        <v>0.85</v>
      </c>
      <c r="N676" s="42">
        <v>0.15</v>
      </c>
      <c r="O676" s="27">
        <f>Ugovori_OPULJP[[#This Row],[Bespovratna sredstva - Ukupno (EU+Nac) HRK
= Ukupna ugovorena vrijednost bespovratnih sredstava]]*Ugovori_OPULJP[[#This Row],[EU STOPA SUFINANCIRANJA %
EU CO-FINANCING RATE %]]</f>
        <v>838651.65</v>
      </c>
      <c r="P676" s="27">
        <f>Ugovori_OPULJP[[#This Row],[Bespovratna sredstva - Ukupno (EU+Nac) HRK
= Ukupna ugovorena vrijednost bespovratnih sredstava]]*Ugovori_OPULJP[[#This Row],[STOPA NACIONALNOG SUFINANCIRANJA %]]</f>
        <v>147997.35</v>
      </c>
      <c r="Q676" s="27">
        <v>986649</v>
      </c>
      <c r="R676" s="27">
        <v>0</v>
      </c>
      <c r="S676" s="27">
        <v>0</v>
      </c>
      <c r="T676" s="20">
        <f>Ugovori_OPULJP[[#This Row],[Bespovratna sredstva - Ukupno (EU+Nac) HRK
= Ukupna ugovorena vrijednost bespovratnih sredstava]]+Ugovori_OPULJP[[#This Row],[Javni doprinos korisnika - HRK]]+Ugovori_OPULJP[[#This Row],[Privatni doprinos korisnika - HRK]]</f>
        <v>986649</v>
      </c>
      <c r="U676" s="17" t="s">
        <v>32</v>
      </c>
      <c r="V676" s="17" t="s">
        <v>710</v>
      </c>
      <c r="W676" s="35" t="s">
        <v>2644</v>
      </c>
      <c r="X676" s="35" t="s">
        <v>704</v>
      </c>
      <c r="Y676" s="11"/>
    </row>
    <row r="677" spans="1:25" ht="51" customHeight="1" x14ac:dyDescent="0.2">
      <c r="A677" s="33" t="s">
        <v>2645</v>
      </c>
      <c r="B677" s="34" t="s">
        <v>700</v>
      </c>
      <c r="C677" s="35" t="s">
        <v>701</v>
      </c>
      <c r="D677" s="35" t="s">
        <v>2618</v>
      </c>
      <c r="E677" s="17" t="s">
        <v>74</v>
      </c>
      <c r="F677" s="37" t="s">
        <v>2646</v>
      </c>
      <c r="G677" s="37" t="s">
        <v>2647</v>
      </c>
      <c r="H677" s="19">
        <v>43370</v>
      </c>
      <c r="I677" s="19">
        <v>44466</v>
      </c>
      <c r="J677" s="19" t="str">
        <f ca="1">IF(Ugovori_OPULJP[[#This Row],[DATUM ZAVRŠETKA OPERACIJE]]&lt;TODAY(),"završen","u provedbi")</f>
        <v>završen</v>
      </c>
      <c r="K677" s="18" t="s">
        <v>2648</v>
      </c>
      <c r="L677" s="18" t="s">
        <v>324</v>
      </c>
      <c r="M677" s="42">
        <v>0.85</v>
      </c>
      <c r="N677" s="42">
        <v>0.15</v>
      </c>
      <c r="O677" s="27">
        <f>Ugovori_OPULJP[[#This Row],[Bespovratna sredstva - Ukupno (EU+Nac) HRK
= Ukupna ugovorena vrijednost bespovratnih sredstava]]*Ugovori_OPULJP[[#This Row],[EU STOPA SUFINANCIRANJA %
EU CO-FINANCING RATE %]]</f>
        <v>1261479.05</v>
      </c>
      <c r="P677" s="27">
        <f>Ugovori_OPULJP[[#This Row],[Bespovratna sredstva - Ukupno (EU+Nac) HRK
= Ukupna ugovorena vrijednost bespovratnih sredstava]]*Ugovori_OPULJP[[#This Row],[STOPA NACIONALNOG SUFINANCIRANJA %]]</f>
        <v>222613.94999999998</v>
      </c>
      <c r="Q677" s="27">
        <v>1484093</v>
      </c>
      <c r="R677" s="27">
        <v>0</v>
      </c>
      <c r="S677" s="27">
        <v>0</v>
      </c>
      <c r="T677" s="20">
        <f>Ugovori_OPULJP[[#This Row],[Bespovratna sredstva - Ukupno (EU+Nac) HRK
= Ukupna ugovorena vrijednost bespovratnih sredstava]]+Ugovori_OPULJP[[#This Row],[Javni doprinos korisnika - HRK]]+Ugovori_OPULJP[[#This Row],[Privatni doprinos korisnika - HRK]]</f>
        <v>1484093</v>
      </c>
      <c r="U677" s="17" t="s">
        <v>32</v>
      </c>
      <c r="V677" s="17" t="s">
        <v>710</v>
      </c>
      <c r="W677" s="35" t="s">
        <v>2649</v>
      </c>
      <c r="X677" s="35" t="s">
        <v>704</v>
      </c>
      <c r="Y677" s="11"/>
    </row>
    <row r="678" spans="1:25" ht="51" customHeight="1" x14ac:dyDescent="0.2">
      <c r="A678" s="33" t="s">
        <v>2650</v>
      </c>
      <c r="B678" s="34" t="s">
        <v>700</v>
      </c>
      <c r="C678" s="35" t="s">
        <v>701</v>
      </c>
      <c r="D678" s="35" t="s">
        <v>2618</v>
      </c>
      <c r="E678" s="17" t="s">
        <v>74</v>
      </c>
      <c r="F678" s="37" t="s">
        <v>2651</v>
      </c>
      <c r="G678" s="37" t="s">
        <v>2643</v>
      </c>
      <c r="H678" s="19">
        <v>43370</v>
      </c>
      <c r="I678" s="19">
        <v>44282</v>
      </c>
      <c r="J678" s="19" t="str">
        <f ca="1">IF(Ugovori_OPULJP[[#This Row],[DATUM ZAVRŠETKA OPERACIJE]]&lt;TODAY(),"završen","u provedbi")</f>
        <v>završen</v>
      </c>
      <c r="K678" s="18" t="s">
        <v>2652</v>
      </c>
      <c r="L678" s="18" t="s">
        <v>31</v>
      </c>
      <c r="M678" s="42">
        <v>0.85</v>
      </c>
      <c r="N678" s="42">
        <v>0.15</v>
      </c>
      <c r="O678" s="27">
        <f>Ugovori_OPULJP[[#This Row],[Bespovratna sredstva - Ukupno (EU+Nac) HRK
= Ukupna ugovorena vrijednost bespovratnih sredstava]]*Ugovori_OPULJP[[#This Row],[EU STOPA SUFINANCIRANJA %
EU CO-FINANCING RATE %]]</f>
        <v>1261721.3</v>
      </c>
      <c r="P678" s="27">
        <f>Ugovori_OPULJP[[#This Row],[Bespovratna sredstva - Ukupno (EU+Nac) HRK
= Ukupna ugovorena vrijednost bespovratnih sredstava]]*Ugovori_OPULJP[[#This Row],[STOPA NACIONALNOG SUFINANCIRANJA %]]</f>
        <v>222656.69999999998</v>
      </c>
      <c r="Q678" s="27">
        <v>1484378</v>
      </c>
      <c r="R678" s="27">
        <v>0</v>
      </c>
      <c r="S678" s="27">
        <v>0</v>
      </c>
      <c r="T678" s="20">
        <f>Ugovori_OPULJP[[#This Row],[Bespovratna sredstva - Ukupno (EU+Nac) HRK
= Ukupna ugovorena vrijednost bespovratnih sredstava]]+Ugovori_OPULJP[[#This Row],[Javni doprinos korisnika - HRK]]+Ugovori_OPULJP[[#This Row],[Privatni doprinos korisnika - HRK]]</f>
        <v>1484378</v>
      </c>
      <c r="U678" s="17" t="s">
        <v>32</v>
      </c>
      <c r="V678" s="17" t="s">
        <v>710</v>
      </c>
      <c r="W678" s="35" t="s">
        <v>2653</v>
      </c>
      <c r="X678" s="35" t="s">
        <v>704</v>
      </c>
      <c r="Y678" s="11"/>
    </row>
    <row r="679" spans="1:25" ht="51" customHeight="1" x14ac:dyDescent="0.2">
      <c r="A679" s="33" t="s">
        <v>2654</v>
      </c>
      <c r="B679" s="34" t="s">
        <v>700</v>
      </c>
      <c r="C679" s="35" t="s">
        <v>701</v>
      </c>
      <c r="D679" s="35" t="s">
        <v>2618</v>
      </c>
      <c r="E679" s="17" t="s">
        <v>74</v>
      </c>
      <c r="F679" s="37" t="s">
        <v>2655</v>
      </c>
      <c r="G679" s="37" t="s">
        <v>2656</v>
      </c>
      <c r="H679" s="19">
        <v>43370</v>
      </c>
      <c r="I679" s="19">
        <v>44101</v>
      </c>
      <c r="J679" s="19" t="str">
        <f ca="1">IF(Ugovori_OPULJP[[#This Row],[DATUM ZAVRŠETKA OPERACIJE]]&lt;TODAY(),"završen","u provedbi")</f>
        <v>završen</v>
      </c>
      <c r="K679" s="18" t="s">
        <v>2652</v>
      </c>
      <c r="L679" s="18" t="s">
        <v>77</v>
      </c>
      <c r="M679" s="42">
        <v>0.85</v>
      </c>
      <c r="N679" s="42">
        <v>0.15</v>
      </c>
      <c r="O679" s="27">
        <f>Ugovori_OPULJP[[#This Row],[Bespovratna sredstva - Ukupno (EU+Nac) HRK
= Ukupna ugovorena vrijednost bespovratnih sredstava]]*Ugovori_OPULJP[[#This Row],[EU STOPA SUFINANCIRANJA %
EU CO-FINANCING RATE %]]</f>
        <v>849916.7</v>
      </c>
      <c r="P679" s="27">
        <f>Ugovori_OPULJP[[#This Row],[Bespovratna sredstva - Ukupno (EU+Nac) HRK
= Ukupna ugovorena vrijednost bespovratnih sredstava]]*Ugovori_OPULJP[[#This Row],[STOPA NACIONALNOG SUFINANCIRANJA %]]</f>
        <v>149985.29999999999</v>
      </c>
      <c r="Q679" s="27">
        <v>999902</v>
      </c>
      <c r="R679" s="27">
        <v>0</v>
      </c>
      <c r="S679" s="27">
        <v>0</v>
      </c>
      <c r="T679" s="20">
        <f>Ugovori_OPULJP[[#This Row],[Bespovratna sredstva - Ukupno (EU+Nac) HRK
= Ukupna ugovorena vrijednost bespovratnih sredstava]]+Ugovori_OPULJP[[#This Row],[Javni doprinos korisnika - HRK]]+Ugovori_OPULJP[[#This Row],[Privatni doprinos korisnika - HRK]]</f>
        <v>999902</v>
      </c>
      <c r="U679" s="17" t="s">
        <v>32</v>
      </c>
      <c r="V679" s="17" t="s">
        <v>710</v>
      </c>
      <c r="W679" s="35" t="s">
        <v>2657</v>
      </c>
      <c r="X679" s="35" t="s">
        <v>704</v>
      </c>
      <c r="Y679" s="11"/>
    </row>
    <row r="680" spans="1:25" ht="51" customHeight="1" x14ac:dyDescent="0.2">
      <c r="A680" s="33" t="s">
        <v>2658</v>
      </c>
      <c r="B680" s="34" t="s">
        <v>700</v>
      </c>
      <c r="C680" s="35" t="s">
        <v>701</v>
      </c>
      <c r="D680" s="35" t="s">
        <v>2618</v>
      </c>
      <c r="E680" s="17" t="s">
        <v>74</v>
      </c>
      <c r="F680" s="37" t="s">
        <v>2659</v>
      </c>
      <c r="G680" s="37" t="s">
        <v>2660</v>
      </c>
      <c r="H680" s="19">
        <v>43370</v>
      </c>
      <c r="I680" s="19">
        <v>44101</v>
      </c>
      <c r="J680" s="19" t="str">
        <f ca="1">IF(Ugovori_OPULJP[[#This Row],[DATUM ZAVRŠETKA OPERACIJE]]&lt;TODAY(),"završen","u provedbi")</f>
        <v>završen</v>
      </c>
      <c r="K680" s="18" t="s">
        <v>2652</v>
      </c>
      <c r="L680" s="18" t="s">
        <v>31</v>
      </c>
      <c r="M680" s="42">
        <v>0.85</v>
      </c>
      <c r="N680" s="42">
        <v>0.15</v>
      </c>
      <c r="O680" s="27">
        <f>Ugovori_OPULJP[[#This Row],[Bespovratna sredstva - Ukupno (EU+Nac) HRK
= Ukupna ugovorena vrijednost bespovratnih sredstava]]*Ugovori_OPULJP[[#This Row],[EU STOPA SUFINANCIRANJA %
EU CO-FINANCING RATE %]]</f>
        <v>842350</v>
      </c>
      <c r="P680" s="27">
        <f>Ugovori_OPULJP[[#This Row],[Bespovratna sredstva - Ukupno (EU+Nac) HRK
= Ukupna ugovorena vrijednost bespovratnih sredstava]]*Ugovori_OPULJP[[#This Row],[STOPA NACIONALNOG SUFINANCIRANJA %]]</f>
        <v>148650</v>
      </c>
      <c r="Q680" s="27">
        <v>991000</v>
      </c>
      <c r="R680" s="27">
        <v>0</v>
      </c>
      <c r="S680" s="27">
        <v>0</v>
      </c>
      <c r="T680" s="20">
        <f>Ugovori_OPULJP[[#This Row],[Bespovratna sredstva - Ukupno (EU+Nac) HRK
= Ukupna ugovorena vrijednost bespovratnih sredstava]]+Ugovori_OPULJP[[#This Row],[Javni doprinos korisnika - HRK]]+Ugovori_OPULJP[[#This Row],[Privatni doprinos korisnika - HRK]]</f>
        <v>991000</v>
      </c>
      <c r="U680" s="17" t="s">
        <v>32</v>
      </c>
      <c r="V680" s="17" t="s">
        <v>710</v>
      </c>
      <c r="W680" s="35" t="s">
        <v>2661</v>
      </c>
      <c r="X680" s="35" t="s">
        <v>704</v>
      </c>
      <c r="Y680" s="11"/>
    </row>
    <row r="681" spans="1:25" ht="51" customHeight="1" x14ac:dyDescent="0.2">
      <c r="A681" s="33" t="s">
        <v>2662</v>
      </c>
      <c r="B681" s="34" t="s">
        <v>700</v>
      </c>
      <c r="C681" s="35" t="s">
        <v>701</v>
      </c>
      <c r="D681" s="35" t="s">
        <v>2618</v>
      </c>
      <c r="E681" s="17" t="s">
        <v>74</v>
      </c>
      <c r="F681" s="37" t="s">
        <v>2663</v>
      </c>
      <c r="G681" s="37" t="s">
        <v>2664</v>
      </c>
      <c r="H681" s="19">
        <v>43370</v>
      </c>
      <c r="I681" s="19">
        <v>44101</v>
      </c>
      <c r="J681" s="19" t="str">
        <f ca="1">IF(Ugovori_OPULJP[[#This Row],[DATUM ZAVRŠETKA OPERACIJE]]&lt;TODAY(),"završen","u provedbi")</f>
        <v>završen</v>
      </c>
      <c r="K681" s="18" t="s">
        <v>2665</v>
      </c>
      <c r="L681" s="18" t="s">
        <v>31</v>
      </c>
      <c r="M681" s="42">
        <v>0.85</v>
      </c>
      <c r="N681" s="42">
        <v>0.15</v>
      </c>
      <c r="O681" s="27">
        <f>Ugovori_OPULJP[[#This Row],[Bespovratna sredstva - Ukupno (EU+Nac) HRK
= Ukupna ugovorena vrijednost bespovratnih sredstava]]*Ugovori_OPULJP[[#This Row],[EU STOPA SUFINANCIRANJA %
EU CO-FINANCING RATE %]]</f>
        <v>844363.02099999995</v>
      </c>
      <c r="P681" s="27">
        <f>Ugovori_OPULJP[[#This Row],[Bespovratna sredstva - Ukupno (EU+Nac) HRK
= Ukupna ugovorena vrijednost bespovratnih sredstava]]*Ugovori_OPULJP[[#This Row],[STOPA NACIONALNOG SUFINANCIRANJA %]]</f>
        <v>149005.239</v>
      </c>
      <c r="Q681" s="27">
        <v>993368.26</v>
      </c>
      <c r="R681" s="27">
        <v>0</v>
      </c>
      <c r="S681" s="27">
        <v>0</v>
      </c>
      <c r="T681" s="20">
        <f>Ugovori_OPULJP[[#This Row],[Bespovratna sredstva - Ukupno (EU+Nac) HRK
= Ukupna ugovorena vrijednost bespovratnih sredstava]]+Ugovori_OPULJP[[#This Row],[Javni doprinos korisnika - HRK]]+Ugovori_OPULJP[[#This Row],[Privatni doprinos korisnika - HRK]]</f>
        <v>993368.26</v>
      </c>
      <c r="U681" s="17" t="s">
        <v>32</v>
      </c>
      <c r="V681" s="17" t="s">
        <v>710</v>
      </c>
      <c r="W681" s="35" t="s">
        <v>2666</v>
      </c>
      <c r="X681" s="35" t="s">
        <v>704</v>
      </c>
      <c r="Y681" s="11"/>
    </row>
    <row r="682" spans="1:25" ht="51" customHeight="1" x14ac:dyDescent="0.2">
      <c r="A682" s="33" t="s">
        <v>2667</v>
      </c>
      <c r="B682" s="34" t="s">
        <v>700</v>
      </c>
      <c r="C682" s="35" t="s">
        <v>701</v>
      </c>
      <c r="D682" s="35" t="s">
        <v>2618</v>
      </c>
      <c r="E682" s="17" t="s">
        <v>74</v>
      </c>
      <c r="F682" s="37" t="s">
        <v>2668</v>
      </c>
      <c r="G682" s="37" t="s">
        <v>2669</v>
      </c>
      <c r="H682" s="19">
        <v>43378</v>
      </c>
      <c r="I682" s="19">
        <v>44109</v>
      </c>
      <c r="J682" s="19" t="str">
        <f ca="1">IF(Ugovori_OPULJP[[#This Row],[DATUM ZAVRŠETKA OPERACIJE]]&lt;TODAY(),"završen","u provedbi")</f>
        <v>završen</v>
      </c>
      <c r="K682" s="18" t="s">
        <v>82</v>
      </c>
      <c r="L682" s="18" t="s">
        <v>82</v>
      </c>
      <c r="M682" s="42">
        <v>0.85</v>
      </c>
      <c r="N682" s="42">
        <v>0.15</v>
      </c>
      <c r="O682" s="27">
        <f>Ugovori_OPULJP[[#This Row],[Bespovratna sredstva - Ukupno (EU+Nac) HRK
= Ukupna ugovorena vrijednost bespovratnih sredstava]]*Ugovori_OPULJP[[#This Row],[EU STOPA SUFINANCIRANJA %
EU CO-FINANCING RATE %]]</f>
        <v>739823</v>
      </c>
      <c r="P682" s="27">
        <f>Ugovori_OPULJP[[#This Row],[Bespovratna sredstva - Ukupno (EU+Nac) HRK
= Ukupna ugovorena vrijednost bespovratnih sredstava]]*Ugovori_OPULJP[[#This Row],[STOPA NACIONALNOG SUFINANCIRANJA %]]</f>
        <v>130557</v>
      </c>
      <c r="Q682" s="27">
        <v>870380</v>
      </c>
      <c r="R682" s="27">
        <v>0</v>
      </c>
      <c r="S682" s="27">
        <v>0</v>
      </c>
      <c r="T682" s="20">
        <f>Ugovori_OPULJP[[#This Row],[Bespovratna sredstva - Ukupno (EU+Nac) HRK
= Ukupna ugovorena vrijednost bespovratnih sredstava]]+Ugovori_OPULJP[[#This Row],[Javni doprinos korisnika - HRK]]+Ugovori_OPULJP[[#This Row],[Privatni doprinos korisnika - HRK]]</f>
        <v>870380</v>
      </c>
      <c r="U682" s="17" t="s">
        <v>32</v>
      </c>
      <c r="V682" s="17" t="s">
        <v>710</v>
      </c>
      <c r="W682" s="35" t="s">
        <v>2670</v>
      </c>
      <c r="X682" s="35" t="s">
        <v>704</v>
      </c>
      <c r="Y682" s="11"/>
    </row>
    <row r="683" spans="1:25" ht="51" customHeight="1" x14ac:dyDescent="0.2">
      <c r="A683" s="33" t="s">
        <v>2671</v>
      </c>
      <c r="B683" s="34" t="s">
        <v>700</v>
      </c>
      <c r="C683" s="35" t="s">
        <v>701</v>
      </c>
      <c r="D683" s="35" t="s">
        <v>2618</v>
      </c>
      <c r="E683" s="17" t="s">
        <v>74</v>
      </c>
      <c r="F683" s="37" t="s">
        <v>2672</v>
      </c>
      <c r="G683" s="37" t="s">
        <v>2673</v>
      </c>
      <c r="H683" s="19">
        <v>43370</v>
      </c>
      <c r="I683" s="19">
        <v>44192</v>
      </c>
      <c r="J683" s="19" t="str">
        <f ca="1">IF(Ugovori_OPULJP[[#This Row],[DATUM ZAVRŠETKA OPERACIJE]]&lt;TODAY(),"završen","u provedbi")</f>
        <v>završen</v>
      </c>
      <c r="K683" s="18" t="s">
        <v>152</v>
      </c>
      <c r="L683" s="18" t="s">
        <v>31</v>
      </c>
      <c r="M683" s="42">
        <v>0.85</v>
      </c>
      <c r="N683" s="42">
        <v>0.15</v>
      </c>
      <c r="O683" s="27">
        <f>Ugovori_OPULJP[[#This Row],[Bespovratna sredstva - Ukupno (EU+Nac) HRK
= Ukupna ugovorena vrijednost bespovratnih sredstava]]*Ugovori_OPULJP[[#This Row],[EU STOPA SUFINANCIRANJA %
EU CO-FINANCING RATE %]]</f>
        <v>831973.625</v>
      </c>
      <c r="P683" s="27">
        <f>Ugovori_OPULJP[[#This Row],[Bespovratna sredstva - Ukupno (EU+Nac) HRK
= Ukupna ugovorena vrijednost bespovratnih sredstava]]*Ugovori_OPULJP[[#This Row],[STOPA NACIONALNOG SUFINANCIRANJA %]]</f>
        <v>146818.875</v>
      </c>
      <c r="Q683" s="27">
        <v>978792.5</v>
      </c>
      <c r="R683" s="27">
        <v>0</v>
      </c>
      <c r="S683" s="27">
        <v>0</v>
      </c>
      <c r="T683" s="20">
        <f>Ugovori_OPULJP[[#This Row],[Bespovratna sredstva - Ukupno (EU+Nac) HRK
= Ukupna ugovorena vrijednost bespovratnih sredstava]]+Ugovori_OPULJP[[#This Row],[Javni doprinos korisnika - HRK]]+Ugovori_OPULJP[[#This Row],[Privatni doprinos korisnika - HRK]]</f>
        <v>978792.5</v>
      </c>
      <c r="U683" s="17" t="s">
        <v>32</v>
      </c>
      <c r="V683" s="17" t="s">
        <v>710</v>
      </c>
      <c r="W683" s="35" t="s">
        <v>2674</v>
      </c>
      <c r="X683" s="35" t="s">
        <v>704</v>
      </c>
      <c r="Y683" s="11"/>
    </row>
    <row r="684" spans="1:25" ht="51" customHeight="1" x14ac:dyDescent="0.2">
      <c r="A684" s="33" t="s">
        <v>2675</v>
      </c>
      <c r="B684" s="34" t="s">
        <v>700</v>
      </c>
      <c r="C684" s="35" t="s">
        <v>701</v>
      </c>
      <c r="D684" s="35" t="s">
        <v>2618</v>
      </c>
      <c r="E684" s="17" t="s">
        <v>74</v>
      </c>
      <c r="F684" s="37" t="s">
        <v>2676</v>
      </c>
      <c r="G684" s="23" t="s">
        <v>12310</v>
      </c>
      <c r="H684" s="19">
        <v>43370</v>
      </c>
      <c r="I684" s="19">
        <v>44101</v>
      </c>
      <c r="J684" s="19" t="str">
        <f ca="1">IF(Ugovori_OPULJP[[#This Row],[DATUM ZAVRŠETKA OPERACIJE]]&lt;TODAY(),"završen","u provedbi")</f>
        <v>završen</v>
      </c>
      <c r="K684" s="18" t="s">
        <v>248</v>
      </c>
      <c r="L684" s="18" t="s">
        <v>248</v>
      </c>
      <c r="M684" s="42">
        <v>0.85</v>
      </c>
      <c r="N684" s="42">
        <v>0.15</v>
      </c>
      <c r="O684" s="27">
        <f>Ugovori_OPULJP[[#This Row],[Bespovratna sredstva - Ukupno (EU+Nac) HRK
= Ukupna ugovorena vrijednost bespovratnih sredstava]]*Ugovori_OPULJP[[#This Row],[EU STOPA SUFINANCIRANJA %
EU CO-FINANCING RATE %]]</f>
        <v>583870.15949999995</v>
      </c>
      <c r="P684" s="27">
        <f>Ugovori_OPULJP[[#This Row],[Bespovratna sredstva - Ukupno (EU+Nac) HRK
= Ukupna ugovorena vrijednost bespovratnih sredstava]]*Ugovori_OPULJP[[#This Row],[STOPA NACIONALNOG SUFINANCIRANJA %]]</f>
        <v>103035.91049999998</v>
      </c>
      <c r="Q684" s="27">
        <v>686906.07</v>
      </c>
      <c r="R684" s="27">
        <v>0</v>
      </c>
      <c r="S684" s="27">
        <v>0</v>
      </c>
      <c r="T684" s="20">
        <f>Ugovori_OPULJP[[#This Row],[Bespovratna sredstva - Ukupno (EU+Nac) HRK
= Ukupna ugovorena vrijednost bespovratnih sredstava]]+Ugovori_OPULJP[[#This Row],[Javni doprinos korisnika - HRK]]+Ugovori_OPULJP[[#This Row],[Privatni doprinos korisnika - HRK]]</f>
        <v>686906.07</v>
      </c>
      <c r="U684" s="17" t="s">
        <v>32</v>
      </c>
      <c r="V684" s="17" t="s">
        <v>710</v>
      </c>
      <c r="W684" s="35" t="s">
        <v>2677</v>
      </c>
      <c r="X684" s="35" t="s">
        <v>704</v>
      </c>
      <c r="Y684" s="11"/>
    </row>
    <row r="685" spans="1:25" ht="51" customHeight="1" x14ac:dyDescent="0.2">
      <c r="A685" s="33" t="s">
        <v>2678</v>
      </c>
      <c r="B685" s="34" t="s">
        <v>700</v>
      </c>
      <c r="C685" s="35" t="s">
        <v>701</v>
      </c>
      <c r="D685" s="35" t="s">
        <v>2618</v>
      </c>
      <c r="E685" s="17" t="s">
        <v>74</v>
      </c>
      <c r="F685" s="37" t="s">
        <v>2679</v>
      </c>
      <c r="G685" s="37" t="s">
        <v>2680</v>
      </c>
      <c r="H685" s="19">
        <v>43370</v>
      </c>
      <c r="I685" s="19">
        <v>43765</v>
      </c>
      <c r="J685" s="19" t="str">
        <f ca="1">IF(Ugovori_OPULJP[[#This Row],[DATUM ZAVRŠETKA OPERACIJE]]&lt;TODAY(),"završen","u provedbi")</f>
        <v>završen</v>
      </c>
      <c r="K685" s="18" t="s">
        <v>209</v>
      </c>
      <c r="L685" s="18" t="s">
        <v>209</v>
      </c>
      <c r="M685" s="42">
        <v>0.85</v>
      </c>
      <c r="N685" s="42">
        <v>0.15</v>
      </c>
      <c r="O685" s="27">
        <f>Ugovori_OPULJP[[#This Row],[Bespovratna sredstva - Ukupno (EU+Nac) HRK
= Ukupna ugovorena vrijednost bespovratnih sredstava]]*Ugovori_OPULJP[[#This Row],[EU STOPA SUFINANCIRANJA %
EU CO-FINANCING RATE %]]</f>
        <v>509373.97499999998</v>
      </c>
      <c r="P685" s="27">
        <f>Ugovori_OPULJP[[#This Row],[Bespovratna sredstva - Ukupno (EU+Nac) HRK
= Ukupna ugovorena vrijednost bespovratnih sredstava]]*Ugovori_OPULJP[[#This Row],[STOPA NACIONALNOG SUFINANCIRANJA %]]</f>
        <v>89889.524999999994</v>
      </c>
      <c r="Q685" s="27">
        <v>599263.5</v>
      </c>
      <c r="R685" s="27">
        <v>0</v>
      </c>
      <c r="S685" s="27">
        <v>0</v>
      </c>
      <c r="T685" s="20">
        <f>Ugovori_OPULJP[[#This Row],[Bespovratna sredstva - Ukupno (EU+Nac) HRK
= Ukupna ugovorena vrijednost bespovratnih sredstava]]+Ugovori_OPULJP[[#This Row],[Javni doprinos korisnika - HRK]]+Ugovori_OPULJP[[#This Row],[Privatni doprinos korisnika - HRK]]</f>
        <v>599263.5</v>
      </c>
      <c r="U685" s="17" t="s">
        <v>32</v>
      </c>
      <c r="V685" s="17" t="s">
        <v>710</v>
      </c>
      <c r="W685" s="35" t="s">
        <v>2681</v>
      </c>
      <c r="X685" s="35" t="s">
        <v>704</v>
      </c>
      <c r="Y685" s="11"/>
    </row>
    <row r="686" spans="1:25" ht="51" customHeight="1" x14ac:dyDescent="0.2">
      <c r="A686" s="33" t="s">
        <v>2682</v>
      </c>
      <c r="B686" s="34" t="s">
        <v>700</v>
      </c>
      <c r="C686" s="35" t="s">
        <v>701</v>
      </c>
      <c r="D686" s="35" t="s">
        <v>2618</v>
      </c>
      <c r="E686" s="17" t="s">
        <v>74</v>
      </c>
      <c r="F686" s="37" t="s">
        <v>2683</v>
      </c>
      <c r="G686" s="37" t="s">
        <v>2684</v>
      </c>
      <c r="H686" s="19">
        <v>43370</v>
      </c>
      <c r="I686" s="19">
        <v>44466</v>
      </c>
      <c r="J686" s="19" t="str">
        <f ca="1">IF(Ugovori_OPULJP[[#This Row],[DATUM ZAVRŠETKA OPERACIJE]]&lt;TODAY(),"završen","u provedbi")</f>
        <v>završen</v>
      </c>
      <c r="K686" s="18" t="s">
        <v>82</v>
      </c>
      <c r="L686" s="18" t="s">
        <v>82</v>
      </c>
      <c r="M686" s="42">
        <v>0.85</v>
      </c>
      <c r="N686" s="42">
        <v>0.15</v>
      </c>
      <c r="O686" s="27">
        <f>Ugovori_OPULJP[[#This Row],[Bespovratna sredstva - Ukupno (EU+Nac) HRK
= Ukupna ugovorena vrijednost bespovratnih sredstava]]*Ugovori_OPULJP[[#This Row],[EU STOPA SUFINANCIRANJA %
EU CO-FINANCING RATE %]]</f>
        <v>1272546.8999999999</v>
      </c>
      <c r="P686" s="27">
        <f>Ugovori_OPULJP[[#This Row],[Bespovratna sredstva - Ukupno (EU+Nac) HRK
= Ukupna ugovorena vrijednost bespovratnih sredstava]]*Ugovori_OPULJP[[#This Row],[STOPA NACIONALNOG SUFINANCIRANJA %]]</f>
        <v>224567.1</v>
      </c>
      <c r="Q686" s="27">
        <v>1497114</v>
      </c>
      <c r="R686" s="27">
        <v>0</v>
      </c>
      <c r="S686" s="27">
        <v>0</v>
      </c>
      <c r="T686" s="20">
        <f>Ugovori_OPULJP[[#This Row],[Bespovratna sredstva - Ukupno (EU+Nac) HRK
= Ukupna ugovorena vrijednost bespovratnih sredstava]]+Ugovori_OPULJP[[#This Row],[Javni doprinos korisnika - HRK]]+Ugovori_OPULJP[[#This Row],[Privatni doprinos korisnika - HRK]]</f>
        <v>1497114</v>
      </c>
      <c r="U686" s="17" t="s">
        <v>32</v>
      </c>
      <c r="V686" s="17" t="s">
        <v>710</v>
      </c>
      <c r="W686" s="35" t="s">
        <v>2685</v>
      </c>
      <c r="X686" s="35" t="s">
        <v>704</v>
      </c>
      <c r="Y686" s="11"/>
    </row>
    <row r="687" spans="1:25" ht="51" customHeight="1" x14ac:dyDescent="0.2">
      <c r="A687" s="33" t="s">
        <v>2686</v>
      </c>
      <c r="B687" s="34" t="s">
        <v>700</v>
      </c>
      <c r="C687" s="35" t="s">
        <v>701</v>
      </c>
      <c r="D687" s="35" t="s">
        <v>2618</v>
      </c>
      <c r="E687" s="17" t="s">
        <v>74</v>
      </c>
      <c r="F687" s="37" t="s">
        <v>2687</v>
      </c>
      <c r="G687" s="37" t="s">
        <v>563</v>
      </c>
      <c r="H687" s="19">
        <v>43370</v>
      </c>
      <c r="I687" s="19">
        <v>44466</v>
      </c>
      <c r="J687" s="19" t="str">
        <f ca="1">IF(Ugovori_OPULJP[[#This Row],[DATUM ZAVRŠETKA OPERACIJE]]&lt;TODAY(),"završen","u provedbi")</f>
        <v>završen</v>
      </c>
      <c r="K687" s="18" t="s">
        <v>556</v>
      </c>
      <c r="L687" s="18" t="s">
        <v>556</v>
      </c>
      <c r="M687" s="42">
        <v>0.85</v>
      </c>
      <c r="N687" s="42">
        <v>0.15</v>
      </c>
      <c r="O687" s="27">
        <f>Ugovori_OPULJP[[#This Row],[Bespovratna sredstva - Ukupno (EU+Nac) HRK
= Ukupna ugovorena vrijednost bespovratnih sredstava]]*Ugovori_OPULJP[[#This Row],[EU STOPA SUFINANCIRANJA %
EU CO-FINANCING RATE %]]</f>
        <v>1275000</v>
      </c>
      <c r="P687" s="27">
        <f>Ugovori_OPULJP[[#This Row],[Bespovratna sredstva - Ukupno (EU+Nac) HRK
= Ukupna ugovorena vrijednost bespovratnih sredstava]]*Ugovori_OPULJP[[#This Row],[STOPA NACIONALNOG SUFINANCIRANJA %]]</f>
        <v>225000</v>
      </c>
      <c r="Q687" s="27">
        <v>1500000</v>
      </c>
      <c r="R687" s="27">
        <v>784791.05</v>
      </c>
      <c r="S687" s="27">
        <v>0</v>
      </c>
      <c r="T687" s="20">
        <f>Ugovori_OPULJP[[#This Row],[Bespovratna sredstva - Ukupno (EU+Nac) HRK
= Ukupna ugovorena vrijednost bespovratnih sredstava]]+Ugovori_OPULJP[[#This Row],[Javni doprinos korisnika - HRK]]+Ugovori_OPULJP[[#This Row],[Privatni doprinos korisnika - HRK]]</f>
        <v>2284791.0499999998</v>
      </c>
      <c r="U687" s="17" t="s">
        <v>32</v>
      </c>
      <c r="V687" s="17" t="s">
        <v>710</v>
      </c>
      <c r="W687" s="35" t="s">
        <v>2688</v>
      </c>
      <c r="X687" s="35" t="s">
        <v>704</v>
      </c>
      <c r="Y687" s="11"/>
    </row>
    <row r="688" spans="1:25" ht="51" customHeight="1" x14ac:dyDescent="0.2">
      <c r="A688" s="33" t="s">
        <v>2689</v>
      </c>
      <c r="B688" s="34" t="s">
        <v>700</v>
      </c>
      <c r="C688" s="35" t="s">
        <v>701</v>
      </c>
      <c r="D688" s="35" t="s">
        <v>2618</v>
      </c>
      <c r="E688" s="17" t="s">
        <v>74</v>
      </c>
      <c r="F688" s="37" t="s">
        <v>2690</v>
      </c>
      <c r="G688" s="37" t="s">
        <v>2691</v>
      </c>
      <c r="H688" s="19">
        <v>43370</v>
      </c>
      <c r="I688" s="19">
        <v>43917</v>
      </c>
      <c r="J688" s="19" t="str">
        <f ca="1">IF(Ugovori_OPULJP[[#This Row],[DATUM ZAVRŠETKA OPERACIJE]]&lt;TODAY(),"završen","u provedbi")</f>
        <v>završen</v>
      </c>
      <c r="K688" s="18" t="s">
        <v>320</v>
      </c>
      <c r="L688" s="18" t="s">
        <v>320</v>
      </c>
      <c r="M688" s="42">
        <v>0.85</v>
      </c>
      <c r="N688" s="42">
        <v>0.15</v>
      </c>
      <c r="O688" s="27">
        <f>Ugovori_OPULJP[[#This Row],[Bespovratna sredstva - Ukupno (EU+Nac) HRK
= Ukupna ugovorena vrijednost bespovratnih sredstava]]*Ugovori_OPULJP[[#This Row],[EU STOPA SUFINANCIRANJA %
EU CO-FINANCING RATE %]]</f>
        <v>688005.80999999994</v>
      </c>
      <c r="P688" s="27">
        <f>Ugovori_OPULJP[[#This Row],[Bespovratna sredstva - Ukupno (EU+Nac) HRK
= Ukupna ugovorena vrijednost bespovratnih sredstava]]*Ugovori_OPULJP[[#This Row],[STOPA NACIONALNOG SUFINANCIRANJA %]]</f>
        <v>121412.79</v>
      </c>
      <c r="Q688" s="27">
        <v>809418.6</v>
      </c>
      <c r="R688" s="27">
        <v>0</v>
      </c>
      <c r="S688" s="27">
        <v>0</v>
      </c>
      <c r="T688" s="20">
        <f>Ugovori_OPULJP[[#This Row],[Bespovratna sredstva - Ukupno (EU+Nac) HRK
= Ukupna ugovorena vrijednost bespovratnih sredstava]]+Ugovori_OPULJP[[#This Row],[Javni doprinos korisnika - HRK]]+Ugovori_OPULJP[[#This Row],[Privatni doprinos korisnika - HRK]]</f>
        <v>809418.6</v>
      </c>
      <c r="U688" s="17" t="s">
        <v>32</v>
      </c>
      <c r="V688" s="17" t="s">
        <v>710</v>
      </c>
      <c r="W688" s="35" t="s">
        <v>2692</v>
      </c>
      <c r="X688" s="35" t="s">
        <v>704</v>
      </c>
      <c r="Y688" s="11"/>
    </row>
    <row r="689" spans="1:25" ht="51" customHeight="1" x14ac:dyDescent="0.2">
      <c r="A689" s="33" t="s">
        <v>2693</v>
      </c>
      <c r="B689" s="34" t="s">
        <v>700</v>
      </c>
      <c r="C689" s="35" t="s">
        <v>701</v>
      </c>
      <c r="D689" s="35" t="s">
        <v>2618</v>
      </c>
      <c r="E689" s="17" t="s">
        <v>74</v>
      </c>
      <c r="F689" s="37" t="s">
        <v>2694</v>
      </c>
      <c r="G689" s="37" t="s">
        <v>2695</v>
      </c>
      <c r="H689" s="19">
        <v>43370</v>
      </c>
      <c r="I689" s="19">
        <v>44101</v>
      </c>
      <c r="J689" s="19" t="str">
        <f ca="1">IF(Ugovori_OPULJP[[#This Row],[DATUM ZAVRŠETKA OPERACIJE]]&lt;TODAY(),"završen","u provedbi")</f>
        <v>završen</v>
      </c>
      <c r="K689" s="18" t="s">
        <v>152</v>
      </c>
      <c r="L689" s="18" t="s">
        <v>31</v>
      </c>
      <c r="M689" s="42">
        <v>0.85</v>
      </c>
      <c r="N689" s="42">
        <v>0.15</v>
      </c>
      <c r="O689" s="27">
        <f>Ugovori_OPULJP[[#This Row],[Bespovratna sredstva - Ukupno (EU+Nac) HRK
= Ukupna ugovorena vrijednost bespovratnih sredstava]]*Ugovori_OPULJP[[#This Row],[EU STOPA SUFINANCIRANJA %
EU CO-FINANCING RATE %]]</f>
        <v>849490</v>
      </c>
      <c r="P689" s="27">
        <f>Ugovori_OPULJP[[#This Row],[Bespovratna sredstva - Ukupno (EU+Nac) HRK
= Ukupna ugovorena vrijednost bespovratnih sredstava]]*Ugovori_OPULJP[[#This Row],[STOPA NACIONALNOG SUFINANCIRANJA %]]</f>
        <v>149910</v>
      </c>
      <c r="Q689" s="27">
        <v>999400</v>
      </c>
      <c r="R689" s="27">
        <v>0</v>
      </c>
      <c r="S689" s="27">
        <v>0</v>
      </c>
      <c r="T689" s="20">
        <f>Ugovori_OPULJP[[#This Row],[Bespovratna sredstva - Ukupno (EU+Nac) HRK
= Ukupna ugovorena vrijednost bespovratnih sredstava]]+Ugovori_OPULJP[[#This Row],[Javni doprinos korisnika - HRK]]+Ugovori_OPULJP[[#This Row],[Privatni doprinos korisnika - HRK]]</f>
        <v>999400</v>
      </c>
      <c r="U689" s="17" t="s">
        <v>32</v>
      </c>
      <c r="V689" s="17" t="s">
        <v>710</v>
      </c>
      <c r="W689" s="35" t="s">
        <v>2696</v>
      </c>
      <c r="X689" s="35" t="s">
        <v>704</v>
      </c>
      <c r="Y689" s="11"/>
    </row>
    <row r="690" spans="1:25" ht="51" customHeight="1" x14ac:dyDescent="0.2">
      <c r="A690" s="33" t="s">
        <v>2697</v>
      </c>
      <c r="B690" s="34" t="s">
        <v>700</v>
      </c>
      <c r="C690" s="35" t="s">
        <v>701</v>
      </c>
      <c r="D690" s="35" t="s">
        <v>2618</v>
      </c>
      <c r="E690" s="17" t="s">
        <v>74</v>
      </c>
      <c r="F690" s="37" t="s">
        <v>2698</v>
      </c>
      <c r="G690" s="37" t="s">
        <v>2699</v>
      </c>
      <c r="H690" s="19">
        <v>43455</v>
      </c>
      <c r="I690" s="19">
        <v>44186</v>
      </c>
      <c r="J690" s="19" t="str">
        <f ca="1">IF(Ugovori_OPULJP[[#This Row],[DATUM ZAVRŠETKA OPERACIJE]]&lt;TODAY(),"završen","u provedbi")</f>
        <v>završen</v>
      </c>
      <c r="K690" s="18" t="s">
        <v>2700</v>
      </c>
      <c r="L690" s="18" t="s">
        <v>31</v>
      </c>
      <c r="M690" s="42">
        <v>0.85</v>
      </c>
      <c r="N690" s="42">
        <v>0.15</v>
      </c>
      <c r="O690" s="27">
        <f>Ugovori_OPULJP[[#This Row],[Bespovratna sredstva - Ukupno (EU+Nac) HRK
= Ukupna ugovorena vrijednost bespovratnih sredstava]]*Ugovori_OPULJP[[#This Row],[EU STOPA SUFINANCIRANJA %
EU CO-FINANCING RATE %]]</f>
        <v>835550</v>
      </c>
      <c r="P690" s="27">
        <f>Ugovori_OPULJP[[#This Row],[Bespovratna sredstva - Ukupno (EU+Nac) HRK
= Ukupna ugovorena vrijednost bespovratnih sredstava]]*Ugovori_OPULJP[[#This Row],[STOPA NACIONALNOG SUFINANCIRANJA %]]</f>
        <v>147450</v>
      </c>
      <c r="Q690" s="27">
        <v>983000</v>
      </c>
      <c r="R690" s="27">
        <v>0</v>
      </c>
      <c r="S690" s="27">
        <v>0</v>
      </c>
      <c r="T690" s="20">
        <f>Ugovori_OPULJP[[#This Row],[Bespovratna sredstva - Ukupno (EU+Nac) HRK
= Ukupna ugovorena vrijednost bespovratnih sredstava]]+Ugovori_OPULJP[[#This Row],[Javni doprinos korisnika - HRK]]+Ugovori_OPULJP[[#This Row],[Privatni doprinos korisnika - HRK]]</f>
        <v>983000</v>
      </c>
      <c r="U690" s="17" t="s">
        <v>32</v>
      </c>
      <c r="V690" s="17" t="s">
        <v>710</v>
      </c>
      <c r="W690" s="35" t="s">
        <v>2661</v>
      </c>
      <c r="X690" s="35" t="s">
        <v>704</v>
      </c>
      <c r="Y690" s="11"/>
    </row>
    <row r="691" spans="1:25" ht="51" customHeight="1" x14ac:dyDescent="0.2">
      <c r="A691" s="33" t="s">
        <v>2701</v>
      </c>
      <c r="B691" s="34" t="s">
        <v>700</v>
      </c>
      <c r="C691" s="35" t="s">
        <v>701</v>
      </c>
      <c r="D691" s="35" t="s">
        <v>2618</v>
      </c>
      <c r="E691" s="17" t="s">
        <v>74</v>
      </c>
      <c r="F691" s="37" t="s">
        <v>2702</v>
      </c>
      <c r="G691" s="37" t="s">
        <v>2703</v>
      </c>
      <c r="H691" s="19">
        <v>43455</v>
      </c>
      <c r="I691" s="19">
        <v>44186</v>
      </c>
      <c r="J691" s="19" t="str">
        <f ca="1">IF(Ugovori_OPULJP[[#This Row],[DATUM ZAVRŠETKA OPERACIJE]]&lt;TODAY(),"završen","u provedbi")</f>
        <v>završen</v>
      </c>
      <c r="K691" s="18" t="s">
        <v>2704</v>
      </c>
      <c r="L691" s="18" t="s">
        <v>77</v>
      </c>
      <c r="M691" s="42">
        <v>0.85</v>
      </c>
      <c r="N691" s="42">
        <v>0.15</v>
      </c>
      <c r="O691" s="27">
        <f>Ugovori_OPULJP[[#This Row],[Bespovratna sredstva - Ukupno (EU+Nac) HRK
= Ukupna ugovorena vrijednost bespovratnih sredstava]]*Ugovori_OPULJP[[#This Row],[EU STOPA SUFINANCIRANJA %
EU CO-FINANCING RATE %]]</f>
        <v>849294.5</v>
      </c>
      <c r="P691" s="27">
        <f>Ugovori_OPULJP[[#This Row],[Bespovratna sredstva - Ukupno (EU+Nac) HRK
= Ukupna ugovorena vrijednost bespovratnih sredstava]]*Ugovori_OPULJP[[#This Row],[STOPA NACIONALNOG SUFINANCIRANJA %]]</f>
        <v>149875.5</v>
      </c>
      <c r="Q691" s="27">
        <v>999170</v>
      </c>
      <c r="R691" s="27">
        <v>0</v>
      </c>
      <c r="S691" s="27">
        <v>0</v>
      </c>
      <c r="T691" s="20">
        <f>Ugovori_OPULJP[[#This Row],[Bespovratna sredstva - Ukupno (EU+Nac) HRK
= Ukupna ugovorena vrijednost bespovratnih sredstava]]+Ugovori_OPULJP[[#This Row],[Javni doprinos korisnika - HRK]]+Ugovori_OPULJP[[#This Row],[Privatni doprinos korisnika - HRK]]</f>
        <v>999170</v>
      </c>
      <c r="U691" s="17" t="s">
        <v>32</v>
      </c>
      <c r="V691" s="17" t="s">
        <v>710</v>
      </c>
      <c r="W691" s="35" t="s">
        <v>2705</v>
      </c>
      <c r="X691" s="35" t="s">
        <v>704</v>
      </c>
      <c r="Y691" s="11"/>
    </row>
    <row r="692" spans="1:25" ht="51" customHeight="1" x14ac:dyDescent="0.2">
      <c r="A692" s="33" t="s">
        <v>2706</v>
      </c>
      <c r="B692" s="34" t="s">
        <v>700</v>
      </c>
      <c r="C692" s="35" t="s">
        <v>701</v>
      </c>
      <c r="D692" s="35" t="s">
        <v>2618</v>
      </c>
      <c r="E692" s="17" t="s">
        <v>74</v>
      </c>
      <c r="F692" s="37" t="s">
        <v>2707</v>
      </c>
      <c r="G692" s="37" t="s">
        <v>2708</v>
      </c>
      <c r="H692" s="19">
        <v>43467</v>
      </c>
      <c r="I692" s="19">
        <v>44198</v>
      </c>
      <c r="J692" s="19" t="str">
        <f ca="1">IF(Ugovori_OPULJP[[#This Row],[DATUM ZAVRŠETKA OPERACIJE]]&lt;TODAY(),"završen","u provedbi")</f>
        <v>završen</v>
      </c>
      <c r="K692" s="18" t="s">
        <v>2709</v>
      </c>
      <c r="L692" s="18" t="s">
        <v>77</v>
      </c>
      <c r="M692" s="42">
        <v>0.85</v>
      </c>
      <c r="N692" s="42">
        <v>0.15</v>
      </c>
      <c r="O692" s="27">
        <f>Ugovori_OPULJP[[#This Row],[Bespovratna sredstva - Ukupno (EU+Nac) HRK
= Ukupna ugovorena vrijednost bespovratnih sredstava]]*Ugovori_OPULJP[[#This Row],[EU STOPA SUFINANCIRANJA %
EU CO-FINANCING RATE %]]</f>
        <v>767720</v>
      </c>
      <c r="P692" s="27">
        <f>Ugovori_OPULJP[[#This Row],[Bespovratna sredstva - Ukupno (EU+Nac) HRK
= Ukupna ugovorena vrijednost bespovratnih sredstava]]*Ugovori_OPULJP[[#This Row],[STOPA NACIONALNOG SUFINANCIRANJA %]]</f>
        <v>135480</v>
      </c>
      <c r="Q692" s="27">
        <v>903200</v>
      </c>
      <c r="R692" s="27">
        <v>0</v>
      </c>
      <c r="S692" s="27">
        <v>0</v>
      </c>
      <c r="T692" s="20">
        <f>Ugovori_OPULJP[[#This Row],[Bespovratna sredstva - Ukupno (EU+Nac) HRK
= Ukupna ugovorena vrijednost bespovratnih sredstava]]+Ugovori_OPULJP[[#This Row],[Javni doprinos korisnika - HRK]]+Ugovori_OPULJP[[#This Row],[Privatni doprinos korisnika - HRK]]</f>
        <v>903200</v>
      </c>
      <c r="U692" s="17" t="s">
        <v>32</v>
      </c>
      <c r="V692" s="17" t="s">
        <v>710</v>
      </c>
      <c r="W692" s="35" t="s">
        <v>2710</v>
      </c>
      <c r="X692" s="35" t="s">
        <v>704</v>
      </c>
      <c r="Y692" s="11"/>
    </row>
    <row r="693" spans="1:25" ht="51" customHeight="1" x14ac:dyDescent="0.2">
      <c r="A693" s="33" t="s">
        <v>2711</v>
      </c>
      <c r="B693" s="34" t="s">
        <v>700</v>
      </c>
      <c r="C693" s="35" t="s">
        <v>701</v>
      </c>
      <c r="D693" s="35" t="s">
        <v>2618</v>
      </c>
      <c r="E693" s="17" t="s">
        <v>74</v>
      </c>
      <c r="F693" s="37" t="s">
        <v>2712</v>
      </c>
      <c r="G693" s="37" t="s">
        <v>2713</v>
      </c>
      <c r="H693" s="19">
        <v>43455</v>
      </c>
      <c r="I693" s="19">
        <v>44186</v>
      </c>
      <c r="J693" s="19" t="str">
        <f ca="1">IF(Ugovori_OPULJP[[#This Row],[DATUM ZAVRŠETKA OPERACIJE]]&lt;TODAY(),"završen","u provedbi")</f>
        <v>završen</v>
      </c>
      <c r="K693" s="18" t="s">
        <v>2625</v>
      </c>
      <c r="L693" s="18" t="s">
        <v>31</v>
      </c>
      <c r="M693" s="42">
        <v>0.85</v>
      </c>
      <c r="N693" s="42">
        <v>0.15</v>
      </c>
      <c r="O693" s="27">
        <f>Ugovori_OPULJP[[#This Row],[Bespovratna sredstva - Ukupno (EU+Nac) HRK
= Ukupna ugovorena vrijednost bespovratnih sredstava]]*Ugovori_OPULJP[[#This Row],[EU STOPA SUFINANCIRANJA %
EU CO-FINANCING RATE %]]</f>
        <v>845920</v>
      </c>
      <c r="P693" s="27">
        <f>Ugovori_OPULJP[[#This Row],[Bespovratna sredstva - Ukupno (EU+Nac) HRK
= Ukupna ugovorena vrijednost bespovratnih sredstava]]*Ugovori_OPULJP[[#This Row],[STOPA NACIONALNOG SUFINANCIRANJA %]]</f>
        <v>149280</v>
      </c>
      <c r="Q693" s="27">
        <v>995200</v>
      </c>
      <c r="R693" s="27">
        <v>0</v>
      </c>
      <c r="S693" s="27">
        <v>0</v>
      </c>
      <c r="T693" s="20">
        <f>Ugovori_OPULJP[[#This Row],[Bespovratna sredstva - Ukupno (EU+Nac) HRK
= Ukupna ugovorena vrijednost bespovratnih sredstava]]+Ugovori_OPULJP[[#This Row],[Javni doprinos korisnika - HRK]]+Ugovori_OPULJP[[#This Row],[Privatni doprinos korisnika - HRK]]</f>
        <v>995200</v>
      </c>
      <c r="U693" s="17" t="s">
        <v>32</v>
      </c>
      <c r="V693" s="17" t="s">
        <v>710</v>
      </c>
      <c r="W693" s="35" t="s">
        <v>2714</v>
      </c>
      <c r="X693" s="35" t="s">
        <v>704</v>
      </c>
      <c r="Y693" s="11"/>
    </row>
    <row r="694" spans="1:25" ht="51" customHeight="1" x14ac:dyDescent="0.2">
      <c r="A694" s="33" t="s">
        <v>2715</v>
      </c>
      <c r="B694" s="34" t="s">
        <v>700</v>
      </c>
      <c r="C694" s="35" t="s">
        <v>701</v>
      </c>
      <c r="D694" s="35" t="s">
        <v>2618</v>
      </c>
      <c r="E694" s="17" t="s">
        <v>74</v>
      </c>
      <c r="F694" s="37" t="s">
        <v>2716</v>
      </c>
      <c r="G694" s="37" t="s">
        <v>2717</v>
      </c>
      <c r="H694" s="19">
        <v>43455</v>
      </c>
      <c r="I694" s="19">
        <v>44186</v>
      </c>
      <c r="J694" s="19" t="str">
        <f ca="1">IF(Ugovori_OPULJP[[#This Row],[DATUM ZAVRŠETKA OPERACIJE]]&lt;TODAY(),"završen","u provedbi")</f>
        <v>završen</v>
      </c>
      <c r="K694" s="18" t="s">
        <v>2700</v>
      </c>
      <c r="L694" s="18" t="s">
        <v>31</v>
      </c>
      <c r="M694" s="42">
        <v>0.85</v>
      </c>
      <c r="N694" s="42">
        <v>0.15</v>
      </c>
      <c r="O694" s="27">
        <f>Ugovori_OPULJP[[#This Row],[Bespovratna sredstva - Ukupno (EU+Nac) HRK
= Ukupna ugovorena vrijednost bespovratnih sredstava]]*Ugovori_OPULJP[[#This Row],[EU STOPA SUFINANCIRANJA %
EU CO-FINANCING RATE %]]</f>
        <v>846612.32499999995</v>
      </c>
      <c r="P694" s="27">
        <f>Ugovori_OPULJP[[#This Row],[Bespovratna sredstva - Ukupno (EU+Nac) HRK
= Ukupna ugovorena vrijednost bespovratnih sredstava]]*Ugovori_OPULJP[[#This Row],[STOPA NACIONALNOG SUFINANCIRANJA %]]</f>
        <v>149402.17499999999</v>
      </c>
      <c r="Q694" s="27">
        <v>996014.5</v>
      </c>
      <c r="R694" s="27">
        <v>0</v>
      </c>
      <c r="S694" s="27">
        <v>0</v>
      </c>
      <c r="T694" s="20">
        <f>Ugovori_OPULJP[[#This Row],[Bespovratna sredstva - Ukupno (EU+Nac) HRK
= Ukupna ugovorena vrijednost bespovratnih sredstava]]+Ugovori_OPULJP[[#This Row],[Javni doprinos korisnika - HRK]]+Ugovori_OPULJP[[#This Row],[Privatni doprinos korisnika - HRK]]</f>
        <v>996014.5</v>
      </c>
      <c r="U694" s="17" t="s">
        <v>32</v>
      </c>
      <c r="V694" s="17" t="s">
        <v>710</v>
      </c>
      <c r="W694" s="35" t="s">
        <v>2718</v>
      </c>
      <c r="X694" s="35" t="s">
        <v>704</v>
      </c>
      <c r="Y694" s="11"/>
    </row>
    <row r="695" spans="1:25" ht="51" customHeight="1" x14ac:dyDescent="0.2">
      <c r="A695" s="33" t="s">
        <v>2719</v>
      </c>
      <c r="B695" s="34" t="s">
        <v>700</v>
      </c>
      <c r="C695" s="35" t="s">
        <v>701</v>
      </c>
      <c r="D695" s="35" t="s">
        <v>2618</v>
      </c>
      <c r="E695" s="17" t="s">
        <v>74</v>
      </c>
      <c r="F695" s="37" t="s">
        <v>2720</v>
      </c>
      <c r="G695" s="37" t="s">
        <v>2721</v>
      </c>
      <c r="H695" s="19">
        <v>43455</v>
      </c>
      <c r="I695" s="19">
        <v>44186</v>
      </c>
      <c r="J695" s="19" t="str">
        <f ca="1">IF(Ugovori_OPULJP[[#This Row],[DATUM ZAVRŠETKA OPERACIJE]]&lt;TODAY(),"završen","u provedbi")</f>
        <v>završen</v>
      </c>
      <c r="K695" s="18" t="s">
        <v>82</v>
      </c>
      <c r="L695" s="18" t="s">
        <v>82</v>
      </c>
      <c r="M695" s="42">
        <v>0.85</v>
      </c>
      <c r="N695" s="42">
        <v>0.15</v>
      </c>
      <c r="O695" s="27">
        <f>Ugovori_OPULJP[[#This Row],[Bespovratna sredstva - Ukupno (EU+Nac) HRK
= Ukupna ugovorena vrijednost bespovratnih sredstava]]*Ugovori_OPULJP[[#This Row],[EU STOPA SUFINANCIRANJA %
EU CO-FINANCING RATE %]]</f>
        <v>834105</v>
      </c>
      <c r="P695" s="27">
        <f>Ugovori_OPULJP[[#This Row],[Bespovratna sredstva - Ukupno (EU+Nac) HRK
= Ukupna ugovorena vrijednost bespovratnih sredstava]]*Ugovori_OPULJP[[#This Row],[STOPA NACIONALNOG SUFINANCIRANJA %]]</f>
        <v>147195</v>
      </c>
      <c r="Q695" s="27">
        <v>981300</v>
      </c>
      <c r="R695" s="27">
        <v>0</v>
      </c>
      <c r="S695" s="27">
        <v>0</v>
      </c>
      <c r="T695" s="20">
        <f>Ugovori_OPULJP[[#This Row],[Bespovratna sredstva - Ukupno (EU+Nac) HRK
= Ukupna ugovorena vrijednost bespovratnih sredstava]]+Ugovori_OPULJP[[#This Row],[Javni doprinos korisnika - HRK]]+Ugovori_OPULJP[[#This Row],[Privatni doprinos korisnika - HRK]]</f>
        <v>981300</v>
      </c>
      <c r="U695" s="17" t="s">
        <v>32</v>
      </c>
      <c r="V695" s="17" t="s">
        <v>710</v>
      </c>
      <c r="W695" s="35" t="s">
        <v>2722</v>
      </c>
      <c r="X695" s="35" t="s">
        <v>704</v>
      </c>
      <c r="Y695" s="11"/>
    </row>
    <row r="696" spans="1:25" ht="51" customHeight="1" x14ac:dyDescent="0.2">
      <c r="A696" s="33" t="s">
        <v>2723</v>
      </c>
      <c r="B696" s="34" t="s">
        <v>700</v>
      </c>
      <c r="C696" s="35" t="s">
        <v>701</v>
      </c>
      <c r="D696" s="35" t="s">
        <v>2618</v>
      </c>
      <c r="E696" s="17" t="s">
        <v>74</v>
      </c>
      <c r="F696" s="37" t="s">
        <v>2724</v>
      </c>
      <c r="G696" s="37" t="s">
        <v>2725</v>
      </c>
      <c r="H696" s="19">
        <v>43455</v>
      </c>
      <c r="I696" s="19">
        <v>44551</v>
      </c>
      <c r="J696" s="19" t="str">
        <f ca="1">IF(Ugovori_OPULJP[[#This Row],[DATUM ZAVRŠETKA OPERACIJE]]&lt;TODAY(),"završen","u provedbi")</f>
        <v>završen</v>
      </c>
      <c r="K696" s="18" t="s">
        <v>153</v>
      </c>
      <c r="L696" s="18" t="s">
        <v>153</v>
      </c>
      <c r="M696" s="42">
        <v>0.85</v>
      </c>
      <c r="N696" s="42">
        <v>0.15</v>
      </c>
      <c r="O696" s="27">
        <f>Ugovori_OPULJP[[#This Row],[Bespovratna sredstva - Ukupno (EU+Nac) HRK
= Ukupna ugovorena vrijednost bespovratnih sredstava]]*Ugovori_OPULJP[[#This Row],[EU STOPA SUFINANCIRANJA %
EU CO-FINANCING RATE %]]</f>
        <v>1035736.1689999999</v>
      </c>
      <c r="P696" s="27">
        <f>Ugovori_OPULJP[[#This Row],[Bespovratna sredstva - Ukupno (EU+Nac) HRK
= Ukupna ugovorena vrijednost bespovratnih sredstava]]*Ugovori_OPULJP[[#This Row],[STOPA NACIONALNOG SUFINANCIRANJA %]]</f>
        <v>182776.97099999999</v>
      </c>
      <c r="Q696" s="27">
        <v>1218513.1399999999</v>
      </c>
      <c r="R696" s="27">
        <v>0</v>
      </c>
      <c r="S696" s="27">
        <v>0</v>
      </c>
      <c r="T696" s="20">
        <f>Ugovori_OPULJP[[#This Row],[Bespovratna sredstva - Ukupno (EU+Nac) HRK
= Ukupna ugovorena vrijednost bespovratnih sredstava]]+Ugovori_OPULJP[[#This Row],[Javni doprinos korisnika - HRK]]+Ugovori_OPULJP[[#This Row],[Privatni doprinos korisnika - HRK]]</f>
        <v>1218513.1399999999</v>
      </c>
      <c r="U696" s="17" t="s">
        <v>32</v>
      </c>
      <c r="V696" s="17" t="s">
        <v>710</v>
      </c>
      <c r="W696" s="35" t="s">
        <v>2726</v>
      </c>
      <c r="X696" s="35" t="s">
        <v>704</v>
      </c>
      <c r="Y696" s="11"/>
    </row>
    <row r="697" spans="1:25" ht="51" customHeight="1" x14ac:dyDescent="0.2">
      <c r="A697" s="33" t="s">
        <v>2727</v>
      </c>
      <c r="B697" s="34" t="s">
        <v>700</v>
      </c>
      <c r="C697" s="35" t="s">
        <v>701</v>
      </c>
      <c r="D697" s="35" t="s">
        <v>2618</v>
      </c>
      <c r="E697" s="17" t="s">
        <v>74</v>
      </c>
      <c r="F697" s="37" t="s">
        <v>2728</v>
      </c>
      <c r="G697" s="37" t="s">
        <v>2729</v>
      </c>
      <c r="H697" s="19">
        <v>43461</v>
      </c>
      <c r="I697" s="19">
        <v>44192</v>
      </c>
      <c r="J697" s="19" t="str">
        <f ca="1">IF(Ugovori_OPULJP[[#This Row],[DATUM ZAVRŠETKA OPERACIJE]]&lt;TODAY(),"završen","u provedbi")</f>
        <v>završen</v>
      </c>
      <c r="K697" s="18" t="s">
        <v>243</v>
      </c>
      <c r="L697" s="18" t="s">
        <v>243</v>
      </c>
      <c r="M697" s="42">
        <v>0.85</v>
      </c>
      <c r="N697" s="42">
        <v>0.15</v>
      </c>
      <c r="O697" s="27">
        <f>Ugovori_OPULJP[[#This Row],[Bespovratna sredstva - Ukupno (EU+Nac) HRK
= Ukupna ugovorena vrijednost bespovratnih sredstava]]*Ugovori_OPULJP[[#This Row],[EU STOPA SUFINANCIRANJA %
EU CO-FINANCING RATE %]]</f>
        <v>710498</v>
      </c>
      <c r="P697" s="27">
        <f>Ugovori_OPULJP[[#This Row],[Bespovratna sredstva - Ukupno (EU+Nac) HRK
= Ukupna ugovorena vrijednost bespovratnih sredstava]]*Ugovori_OPULJP[[#This Row],[STOPA NACIONALNOG SUFINANCIRANJA %]]</f>
        <v>125382</v>
      </c>
      <c r="Q697" s="27">
        <v>835880</v>
      </c>
      <c r="R697" s="27">
        <v>0</v>
      </c>
      <c r="S697" s="27">
        <v>0</v>
      </c>
      <c r="T697" s="20">
        <f>Ugovori_OPULJP[[#This Row],[Bespovratna sredstva - Ukupno (EU+Nac) HRK
= Ukupna ugovorena vrijednost bespovratnih sredstava]]+Ugovori_OPULJP[[#This Row],[Javni doprinos korisnika - HRK]]+Ugovori_OPULJP[[#This Row],[Privatni doprinos korisnika - HRK]]</f>
        <v>835880</v>
      </c>
      <c r="U697" s="17" t="s">
        <v>32</v>
      </c>
      <c r="V697" s="17" t="s">
        <v>710</v>
      </c>
      <c r="W697" s="35" t="s">
        <v>2730</v>
      </c>
      <c r="X697" s="35" t="s">
        <v>704</v>
      </c>
      <c r="Y697" s="11"/>
    </row>
    <row r="698" spans="1:25" ht="51" customHeight="1" x14ac:dyDescent="0.2">
      <c r="A698" s="33" t="s">
        <v>2731</v>
      </c>
      <c r="B698" s="34" t="s">
        <v>700</v>
      </c>
      <c r="C698" s="35" t="s">
        <v>701</v>
      </c>
      <c r="D698" s="35" t="s">
        <v>2618</v>
      </c>
      <c r="E698" s="17" t="s">
        <v>74</v>
      </c>
      <c r="F698" s="37" t="s">
        <v>2732</v>
      </c>
      <c r="G698" s="37" t="s">
        <v>2733</v>
      </c>
      <c r="H698" s="19">
        <v>43480</v>
      </c>
      <c r="I698" s="19">
        <v>44150</v>
      </c>
      <c r="J698" s="19" t="str">
        <f ca="1">IF(Ugovori_OPULJP[[#This Row],[DATUM ZAVRŠETKA OPERACIJE]]&lt;TODAY(),"završen","u provedbi")</f>
        <v>završen</v>
      </c>
      <c r="K698" s="18" t="s">
        <v>243</v>
      </c>
      <c r="L698" s="18" t="s">
        <v>243</v>
      </c>
      <c r="M698" s="42">
        <v>0.85</v>
      </c>
      <c r="N698" s="42">
        <v>0.15</v>
      </c>
      <c r="O698" s="27">
        <f>Ugovori_OPULJP[[#This Row],[Bespovratna sredstva - Ukupno (EU+Nac) HRK
= Ukupna ugovorena vrijednost bespovratnih sredstava]]*Ugovori_OPULJP[[#This Row],[EU STOPA SUFINANCIRANJA %
EU CO-FINANCING RATE %]]</f>
        <v>1275000</v>
      </c>
      <c r="P698" s="27">
        <f>Ugovori_OPULJP[[#This Row],[Bespovratna sredstva - Ukupno (EU+Nac) HRK
= Ukupna ugovorena vrijednost bespovratnih sredstava]]*Ugovori_OPULJP[[#This Row],[STOPA NACIONALNOG SUFINANCIRANJA %]]</f>
        <v>225000</v>
      </c>
      <c r="Q698" s="27">
        <v>1500000</v>
      </c>
      <c r="R698" s="27">
        <v>0</v>
      </c>
      <c r="S698" s="27">
        <v>0</v>
      </c>
      <c r="T698" s="20">
        <f>Ugovori_OPULJP[[#This Row],[Bespovratna sredstva - Ukupno (EU+Nac) HRK
= Ukupna ugovorena vrijednost bespovratnih sredstava]]+Ugovori_OPULJP[[#This Row],[Javni doprinos korisnika - HRK]]+Ugovori_OPULJP[[#This Row],[Privatni doprinos korisnika - HRK]]</f>
        <v>1500000</v>
      </c>
      <c r="U698" s="17" t="s">
        <v>32</v>
      </c>
      <c r="V698" s="17" t="s">
        <v>710</v>
      </c>
      <c r="W698" s="35" t="s">
        <v>2734</v>
      </c>
      <c r="X698" s="35" t="s">
        <v>704</v>
      </c>
      <c r="Y698" s="11"/>
    </row>
    <row r="699" spans="1:25" ht="51" customHeight="1" x14ac:dyDescent="0.2">
      <c r="A699" s="33" t="s">
        <v>2735</v>
      </c>
      <c r="B699" s="34" t="s">
        <v>700</v>
      </c>
      <c r="C699" s="35" t="s">
        <v>701</v>
      </c>
      <c r="D699" s="35" t="s">
        <v>2618</v>
      </c>
      <c r="E699" s="17" t="s">
        <v>74</v>
      </c>
      <c r="F699" s="37" t="s">
        <v>2736</v>
      </c>
      <c r="G699" s="37" t="s">
        <v>2737</v>
      </c>
      <c r="H699" s="19">
        <v>43455</v>
      </c>
      <c r="I699" s="19">
        <v>44186</v>
      </c>
      <c r="J699" s="19" t="str">
        <f ca="1">IF(Ugovori_OPULJP[[#This Row],[DATUM ZAVRŠETKA OPERACIJE]]&lt;TODAY(),"završen","u provedbi")</f>
        <v>završen</v>
      </c>
      <c r="K699" s="18" t="s">
        <v>153</v>
      </c>
      <c r="L699" s="18" t="s">
        <v>153</v>
      </c>
      <c r="M699" s="42">
        <v>0.85</v>
      </c>
      <c r="N699" s="42">
        <v>0.15</v>
      </c>
      <c r="O699" s="27">
        <f>Ugovori_OPULJP[[#This Row],[Bespovratna sredstva - Ukupno (EU+Nac) HRK
= Ukupna ugovorena vrijednost bespovratnih sredstava]]*Ugovori_OPULJP[[#This Row],[EU STOPA SUFINANCIRANJA %
EU CO-FINANCING RATE %]]</f>
        <v>680014.90049999999</v>
      </c>
      <c r="P699" s="27">
        <f>Ugovori_OPULJP[[#This Row],[Bespovratna sredstva - Ukupno (EU+Nac) HRK
= Ukupna ugovorena vrijednost bespovratnih sredstava]]*Ugovori_OPULJP[[#This Row],[STOPA NACIONALNOG SUFINANCIRANJA %]]</f>
        <v>120002.6295</v>
      </c>
      <c r="Q699" s="27">
        <v>800017.53</v>
      </c>
      <c r="R699" s="27">
        <v>0</v>
      </c>
      <c r="S699" s="27">
        <v>0</v>
      </c>
      <c r="T699" s="20">
        <f>Ugovori_OPULJP[[#This Row],[Bespovratna sredstva - Ukupno (EU+Nac) HRK
= Ukupna ugovorena vrijednost bespovratnih sredstava]]+Ugovori_OPULJP[[#This Row],[Javni doprinos korisnika - HRK]]+Ugovori_OPULJP[[#This Row],[Privatni doprinos korisnika - HRK]]</f>
        <v>800017.53</v>
      </c>
      <c r="U699" s="17" t="s">
        <v>32</v>
      </c>
      <c r="V699" s="17" t="s">
        <v>710</v>
      </c>
      <c r="W699" s="35" t="s">
        <v>2738</v>
      </c>
      <c r="X699" s="35" t="s">
        <v>704</v>
      </c>
      <c r="Y699" s="11"/>
    </row>
    <row r="700" spans="1:25" ht="51" customHeight="1" x14ac:dyDescent="0.2">
      <c r="A700" s="33" t="s">
        <v>2739</v>
      </c>
      <c r="B700" s="34" t="s">
        <v>700</v>
      </c>
      <c r="C700" s="35" t="s">
        <v>701</v>
      </c>
      <c r="D700" s="35" t="s">
        <v>2618</v>
      </c>
      <c r="E700" s="17" t="s">
        <v>74</v>
      </c>
      <c r="F700" s="37" t="s">
        <v>2740</v>
      </c>
      <c r="G700" s="37" t="s">
        <v>2741</v>
      </c>
      <c r="H700" s="19">
        <v>43455</v>
      </c>
      <c r="I700" s="19">
        <v>44186</v>
      </c>
      <c r="J700" s="19" t="str">
        <f ca="1">IF(Ugovori_OPULJP[[#This Row],[DATUM ZAVRŠETKA OPERACIJE]]&lt;TODAY(),"završen","u provedbi")</f>
        <v>završen</v>
      </c>
      <c r="K700" s="18" t="s">
        <v>320</v>
      </c>
      <c r="L700" s="18" t="s">
        <v>320</v>
      </c>
      <c r="M700" s="42">
        <v>0.85</v>
      </c>
      <c r="N700" s="42">
        <v>0.15</v>
      </c>
      <c r="O700" s="27">
        <f>Ugovori_OPULJP[[#This Row],[Bespovratna sredstva - Ukupno (EU+Nac) HRK
= Ukupna ugovorena vrijednost bespovratnih sredstava]]*Ugovori_OPULJP[[#This Row],[EU STOPA SUFINANCIRANJA %
EU CO-FINANCING RATE %]]</f>
        <v>849012.69099999999</v>
      </c>
      <c r="P700" s="27">
        <f>Ugovori_OPULJP[[#This Row],[Bespovratna sredstva - Ukupno (EU+Nac) HRK
= Ukupna ugovorena vrijednost bespovratnih sredstava]]*Ugovori_OPULJP[[#This Row],[STOPA NACIONALNOG SUFINANCIRANJA %]]</f>
        <v>149825.769</v>
      </c>
      <c r="Q700" s="27">
        <v>998838.46</v>
      </c>
      <c r="R700" s="27">
        <v>0</v>
      </c>
      <c r="S700" s="27">
        <v>0</v>
      </c>
      <c r="T700" s="20">
        <f>Ugovori_OPULJP[[#This Row],[Bespovratna sredstva - Ukupno (EU+Nac) HRK
= Ukupna ugovorena vrijednost bespovratnih sredstava]]+Ugovori_OPULJP[[#This Row],[Javni doprinos korisnika - HRK]]+Ugovori_OPULJP[[#This Row],[Privatni doprinos korisnika - HRK]]</f>
        <v>998838.46</v>
      </c>
      <c r="U700" s="17" t="s">
        <v>32</v>
      </c>
      <c r="V700" s="17" t="s">
        <v>710</v>
      </c>
      <c r="W700" s="35" t="s">
        <v>2742</v>
      </c>
      <c r="X700" s="35" t="s">
        <v>704</v>
      </c>
      <c r="Y700" s="11"/>
    </row>
    <row r="701" spans="1:25" ht="51" customHeight="1" x14ac:dyDescent="0.2">
      <c r="A701" s="33" t="s">
        <v>2743</v>
      </c>
      <c r="B701" s="34" t="s">
        <v>700</v>
      </c>
      <c r="C701" s="35" t="s">
        <v>701</v>
      </c>
      <c r="D701" s="35" t="s">
        <v>2618</v>
      </c>
      <c r="E701" s="17" t="s">
        <v>74</v>
      </c>
      <c r="F701" s="37" t="s">
        <v>2744</v>
      </c>
      <c r="G701" s="37" t="s">
        <v>2745</v>
      </c>
      <c r="H701" s="19">
        <v>43455</v>
      </c>
      <c r="I701" s="19">
        <v>44551</v>
      </c>
      <c r="J701" s="19" t="str">
        <f ca="1">IF(Ugovori_OPULJP[[#This Row],[DATUM ZAVRŠETKA OPERACIJE]]&lt;TODAY(),"završen","u provedbi")</f>
        <v>završen</v>
      </c>
      <c r="K701" s="18" t="s">
        <v>198</v>
      </c>
      <c r="L701" s="18" t="s">
        <v>198</v>
      </c>
      <c r="M701" s="42">
        <v>0.85</v>
      </c>
      <c r="N701" s="42">
        <v>0.15</v>
      </c>
      <c r="O701" s="27">
        <f>Ugovori_OPULJP[[#This Row],[Bespovratna sredstva - Ukupno (EU+Nac) HRK
= Ukupna ugovorena vrijednost bespovratnih sredstava]]*Ugovori_OPULJP[[#This Row],[EU STOPA SUFINANCIRANJA %
EU CO-FINANCING RATE %]]</f>
        <v>1268474.7285</v>
      </c>
      <c r="P701" s="27">
        <f>Ugovori_OPULJP[[#This Row],[Bespovratna sredstva - Ukupno (EU+Nac) HRK
= Ukupna ugovorena vrijednost bespovratnih sredstava]]*Ugovori_OPULJP[[#This Row],[STOPA NACIONALNOG SUFINANCIRANJA %]]</f>
        <v>223848.48149999999</v>
      </c>
      <c r="Q701" s="27">
        <v>1492323.21</v>
      </c>
      <c r="R701" s="27">
        <v>0</v>
      </c>
      <c r="S701" s="27">
        <v>0</v>
      </c>
      <c r="T701" s="20">
        <f>Ugovori_OPULJP[[#This Row],[Bespovratna sredstva - Ukupno (EU+Nac) HRK
= Ukupna ugovorena vrijednost bespovratnih sredstava]]+Ugovori_OPULJP[[#This Row],[Javni doprinos korisnika - HRK]]+Ugovori_OPULJP[[#This Row],[Privatni doprinos korisnika - HRK]]</f>
        <v>1492323.21</v>
      </c>
      <c r="U701" s="17" t="s">
        <v>32</v>
      </c>
      <c r="V701" s="17" t="s">
        <v>710</v>
      </c>
      <c r="W701" s="35" t="s">
        <v>2746</v>
      </c>
      <c r="X701" s="35" t="s">
        <v>704</v>
      </c>
      <c r="Y701" s="11"/>
    </row>
    <row r="702" spans="1:25" ht="51" customHeight="1" x14ac:dyDescent="0.2">
      <c r="A702" s="33" t="s">
        <v>2747</v>
      </c>
      <c r="B702" s="34" t="s">
        <v>700</v>
      </c>
      <c r="C702" s="35" t="s">
        <v>701</v>
      </c>
      <c r="D702" s="35" t="s">
        <v>2618</v>
      </c>
      <c r="E702" s="17" t="s">
        <v>74</v>
      </c>
      <c r="F702" s="37" t="s">
        <v>2748</v>
      </c>
      <c r="G702" s="37" t="s">
        <v>2749</v>
      </c>
      <c r="H702" s="19">
        <v>43455</v>
      </c>
      <c r="I702" s="19">
        <v>44186</v>
      </c>
      <c r="J702" s="19" t="str">
        <f ca="1">IF(Ugovori_OPULJP[[#This Row],[DATUM ZAVRŠETKA OPERACIJE]]&lt;TODAY(),"završen","u provedbi")</f>
        <v>završen</v>
      </c>
      <c r="K702" s="18" t="s">
        <v>248</v>
      </c>
      <c r="L702" s="18" t="s">
        <v>248</v>
      </c>
      <c r="M702" s="42">
        <v>0.85</v>
      </c>
      <c r="N702" s="42">
        <v>0.15</v>
      </c>
      <c r="O702" s="27">
        <f>Ugovori_OPULJP[[#This Row],[Bespovratna sredstva - Ukupno (EU+Nac) HRK
= Ukupna ugovorena vrijednost bespovratnih sredstava]]*Ugovori_OPULJP[[#This Row],[EU STOPA SUFINANCIRANJA %
EU CO-FINANCING RATE %]]</f>
        <v>850000</v>
      </c>
      <c r="P702" s="27">
        <f>Ugovori_OPULJP[[#This Row],[Bespovratna sredstva - Ukupno (EU+Nac) HRK
= Ukupna ugovorena vrijednost bespovratnih sredstava]]*Ugovori_OPULJP[[#This Row],[STOPA NACIONALNOG SUFINANCIRANJA %]]</f>
        <v>150000</v>
      </c>
      <c r="Q702" s="27">
        <v>1000000</v>
      </c>
      <c r="R702" s="27">
        <v>0</v>
      </c>
      <c r="S702" s="27">
        <v>0</v>
      </c>
      <c r="T702" s="20">
        <f>Ugovori_OPULJP[[#This Row],[Bespovratna sredstva - Ukupno (EU+Nac) HRK
= Ukupna ugovorena vrijednost bespovratnih sredstava]]+Ugovori_OPULJP[[#This Row],[Javni doprinos korisnika - HRK]]+Ugovori_OPULJP[[#This Row],[Privatni doprinos korisnika - HRK]]</f>
        <v>1000000</v>
      </c>
      <c r="U702" s="17" t="s">
        <v>32</v>
      </c>
      <c r="V702" s="17" t="s">
        <v>710</v>
      </c>
      <c r="W702" s="35" t="s">
        <v>2750</v>
      </c>
      <c r="X702" s="35" t="s">
        <v>704</v>
      </c>
      <c r="Y702" s="11"/>
    </row>
    <row r="703" spans="1:25" ht="51" customHeight="1" x14ac:dyDescent="0.2">
      <c r="A703" s="33" t="s">
        <v>2751</v>
      </c>
      <c r="B703" s="34" t="s">
        <v>700</v>
      </c>
      <c r="C703" s="35" t="s">
        <v>701</v>
      </c>
      <c r="D703" s="35" t="s">
        <v>2618</v>
      </c>
      <c r="E703" s="17" t="s">
        <v>74</v>
      </c>
      <c r="F703" s="37" t="s">
        <v>2752</v>
      </c>
      <c r="G703" s="37" t="s">
        <v>2753</v>
      </c>
      <c r="H703" s="19">
        <v>43455</v>
      </c>
      <c r="I703" s="19">
        <v>44186</v>
      </c>
      <c r="J703" s="19" t="str">
        <f ca="1">IF(Ugovori_OPULJP[[#This Row],[DATUM ZAVRŠETKA OPERACIJE]]&lt;TODAY(),"završen","u provedbi")</f>
        <v>završen</v>
      </c>
      <c r="K703" s="18" t="s">
        <v>324</v>
      </c>
      <c r="L703" s="18" t="s">
        <v>324</v>
      </c>
      <c r="M703" s="42">
        <v>0.85</v>
      </c>
      <c r="N703" s="42">
        <v>0.15</v>
      </c>
      <c r="O703" s="27">
        <f>Ugovori_OPULJP[[#This Row],[Bespovratna sredstva - Ukupno (EU+Nac) HRK
= Ukupna ugovorena vrijednost bespovratnih sredstava]]*Ugovori_OPULJP[[#This Row],[EU STOPA SUFINANCIRANJA %
EU CO-FINANCING RATE %]]</f>
        <v>847749.44649999996</v>
      </c>
      <c r="P703" s="27">
        <f>Ugovori_OPULJP[[#This Row],[Bespovratna sredstva - Ukupno (EU+Nac) HRK
= Ukupna ugovorena vrijednost bespovratnih sredstava]]*Ugovori_OPULJP[[#This Row],[STOPA NACIONALNOG SUFINANCIRANJA %]]</f>
        <v>149602.84349999999</v>
      </c>
      <c r="Q703" s="27">
        <v>997352.29</v>
      </c>
      <c r="R703" s="27">
        <v>0</v>
      </c>
      <c r="S703" s="27">
        <v>0</v>
      </c>
      <c r="T703" s="20">
        <f>Ugovori_OPULJP[[#This Row],[Bespovratna sredstva - Ukupno (EU+Nac) HRK
= Ukupna ugovorena vrijednost bespovratnih sredstava]]+Ugovori_OPULJP[[#This Row],[Javni doprinos korisnika - HRK]]+Ugovori_OPULJP[[#This Row],[Privatni doprinos korisnika - HRK]]</f>
        <v>997352.29</v>
      </c>
      <c r="U703" s="17" t="s">
        <v>32</v>
      </c>
      <c r="V703" s="17" t="s">
        <v>710</v>
      </c>
      <c r="W703" s="35" t="s">
        <v>2754</v>
      </c>
      <c r="X703" s="35" t="s">
        <v>704</v>
      </c>
      <c r="Y703" s="11"/>
    </row>
    <row r="704" spans="1:25" ht="51" customHeight="1" x14ac:dyDescent="0.2">
      <c r="A704" s="33" t="s">
        <v>2755</v>
      </c>
      <c r="B704" s="34" t="s">
        <v>700</v>
      </c>
      <c r="C704" s="35" t="s">
        <v>701</v>
      </c>
      <c r="D704" s="35" t="s">
        <v>2618</v>
      </c>
      <c r="E704" s="17" t="s">
        <v>74</v>
      </c>
      <c r="F704" s="37" t="s">
        <v>2679</v>
      </c>
      <c r="G704" s="37" t="s">
        <v>2207</v>
      </c>
      <c r="H704" s="19">
        <v>43473</v>
      </c>
      <c r="I704" s="19">
        <v>44204</v>
      </c>
      <c r="J704" s="19" t="str">
        <f ca="1">IF(Ugovori_OPULJP[[#This Row],[DATUM ZAVRŠETKA OPERACIJE]]&lt;TODAY(),"završen","u provedbi")</f>
        <v>završen</v>
      </c>
      <c r="K704" s="18" t="s">
        <v>82</v>
      </c>
      <c r="L704" s="18" t="s">
        <v>82</v>
      </c>
      <c r="M704" s="42">
        <v>0.85</v>
      </c>
      <c r="N704" s="42">
        <v>0.15</v>
      </c>
      <c r="O704" s="27">
        <f>Ugovori_OPULJP[[#This Row],[Bespovratna sredstva - Ukupno (EU+Nac) HRK
= Ukupna ugovorena vrijednost bespovratnih sredstava]]*Ugovori_OPULJP[[#This Row],[EU STOPA SUFINANCIRANJA %
EU CO-FINANCING RATE %]]</f>
        <v>843801.79999999993</v>
      </c>
      <c r="P704" s="27">
        <f>Ugovori_OPULJP[[#This Row],[Bespovratna sredstva - Ukupno (EU+Nac) HRK
= Ukupna ugovorena vrijednost bespovratnih sredstava]]*Ugovori_OPULJP[[#This Row],[STOPA NACIONALNOG SUFINANCIRANJA %]]</f>
        <v>148906.19999999998</v>
      </c>
      <c r="Q704" s="27">
        <v>992708</v>
      </c>
      <c r="R704" s="27">
        <v>0</v>
      </c>
      <c r="S704" s="27">
        <v>0</v>
      </c>
      <c r="T704" s="20">
        <f>Ugovori_OPULJP[[#This Row],[Bespovratna sredstva - Ukupno (EU+Nac) HRK
= Ukupna ugovorena vrijednost bespovratnih sredstava]]+Ugovori_OPULJP[[#This Row],[Javni doprinos korisnika - HRK]]+Ugovori_OPULJP[[#This Row],[Privatni doprinos korisnika - HRK]]</f>
        <v>992708</v>
      </c>
      <c r="U704" s="17" t="s">
        <v>32</v>
      </c>
      <c r="V704" s="17" t="s">
        <v>710</v>
      </c>
      <c r="W704" s="35" t="s">
        <v>2756</v>
      </c>
      <c r="X704" s="35" t="s">
        <v>704</v>
      </c>
      <c r="Y704" s="11"/>
    </row>
    <row r="705" spans="1:25" ht="51" customHeight="1" x14ac:dyDescent="0.2">
      <c r="A705" s="33" t="s">
        <v>2757</v>
      </c>
      <c r="B705" s="34" t="s">
        <v>700</v>
      </c>
      <c r="C705" s="35" t="s">
        <v>701</v>
      </c>
      <c r="D705" s="35" t="s">
        <v>2618</v>
      </c>
      <c r="E705" s="17" t="s">
        <v>74</v>
      </c>
      <c r="F705" s="37" t="s">
        <v>2758</v>
      </c>
      <c r="G705" s="37" t="s">
        <v>2759</v>
      </c>
      <c r="H705" s="19">
        <v>43455</v>
      </c>
      <c r="I705" s="19">
        <v>43820</v>
      </c>
      <c r="J705" s="19" t="str">
        <f ca="1">IF(Ugovori_OPULJP[[#This Row],[DATUM ZAVRŠETKA OPERACIJE]]&lt;TODAY(),"završen","u provedbi")</f>
        <v>završen</v>
      </c>
      <c r="K705" s="18" t="s">
        <v>2760</v>
      </c>
      <c r="L705" s="18" t="s">
        <v>102</v>
      </c>
      <c r="M705" s="42">
        <v>0.85</v>
      </c>
      <c r="N705" s="42">
        <v>0.15</v>
      </c>
      <c r="O705" s="27">
        <f>Ugovori_OPULJP[[#This Row],[Bespovratna sredstva - Ukupno (EU+Nac) HRK
= Ukupna ugovorena vrijednost bespovratnih sredstava]]*Ugovori_OPULJP[[#This Row],[EU STOPA SUFINANCIRANJA %
EU CO-FINANCING RATE %]]</f>
        <v>810881.75049999997</v>
      </c>
      <c r="P705" s="27">
        <f>Ugovori_OPULJP[[#This Row],[Bespovratna sredstva - Ukupno (EU+Nac) HRK
= Ukupna ugovorena vrijednost bespovratnih sredstava]]*Ugovori_OPULJP[[#This Row],[STOPA NACIONALNOG SUFINANCIRANJA %]]</f>
        <v>143096.7795</v>
      </c>
      <c r="Q705" s="27">
        <v>953978.53</v>
      </c>
      <c r="R705" s="27">
        <v>0</v>
      </c>
      <c r="S705" s="27">
        <v>0</v>
      </c>
      <c r="T705" s="20">
        <f>Ugovori_OPULJP[[#This Row],[Bespovratna sredstva - Ukupno (EU+Nac) HRK
= Ukupna ugovorena vrijednost bespovratnih sredstava]]+Ugovori_OPULJP[[#This Row],[Javni doprinos korisnika - HRK]]+Ugovori_OPULJP[[#This Row],[Privatni doprinos korisnika - HRK]]</f>
        <v>953978.53</v>
      </c>
      <c r="U705" s="17" t="s">
        <v>32</v>
      </c>
      <c r="V705" s="17" t="s">
        <v>710</v>
      </c>
      <c r="W705" s="35" t="s">
        <v>2761</v>
      </c>
      <c r="X705" s="35" t="s">
        <v>704</v>
      </c>
      <c r="Y705" s="11"/>
    </row>
    <row r="706" spans="1:25" ht="51" customHeight="1" x14ac:dyDescent="0.2">
      <c r="A706" s="33" t="s">
        <v>2762</v>
      </c>
      <c r="B706" s="34" t="s">
        <v>700</v>
      </c>
      <c r="C706" s="35" t="s">
        <v>701</v>
      </c>
      <c r="D706" s="35" t="s">
        <v>2618</v>
      </c>
      <c r="E706" s="17" t="s">
        <v>74</v>
      </c>
      <c r="F706" s="37" t="s">
        <v>2763</v>
      </c>
      <c r="G706" s="37" t="s">
        <v>2764</v>
      </c>
      <c r="H706" s="19">
        <v>43455</v>
      </c>
      <c r="I706" s="19">
        <v>44125</v>
      </c>
      <c r="J706" s="19" t="str">
        <f ca="1">IF(Ugovori_OPULJP[[#This Row],[DATUM ZAVRŠETKA OPERACIJE]]&lt;TODAY(),"završen","u provedbi")</f>
        <v>završen</v>
      </c>
      <c r="K706" s="18" t="s">
        <v>209</v>
      </c>
      <c r="L706" s="18" t="s">
        <v>209</v>
      </c>
      <c r="M706" s="42">
        <v>0.85</v>
      </c>
      <c r="N706" s="42">
        <v>0.15</v>
      </c>
      <c r="O706" s="27">
        <f>Ugovori_OPULJP[[#This Row],[Bespovratna sredstva - Ukupno (EU+Nac) HRK
= Ukupna ugovorena vrijednost bespovratnih sredstava]]*Ugovori_OPULJP[[#This Row],[EU STOPA SUFINANCIRANJA %
EU CO-FINANCING RATE %]]</f>
        <v>850000</v>
      </c>
      <c r="P706" s="27">
        <f>Ugovori_OPULJP[[#This Row],[Bespovratna sredstva - Ukupno (EU+Nac) HRK
= Ukupna ugovorena vrijednost bespovratnih sredstava]]*Ugovori_OPULJP[[#This Row],[STOPA NACIONALNOG SUFINANCIRANJA %]]</f>
        <v>150000</v>
      </c>
      <c r="Q706" s="27">
        <v>1000000</v>
      </c>
      <c r="R706" s="27">
        <v>0</v>
      </c>
      <c r="S706" s="27">
        <v>0</v>
      </c>
      <c r="T706" s="20">
        <f>Ugovori_OPULJP[[#This Row],[Bespovratna sredstva - Ukupno (EU+Nac) HRK
= Ukupna ugovorena vrijednost bespovratnih sredstava]]+Ugovori_OPULJP[[#This Row],[Javni doprinos korisnika - HRK]]+Ugovori_OPULJP[[#This Row],[Privatni doprinos korisnika - HRK]]</f>
        <v>1000000</v>
      </c>
      <c r="U706" s="17" t="s">
        <v>32</v>
      </c>
      <c r="V706" s="17" t="s">
        <v>710</v>
      </c>
      <c r="W706" s="35" t="s">
        <v>2765</v>
      </c>
      <c r="X706" s="35" t="s">
        <v>704</v>
      </c>
      <c r="Y706" s="11"/>
    </row>
    <row r="707" spans="1:25" ht="51" customHeight="1" x14ac:dyDescent="0.2">
      <c r="A707" s="33" t="s">
        <v>2766</v>
      </c>
      <c r="B707" s="34" t="s">
        <v>700</v>
      </c>
      <c r="C707" s="35" t="s">
        <v>701</v>
      </c>
      <c r="D707" s="35" t="s">
        <v>2618</v>
      </c>
      <c r="E707" s="17" t="s">
        <v>74</v>
      </c>
      <c r="F707" s="37" t="s">
        <v>2767</v>
      </c>
      <c r="G707" s="37" t="s">
        <v>2768</v>
      </c>
      <c r="H707" s="19">
        <v>43455</v>
      </c>
      <c r="I707" s="19">
        <v>44186</v>
      </c>
      <c r="J707" s="19" t="str">
        <f ca="1">IF(Ugovori_OPULJP[[#This Row],[DATUM ZAVRŠETKA OPERACIJE]]&lt;TODAY(),"završen","u provedbi")</f>
        <v>završen</v>
      </c>
      <c r="K707" s="18" t="s">
        <v>82</v>
      </c>
      <c r="L707" s="18" t="s">
        <v>82</v>
      </c>
      <c r="M707" s="42">
        <v>0.85</v>
      </c>
      <c r="N707" s="42">
        <v>0.15</v>
      </c>
      <c r="O707" s="27">
        <f>Ugovori_OPULJP[[#This Row],[Bespovratna sredstva - Ukupno (EU+Nac) HRK
= Ukupna ugovorena vrijednost bespovratnih sredstava]]*Ugovori_OPULJP[[#This Row],[EU STOPA SUFINANCIRANJA %
EU CO-FINANCING RATE %]]</f>
        <v>844287.70250000001</v>
      </c>
      <c r="P707" s="27">
        <f>Ugovori_OPULJP[[#This Row],[Bespovratna sredstva - Ukupno (EU+Nac) HRK
= Ukupna ugovorena vrijednost bespovratnih sredstava]]*Ugovori_OPULJP[[#This Row],[STOPA NACIONALNOG SUFINANCIRANJA %]]</f>
        <v>148991.94750000001</v>
      </c>
      <c r="Q707" s="27">
        <v>993279.65</v>
      </c>
      <c r="R707" s="27">
        <v>0</v>
      </c>
      <c r="S707" s="27">
        <v>0</v>
      </c>
      <c r="T707" s="20">
        <f>Ugovori_OPULJP[[#This Row],[Bespovratna sredstva - Ukupno (EU+Nac) HRK
= Ukupna ugovorena vrijednost bespovratnih sredstava]]+Ugovori_OPULJP[[#This Row],[Javni doprinos korisnika - HRK]]+Ugovori_OPULJP[[#This Row],[Privatni doprinos korisnika - HRK]]</f>
        <v>993279.65</v>
      </c>
      <c r="U707" s="17" t="s">
        <v>32</v>
      </c>
      <c r="V707" s="17" t="s">
        <v>710</v>
      </c>
      <c r="W707" s="35" t="s">
        <v>2769</v>
      </c>
      <c r="X707" s="35" t="s">
        <v>704</v>
      </c>
      <c r="Y707" s="11"/>
    </row>
    <row r="708" spans="1:25" ht="51" customHeight="1" x14ac:dyDescent="0.2">
      <c r="A708" s="33" t="s">
        <v>2770</v>
      </c>
      <c r="B708" s="34" t="s">
        <v>700</v>
      </c>
      <c r="C708" s="35" t="s">
        <v>701</v>
      </c>
      <c r="D708" s="35" t="s">
        <v>2618</v>
      </c>
      <c r="E708" s="17" t="s">
        <v>74</v>
      </c>
      <c r="F708" s="37" t="s">
        <v>2771</v>
      </c>
      <c r="G708" s="37" t="s">
        <v>2772</v>
      </c>
      <c r="H708" s="19">
        <v>43455</v>
      </c>
      <c r="I708" s="19">
        <v>44186</v>
      </c>
      <c r="J708" s="19" t="str">
        <f ca="1">IF(Ugovori_OPULJP[[#This Row],[DATUM ZAVRŠETKA OPERACIJE]]&lt;TODAY(),"završen","u provedbi")</f>
        <v>završen</v>
      </c>
      <c r="K708" s="18" t="s">
        <v>248</v>
      </c>
      <c r="L708" s="18" t="s">
        <v>248</v>
      </c>
      <c r="M708" s="42">
        <v>0.85</v>
      </c>
      <c r="N708" s="42">
        <v>0.15</v>
      </c>
      <c r="O708" s="27">
        <f>Ugovori_OPULJP[[#This Row],[Bespovratna sredstva - Ukupno (EU+Nac) HRK
= Ukupna ugovorena vrijednost bespovratnih sredstava]]*Ugovori_OPULJP[[#This Row],[EU STOPA SUFINANCIRANJA %
EU CO-FINANCING RATE %]]</f>
        <v>1176476.0834999999</v>
      </c>
      <c r="P708" s="27">
        <f>Ugovori_OPULJP[[#This Row],[Bespovratna sredstva - Ukupno (EU+Nac) HRK
= Ukupna ugovorena vrijednost bespovratnih sredstava]]*Ugovori_OPULJP[[#This Row],[STOPA NACIONALNOG SUFINANCIRANJA %]]</f>
        <v>207613.4265</v>
      </c>
      <c r="Q708" s="27">
        <v>1384089.51</v>
      </c>
      <c r="R708" s="27">
        <v>0</v>
      </c>
      <c r="S708" s="27">
        <v>0</v>
      </c>
      <c r="T708" s="20">
        <f>Ugovori_OPULJP[[#This Row],[Bespovratna sredstva - Ukupno (EU+Nac) HRK
= Ukupna ugovorena vrijednost bespovratnih sredstava]]+Ugovori_OPULJP[[#This Row],[Javni doprinos korisnika - HRK]]+Ugovori_OPULJP[[#This Row],[Privatni doprinos korisnika - HRK]]</f>
        <v>1384089.51</v>
      </c>
      <c r="U708" s="17" t="s">
        <v>32</v>
      </c>
      <c r="V708" s="17" t="s">
        <v>710</v>
      </c>
      <c r="W708" s="35" t="s">
        <v>2773</v>
      </c>
      <c r="X708" s="35" t="s">
        <v>704</v>
      </c>
      <c r="Y708" s="11"/>
    </row>
    <row r="709" spans="1:25" ht="51" customHeight="1" x14ac:dyDescent="0.2">
      <c r="A709" s="33" t="s">
        <v>2774</v>
      </c>
      <c r="B709" s="34" t="s">
        <v>700</v>
      </c>
      <c r="C709" s="35" t="s">
        <v>701</v>
      </c>
      <c r="D709" s="35" t="s">
        <v>2618</v>
      </c>
      <c r="E709" s="17" t="s">
        <v>74</v>
      </c>
      <c r="F709" s="37" t="s">
        <v>2775</v>
      </c>
      <c r="G709" s="37" t="s">
        <v>2776</v>
      </c>
      <c r="H709" s="19">
        <v>43455</v>
      </c>
      <c r="I709" s="19">
        <v>44551</v>
      </c>
      <c r="J709" s="19" t="str">
        <f ca="1">IF(Ugovori_OPULJP[[#This Row],[DATUM ZAVRŠETKA OPERACIJE]]&lt;TODAY(),"završen","u provedbi")</f>
        <v>završen</v>
      </c>
      <c r="K709" s="18" t="s">
        <v>2777</v>
      </c>
      <c r="L709" s="18" t="s">
        <v>31</v>
      </c>
      <c r="M709" s="42">
        <v>0.85</v>
      </c>
      <c r="N709" s="42">
        <v>0.15</v>
      </c>
      <c r="O709" s="27">
        <f>Ugovori_OPULJP[[#This Row],[Bespovratna sredstva - Ukupno (EU+Nac) HRK
= Ukupna ugovorena vrijednost bespovratnih sredstava]]*Ugovori_OPULJP[[#This Row],[EU STOPA SUFINANCIRANJA %
EU CO-FINANCING RATE %]]</f>
        <v>1272878.3999999999</v>
      </c>
      <c r="P709" s="27">
        <f>Ugovori_OPULJP[[#This Row],[Bespovratna sredstva - Ukupno (EU+Nac) HRK
= Ukupna ugovorena vrijednost bespovratnih sredstava]]*Ugovori_OPULJP[[#This Row],[STOPA NACIONALNOG SUFINANCIRANJA %]]</f>
        <v>224625.6</v>
      </c>
      <c r="Q709" s="27">
        <v>1497504</v>
      </c>
      <c r="R709" s="27">
        <v>0</v>
      </c>
      <c r="S709" s="27">
        <v>0</v>
      </c>
      <c r="T709" s="20">
        <f>Ugovori_OPULJP[[#This Row],[Bespovratna sredstva - Ukupno (EU+Nac) HRK
= Ukupna ugovorena vrijednost bespovratnih sredstava]]+Ugovori_OPULJP[[#This Row],[Javni doprinos korisnika - HRK]]+Ugovori_OPULJP[[#This Row],[Privatni doprinos korisnika - HRK]]</f>
        <v>1497504</v>
      </c>
      <c r="U709" s="17" t="s">
        <v>32</v>
      </c>
      <c r="V709" s="17" t="s">
        <v>710</v>
      </c>
      <c r="W709" s="35" t="s">
        <v>2778</v>
      </c>
      <c r="X709" s="35" t="s">
        <v>704</v>
      </c>
      <c r="Y709" s="11"/>
    </row>
    <row r="710" spans="1:25" ht="51" customHeight="1" x14ac:dyDescent="0.2">
      <c r="A710" s="33" t="s">
        <v>2779</v>
      </c>
      <c r="B710" s="34" t="s">
        <v>700</v>
      </c>
      <c r="C710" s="35" t="s">
        <v>701</v>
      </c>
      <c r="D710" s="35" t="s">
        <v>2618</v>
      </c>
      <c r="E710" s="17" t="s">
        <v>74</v>
      </c>
      <c r="F710" s="37" t="s">
        <v>2780</v>
      </c>
      <c r="G710" s="37" t="s">
        <v>2781</v>
      </c>
      <c r="H710" s="19">
        <v>43455</v>
      </c>
      <c r="I710" s="19">
        <v>44186</v>
      </c>
      <c r="J710" s="19" t="str">
        <f ca="1">IF(Ugovori_OPULJP[[#This Row],[DATUM ZAVRŠETKA OPERACIJE]]&lt;TODAY(),"završen","u provedbi")</f>
        <v>završen</v>
      </c>
      <c r="K710" s="18" t="s">
        <v>2782</v>
      </c>
      <c r="L710" s="18" t="s">
        <v>82</v>
      </c>
      <c r="M710" s="42">
        <v>0.85</v>
      </c>
      <c r="N710" s="42">
        <v>0.15</v>
      </c>
      <c r="O710" s="27">
        <f>Ugovori_OPULJP[[#This Row],[Bespovratna sredstva - Ukupno (EU+Nac) HRK
= Ukupna ugovorena vrijednost bespovratnih sredstava]]*Ugovori_OPULJP[[#This Row],[EU STOPA SUFINANCIRANJA %
EU CO-FINANCING RATE %]]</f>
        <v>814895</v>
      </c>
      <c r="P710" s="27">
        <f>Ugovori_OPULJP[[#This Row],[Bespovratna sredstva - Ukupno (EU+Nac) HRK
= Ukupna ugovorena vrijednost bespovratnih sredstava]]*Ugovori_OPULJP[[#This Row],[STOPA NACIONALNOG SUFINANCIRANJA %]]</f>
        <v>143805</v>
      </c>
      <c r="Q710" s="27">
        <v>958700</v>
      </c>
      <c r="R710" s="27">
        <v>0</v>
      </c>
      <c r="S710" s="27">
        <v>0</v>
      </c>
      <c r="T710" s="20">
        <f>Ugovori_OPULJP[[#This Row],[Bespovratna sredstva - Ukupno (EU+Nac) HRK
= Ukupna ugovorena vrijednost bespovratnih sredstava]]+Ugovori_OPULJP[[#This Row],[Javni doprinos korisnika - HRK]]+Ugovori_OPULJP[[#This Row],[Privatni doprinos korisnika - HRK]]</f>
        <v>958700</v>
      </c>
      <c r="U710" s="17" t="s">
        <v>32</v>
      </c>
      <c r="V710" s="17" t="s">
        <v>710</v>
      </c>
      <c r="W710" s="35" t="s">
        <v>2783</v>
      </c>
      <c r="X710" s="35" t="s">
        <v>704</v>
      </c>
      <c r="Y710" s="11"/>
    </row>
    <row r="711" spans="1:25" ht="51" customHeight="1" x14ac:dyDescent="0.2">
      <c r="A711" s="33" t="s">
        <v>2784</v>
      </c>
      <c r="B711" s="34" t="s">
        <v>700</v>
      </c>
      <c r="C711" s="35" t="s">
        <v>701</v>
      </c>
      <c r="D711" s="35" t="s">
        <v>2618</v>
      </c>
      <c r="E711" s="17" t="s">
        <v>74</v>
      </c>
      <c r="F711" s="37" t="s">
        <v>2785</v>
      </c>
      <c r="G711" s="37" t="s">
        <v>2786</v>
      </c>
      <c r="H711" s="19">
        <v>43455</v>
      </c>
      <c r="I711" s="19">
        <v>44551</v>
      </c>
      <c r="J711" s="19" t="str">
        <f ca="1">IF(Ugovori_OPULJP[[#This Row],[DATUM ZAVRŠETKA OPERACIJE]]&lt;TODAY(),"završen","u provedbi")</f>
        <v>završen</v>
      </c>
      <c r="K711" s="18" t="s">
        <v>2787</v>
      </c>
      <c r="L711" s="18" t="s">
        <v>77</v>
      </c>
      <c r="M711" s="42">
        <v>0.85</v>
      </c>
      <c r="N711" s="42">
        <v>0.15</v>
      </c>
      <c r="O711" s="27">
        <f>Ugovori_OPULJP[[#This Row],[Bespovratna sredstva - Ukupno (EU+Nac) HRK
= Ukupna ugovorena vrijednost bespovratnih sredstava]]*Ugovori_OPULJP[[#This Row],[EU STOPA SUFINANCIRANJA %
EU CO-FINANCING RATE %]]</f>
        <v>1171640</v>
      </c>
      <c r="P711" s="27">
        <f>Ugovori_OPULJP[[#This Row],[Bespovratna sredstva - Ukupno (EU+Nac) HRK
= Ukupna ugovorena vrijednost bespovratnih sredstava]]*Ugovori_OPULJP[[#This Row],[STOPA NACIONALNOG SUFINANCIRANJA %]]</f>
        <v>206760</v>
      </c>
      <c r="Q711" s="27">
        <v>1378400</v>
      </c>
      <c r="R711" s="27">
        <v>0</v>
      </c>
      <c r="S711" s="27">
        <v>0</v>
      </c>
      <c r="T711" s="20">
        <f>Ugovori_OPULJP[[#This Row],[Bespovratna sredstva - Ukupno (EU+Nac) HRK
= Ukupna ugovorena vrijednost bespovratnih sredstava]]+Ugovori_OPULJP[[#This Row],[Javni doprinos korisnika - HRK]]+Ugovori_OPULJP[[#This Row],[Privatni doprinos korisnika - HRK]]</f>
        <v>1378400</v>
      </c>
      <c r="U711" s="17" t="s">
        <v>32</v>
      </c>
      <c r="V711" s="17" t="s">
        <v>710</v>
      </c>
      <c r="W711" s="35" t="s">
        <v>2788</v>
      </c>
      <c r="X711" s="35" t="s">
        <v>704</v>
      </c>
      <c r="Y711" s="11"/>
    </row>
    <row r="712" spans="1:25" ht="51" customHeight="1" x14ac:dyDescent="0.2">
      <c r="A712" s="33" t="s">
        <v>2789</v>
      </c>
      <c r="B712" s="34" t="s">
        <v>700</v>
      </c>
      <c r="C712" s="35" t="s">
        <v>701</v>
      </c>
      <c r="D712" s="35" t="s">
        <v>2618</v>
      </c>
      <c r="E712" s="17" t="s">
        <v>74</v>
      </c>
      <c r="F712" s="37" t="s">
        <v>2790</v>
      </c>
      <c r="G712" s="37" t="s">
        <v>2791</v>
      </c>
      <c r="H712" s="19">
        <v>43468</v>
      </c>
      <c r="I712" s="19">
        <v>44564</v>
      </c>
      <c r="J712" s="19" t="str">
        <f ca="1">IF(Ugovori_OPULJP[[#This Row],[DATUM ZAVRŠETKA OPERACIJE]]&lt;TODAY(),"završen","u provedbi")</f>
        <v>završen</v>
      </c>
      <c r="K712" s="18" t="s">
        <v>102</v>
      </c>
      <c r="L712" s="18" t="s">
        <v>102</v>
      </c>
      <c r="M712" s="42">
        <v>0.85</v>
      </c>
      <c r="N712" s="42">
        <v>0.15</v>
      </c>
      <c r="O712" s="27">
        <f>Ugovori_OPULJP[[#This Row],[Bespovratna sredstva - Ukupno (EU+Nac) HRK
= Ukupna ugovorena vrijednost bespovratnih sredstava]]*Ugovori_OPULJP[[#This Row],[EU STOPA SUFINANCIRANJA %
EU CO-FINANCING RATE %]]</f>
        <v>1269737.7859999998</v>
      </c>
      <c r="P712" s="27">
        <f>Ugovori_OPULJP[[#This Row],[Bespovratna sredstva - Ukupno (EU+Nac) HRK
= Ukupna ugovorena vrijednost bespovratnih sredstava]]*Ugovori_OPULJP[[#This Row],[STOPA NACIONALNOG SUFINANCIRANJA %]]</f>
        <v>224071.37399999998</v>
      </c>
      <c r="Q712" s="27">
        <v>1493809.16</v>
      </c>
      <c r="R712" s="27">
        <v>0</v>
      </c>
      <c r="S712" s="27">
        <v>0</v>
      </c>
      <c r="T712" s="20">
        <f>Ugovori_OPULJP[[#This Row],[Bespovratna sredstva - Ukupno (EU+Nac) HRK
= Ukupna ugovorena vrijednost bespovratnih sredstava]]+Ugovori_OPULJP[[#This Row],[Javni doprinos korisnika - HRK]]+Ugovori_OPULJP[[#This Row],[Privatni doprinos korisnika - HRK]]</f>
        <v>1493809.16</v>
      </c>
      <c r="U712" s="17" t="s">
        <v>32</v>
      </c>
      <c r="V712" s="17" t="s">
        <v>710</v>
      </c>
      <c r="W712" s="35" t="s">
        <v>2792</v>
      </c>
      <c r="X712" s="35" t="s">
        <v>704</v>
      </c>
      <c r="Y712" s="11"/>
    </row>
    <row r="713" spans="1:25" ht="51" customHeight="1" x14ac:dyDescent="0.2">
      <c r="A713" s="33" t="s">
        <v>2793</v>
      </c>
      <c r="B713" s="34" t="s">
        <v>700</v>
      </c>
      <c r="C713" s="35" t="s">
        <v>701</v>
      </c>
      <c r="D713" s="35" t="s">
        <v>2618</v>
      </c>
      <c r="E713" s="17" t="s">
        <v>74</v>
      </c>
      <c r="F713" s="37" t="s">
        <v>2794</v>
      </c>
      <c r="G713" s="37" t="s">
        <v>2795</v>
      </c>
      <c r="H713" s="19">
        <v>43455</v>
      </c>
      <c r="I713" s="19">
        <v>44186</v>
      </c>
      <c r="J713" s="19" t="str">
        <f ca="1">IF(Ugovori_OPULJP[[#This Row],[DATUM ZAVRŠETKA OPERACIJE]]&lt;TODAY(),"završen","u provedbi")</f>
        <v>završen</v>
      </c>
      <c r="K713" s="18" t="s">
        <v>248</v>
      </c>
      <c r="L713" s="18" t="s">
        <v>248</v>
      </c>
      <c r="M713" s="42">
        <v>0.85</v>
      </c>
      <c r="N713" s="42">
        <v>0.15</v>
      </c>
      <c r="O713" s="27">
        <f>Ugovori_OPULJP[[#This Row],[Bespovratna sredstva - Ukupno (EU+Nac) HRK
= Ukupna ugovorena vrijednost bespovratnih sredstava]]*Ugovori_OPULJP[[#This Row],[EU STOPA SUFINANCIRANJA %
EU CO-FINANCING RATE %]]</f>
        <v>846781.6449999999</v>
      </c>
      <c r="P713" s="27">
        <f>Ugovori_OPULJP[[#This Row],[Bespovratna sredstva - Ukupno (EU+Nac) HRK
= Ukupna ugovorena vrijednost bespovratnih sredstava]]*Ugovori_OPULJP[[#This Row],[STOPA NACIONALNOG SUFINANCIRANJA %]]</f>
        <v>149432.05499999999</v>
      </c>
      <c r="Q713" s="27">
        <v>996213.7</v>
      </c>
      <c r="R713" s="27">
        <v>0</v>
      </c>
      <c r="S713" s="27">
        <v>0</v>
      </c>
      <c r="T713" s="20">
        <f>Ugovori_OPULJP[[#This Row],[Bespovratna sredstva - Ukupno (EU+Nac) HRK
= Ukupna ugovorena vrijednost bespovratnih sredstava]]+Ugovori_OPULJP[[#This Row],[Javni doprinos korisnika - HRK]]+Ugovori_OPULJP[[#This Row],[Privatni doprinos korisnika - HRK]]</f>
        <v>996213.7</v>
      </c>
      <c r="U713" s="17" t="s">
        <v>32</v>
      </c>
      <c r="V713" s="17" t="s">
        <v>710</v>
      </c>
      <c r="W713" s="35" t="s">
        <v>2796</v>
      </c>
      <c r="X713" s="35" t="s">
        <v>704</v>
      </c>
      <c r="Y713" s="11"/>
    </row>
    <row r="714" spans="1:25" ht="51" customHeight="1" x14ac:dyDescent="0.2">
      <c r="A714" s="33" t="s">
        <v>2797</v>
      </c>
      <c r="B714" s="34" t="s">
        <v>700</v>
      </c>
      <c r="C714" s="35" t="s">
        <v>701</v>
      </c>
      <c r="D714" s="35" t="s">
        <v>2618</v>
      </c>
      <c r="E714" s="17" t="s">
        <v>74</v>
      </c>
      <c r="F714" s="37" t="s">
        <v>2798</v>
      </c>
      <c r="G714" s="37" t="s">
        <v>2799</v>
      </c>
      <c r="H714" s="19">
        <v>43553</v>
      </c>
      <c r="I714" s="19">
        <v>44284</v>
      </c>
      <c r="J714" s="19" t="str">
        <f ca="1">IF(Ugovori_OPULJP[[#This Row],[DATUM ZAVRŠETKA OPERACIJE]]&lt;TODAY(),"završen","u provedbi")</f>
        <v>završen</v>
      </c>
      <c r="K714" s="18" t="s">
        <v>31</v>
      </c>
      <c r="L714" s="18" t="s">
        <v>31</v>
      </c>
      <c r="M714" s="42">
        <v>0.85</v>
      </c>
      <c r="N714" s="42">
        <v>0.15</v>
      </c>
      <c r="O714" s="27">
        <f>Ugovori_OPULJP[[#This Row],[Bespovratna sredstva - Ukupno (EU+Nac) HRK
= Ukupna ugovorena vrijednost bespovratnih sredstava]]*Ugovori_OPULJP[[#This Row],[EU STOPA SUFINANCIRANJA %
EU CO-FINANCING RATE %]]</f>
        <v>819538.72</v>
      </c>
      <c r="P714" s="27">
        <f>Ugovori_OPULJP[[#This Row],[Bespovratna sredstva - Ukupno (EU+Nac) HRK
= Ukupna ugovorena vrijednost bespovratnih sredstava]]*Ugovori_OPULJP[[#This Row],[STOPA NACIONALNOG SUFINANCIRANJA %]]</f>
        <v>144624.47999999998</v>
      </c>
      <c r="Q714" s="27">
        <v>964163.2</v>
      </c>
      <c r="R714" s="27">
        <v>0</v>
      </c>
      <c r="S714" s="27">
        <v>0</v>
      </c>
      <c r="T714" s="20">
        <f>Ugovori_OPULJP[[#This Row],[Bespovratna sredstva - Ukupno (EU+Nac) HRK
= Ukupna ugovorena vrijednost bespovratnih sredstava]]+Ugovori_OPULJP[[#This Row],[Javni doprinos korisnika - HRK]]+Ugovori_OPULJP[[#This Row],[Privatni doprinos korisnika - HRK]]</f>
        <v>964163.2</v>
      </c>
      <c r="U714" s="17" t="s">
        <v>32</v>
      </c>
      <c r="V714" s="17" t="s">
        <v>710</v>
      </c>
      <c r="W714" s="35" t="s">
        <v>2800</v>
      </c>
      <c r="X714" s="35" t="s">
        <v>704</v>
      </c>
      <c r="Y714" s="11"/>
    </row>
    <row r="715" spans="1:25" ht="51" customHeight="1" x14ac:dyDescent="0.2">
      <c r="A715" s="33" t="s">
        <v>2801</v>
      </c>
      <c r="B715" s="34" t="s">
        <v>700</v>
      </c>
      <c r="C715" s="35" t="s">
        <v>701</v>
      </c>
      <c r="D715" s="35" t="s">
        <v>2618</v>
      </c>
      <c r="E715" s="17" t="s">
        <v>74</v>
      </c>
      <c r="F715" s="37" t="s">
        <v>2802</v>
      </c>
      <c r="G715" s="37" t="s">
        <v>2803</v>
      </c>
      <c r="H715" s="19">
        <v>43553</v>
      </c>
      <c r="I715" s="19">
        <v>44649</v>
      </c>
      <c r="J715" s="19" t="str">
        <f ca="1">IF(Ugovori_OPULJP[[#This Row],[DATUM ZAVRŠETKA OPERACIJE]]&lt;TODAY(),"završen","u provedbi")</f>
        <v>završen</v>
      </c>
      <c r="K715" s="18" t="s">
        <v>102</v>
      </c>
      <c r="L715" s="18" t="s">
        <v>102</v>
      </c>
      <c r="M715" s="42">
        <v>0.85</v>
      </c>
      <c r="N715" s="42">
        <v>0.15</v>
      </c>
      <c r="O715" s="27">
        <f>Ugovori_OPULJP[[#This Row],[Bespovratna sredstva - Ukupno (EU+Nac) HRK
= Ukupna ugovorena vrijednost bespovratnih sredstava]]*Ugovori_OPULJP[[#This Row],[EU STOPA SUFINANCIRANJA %
EU CO-FINANCING RATE %]]</f>
        <v>1246074.2874999999</v>
      </c>
      <c r="P715" s="27">
        <f>Ugovori_OPULJP[[#This Row],[Bespovratna sredstva - Ukupno (EU+Nac) HRK
= Ukupna ugovorena vrijednost bespovratnih sredstava]]*Ugovori_OPULJP[[#This Row],[STOPA NACIONALNOG SUFINANCIRANJA %]]</f>
        <v>219895.46249999999</v>
      </c>
      <c r="Q715" s="27">
        <v>1465969.75</v>
      </c>
      <c r="R715" s="27">
        <v>0</v>
      </c>
      <c r="S715" s="27">
        <v>0</v>
      </c>
      <c r="T715" s="20">
        <f>Ugovori_OPULJP[[#This Row],[Bespovratna sredstva - Ukupno (EU+Nac) HRK
= Ukupna ugovorena vrijednost bespovratnih sredstava]]+Ugovori_OPULJP[[#This Row],[Javni doprinos korisnika - HRK]]+Ugovori_OPULJP[[#This Row],[Privatni doprinos korisnika - HRK]]</f>
        <v>1465969.75</v>
      </c>
      <c r="U715" s="17" t="s">
        <v>32</v>
      </c>
      <c r="V715" s="17" t="s">
        <v>710</v>
      </c>
      <c r="W715" s="35" t="s">
        <v>2804</v>
      </c>
      <c r="X715" s="35" t="s">
        <v>704</v>
      </c>
      <c r="Y715" s="11"/>
    </row>
    <row r="716" spans="1:25" ht="51" customHeight="1" x14ac:dyDescent="0.2">
      <c r="A716" s="33" t="s">
        <v>2805</v>
      </c>
      <c r="B716" s="34" t="s">
        <v>700</v>
      </c>
      <c r="C716" s="35" t="s">
        <v>701</v>
      </c>
      <c r="D716" s="35" t="s">
        <v>2618</v>
      </c>
      <c r="E716" s="17" t="s">
        <v>74</v>
      </c>
      <c r="F716" s="37" t="s">
        <v>2806</v>
      </c>
      <c r="G716" s="37" t="s">
        <v>2807</v>
      </c>
      <c r="H716" s="19">
        <v>43553</v>
      </c>
      <c r="I716" s="19">
        <v>44284</v>
      </c>
      <c r="J716" s="19" t="str">
        <f ca="1">IF(Ugovori_OPULJP[[#This Row],[DATUM ZAVRŠETKA OPERACIJE]]&lt;TODAY(),"završen","u provedbi")</f>
        <v>završen</v>
      </c>
      <c r="K716" s="18" t="s">
        <v>2808</v>
      </c>
      <c r="L716" s="18" t="s">
        <v>31</v>
      </c>
      <c r="M716" s="42">
        <v>0.85</v>
      </c>
      <c r="N716" s="42">
        <v>0.15</v>
      </c>
      <c r="O716" s="27">
        <f>Ugovori_OPULJP[[#This Row],[Bespovratna sredstva - Ukupno (EU+Nac) HRK
= Ukupna ugovorena vrijednost bespovratnih sredstava]]*Ugovori_OPULJP[[#This Row],[EU STOPA SUFINANCIRANJA %
EU CO-FINANCING RATE %]]</f>
        <v>735847.32049999991</v>
      </c>
      <c r="P716" s="27">
        <f>Ugovori_OPULJP[[#This Row],[Bespovratna sredstva - Ukupno (EU+Nac) HRK
= Ukupna ugovorena vrijednost bespovratnih sredstava]]*Ugovori_OPULJP[[#This Row],[STOPA NACIONALNOG SUFINANCIRANJA %]]</f>
        <v>129855.40949999999</v>
      </c>
      <c r="Q716" s="27">
        <v>865702.73</v>
      </c>
      <c r="R716" s="27">
        <v>0</v>
      </c>
      <c r="S716" s="27">
        <v>0</v>
      </c>
      <c r="T716" s="20">
        <f>Ugovori_OPULJP[[#This Row],[Bespovratna sredstva - Ukupno (EU+Nac) HRK
= Ukupna ugovorena vrijednost bespovratnih sredstava]]+Ugovori_OPULJP[[#This Row],[Javni doprinos korisnika - HRK]]+Ugovori_OPULJP[[#This Row],[Privatni doprinos korisnika - HRK]]</f>
        <v>865702.73</v>
      </c>
      <c r="U716" s="17" t="s">
        <v>32</v>
      </c>
      <c r="V716" s="17" t="s">
        <v>710</v>
      </c>
      <c r="W716" s="35" t="s">
        <v>2809</v>
      </c>
      <c r="X716" s="35" t="s">
        <v>704</v>
      </c>
      <c r="Y716" s="11"/>
    </row>
    <row r="717" spans="1:25" ht="51" customHeight="1" x14ac:dyDescent="0.2">
      <c r="A717" s="33" t="s">
        <v>2810</v>
      </c>
      <c r="B717" s="34" t="s">
        <v>700</v>
      </c>
      <c r="C717" s="35" t="s">
        <v>701</v>
      </c>
      <c r="D717" s="35" t="s">
        <v>2618</v>
      </c>
      <c r="E717" s="17" t="s">
        <v>74</v>
      </c>
      <c r="F717" s="37" t="s">
        <v>2811</v>
      </c>
      <c r="G717" s="37" t="s">
        <v>2803</v>
      </c>
      <c r="H717" s="19">
        <v>43553</v>
      </c>
      <c r="I717" s="19">
        <v>44284</v>
      </c>
      <c r="J717" s="19" t="str">
        <f ca="1">IF(Ugovori_OPULJP[[#This Row],[DATUM ZAVRŠETKA OPERACIJE]]&lt;TODAY(),"završen","u provedbi")</f>
        <v>završen</v>
      </c>
      <c r="K717" s="18" t="s">
        <v>2812</v>
      </c>
      <c r="L717" s="18" t="s">
        <v>102</v>
      </c>
      <c r="M717" s="42">
        <v>0.85</v>
      </c>
      <c r="N717" s="42">
        <v>0.15</v>
      </c>
      <c r="O717" s="27">
        <f>Ugovori_OPULJP[[#This Row],[Bespovratna sredstva - Ukupno (EU+Nac) HRK
= Ukupna ugovorena vrijednost bespovratnih sredstava]]*Ugovori_OPULJP[[#This Row],[EU STOPA SUFINANCIRANJA %
EU CO-FINANCING RATE %]]</f>
        <v>825590.6179999999</v>
      </c>
      <c r="P717" s="27">
        <f>Ugovori_OPULJP[[#This Row],[Bespovratna sredstva - Ukupno (EU+Nac) HRK
= Ukupna ugovorena vrijednost bespovratnih sredstava]]*Ugovori_OPULJP[[#This Row],[STOPA NACIONALNOG SUFINANCIRANJA %]]</f>
        <v>145692.462</v>
      </c>
      <c r="Q717" s="27">
        <v>971283.08</v>
      </c>
      <c r="R717" s="27">
        <v>0</v>
      </c>
      <c r="S717" s="27">
        <v>0</v>
      </c>
      <c r="T717" s="20">
        <f>Ugovori_OPULJP[[#This Row],[Bespovratna sredstva - Ukupno (EU+Nac) HRK
= Ukupna ugovorena vrijednost bespovratnih sredstava]]+Ugovori_OPULJP[[#This Row],[Javni doprinos korisnika - HRK]]+Ugovori_OPULJP[[#This Row],[Privatni doprinos korisnika - HRK]]</f>
        <v>971283.08</v>
      </c>
      <c r="U717" s="17" t="s">
        <v>32</v>
      </c>
      <c r="V717" s="17" t="s">
        <v>710</v>
      </c>
      <c r="W717" s="35" t="s">
        <v>2813</v>
      </c>
      <c r="X717" s="35" t="s">
        <v>704</v>
      </c>
      <c r="Y717" s="11"/>
    </row>
    <row r="718" spans="1:25" ht="51" customHeight="1" x14ac:dyDescent="0.2">
      <c r="A718" s="33" t="s">
        <v>2814</v>
      </c>
      <c r="B718" s="34" t="s">
        <v>700</v>
      </c>
      <c r="C718" s="35" t="s">
        <v>701</v>
      </c>
      <c r="D718" s="35" t="s">
        <v>2618</v>
      </c>
      <c r="E718" s="17" t="s">
        <v>74</v>
      </c>
      <c r="F718" s="37" t="s">
        <v>2815</v>
      </c>
      <c r="G718" s="37" t="s">
        <v>2816</v>
      </c>
      <c r="H718" s="19">
        <v>43553</v>
      </c>
      <c r="I718" s="19">
        <v>44255</v>
      </c>
      <c r="J718" s="19" t="str">
        <f ca="1">IF(Ugovori_OPULJP[[#This Row],[DATUM ZAVRŠETKA OPERACIJE]]&lt;TODAY(),"završen","u provedbi")</f>
        <v>završen</v>
      </c>
      <c r="K718" s="18" t="s">
        <v>31</v>
      </c>
      <c r="L718" s="18" t="s">
        <v>31</v>
      </c>
      <c r="M718" s="42">
        <v>0.85</v>
      </c>
      <c r="N718" s="42">
        <v>0.15</v>
      </c>
      <c r="O718" s="27">
        <f>Ugovori_OPULJP[[#This Row],[Bespovratna sredstva - Ukupno (EU+Nac) HRK
= Ukupna ugovorena vrijednost bespovratnih sredstava]]*Ugovori_OPULJP[[#This Row],[EU STOPA SUFINANCIRANJA %
EU CO-FINANCING RATE %]]</f>
        <v>1050470.375</v>
      </c>
      <c r="P718" s="27">
        <f>Ugovori_OPULJP[[#This Row],[Bespovratna sredstva - Ukupno (EU+Nac) HRK
= Ukupna ugovorena vrijednost bespovratnih sredstava]]*Ugovori_OPULJP[[#This Row],[STOPA NACIONALNOG SUFINANCIRANJA %]]</f>
        <v>185377.125</v>
      </c>
      <c r="Q718" s="27">
        <v>1235847.5</v>
      </c>
      <c r="R718" s="27">
        <v>0</v>
      </c>
      <c r="S718" s="27">
        <v>0</v>
      </c>
      <c r="T718" s="20">
        <f>Ugovori_OPULJP[[#This Row],[Bespovratna sredstva - Ukupno (EU+Nac) HRK
= Ukupna ugovorena vrijednost bespovratnih sredstava]]+Ugovori_OPULJP[[#This Row],[Javni doprinos korisnika - HRK]]+Ugovori_OPULJP[[#This Row],[Privatni doprinos korisnika - HRK]]</f>
        <v>1235847.5</v>
      </c>
      <c r="U718" s="17" t="s">
        <v>32</v>
      </c>
      <c r="V718" s="17" t="s">
        <v>710</v>
      </c>
      <c r="W718" s="35" t="s">
        <v>2817</v>
      </c>
      <c r="X718" s="35" t="s">
        <v>704</v>
      </c>
      <c r="Y718" s="11"/>
    </row>
    <row r="719" spans="1:25" ht="51" customHeight="1" x14ac:dyDescent="0.2">
      <c r="A719" s="33" t="s">
        <v>2818</v>
      </c>
      <c r="B719" s="34" t="s">
        <v>700</v>
      </c>
      <c r="C719" s="35" t="s">
        <v>701</v>
      </c>
      <c r="D719" s="35" t="s">
        <v>2618</v>
      </c>
      <c r="E719" s="17" t="s">
        <v>74</v>
      </c>
      <c r="F719" s="37" t="s">
        <v>2819</v>
      </c>
      <c r="G719" s="37" t="s">
        <v>2820</v>
      </c>
      <c r="H719" s="19">
        <v>43553</v>
      </c>
      <c r="I719" s="19">
        <v>44284</v>
      </c>
      <c r="J719" s="19" t="str">
        <f ca="1">IF(Ugovori_OPULJP[[#This Row],[DATUM ZAVRŠETKA OPERACIJE]]&lt;TODAY(),"završen","u provedbi")</f>
        <v>završen</v>
      </c>
      <c r="K719" s="18" t="s">
        <v>102</v>
      </c>
      <c r="L719" s="18" t="s">
        <v>102</v>
      </c>
      <c r="M719" s="42">
        <v>0.85</v>
      </c>
      <c r="N719" s="42">
        <v>0.15</v>
      </c>
      <c r="O719" s="27">
        <f>Ugovori_OPULJP[[#This Row],[Bespovratna sredstva - Ukupno (EU+Nac) HRK
= Ukupna ugovorena vrijednost bespovratnih sredstava]]*Ugovori_OPULJP[[#This Row],[EU STOPA SUFINANCIRANJA %
EU CO-FINANCING RATE %]]</f>
        <v>741227.75249999994</v>
      </c>
      <c r="P719" s="27">
        <f>Ugovori_OPULJP[[#This Row],[Bespovratna sredstva - Ukupno (EU+Nac) HRK
= Ukupna ugovorena vrijednost bespovratnih sredstava]]*Ugovori_OPULJP[[#This Row],[STOPA NACIONALNOG SUFINANCIRANJA %]]</f>
        <v>130804.89749999999</v>
      </c>
      <c r="Q719" s="27">
        <v>872032.65</v>
      </c>
      <c r="R719" s="27">
        <v>0</v>
      </c>
      <c r="S719" s="27">
        <v>0</v>
      </c>
      <c r="T719" s="20">
        <f>Ugovori_OPULJP[[#This Row],[Bespovratna sredstva - Ukupno (EU+Nac) HRK
= Ukupna ugovorena vrijednost bespovratnih sredstava]]+Ugovori_OPULJP[[#This Row],[Javni doprinos korisnika - HRK]]+Ugovori_OPULJP[[#This Row],[Privatni doprinos korisnika - HRK]]</f>
        <v>872032.65</v>
      </c>
      <c r="U719" s="17" t="s">
        <v>32</v>
      </c>
      <c r="V719" s="17" t="s">
        <v>710</v>
      </c>
      <c r="W719" s="35" t="s">
        <v>2821</v>
      </c>
      <c r="X719" s="35" t="s">
        <v>704</v>
      </c>
      <c r="Y719" s="11"/>
    </row>
    <row r="720" spans="1:25" ht="51" customHeight="1" x14ac:dyDescent="0.2">
      <c r="A720" s="33" t="s">
        <v>2822</v>
      </c>
      <c r="B720" s="34" t="s">
        <v>700</v>
      </c>
      <c r="C720" s="35" t="s">
        <v>701</v>
      </c>
      <c r="D720" s="35" t="s">
        <v>2618</v>
      </c>
      <c r="E720" s="17" t="s">
        <v>74</v>
      </c>
      <c r="F720" s="37" t="s">
        <v>2823</v>
      </c>
      <c r="G720" s="37" t="s">
        <v>2824</v>
      </c>
      <c r="H720" s="19">
        <v>43553</v>
      </c>
      <c r="I720" s="19">
        <v>44284</v>
      </c>
      <c r="J720" s="19" t="str">
        <f ca="1">IF(Ugovori_OPULJP[[#This Row],[DATUM ZAVRŠETKA OPERACIJE]]&lt;TODAY(),"završen","u provedbi")</f>
        <v>završen</v>
      </c>
      <c r="K720" s="18" t="s">
        <v>82</v>
      </c>
      <c r="L720" s="18" t="s">
        <v>82</v>
      </c>
      <c r="M720" s="42">
        <v>0.85</v>
      </c>
      <c r="N720" s="42">
        <v>0.15</v>
      </c>
      <c r="O720" s="27">
        <f>Ugovori_OPULJP[[#This Row],[Bespovratna sredstva - Ukupno (EU+Nac) HRK
= Ukupna ugovorena vrijednost bespovratnih sredstava]]*Ugovori_OPULJP[[#This Row],[EU STOPA SUFINANCIRANJA %
EU CO-FINANCING RATE %]]</f>
        <v>841704.60349999997</v>
      </c>
      <c r="P720" s="27">
        <f>Ugovori_OPULJP[[#This Row],[Bespovratna sredstva - Ukupno (EU+Nac) HRK
= Ukupna ugovorena vrijednost bespovratnih sredstava]]*Ugovori_OPULJP[[#This Row],[STOPA NACIONALNOG SUFINANCIRANJA %]]</f>
        <v>148536.10649999999</v>
      </c>
      <c r="Q720" s="27">
        <v>990240.71</v>
      </c>
      <c r="R720" s="27">
        <v>0</v>
      </c>
      <c r="S720" s="27">
        <v>0</v>
      </c>
      <c r="T720" s="20">
        <f>Ugovori_OPULJP[[#This Row],[Bespovratna sredstva - Ukupno (EU+Nac) HRK
= Ukupna ugovorena vrijednost bespovratnih sredstava]]+Ugovori_OPULJP[[#This Row],[Javni doprinos korisnika - HRK]]+Ugovori_OPULJP[[#This Row],[Privatni doprinos korisnika - HRK]]</f>
        <v>990240.71</v>
      </c>
      <c r="U720" s="17" t="s">
        <v>32</v>
      </c>
      <c r="V720" s="17" t="s">
        <v>710</v>
      </c>
      <c r="W720" s="35" t="s">
        <v>2825</v>
      </c>
      <c r="X720" s="35" t="s">
        <v>704</v>
      </c>
      <c r="Y720" s="11"/>
    </row>
    <row r="721" spans="1:25" ht="51" customHeight="1" x14ac:dyDescent="0.2">
      <c r="A721" s="33" t="s">
        <v>2826</v>
      </c>
      <c r="B721" s="34" t="s">
        <v>700</v>
      </c>
      <c r="C721" s="35" t="s">
        <v>701</v>
      </c>
      <c r="D721" s="35" t="s">
        <v>2618</v>
      </c>
      <c r="E721" s="17" t="s">
        <v>74</v>
      </c>
      <c r="F721" s="37" t="s">
        <v>2827</v>
      </c>
      <c r="G721" s="37" t="s">
        <v>2828</v>
      </c>
      <c r="H721" s="19">
        <v>43553</v>
      </c>
      <c r="I721" s="19">
        <v>44073</v>
      </c>
      <c r="J721" s="19" t="str">
        <f ca="1">IF(Ugovori_OPULJP[[#This Row],[DATUM ZAVRŠETKA OPERACIJE]]&lt;TODAY(),"završen","u provedbi")</f>
        <v>završen</v>
      </c>
      <c r="K721" s="18" t="s">
        <v>102</v>
      </c>
      <c r="L721" s="18" t="s">
        <v>102</v>
      </c>
      <c r="M721" s="42">
        <v>0.85</v>
      </c>
      <c r="N721" s="42">
        <v>0.15</v>
      </c>
      <c r="O721" s="27">
        <f>Ugovori_OPULJP[[#This Row],[Bespovratna sredstva - Ukupno (EU+Nac) HRK
= Ukupna ugovorena vrijednost bespovratnih sredstava]]*Ugovori_OPULJP[[#This Row],[EU STOPA SUFINANCIRANJA %
EU CO-FINANCING RATE %]]</f>
        <v>874887.78749999998</v>
      </c>
      <c r="P721" s="27">
        <f>Ugovori_OPULJP[[#This Row],[Bespovratna sredstva - Ukupno (EU+Nac) HRK
= Ukupna ugovorena vrijednost bespovratnih sredstava]]*Ugovori_OPULJP[[#This Row],[STOPA NACIONALNOG SUFINANCIRANJA %]]</f>
        <v>154391.96249999999</v>
      </c>
      <c r="Q721" s="27">
        <v>1029279.75</v>
      </c>
      <c r="R721" s="27">
        <v>0</v>
      </c>
      <c r="S721" s="27">
        <v>0</v>
      </c>
      <c r="T721" s="20">
        <f>Ugovori_OPULJP[[#This Row],[Bespovratna sredstva - Ukupno (EU+Nac) HRK
= Ukupna ugovorena vrijednost bespovratnih sredstava]]+Ugovori_OPULJP[[#This Row],[Javni doprinos korisnika - HRK]]+Ugovori_OPULJP[[#This Row],[Privatni doprinos korisnika - HRK]]</f>
        <v>1029279.75</v>
      </c>
      <c r="U721" s="17" t="s">
        <v>32</v>
      </c>
      <c r="V721" s="17" t="s">
        <v>710</v>
      </c>
      <c r="W721" s="35" t="s">
        <v>2829</v>
      </c>
      <c r="X721" s="35" t="s">
        <v>704</v>
      </c>
      <c r="Y721" s="11"/>
    </row>
    <row r="722" spans="1:25" ht="51" customHeight="1" x14ac:dyDescent="0.2">
      <c r="A722" s="33" t="s">
        <v>2830</v>
      </c>
      <c r="B722" s="34" t="s">
        <v>700</v>
      </c>
      <c r="C722" s="35" t="s">
        <v>701</v>
      </c>
      <c r="D722" s="35" t="s">
        <v>2618</v>
      </c>
      <c r="E722" s="17" t="s">
        <v>74</v>
      </c>
      <c r="F722" s="37" t="s">
        <v>2831</v>
      </c>
      <c r="G722" s="37" t="s">
        <v>2832</v>
      </c>
      <c r="H722" s="19">
        <v>43553</v>
      </c>
      <c r="I722" s="19">
        <v>44284</v>
      </c>
      <c r="J722" s="19" t="str">
        <f ca="1">IF(Ugovori_OPULJP[[#This Row],[DATUM ZAVRŠETKA OPERACIJE]]&lt;TODAY(),"završen","u provedbi")</f>
        <v>završen</v>
      </c>
      <c r="K722" s="18" t="s">
        <v>102</v>
      </c>
      <c r="L722" s="18" t="s">
        <v>102</v>
      </c>
      <c r="M722" s="42">
        <v>0.85</v>
      </c>
      <c r="N722" s="42">
        <v>0.15</v>
      </c>
      <c r="O722" s="27">
        <f>Ugovori_OPULJP[[#This Row],[Bespovratna sredstva - Ukupno (EU+Nac) HRK
= Ukupna ugovorena vrijednost bespovratnih sredstava]]*Ugovori_OPULJP[[#This Row],[EU STOPA SUFINANCIRANJA %
EU CO-FINANCING RATE %]]</f>
        <v>823066.951</v>
      </c>
      <c r="P722" s="27">
        <f>Ugovori_OPULJP[[#This Row],[Bespovratna sredstva - Ukupno (EU+Nac) HRK
= Ukupna ugovorena vrijednost bespovratnih sredstava]]*Ugovori_OPULJP[[#This Row],[STOPA NACIONALNOG SUFINANCIRANJA %]]</f>
        <v>145247.109</v>
      </c>
      <c r="Q722" s="27">
        <v>968314.06</v>
      </c>
      <c r="R722" s="27">
        <v>0</v>
      </c>
      <c r="S722" s="27">
        <v>0</v>
      </c>
      <c r="T722" s="20">
        <f>Ugovori_OPULJP[[#This Row],[Bespovratna sredstva - Ukupno (EU+Nac) HRK
= Ukupna ugovorena vrijednost bespovratnih sredstava]]+Ugovori_OPULJP[[#This Row],[Javni doprinos korisnika - HRK]]+Ugovori_OPULJP[[#This Row],[Privatni doprinos korisnika - HRK]]</f>
        <v>968314.06</v>
      </c>
      <c r="U722" s="17" t="s">
        <v>32</v>
      </c>
      <c r="V722" s="17" t="s">
        <v>710</v>
      </c>
      <c r="W722" s="35" t="s">
        <v>2833</v>
      </c>
      <c r="X722" s="35" t="s">
        <v>704</v>
      </c>
      <c r="Y722" s="11"/>
    </row>
    <row r="723" spans="1:25" ht="51" customHeight="1" x14ac:dyDescent="0.2">
      <c r="A723" s="33" t="s">
        <v>2834</v>
      </c>
      <c r="B723" s="34" t="s">
        <v>700</v>
      </c>
      <c r="C723" s="35" t="s">
        <v>701</v>
      </c>
      <c r="D723" s="35" t="s">
        <v>2618</v>
      </c>
      <c r="E723" s="17" t="s">
        <v>74</v>
      </c>
      <c r="F723" s="37" t="s">
        <v>2835</v>
      </c>
      <c r="G723" s="37" t="s">
        <v>2836</v>
      </c>
      <c r="H723" s="19">
        <v>43553</v>
      </c>
      <c r="I723" s="19">
        <v>44284</v>
      </c>
      <c r="J723" s="19" t="str">
        <f ca="1">IF(Ugovori_OPULJP[[#This Row],[DATUM ZAVRŠETKA OPERACIJE]]&lt;TODAY(),"završen","u provedbi")</f>
        <v>završen</v>
      </c>
      <c r="K723" s="18" t="s">
        <v>31</v>
      </c>
      <c r="L723" s="18" t="s">
        <v>31</v>
      </c>
      <c r="M723" s="42">
        <v>0.85</v>
      </c>
      <c r="N723" s="42">
        <v>0.15</v>
      </c>
      <c r="O723" s="27">
        <f>Ugovori_OPULJP[[#This Row],[Bespovratna sredstva - Ukupno (EU+Nac) HRK
= Ukupna ugovorena vrijednost bespovratnih sredstava]]*Ugovori_OPULJP[[#This Row],[EU STOPA SUFINANCIRANJA %
EU CO-FINANCING RATE %]]</f>
        <v>843513.30999999994</v>
      </c>
      <c r="P723" s="27">
        <f>Ugovori_OPULJP[[#This Row],[Bespovratna sredstva - Ukupno (EU+Nac) HRK
= Ukupna ugovorena vrijednost bespovratnih sredstava]]*Ugovori_OPULJP[[#This Row],[STOPA NACIONALNOG SUFINANCIRANJA %]]</f>
        <v>148855.28999999998</v>
      </c>
      <c r="Q723" s="27">
        <v>992368.6</v>
      </c>
      <c r="R723" s="27">
        <v>0</v>
      </c>
      <c r="S723" s="27">
        <v>0</v>
      </c>
      <c r="T723" s="20">
        <f>Ugovori_OPULJP[[#This Row],[Bespovratna sredstva - Ukupno (EU+Nac) HRK
= Ukupna ugovorena vrijednost bespovratnih sredstava]]+Ugovori_OPULJP[[#This Row],[Javni doprinos korisnika - HRK]]+Ugovori_OPULJP[[#This Row],[Privatni doprinos korisnika - HRK]]</f>
        <v>992368.6</v>
      </c>
      <c r="U723" s="17" t="s">
        <v>32</v>
      </c>
      <c r="V723" s="17" t="s">
        <v>710</v>
      </c>
      <c r="W723" s="35" t="s">
        <v>2837</v>
      </c>
      <c r="X723" s="35" t="s">
        <v>704</v>
      </c>
      <c r="Y723" s="11"/>
    </row>
    <row r="724" spans="1:25" ht="51" customHeight="1" x14ac:dyDescent="0.2">
      <c r="A724" s="33" t="s">
        <v>2838</v>
      </c>
      <c r="B724" s="34" t="s">
        <v>700</v>
      </c>
      <c r="C724" s="35" t="s">
        <v>701</v>
      </c>
      <c r="D724" s="35" t="s">
        <v>2618</v>
      </c>
      <c r="E724" s="17" t="s">
        <v>74</v>
      </c>
      <c r="F724" s="37" t="s">
        <v>2839</v>
      </c>
      <c r="G724" s="37" t="s">
        <v>2840</v>
      </c>
      <c r="H724" s="19">
        <v>43553</v>
      </c>
      <c r="I724" s="19">
        <v>44103</v>
      </c>
      <c r="J724" s="19" t="str">
        <f ca="1">IF(Ugovori_OPULJP[[#This Row],[DATUM ZAVRŠETKA OPERACIJE]]&lt;TODAY(),"završen","u provedbi")</f>
        <v>završen</v>
      </c>
      <c r="K724" s="18" t="s">
        <v>354</v>
      </c>
      <c r="L724" s="18" t="s">
        <v>354</v>
      </c>
      <c r="M724" s="42">
        <v>0.85</v>
      </c>
      <c r="N724" s="42">
        <v>0.15</v>
      </c>
      <c r="O724" s="27">
        <f>Ugovori_OPULJP[[#This Row],[Bespovratna sredstva - Ukupno (EU+Nac) HRK
= Ukupna ugovorena vrijednost bespovratnih sredstava]]*Ugovori_OPULJP[[#This Row],[EU STOPA SUFINANCIRANJA %
EU CO-FINANCING RATE %]]</f>
        <v>846148.12300000002</v>
      </c>
      <c r="P724" s="27">
        <f>Ugovori_OPULJP[[#This Row],[Bespovratna sredstva - Ukupno (EU+Nac) HRK
= Ukupna ugovorena vrijednost bespovratnih sredstava]]*Ugovori_OPULJP[[#This Row],[STOPA NACIONALNOG SUFINANCIRANJA %]]</f>
        <v>149320.25699999998</v>
      </c>
      <c r="Q724" s="27">
        <v>995468.38</v>
      </c>
      <c r="R724" s="27">
        <v>0</v>
      </c>
      <c r="S724" s="27">
        <v>0</v>
      </c>
      <c r="T724" s="20">
        <f>Ugovori_OPULJP[[#This Row],[Bespovratna sredstva - Ukupno (EU+Nac) HRK
= Ukupna ugovorena vrijednost bespovratnih sredstava]]+Ugovori_OPULJP[[#This Row],[Javni doprinos korisnika - HRK]]+Ugovori_OPULJP[[#This Row],[Privatni doprinos korisnika - HRK]]</f>
        <v>995468.38</v>
      </c>
      <c r="U724" s="17" t="s">
        <v>32</v>
      </c>
      <c r="V724" s="17" t="s">
        <v>710</v>
      </c>
      <c r="W724" s="35" t="s">
        <v>2841</v>
      </c>
      <c r="X724" s="35" t="s">
        <v>704</v>
      </c>
      <c r="Y724" s="11"/>
    </row>
    <row r="725" spans="1:25" ht="51" customHeight="1" x14ac:dyDescent="0.2">
      <c r="A725" s="33" t="s">
        <v>2842</v>
      </c>
      <c r="B725" s="34" t="s">
        <v>700</v>
      </c>
      <c r="C725" s="35" t="s">
        <v>701</v>
      </c>
      <c r="D725" s="35" t="s">
        <v>2618</v>
      </c>
      <c r="E725" s="17" t="s">
        <v>74</v>
      </c>
      <c r="F725" s="37" t="s">
        <v>2843</v>
      </c>
      <c r="G725" s="37" t="s">
        <v>2844</v>
      </c>
      <c r="H725" s="19">
        <v>43553</v>
      </c>
      <c r="I725" s="19">
        <v>44284</v>
      </c>
      <c r="J725" s="19" t="str">
        <f ca="1">IF(Ugovori_OPULJP[[#This Row],[DATUM ZAVRŠETKA OPERACIJE]]&lt;TODAY(),"završen","u provedbi")</f>
        <v>završen</v>
      </c>
      <c r="K725" s="18" t="s">
        <v>248</v>
      </c>
      <c r="L725" s="18" t="s">
        <v>248</v>
      </c>
      <c r="M725" s="42">
        <v>0.85</v>
      </c>
      <c r="N725" s="42">
        <v>0.15</v>
      </c>
      <c r="O725" s="27">
        <f>Ugovori_OPULJP[[#This Row],[Bespovratna sredstva - Ukupno (EU+Nac) HRK
= Ukupna ugovorena vrijednost bespovratnih sredstava]]*Ugovori_OPULJP[[#This Row],[EU STOPA SUFINANCIRANJA %
EU CO-FINANCING RATE %]]</f>
        <v>1266334.42</v>
      </c>
      <c r="P725" s="27">
        <f>Ugovori_OPULJP[[#This Row],[Bespovratna sredstva - Ukupno (EU+Nac) HRK
= Ukupna ugovorena vrijednost bespovratnih sredstava]]*Ugovori_OPULJP[[#This Row],[STOPA NACIONALNOG SUFINANCIRANJA %]]</f>
        <v>223470.78</v>
      </c>
      <c r="Q725" s="27">
        <v>1489805.2</v>
      </c>
      <c r="R725" s="27">
        <v>0</v>
      </c>
      <c r="S725" s="27">
        <v>0</v>
      </c>
      <c r="T725" s="20">
        <f>Ugovori_OPULJP[[#This Row],[Bespovratna sredstva - Ukupno (EU+Nac) HRK
= Ukupna ugovorena vrijednost bespovratnih sredstava]]+Ugovori_OPULJP[[#This Row],[Javni doprinos korisnika - HRK]]+Ugovori_OPULJP[[#This Row],[Privatni doprinos korisnika - HRK]]</f>
        <v>1489805.2</v>
      </c>
      <c r="U725" s="17" t="s">
        <v>32</v>
      </c>
      <c r="V725" s="17" t="s">
        <v>710</v>
      </c>
      <c r="W725" s="35" t="s">
        <v>2845</v>
      </c>
      <c r="X725" s="35" t="s">
        <v>704</v>
      </c>
      <c r="Y725" s="11"/>
    </row>
    <row r="726" spans="1:25" ht="51" customHeight="1" x14ac:dyDescent="0.2">
      <c r="A726" s="33" t="s">
        <v>2846</v>
      </c>
      <c r="B726" s="34" t="s">
        <v>700</v>
      </c>
      <c r="C726" s="35" t="s">
        <v>701</v>
      </c>
      <c r="D726" s="35" t="s">
        <v>2618</v>
      </c>
      <c r="E726" s="17" t="s">
        <v>74</v>
      </c>
      <c r="F726" s="37" t="s">
        <v>2847</v>
      </c>
      <c r="G726" s="37" t="s">
        <v>2848</v>
      </c>
      <c r="H726" s="19">
        <v>43553</v>
      </c>
      <c r="I726" s="19">
        <v>44284</v>
      </c>
      <c r="J726" s="19" t="str">
        <f ca="1">IF(Ugovori_OPULJP[[#This Row],[DATUM ZAVRŠETKA OPERACIJE]]&lt;TODAY(),"završen","u provedbi")</f>
        <v>završen</v>
      </c>
      <c r="K726" s="18" t="s">
        <v>184</v>
      </c>
      <c r="L726" s="18" t="s">
        <v>184</v>
      </c>
      <c r="M726" s="42">
        <v>0.85</v>
      </c>
      <c r="N726" s="42">
        <v>0.15</v>
      </c>
      <c r="O726" s="27">
        <f>Ugovori_OPULJP[[#This Row],[Bespovratna sredstva - Ukupno (EU+Nac) HRK
= Ukupna ugovorena vrijednost bespovratnih sredstava]]*Ugovori_OPULJP[[#This Row],[EU STOPA SUFINANCIRANJA %
EU CO-FINANCING RATE %]]</f>
        <v>849952.13649999991</v>
      </c>
      <c r="P726" s="27">
        <f>Ugovori_OPULJP[[#This Row],[Bespovratna sredstva - Ukupno (EU+Nac) HRK
= Ukupna ugovorena vrijednost bespovratnih sredstava]]*Ugovori_OPULJP[[#This Row],[STOPA NACIONALNOG SUFINANCIRANJA %]]</f>
        <v>149991.55349999998</v>
      </c>
      <c r="Q726" s="27">
        <v>999943.69</v>
      </c>
      <c r="R726" s="27">
        <v>0</v>
      </c>
      <c r="S726" s="27">
        <v>0</v>
      </c>
      <c r="T726" s="20">
        <f>Ugovori_OPULJP[[#This Row],[Bespovratna sredstva - Ukupno (EU+Nac) HRK
= Ukupna ugovorena vrijednost bespovratnih sredstava]]+Ugovori_OPULJP[[#This Row],[Javni doprinos korisnika - HRK]]+Ugovori_OPULJP[[#This Row],[Privatni doprinos korisnika - HRK]]</f>
        <v>999943.69</v>
      </c>
      <c r="U726" s="17" t="s">
        <v>32</v>
      </c>
      <c r="V726" s="17" t="s">
        <v>710</v>
      </c>
      <c r="W726" s="35" t="s">
        <v>2849</v>
      </c>
      <c r="X726" s="35" t="s">
        <v>704</v>
      </c>
      <c r="Y726" s="11"/>
    </row>
    <row r="727" spans="1:25" ht="51" customHeight="1" x14ac:dyDescent="0.2">
      <c r="A727" s="33" t="s">
        <v>2850</v>
      </c>
      <c r="B727" s="34" t="s">
        <v>700</v>
      </c>
      <c r="C727" s="35" t="s">
        <v>701</v>
      </c>
      <c r="D727" s="35" t="s">
        <v>2851</v>
      </c>
      <c r="E727" s="17" t="s">
        <v>28</v>
      </c>
      <c r="F727" s="37" t="s">
        <v>2851</v>
      </c>
      <c r="G727" s="37" t="s">
        <v>29</v>
      </c>
      <c r="H727" s="19">
        <v>42044</v>
      </c>
      <c r="I727" s="19">
        <v>44865</v>
      </c>
      <c r="J727" s="19" t="str">
        <f ca="1">IF(Ugovori_OPULJP[[#This Row],[DATUM ZAVRŠETKA OPERACIJE]]&lt;TODAY(),"završen","u provedbi")</f>
        <v>u provedbi</v>
      </c>
      <c r="K727" s="18" t="s">
        <v>30</v>
      </c>
      <c r="L727" s="18" t="s">
        <v>31</v>
      </c>
      <c r="M727" s="42">
        <v>0.85</v>
      </c>
      <c r="N727" s="42">
        <v>0.15</v>
      </c>
      <c r="O727" s="27">
        <f>Ugovori_OPULJP[[#This Row],[Bespovratna sredstva - Ukupno (EU+Nac) HRK
= Ukupna ugovorena vrijednost bespovratnih sredstava]]*Ugovori_OPULJP[[#This Row],[EU STOPA SUFINANCIRANJA %
EU CO-FINANCING RATE %]]</f>
        <v>359296875.09999996</v>
      </c>
      <c r="P727" s="27">
        <f>Ugovori_OPULJP[[#This Row],[Bespovratna sredstva - Ukupno (EU+Nac) HRK
= Ukupna ugovorena vrijednost bespovratnih sredstava]]*Ugovori_OPULJP[[#This Row],[STOPA NACIONALNOG SUFINANCIRANJA %]]</f>
        <v>63405330.899999999</v>
      </c>
      <c r="Q727" s="27">
        <v>422702206</v>
      </c>
      <c r="R727" s="27">
        <v>0</v>
      </c>
      <c r="S727" s="27">
        <v>0</v>
      </c>
      <c r="T727" s="20">
        <f>Ugovori_OPULJP[[#This Row],[Bespovratna sredstva - Ukupno (EU+Nac) HRK
= Ukupna ugovorena vrijednost bespovratnih sredstava]]+Ugovori_OPULJP[[#This Row],[Javni doprinos korisnika - HRK]]+Ugovori_OPULJP[[#This Row],[Privatni doprinos korisnika - HRK]]</f>
        <v>422702206</v>
      </c>
      <c r="U727" s="17" t="s">
        <v>32</v>
      </c>
      <c r="V727" s="17" t="s">
        <v>29</v>
      </c>
      <c r="W727" s="35" t="s">
        <v>2852</v>
      </c>
      <c r="X727" s="35" t="s">
        <v>704</v>
      </c>
      <c r="Y727" s="11"/>
    </row>
    <row r="728" spans="1:25" ht="51" customHeight="1" x14ac:dyDescent="0.2">
      <c r="A728" s="33" t="s">
        <v>2853</v>
      </c>
      <c r="B728" s="34" t="s">
        <v>700</v>
      </c>
      <c r="C728" s="35" t="s">
        <v>701</v>
      </c>
      <c r="D728" s="35" t="s">
        <v>2854</v>
      </c>
      <c r="E728" s="17" t="s">
        <v>231</v>
      </c>
      <c r="F728" s="37" t="s">
        <v>2855</v>
      </c>
      <c r="G728" s="37" t="s">
        <v>2856</v>
      </c>
      <c r="H728" s="19">
        <v>44053</v>
      </c>
      <c r="I728" s="19">
        <v>44783</v>
      </c>
      <c r="J728" s="19" t="str">
        <f ca="1">IF(Ugovori_OPULJP[[#This Row],[DATUM ZAVRŠETKA OPERACIJE]]&lt;TODAY(),"završen","u provedbi")</f>
        <v>u provedbi</v>
      </c>
      <c r="K728" s="18" t="s">
        <v>2857</v>
      </c>
      <c r="L728" s="18" t="s">
        <v>92</v>
      </c>
      <c r="M728" s="42">
        <v>0.85</v>
      </c>
      <c r="N728" s="42">
        <v>0.15</v>
      </c>
      <c r="O728" s="27">
        <f>Ugovori_OPULJP[[#This Row],[Bespovratna sredstva - Ukupno (EU+Nac) HRK
= Ukupna ugovorena vrijednost bespovratnih sredstava]]*Ugovori_OPULJP[[#This Row],[EU STOPA SUFINANCIRANJA %
EU CO-FINANCING RATE %]]</f>
        <v>1107321.2904999999</v>
      </c>
      <c r="P728" s="27">
        <f>Ugovori_OPULJP[[#This Row],[Bespovratna sredstva - Ukupno (EU+Nac) HRK
= Ukupna ugovorena vrijednost bespovratnih sredstava]]*Ugovori_OPULJP[[#This Row],[STOPA NACIONALNOG SUFINANCIRANJA %]]</f>
        <v>195409.63949999999</v>
      </c>
      <c r="Q728" s="27">
        <v>1302730.93</v>
      </c>
      <c r="R728" s="27">
        <v>0</v>
      </c>
      <c r="S728" s="27">
        <v>0</v>
      </c>
      <c r="T728" s="20">
        <f>Ugovori_OPULJP[[#This Row],[Bespovratna sredstva - Ukupno (EU+Nac) HRK
= Ukupna ugovorena vrijednost bespovratnih sredstava]]+Ugovori_OPULJP[[#This Row],[Javni doprinos korisnika - HRK]]+Ugovori_OPULJP[[#This Row],[Privatni doprinos korisnika - HRK]]</f>
        <v>1302730.93</v>
      </c>
      <c r="U728" s="17" t="s">
        <v>709</v>
      </c>
      <c r="V728" s="17" t="s">
        <v>710</v>
      </c>
      <c r="W728" s="81" t="s">
        <v>2858</v>
      </c>
      <c r="X728" s="35" t="s">
        <v>704</v>
      </c>
      <c r="Y728" s="11"/>
    </row>
    <row r="729" spans="1:25" ht="51" customHeight="1" x14ac:dyDescent="0.2">
      <c r="A729" s="33" t="s">
        <v>2859</v>
      </c>
      <c r="B729" s="34" t="s">
        <v>700</v>
      </c>
      <c r="C729" s="35" t="s">
        <v>701</v>
      </c>
      <c r="D729" s="35" t="s">
        <v>2854</v>
      </c>
      <c r="E729" s="17" t="s">
        <v>231</v>
      </c>
      <c r="F729" s="37" t="s">
        <v>2860</v>
      </c>
      <c r="G729" s="37" t="s">
        <v>909</v>
      </c>
      <c r="H729" s="19">
        <v>44062</v>
      </c>
      <c r="I729" s="19">
        <v>44792</v>
      </c>
      <c r="J729" s="19" t="str">
        <f ca="1">IF(Ugovori_OPULJP[[#This Row],[DATUM ZAVRŠETKA OPERACIJE]]&lt;TODAY(),"završen","u provedbi")</f>
        <v>u provedbi</v>
      </c>
      <c r="K729" s="18" t="s">
        <v>31</v>
      </c>
      <c r="L729" s="18" t="s">
        <v>31</v>
      </c>
      <c r="M729" s="42">
        <v>0.85</v>
      </c>
      <c r="N729" s="42">
        <v>0.15</v>
      </c>
      <c r="O729" s="27">
        <f>Ugovori_OPULJP[[#This Row],[Bespovratna sredstva - Ukupno (EU+Nac) HRK
= Ukupna ugovorena vrijednost bespovratnih sredstava]]*Ugovori_OPULJP[[#This Row],[EU STOPA SUFINANCIRANJA %
EU CO-FINANCING RATE %]]</f>
        <v>1141272.9425000001</v>
      </c>
      <c r="P729" s="27">
        <f>Ugovori_OPULJP[[#This Row],[Bespovratna sredstva - Ukupno (EU+Nac) HRK
= Ukupna ugovorena vrijednost bespovratnih sredstava]]*Ugovori_OPULJP[[#This Row],[STOPA NACIONALNOG SUFINANCIRANJA %]]</f>
        <v>201401.10750000001</v>
      </c>
      <c r="Q729" s="27">
        <v>1342674.05</v>
      </c>
      <c r="R729" s="27">
        <v>0</v>
      </c>
      <c r="S729" s="27">
        <v>0</v>
      </c>
      <c r="T729" s="20">
        <f>Ugovori_OPULJP[[#This Row],[Bespovratna sredstva - Ukupno (EU+Nac) HRK
= Ukupna ugovorena vrijednost bespovratnih sredstava]]+Ugovori_OPULJP[[#This Row],[Javni doprinos korisnika - HRK]]+Ugovori_OPULJP[[#This Row],[Privatni doprinos korisnika - HRK]]</f>
        <v>1342674.05</v>
      </c>
      <c r="U729" s="17" t="s">
        <v>709</v>
      </c>
      <c r="V729" s="17" t="s">
        <v>710</v>
      </c>
      <c r="W729" s="81" t="s">
        <v>2861</v>
      </c>
      <c r="X729" s="35" t="s">
        <v>704</v>
      </c>
      <c r="Y729" s="11"/>
    </row>
    <row r="730" spans="1:25" ht="51" customHeight="1" x14ac:dyDescent="0.2">
      <c r="A730" s="33" t="s">
        <v>2862</v>
      </c>
      <c r="B730" s="34" t="s">
        <v>700</v>
      </c>
      <c r="C730" s="35" t="s">
        <v>701</v>
      </c>
      <c r="D730" s="35" t="s">
        <v>2854</v>
      </c>
      <c r="E730" s="17" t="s">
        <v>231</v>
      </c>
      <c r="F730" s="37" t="s">
        <v>12863</v>
      </c>
      <c r="G730" s="37" t="s">
        <v>2863</v>
      </c>
      <c r="H730" s="19">
        <v>44063</v>
      </c>
      <c r="I730" s="19">
        <v>44793</v>
      </c>
      <c r="J730" s="19" t="str">
        <f ca="1">IF(Ugovori_OPULJP[[#This Row],[DATUM ZAVRŠETKA OPERACIJE]]&lt;TODAY(),"završen","u provedbi")</f>
        <v>u provedbi</v>
      </c>
      <c r="K730" s="18" t="s">
        <v>31</v>
      </c>
      <c r="L730" s="18" t="s">
        <v>31</v>
      </c>
      <c r="M730" s="42">
        <v>0.85</v>
      </c>
      <c r="N730" s="42">
        <v>0.15</v>
      </c>
      <c r="O730" s="27">
        <f>Ugovori_OPULJP[[#This Row],[Bespovratna sredstva - Ukupno (EU+Nac) HRK
= Ukupna ugovorena vrijednost bespovratnih sredstava]]*Ugovori_OPULJP[[#This Row],[EU STOPA SUFINANCIRANJA %
EU CO-FINANCING RATE %]]</f>
        <v>783976.93</v>
      </c>
      <c r="P730" s="27">
        <f>Ugovori_OPULJP[[#This Row],[Bespovratna sredstva - Ukupno (EU+Nac) HRK
= Ukupna ugovorena vrijednost bespovratnih sredstava]]*Ugovori_OPULJP[[#This Row],[STOPA NACIONALNOG SUFINANCIRANJA %]]</f>
        <v>138348.87</v>
      </c>
      <c r="Q730" s="27">
        <v>922325.8</v>
      </c>
      <c r="R730" s="27">
        <v>0</v>
      </c>
      <c r="S730" s="27">
        <v>0</v>
      </c>
      <c r="T730" s="20">
        <f>Ugovori_OPULJP[[#This Row],[Bespovratna sredstva - Ukupno (EU+Nac) HRK
= Ukupna ugovorena vrijednost bespovratnih sredstava]]+Ugovori_OPULJP[[#This Row],[Javni doprinos korisnika - HRK]]+Ugovori_OPULJP[[#This Row],[Privatni doprinos korisnika - HRK]]</f>
        <v>922325.8</v>
      </c>
      <c r="U730" s="17" t="s">
        <v>709</v>
      </c>
      <c r="V730" s="17" t="s">
        <v>710</v>
      </c>
      <c r="W730" s="81" t="s">
        <v>2864</v>
      </c>
      <c r="X730" s="35" t="s">
        <v>704</v>
      </c>
      <c r="Y730" s="11"/>
    </row>
    <row r="731" spans="1:25" ht="51" customHeight="1" x14ac:dyDescent="0.2">
      <c r="A731" s="33" t="s">
        <v>2865</v>
      </c>
      <c r="B731" s="34" t="s">
        <v>700</v>
      </c>
      <c r="C731" s="35" t="s">
        <v>701</v>
      </c>
      <c r="D731" s="35" t="s">
        <v>2854</v>
      </c>
      <c r="E731" s="17" t="s">
        <v>231</v>
      </c>
      <c r="F731" s="37" t="s">
        <v>2866</v>
      </c>
      <c r="G731" s="37" t="s">
        <v>2867</v>
      </c>
      <c r="H731" s="19">
        <v>44063</v>
      </c>
      <c r="I731" s="19">
        <v>44793</v>
      </c>
      <c r="J731" s="19" t="str">
        <f ca="1">IF(Ugovori_OPULJP[[#This Row],[DATUM ZAVRŠETKA OPERACIJE]]&lt;TODAY(),"završen","u provedbi")</f>
        <v>u provedbi</v>
      </c>
      <c r="K731" s="18" t="s">
        <v>31</v>
      </c>
      <c r="L731" s="18" t="s">
        <v>31</v>
      </c>
      <c r="M731" s="42">
        <v>0.85</v>
      </c>
      <c r="N731" s="42">
        <v>0.15</v>
      </c>
      <c r="O731" s="27">
        <f>Ugovori_OPULJP[[#This Row],[Bespovratna sredstva - Ukupno (EU+Nac) HRK
= Ukupna ugovorena vrijednost bespovratnih sredstava]]*Ugovori_OPULJP[[#This Row],[EU STOPA SUFINANCIRANJA %
EU CO-FINANCING RATE %]]</f>
        <v>1002235.1359999999</v>
      </c>
      <c r="P731" s="27">
        <f>Ugovori_OPULJP[[#This Row],[Bespovratna sredstva - Ukupno (EU+Nac) HRK
= Ukupna ugovorena vrijednost bespovratnih sredstava]]*Ugovori_OPULJP[[#This Row],[STOPA NACIONALNOG SUFINANCIRANJA %]]</f>
        <v>176865.02399999998</v>
      </c>
      <c r="Q731" s="27">
        <v>1179100.1599999999</v>
      </c>
      <c r="R731" s="27">
        <v>0</v>
      </c>
      <c r="S731" s="27">
        <v>0</v>
      </c>
      <c r="T731" s="20">
        <f>Ugovori_OPULJP[[#This Row],[Bespovratna sredstva - Ukupno (EU+Nac) HRK
= Ukupna ugovorena vrijednost bespovratnih sredstava]]+Ugovori_OPULJP[[#This Row],[Javni doprinos korisnika - HRK]]+Ugovori_OPULJP[[#This Row],[Privatni doprinos korisnika - HRK]]</f>
        <v>1179100.1599999999</v>
      </c>
      <c r="U731" s="17" t="s">
        <v>709</v>
      </c>
      <c r="V731" s="17" t="s">
        <v>710</v>
      </c>
      <c r="W731" s="81" t="s">
        <v>2868</v>
      </c>
      <c r="X731" s="35" t="s">
        <v>704</v>
      </c>
      <c r="Y731" s="11"/>
    </row>
    <row r="732" spans="1:25" ht="51" customHeight="1" x14ac:dyDescent="0.2">
      <c r="A732" s="33" t="s">
        <v>2869</v>
      </c>
      <c r="B732" s="34" t="s">
        <v>700</v>
      </c>
      <c r="C732" s="35" t="s">
        <v>701</v>
      </c>
      <c r="D732" s="35" t="s">
        <v>2854</v>
      </c>
      <c r="E732" s="17" t="s">
        <v>231</v>
      </c>
      <c r="F732" s="37" t="s">
        <v>2870</v>
      </c>
      <c r="G732" s="37" t="s">
        <v>842</v>
      </c>
      <c r="H732" s="19">
        <v>44075</v>
      </c>
      <c r="I732" s="19">
        <v>44805</v>
      </c>
      <c r="J732" s="19" t="str">
        <f ca="1">IF(Ugovori_OPULJP[[#This Row],[DATUM ZAVRŠETKA OPERACIJE]]&lt;TODAY(),"završen","u provedbi")</f>
        <v>u provedbi</v>
      </c>
      <c r="K732" s="18" t="s">
        <v>2871</v>
      </c>
      <c r="L732" s="18" t="s">
        <v>31</v>
      </c>
      <c r="M732" s="42">
        <v>0.85</v>
      </c>
      <c r="N732" s="42">
        <v>0.15</v>
      </c>
      <c r="O732" s="27">
        <f>Ugovori_OPULJP[[#This Row],[Bespovratna sredstva - Ukupno (EU+Nac) HRK
= Ukupna ugovorena vrijednost bespovratnih sredstava]]*Ugovori_OPULJP[[#This Row],[EU STOPA SUFINANCIRANJA %
EU CO-FINANCING RATE %]]</f>
        <v>800070.02249999996</v>
      </c>
      <c r="P732" s="27">
        <f>Ugovori_OPULJP[[#This Row],[Bespovratna sredstva - Ukupno (EU+Nac) HRK
= Ukupna ugovorena vrijednost bespovratnih sredstava]]*Ugovori_OPULJP[[#This Row],[STOPA NACIONALNOG SUFINANCIRANJA %]]</f>
        <v>141188.82749999998</v>
      </c>
      <c r="Q732" s="27">
        <v>941258.85</v>
      </c>
      <c r="R732" s="27">
        <v>0</v>
      </c>
      <c r="S732" s="27">
        <v>0</v>
      </c>
      <c r="T732" s="20">
        <f>Ugovori_OPULJP[[#This Row],[Bespovratna sredstva - Ukupno (EU+Nac) HRK
= Ukupna ugovorena vrijednost bespovratnih sredstava]]+Ugovori_OPULJP[[#This Row],[Javni doprinos korisnika - HRK]]+Ugovori_OPULJP[[#This Row],[Privatni doprinos korisnika - HRK]]</f>
        <v>941258.85</v>
      </c>
      <c r="U732" s="17" t="s">
        <v>709</v>
      </c>
      <c r="V732" s="17" t="s">
        <v>710</v>
      </c>
      <c r="W732" s="81" t="s">
        <v>2872</v>
      </c>
      <c r="X732" s="35" t="s">
        <v>704</v>
      </c>
      <c r="Y732" s="11"/>
    </row>
    <row r="733" spans="1:25" ht="51" customHeight="1" x14ac:dyDescent="0.2">
      <c r="A733" s="33" t="s">
        <v>2873</v>
      </c>
      <c r="B733" s="34" t="s">
        <v>700</v>
      </c>
      <c r="C733" s="35" t="s">
        <v>701</v>
      </c>
      <c r="D733" s="35" t="s">
        <v>2854</v>
      </c>
      <c r="E733" s="17" t="s">
        <v>231</v>
      </c>
      <c r="F733" s="37" t="s">
        <v>2874</v>
      </c>
      <c r="G733" s="37" t="s">
        <v>2875</v>
      </c>
      <c r="H733" s="19">
        <v>44063</v>
      </c>
      <c r="I733" s="19">
        <v>44793</v>
      </c>
      <c r="J733" s="19" t="str">
        <f ca="1">IF(Ugovori_OPULJP[[#This Row],[DATUM ZAVRŠETKA OPERACIJE]]&lt;TODAY(),"završen","u provedbi")</f>
        <v>u provedbi</v>
      </c>
      <c r="K733" s="18" t="s">
        <v>2876</v>
      </c>
      <c r="L733" s="18" t="s">
        <v>92</v>
      </c>
      <c r="M733" s="42">
        <v>0.85</v>
      </c>
      <c r="N733" s="42">
        <v>0.15</v>
      </c>
      <c r="O733" s="27">
        <f>Ugovori_OPULJP[[#This Row],[Bespovratna sredstva - Ukupno (EU+Nac) HRK
= Ukupna ugovorena vrijednost bespovratnih sredstava]]*Ugovori_OPULJP[[#This Row],[EU STOPA SUFINANCIRANJA %
EU CO-FINANCING RATE %]]</f>
        <v>782795.13249999995</v>
      </c>
      <c r="P733" s="27">
        <f>Ugovori_OPULJP[[#This Row],[Bespovratna sredstva - Ukupno (EU+Nac) HRK
= Ukupna ugovorena vrijednost bespovratnih sredstava]]*Ugovori_OPULJP[[#This Row],[STOPA NACIONALNOG SUFINANCIRANJA %]]</f>
        <v>138140.31749999998</v>
      </c>
      <c r="Q733" s="27">
        <v>920935.45</v>
      </c>
      <c r="R733" s="27">
        <v>0</v>
      </c>
      <c r="S733" s="27">
        <v>2498.1999999999998</v>
      </c>
      <c r="T733" s="20">
        <f>Ugovori_OPULJP[[#This Row],[Bespovratna sredstva - Ukupno (EU+Nac) HRK
= Ukupna ugovorena vrijednost bespovratnih sredstava]]+Ugovori_OPULJP[[#This Row],[Javni doprinos korisnika - HRK]]+Ugovori_OPULJP[[#This Row],[Privatni doprinos korisnika - HRK]]</f>
        <v>923433.64999999991</v>
      </c>
      <c r="U733" s="17" t="s">
        <v>709</v>
      </c>
      <c r="V733" s="17" t="s">
        <v>710</v>
      </c>
      <c r="W733" s="81" t="s">
        <v>2877</v>
      </c>
      <c r="X733" s="35" t="s">
        <v>704</v>
      </c>
      <c r="Y733" s="11"/>
    </row>
    <row r="734" spans="1:25" ht="51" customHeight="1" x14ac:dyDescent="0.2">
      <c r="A734" s="33" t="s">
        <v>2878</v>
      </c>
      <c r="B734" s="34" t="s">
        <v>700</v>
      </c>
      <c r="C734" s="35" t="s">
        <v>701</v>
      </c>
      <c r="D734" s="35" t="s">
        <v>2854</v>
      </c>
      <c r="E734" s="17" t="s">
        <v>231</v>
      </c>
      <c r="F734" s="37" t="s">
        <v>2879</v>
      </c>
      <c r="G734" s="37" t="s">
        <v>2880</v>
      </c>
      <c r="H734" s="19">
        <v>44055</v>
      </c>
      <c r="I734" s="19">
        <v>44785</v>
      </c>
      <c r="J734" s="19" t="str">
        <f ca="1">IF(Ugovori_OPULJP[[#This Row],[DATUM ZAVRŠETKA OPERACIJE]]&lt;TODAY(),"završen","u provedbi")</f>
        <v>u provedbi</v>
      </c>
      <c r="K734" s="18" t="s">
        <v>31</v>
      </c>
      <c r="L734" s="18" t="s">
        <v>31</v>
      </c>
      <c r="M734" s="42">
        <v>0.85</v>
      </c>
      <c r="N734" s="42">
        <v>0.15</v>
      </c>
      <c r="O734" s="27">
        <f>Ugovori_OPULJP[[#This Row],[Bespovratna sredstva - Ukupno (EU+Nac) HRK
= Ukupna ugovorena vrijednost bespovratnih sredstava]]*Ugovori_OPULJP[[#This Row],[EU STOPA SUFINANCIRANJA %
EU CO-FINANCING RATE %]]</f>
        <v>1087672.3674999999</v>
      </c>
      <c r="P734" s="27">
        <f>Ugovori_OPULJP[[#This Row],[Bespovratna sredstva - Ukupno (EU+Nac) HRK
= Ukupna ugovorena vrijednost bespovratnih sredstava]]*Ugovori_OPULJP[[#This Row],[STOPA NACIONALNOG SUFINANCIRANJA %]]</f>
        <v>191942.1825</v>
      </c>
      <c r="Q734" s="27">
        <v>1279614.55</v>
      </c>
      <c r="R734" s="27">
        <v>0</v>
      </c>
      <c r="S734" s="27">
        <v>0</v>
      </c>
      <c r="T734" s="20">
        <f>Ugovori_OPULJP[[#This Row],[Bespovratna sredstva - Ukupno (EU+Nac) HRK
= Ukupna ugovorena vrijednost bespovratnih sredstava]]+Ugovori_OPULJP[[#This Row],[Javni doprinos korisnika - HRK]]+Ugovori_OPULJP[[#This Row],[Privatni doprinos korisnika - HRK]]</f>
        <v>1279614.55</v>
      </c>
      <c r="U734" s="17" t="s">
        <v>709</v>
      </c>
      <c r="V734" s="17" t="s">
        <v>710</v>
      </c>
      <c r="W734" s="81" t="s">
        <v>2881</v>
      </c>
      <c r="X734" s="35" t="s">
        <v>704</v>
      </c>
      <c r="Y734" s="11"/>
    </row>
    <row r="735" spans="1:25" ht="51" customHeight="1" x14ac:dyDescent="0.2">
      <c r="A735" s="33" t="s">
        <v>2882</v>
      </c>
      <c r="B735" s="34" t="s">
        <v>700</v>
      </c>
      <c r="C735" s="35" t="s">
        <v>701</v>
      </c>
      <c r="D735" s="35" t="s">
        <v>2854</v>
      </c>
      <c r="E735" s="17" t="s">
        <v>231</v>
      </c>
      <c r="F735" s="37" t="s">
        <v>2883</v>
      </c>
      <c r="G735" s="37" t="s">
        <v>2884</v>
      </c>
      <c r="H735" s="19">
        <v>44075</v>
      </c>
      <c r="I735" s="19">
        <v>44805</v>
      </c>
      <c r="J735" s="19" t="str">
        <f ca="1">IF(Ugovori_OPULJP[[#This Row],[DATUM ZAVRŠETKA OPERACIJE]]&lt;TODAY(),"završen","u provedbi")</f>
        <v>u provedbi</v>
      </c>
      <c r="K735" s="18" t="s">
        <v>31</v>
      </c>
      <c r="L735" s="18" t="s">
        <v>31</v>
      </c>
      <c r="M735" s="42">
        <v>0.85</v>
      </c>
      <c r="N735" s="42">
        <v>0.15</v>
      </c>
      <c r="O735" s="27">
        <f>Ugovori_OPULJP[[#This Row],[Bespovratna sredstva - Ukupno (EU+Nac) HRK
= Ukupna ugovorena vrijednost bespovratnih sredstava]]*Ugovori_OPULJP[[#This Row],[EU STOPA SUFINANCIRANJA %
EU CO-FINANCING RATE %]]</f>
        <v>756820.21199999994</v>
      </c>
      <c r="P735" s="27">
        <f>Ugovori_OPULJP[[#This Row],[Bespovratna sredstva - Ukupno (EU+Nac) HRK
= Ukupna ugovorena vrijednost bespovratnih sredstava]]*Ugovori_OPULJP[[#This Row],[STOPA NACIONALNOG SUFINANCIRANJA %]]</f>
        <v>133556.508</v>
      </c>
      <c r="Q735" s="27">
        <v>890376.72</v>
      </c>
      <c r="R735" s="27">
        <v>0</v>
      </c>
      <c r="S735" s="27">
        <v>0</v>
      </c>
      <c r="T735" s="20">
        <f>Ugovori_OPULJP[[#This Row],[Bespovratna sredstva - Ukupno (EU+Nac) HRK
= Ukupna ugovorena vrijednost bespovratnih sredstava]]+Ugovori_OPULJP[[#This Row],[Javni doprinos korisnika - HRK]]+Ugovori_OPULJP[[#This Row],[Privatni doprinos korisnika - HRK]]</f>
        <v>890376.72</v>
      </c>
      <c r="U735" s="17" t="s">
        <v>709</v>
      </c>
      <c r="V735" s="17" t="s">
        <v>710</v>
      </c>
      <c r="W735" s="81" t="s">
        <v>2885</v>
      </c>
      <c r="X735" s="35" t="s">
        <v>704</v>
      </c>
      <c r="Y735" s="11"/>
    </row>
    <row r="736" spans="1:25" ht="51" customHeight="1" x14ac:dyDescent="0.2">
      <c r="A736" s="33" t="s">
        <v>2886</v>
      </c>
      <c r="B736" s="34" t="s">
        <v>700</v>
      </c>
      <c r="C736" s="35" t="s">
        <v>701</v>
      </c>
      <c r="D736" s="35" t="s">
        <v>2854</v>
      </c>
      <c r="E736" s="17" t="s">
        <v>231</v>
      </c>
      <c r="F736" s="37" t="s">
        <v>2887</v>
      </c>
      <c r="G736" s="37" t="s">
        <v>2888</v>
      </c>
      <c r="H736" s="19">
        <v>44105</v>
      </c>
      <c r="I736" s="19">
        <v>44835</v>
      </c>
      <c r="J736" s="19" t="str">
        <f ca="1">IF(Ugovori_OPULJP[[#This Row],[DATUM ZAVRŠETKA OPERACIJE]]&lt;TODAY(),"završen","u provedbi")</f>
        <v>u provedbi</v>
      </c>
      <c r="K736" s="18" t="s">
        <v>2889</v>
      </c>
      <c r="L736" s="18" t="s">
        <v>31</v>
      </c>
      <c r="M736" s="42">
        <v>0.85</v>
      </c>
      <c r="N736" s="42">
        <v>0.15</v>
      </c>
      <c r="O736" s="27">
        <f>Ugovori_OPULJP[[#This Row],[Bespovratna sredstva - Ukupno (EU+Nac) HRK
= Ukupna ugovorena vrijednost bespovratnih sredstava]]*Ugovori_OPULJP[[#This Row],[EU STOPA SUFINANCIRANJA %
EU CO-FINANCING RATE %]]</f>
        <v>1184650.9669999999</v>
      </c>
      <c r="P736" s="27">
        <f>Ugovori_OPULJP[[#This Row],[Bespovratna sredstva - Ukupno (EU+Nac) HRK
= Ukupna ugovorena vrijednost bespovratnih sredstava]]*Ugovori_OPULJP[[#This Row],[STOPA NACIONALNOG SUFINANCIRANJA %]]</f>
        <v>209056.05299999999</v>
      </c>
      <c r="Q736" s="27">
        <v>1393707.02</v>
      </c>
      <c r="R736" s="27">
        <v>0</v>
      </c>
      <c r="S736" s="27">
        <v>0</v>
      </c>
      <c r="T736" s="20">
        <f>Ugovori_OPULJP[[#This Row],[Bespovratna sredstva - Ukupno (EU+Nac) HRK
= Ukupna ugovorena vrijednost bespovratnih sredstava]]+Ugovori_OPULJP[[#This Row],[Javni doprinos korisnika - HRK]]+Ugovori_OPULJP[[#This Row],[Privatni doprinos korisnika - HRK]]</f>
        <v>1393707.02</v>
      </c>
      <c r="U736" s="17" t="s">
        <v>709</v>
      </c>
      <c r="V736" s="17" t="s">
        <v>710</v>
      </c>
      <c r="W736" s="81" t="s">
        <v>2890</v>
      </c>
      <c r="X736" s="35" t="s">
        <v>704</v>
      </c>
      <c r="Y736" s="11"/>
    </row>
    <row r="737" spans="1:25" ht="51" customHeight="1" x14ac:dyDescent="0.2">
      <c r="A737" s="33" t="s">
        <v>2891</v>
      </c>
      <c r="B737" s="34" t="s">
        <v>700</v>
      </c>
      <c r="C737" s="35" t="s">
        <v>701</v>
      </c>
      <c r="D737" s="35" t="s">
        <v>2854</v>
      </c>
      <c r="E737" s="17" t="s">
        <v>231</v>
      </c>
      <c r="F737" s="53" t="s">
        <v>2892</v>
      </c>
      <c r="G737" s="37" t="s">
        <v>2893</v>
      </c>
      <c r="H737" s="19">
        <v>44105</v>
      </c>
      <c r="I737" s="19">
        <v>44562</v>
      </c>
      <c r="J737" s="19" t="str">
        <f ca="1">IF(Ugovori_OPULJP[[#This Row],[DATUM ZAVRŠETKA OPERACIJE]]&lt;TODAY(),"završen","u provedbi")</f>
        <v>završen</v>
      </c>
      <c r="K737" s="18" t="s">
        <v>324</v>
      </c>
      <c r="L737" s="18" t="s">
        <v>324</v>
      </c>
      <c r="M737" s="42">
        <v>0.85</v>
      </c>
      <c r="N737" s="42">
        <v>0.15</v>
      </c>
      <c r="O737" s="27">
        <f>Ugovori_OPULJP[[#This Row],[Bespovratna sredstva - Ukupno (EU+Nac) HRK
= Ukupna ugovorena vrijednost bespovratnih sredstava]]*Ugovori_OPULJP[[#This Row],[EU STOPA SUFINANCIRANJA %
EU CO-FINANCING RATE %]]</f>
        <v>547827.0909999999</v>
      </c>
      <c r="P737" s="27">
        <f>Ugovori_OPULJP[[#This Row],[Bespovratna sredstva - Ukupno (EU+Nac) HRK
= Ukupna ugovorena vrijednost bespovratnih sredstava]]*Ugovori_OPULJP[[#This Row],[STOPA NACIONALNOG SUFINANCIRANJA %]]</f>
        <v>96675.368999999992</v>
      </c>
      <c r="Q737" s="27">
        <v>644502.46</v>
      </c>
      <c r="R737" s="27">
        <v>0</v>
      </c>
      <c r="S737" s="27">
        <v>0</v>
      </c>
      <c r="T737" s="20">
        <f>Ugovori_OPULJP[[#This Row],[Bespovratna sredstva - Ukupno (EU+Nac) HRK
= Ukupna ugovorena vrijednost bespovratnih sredstava]]+Ugovori_OPULJP[[#This Row],[Javni doprinos korisnika - HRK]]+Ugovori_OPULJP[[#This Row],[Privatni doprinos korisnika - HRK]]</f>
        <v>644502.46</v>
      </c>
      <c r="U737" s="17" t="s">
        <v>709</v>
      </c>
      <c r="V737" s="17" t="s">
        <v>710</v>
      </c>
      <c r="W737" s="81" t="s">
        <v>2894</v>
      </c>
      <c r="X737" s="35" t="s">
        <v>704</v>
      </c>
      <c r="Y737" s="11"/>
    </row>
    <row r="738" spans="1:25" ht="51" customHeight="1" x14ac:dyDescent="0.2">
      <c r="A738" s="33" t="s">
        <v>2895</v>
      </c>
      <c r="B738" s="34" t="s">
        <v>700</v>
      </c>
      <c r="C738" s="35" t="s">
        <v>701</v>
      </c>
      <c r="D738" s="35" t="s">
        <v>2854</v>
      </c>
      <c r="E738" s="17" t="s">
        <v>231</v>
      </c>
      <c r="F738" s="37" t="s">
        <v>2896</v>
      </c>
      <c r="G738" s="37" t="s">
        <v>926</v>
      </c>
      <c r="H738" s="19">
        <v>44064</v>
      </c>
      <c r="I738" s="19">
        <v>44794</v>
      </c>
      <c r="J738" s="19" t="str">
        <f ca="1">IF(Ugovori_OPULJP[[#This Row],[DATUM ZAVRŠETKA OPERACIJE]]&lt;TODAY(),"završen","u provedbi")</f>
        <v>u provedbi</v>
      </c>
      <c r="K738" s="18" t="s">
        <v>77</v>
      </c>
      <c r="L738" s="18" t="s">
        <v>77</v>
      </c>
      <c r="M738" s="42">
        <v>0.85</v>
      </c>
      <c r="N738" s="42">
        <v>0.15</v>
      </c>
      <c r="O738" s="27">
        <f>Ugovori_OPULJP[[#This Row],[Bespovratna sredstva - Ukupno (EU+Nac) HRK
= Ukupna ugovorena vrijednost bespovratnih sredstava]]*Ugovori_OPULJP[[#This Row],[EU STOPA SUFINANCIRANJA %
EU CO-FINANCING RATE %]]</f>
        <v>1177311.4380000001</v>
      </c>
      <c r="P738" s="27">
        <f>Ugovori_OPULJP[[#This Row],[Bespovratna sredstva - Ukupno (EU+Nac) HRK
= Ukupna ugovorena vrijednost bespovratnih sredstava]]*Ugovori_OPULJP[[#This Row],[STOPA NACIONALNOG SUFINANCIRANJA %]]</f>
        <v>207760.842</v>
      </c>
      <c r="Q738" s="27">
        <v>1385072.28</v>
      </c>
      <c r="R738" s="27">
        <v>0</v>
      </c>
      <c r="S738" s="27">
        <v>0</v>
      </c>
      <c r="T738" s="20">
        <f>Ugovori_OPULJP[[#This Row],[Bespovratna sredstva - Ukupno (EU+Nac) HRK
= Ukupna ugovorena vrijednost bespovratnih sredstava]]+Ugovori_OPULJP[[#This Row],[Javni doprinos korisnika - HRK]]+Ugovori_OPULJP[[#This Row],[Privatni doprinos korisnika - HRK]]</f>
        <v>1385072.28</v>
      </c>
      <c r="U738" s="17" t="s">
        <v>709</v>
      </c>
      <c r="V738" s="17" t="s">
        <v>710</v>
      </c>
      <c r="W738" s="81" t="s">
        <v>2897</v>
      </c>
      <c r="X738" s="35" t="s">
        <v>704</v>
      </c>
      <c r="Y738" s="11"/>
    </row>
    <row r="739" spans="1:25" ht="51" customHeight="1" x14ac:dyDescent="0.2">
      <c r="A739" s="33" t="s">
        <v>2898</v>
      </c>
      <c r="B739" s="34" t="s">
        <v>700</v>
      </c>
      <c r="C739" s="35" t="s">
        <v>701</v>
      </c>
      <c r="D739" s="35" t="s">
        <v>2854</v>
      </c>
      <c r="E739" s="17" t="s">
        <v>231</v>
      </c>
      <c r="F739" s="37" t="s">
        <v>2899</v>
      </c>
      <c r="G739" s="37" t="s">
        <v>2900</v>
      </c>
      <c r="H739" s="19">
        <v>44075</v>
      </c>
      <c r="I739" s="19">
        <v>44805</v>
      </c>
      <c r="J739" s="19" t="str">
        <f ca="1">IF(Ugovori_OPULJP[[#This Row],[DATUM ZAVRŠETKA OPERACIJE]]&lt;TODAY(),"završen","u provedbi")</f>
        <v>u provedbi</v>
      </c>
      <c r="K739" s="18" t="s">
        <v>31</v>
      </c>
      <c r="L739" s="18" t="s">
        <v>31</v>
      </c>
      <c r="M739" s="42">
        <v>0.85</v>
      </c>
      <c r="N739" s="42">
        <v>0.15</v>
      </c>
      <c r="O739" s="27">
        <f>Ugovori_OPULJP[[#This Row],[Bespovratna sredstva - Ukupno (EU+Nac) HRK
= Ukupna ugovorena vrijednost bespovratnih sredstava]]*Ugovori_OPULJP[[#This Row],[EU STOPA SUFINANCIRANJA %
EU CO-FINANCING RATE %]]</f>
        <v>1190000</v>
      </c>
      <c r="P739" s="27">
        <f>Ugovori_OPULJP[[#This Row],[Bespovratna sredstva - Ukupno (EU+Nac) HRK
= Ukupna ugovorena vrijednost bespovratnih sredstava]]*Ugovori_OPULJP[[#This Row],[STOPA NACIONALNOG SUFINANCIRANJA %]]</f>
        <v>210000</v>
      </c>
      <c r="Q739" s="27">
        <v>1400000</v>
      </c>
      <c r="R739" s="27">
        <v>0</v>
      </c>
      <c r="S739" s="27">
        <v>0</v>
      </c>
      <c r="T739" s="20">
        <f>Ugovori_OPULJP[[#This Row],[Bespovratna sredstva - Ukupno (EU+Nac) HRK
= Ukupna ugovorena vrijednost bespovratnih sredstava]]+Ugovori_OPULJP[[#This Row],[Javni doprinos korisnika - HRK]]+Ugovori_OPULJP[[#This Row],[Privatni doprinos korisnika - HRK]]</f>
        <v>1400000</v>
      </c>
      <c r="U739" s="17" t="s">
        <v>709</v>
      </c>
      <c r="V739" s="17" t="s">
        <v>710</v>
      </c>
      <c r="W739" s="81" t="s">
        <v>2901</v>
      </c>
      <c r="X739" s="35" t="s">
        <v>704</v>
      </c>
      <c r="Y739" s="11"/>
    </row>
    <row r="740" spans="1:25" ht="51" customHeight="1" x14ac:dyDescent="0.2">
      <c r="A740" s="33" t="s">
        <v>2902</v>
      </c>
      <c r="B740" s="34" t="s">
        <v>700</v>
      </c>
      <c r="C740" s="35" t="s">
        <v>701</v>
      </c>
      <c r="D740" s="35" t="s">
        <v>2854</v>
      </c>
      <c r="E740" s="17" t="s">
        <v>231</v>
      </c>
      <c r="F740" s="37" t="s">
        <v>2903</v>
      </c>
      <c r="G740" s="37" t="s">
        <v>2904</v>
      </c>
      <c r="H740" s="19">
        <v>44075</v>
      </c>
      <c r="I740" s="19">
        <v>44805</v>
      </c>
      <c r="J740" s="19" t="str">
        <f ca="1">IF(Ugovori_OPULJP[[#This Row],[DATUM ZAVRŠETKA OPERACIJE]]&lt;TODAY(),"završen","u provedbi")</f>
        <v>u provedbi</v>
      </c>
      <c r="K740" s="18" t="s">
        <v>2905</v>
      </c>
      <c r="L740" s="18" t="s">
        <v>31</v>
      </c>
      <c r="M740" s="42">
        <v>0.85</v>
      </c>
      <c r="N740" s="42">
        <v>0.15</v>
      </c>
      <c r="O740" s="27">
        <f>Ugovori_OPULJP[[#This Row],[Bespovratna sredstva - Ukupno (EU+Nac) HRK
= Ukupna ugovorena vrijednost bespovratnih sredstava]]*Ugovori_OPULJP[[#This Row],[EU STOPA SUFINANCIRANJA %
EU CO-FINANCING RATE %]]</f>
        <v>1188046.4705000001</v>
      </c>
      <c r="P740" s="27">
        <f>Ugovori_OPULJP[[#This Row],[Bespovratna sredstva - Ukupno (EU+Nac) HRK
= Ukupna ugovorena vrijednost bespovratnih sredstava]]*Ugovori_OPULJP[[#This Row],[STOPA NACIONALNOG SUFINANCIRANJA %]]</f>
        <v>209655.25949999999</v>
      </c>
      <c r="Q740" s="27">
        <v>1397701.73</v>
      </c>
      <c r="R740" s="27">
        <v>0</v>
      </c>
      <c r="S740" s="27">
        <v>0</v>
      </c>
      <c r="T740" s="20">
        <f>Ugovori_OPULJP[[#This Row],[Bespovratna sredstva - Ukupno (EU+Nac) HRK
= Ukupna ugovorena vrijednost bespovratnih sredstava]]+Ugovori_OPULJP[[#This Row],[Javni doprinos korisnika - HRK]]+Ugovori_OPULJP[[#This Row],[Privatni doprinos korisnika - HRK]]</f>
        <v>1397701.73</v>
      </c>
      <c r="U740" s="17" t="s">
        <v>709</v>
      </c>
      <c r="V740" s="17" t="s">
        <v>710</v>
      </c>
      <c r="W740" s="81" t="s">
        <v>2906</v>
      </c>
      <c r="X740" s="35" t="s">
        <v>704</v>
      </c>
      <c r="Y740" s="11"/>
    </row>
    <row r="741" spans="1:25" ht="51" customHeight="1" x14ac:dyDescent="0.2">
      <c r="A741" s="33" t="s">
        <v>2907</v>
      </c>
      <c r="B741" s="34" t="s">
        <v>700</v>
      </c>
      <c r="C741" s="35" t="s">
        <v>701</v>
      </c>
      <c r="D741" s="35" t="s">
        <v>2908</v>
      </c>
      <c r="E741" s="17" t="s">
        <v>28</v>
      </c>
      <c r="F741" s="37" t="s">
        <v>2909</v>
      </c>
      <c r="G741" s="37" t="s">
        <v>2910</v>
      </c>
      <c r="H741" s="19">
        <v>43525</v>
      </c>
      <c r="I741" s="19">
        <v>44805</v>
      </c>
      <c r="J741" s="19" t="str">
        <f ca="1">IF(Ugovori_OPULJP[[#This Row],[DATUM ZAVRŠETKA OPERACIJE]]&lt;TODAY(),"završen","u provedbi")</f>
        <v>u provedbi</v>
      </c>
      <c r="K741" s="18" t="s">
        <v>30</v>
      </c>
      <c r="L741" s="18" t="s">
        <v>31</v>
      </c>
      <c r="M741" s="42">
        <v>0.85</v>
      </c>
      <c r="N741" s="42">
        <v>0.15</v>
      </c>
      <c r="O741" s="27">
        <f>Ugovori_OPULJP[[#This Row],[Bespovratna sredstva - Ukupno (EU+Nac) HRK
= Ukupna ugovorena vrijednost bespovratnih sredstava]]*Ugovori_OPULJP[[#This Row],[EU STOPA SUFINANCIRANJA %
EU CO-FINANCING RATE %]]</f>
        <v>9225105.352</v>
      </c>
      <c r="P741" s="27">
        <f>Ugovori_OPULJP[[#This Row],[Bespovratna sredstva - Ukupno (EU+Nac) HRK
= Ukupna ugovorena vrijednost bespovratnih sredstava]]*Ugovori_OPULJP[[#This Row],[STOPA NACIONALNOG SUFINANCIRANJA %]]</f>
        <v>1627959.7679999999</v>
      </c>
      <c r="Q741" s="27">
        <v>10853065.119999999</v>
      </c>
      <c r="R741" s="27">
        <v>0</v>
      </c>
      <c r="S741" s="27">
        <v>0</v>
      </c>
      <c r="T741" s="20">
        <f>Ugovori_OPULJP[[#This Row],[Bespovratna sredstva - Ukupno (EU+Nac) HRK
= Ukupna ugovorena vrijednost bespovratnih sredstava]]+Ugovori_OPULJP[[#This Row],[Javni doprinos korisnika - HRK]]+Ugovori_OPULJP[[#This Row],[Privatni doprinos korisnika - HRK]]</f>
        <v>10853065.119999999</v>
      </c>
      <c r="U741" s="17" t="s">
        <v>32</v>
      </c>
      <c r="V741" s="17" t="s">
        <v>710</v>
      </c>
      <c r="W741" s="35" t="s">
        <v>2911</v>
      </c>
      <c r="X741" s="35" t="s">
        <v>704</v>
      </c>
      <c r="Y741" s="11"/>
    </row>
    <row r="742" spans="1:25" ht="51" customHeight="1" x14ac:dyDescent="0.2">
      <c r="A742" s="28" t="s">
        <v>2912</v>
      </c>
      <c r="B742" s="24" t="s">
        <v>700</v>
      </c>
      <c r="C742" s="21" t="s">
        <v>701</v>
      </c>
      <c r="D742" s="21" t="s">
        <v>2913</v>
      </c>
      <c r="E742" s="44" t="s">
        <v>74</v>
      </c>
      <c r="F742" s="23" t="s">
        <v>2914</v>
      </c>
      <c r="G742" s="23" t="s">
        <v>31</v>
      </c>
      <c r="H742" s="29">
        <v>44244</v>
      </c>
      <c r="I742" s="29">
        <v>44974</v>
      </c>
      <c r="J742" s="29" t="str">
        <f ca="1">IF(Ugovori_OPULJP[[#This Row],[DATUM ZAVRŠETKA OPERACIJE]]&lt;TODAY(),"završen","u provedbi")</f>
        <v>u provedbi</v>
      </c>
      <c r="K742" s="22" t="s">
        <v>31</v>
      </c>
      <c r="L742" s="22" t="s">
        <v>31</v>
      </c>
      <c r="M742" s="42">
        <v>0.85</v>
      </c>
      <c r="N742" s="42">
        <v>0.15</v>
      </c>
      <c r="O742" s="27">
        <f>Ugovori_OPULJP[[#This Row],[Bespovratna sredstva - Ukupno (EU+Nac) HRK
= Ukupna ugovorena vrijednost bespovratnih sredstava]]*Ugovori_OPULJP[[#This Row],[EU STOPA SUFINANCIRANJA %
EU CO-FINANCING RATE %]]</f>
        <v>2281621.4249999998</v>
      </c>
      <c r="P742" s="27">
        <f>Ugovori_OPULJP[[#This Row],[Bespovratna sredstva - Ukupno (EU+Nac) HRK
= Ukupna ugovorena vrijednost bespovratnih sredstava]]*Ugovori_OPULJP[[#This Row],[STOPA NACIONALNOG SUFINANCIRANJA %]]</f>
        <v>402639.07500000001</v>
      </c>
      <c r="Q742" s="27">
        <v>2684260.5</v>
      </c>
      <c r="R742" s="27">
        <v>0</v>
      </c>
      <c r="S742" s="27">
        <v>0</v>
      </c>
      <c r="T742" s="20">
        <f>Ugovori_OPULJP[[#This Row],[Bespovratna sredstva - Ukupno (EU+Nac) HRK
= Ukupna ugovorena vrijednost bespovratnih sredstava]]+Ugovori_OPULJP[[#This Row],[Javni doprinos korisnika - HRK]]+Ugovori_OPULJP[[#This Row],[Privatni doprinos korisnika - HRK]]</f>
        <v>2684260.5</v>
      </c>
      <c r="U742" s="44" t="s">
        <v>32</v>
      </c>
      <c r="V742" s="44" t="s">
        <v>29</v>
      </c>
      <c r="W742" s="21" t="s">
        <v>2915</v>
      </c>
      <c r="X742" s="21" t="s">
        <v>704</v>
      </c>
      <c r="Y742" s="11"/>
    </row>
    <row r="743" spans="1:25" ht="51" customHeight="1" x14ac:dyDescent="0.2">
      <c r="A743" s="28" t="s">
        <v>2916</v>
      </c>
      <c r="B743" s="24" t="s">
        <v>700</v>
      </c>
      <c r="C743" s="21" t="s">
        <v>701</v>
      </c>
      <c r="D743" s="21" t="s">
        <v>2913</v>
      </c>
      <c r="E743" s="44" t="s">
        <v>74</v>
      </c>
      <c r="F743" s="23" t="s">
        <v>2917</v>
      </c>
      <c r="G743" s="23" t="s">
        <v>2918</v>
      </c>
      <c r="H743" s="29">
        <v>44273</v>
      </c>
      <c r="I743" s="29">
        <v>45003</v>
      </c>
      <c r="J743" s="29" t="str">
        <f ca="1">IF(Ugovori_OPULJP[[#This Row],[DATUM ZAVRŠETKA OPERACIJE]]&lt;TODAY(),"završen","u provedbi")</f>
        <v>u provedbi</v>
      </c>
      <c r="K743" s="22" t="s">
        <v>248</v>
      </c>
      <c r="L743" s="22" t="s">
        <v>248</v>
      </c>
      <c r="M743" s="42">
        <v>0.85</v>
      </c>
      <c r="N743" s="42">
        <v>0.15</v>
      </c>
      <c r="O743" s="27">
        <f>Ugovori_OPULJP[[#This Row],[Bespovratna sredstva - Ukupno (EU+Nac) HRK
= Ukupna ugovorena vrijednost bespovratnih sredstava]]*Ugovori_OPULJP[[#This Row],[EU STOPA SUFINANCIRANJA %
EU CO-FINANCING RATE %]]</f>
        <v>1951607.14</v>
      </c>
      <c r="P743" s="27">
        <f>Ugovori_OPULJP[[#This Row],[Bespovratna sredstva - Ukupno (EU+Nac) HRK
= Ukupna ugovorena vrijednost bespovratnih sredstava]]*Ugovori_OPULJP[[#This Row],[STOPA NACIONALNOG SUFINANCIRANJA %]]</f>
        <v>344401.25999999995</v>
      </c>
      <c r="Q743" s="27">
        <v>2296008.4</v>
      </c>
      <c r="R743" s="27">
        <v>0</v>
      </c>
      <c r="S743" s="27">
        <v>0</v>
      </c>
      <c r="T743" s="20">
        <f>Ugovori_OPULJP[[#This Row],[Bespovratna sredstva - Ukupno (EU+Nac) HRK
= Ukupna ugovorena vrijednost bespovratnih sredstava]]+Ugovori_OPULJP[[#This Row],[Javni doprinos korisnika - HRK]]+Ugovori_OPULJP[[#This Row],[Privatni doprinos korisnika - HRK]]</f>
        <v>2296008.4</v>
      </c>
      <c r="U743" s="44" t="s">
        <v>32</v>
      </c>
      <c r="V743" s="44" t="s">
        <v>29</v>
      </c>
      <c r="W743" s="21" t="s">
        <v>2919</v>
      </c>
      <c r="X743" s="21" t="s">
        <v>704</v>
      </c>
      <c r="Y743" s="11"/>
    </row>
    <row r="744" spans="1:25" ht="51" customHeight="1" x14ac:dyDescent="0.2">
      <c r="A744" s="28" t="s">
        <v>2920</v>
      </c>
      <c r="B744" s="24" t="s">
        <v>700</v>
      </c>
      <c r="C744" s="21" t="s">
        <v>701</v>
      </c>
      <c r="D744" s="21" t="s">
        <v>2913</v>
      </c>
      <c r="E744" s="44" t="s">
        <v>74</v>
      </c>
      <c r="F744" s="23" t="s">
        <v>2921</v>
      </c>
      <c r="G744" s="23" t="s">
        <v>2922</v>
      </c>
      <c r="H744" s="29">
        <v>44272</v>
      </c>
      <c r="I744" s="29">
        <v>45002</v>
      </c>
      <c r="J744" s="29" t="str">
        <f ca="1">IF(Ugovori_OPULJP[[#This Row],[DATUM ZAVRŠETKA OPERACIJE]]&lt;TODAY(),"završen","u provedbi")</f>
        <v>u provedbi</v>
      </c>
      <c r="K744" s="22" t="s">
        <v>248</v>
      </c>
      <c r="L744" s="22" t="s">
        <v>248</v>
      </c>
      <c r="M744" s="42">
        <v>0.85</v>
      </c>
      <c r="N744" s="42">
        <v>0.15</v>
      </c>
      <c r="O744" s="27">
        <f>Ugovori_OPULJP[[#This Row],[Bespovratna sredstva - Ukupno (EU+Nac) HRK
= Ukupna ugovorena vrijednost bespovratnih sredstava]]*Ugovori_OPULJP[[#This Row],[EU STOPA SUFINANCIRANJA %
EU CO-FINANCING RATE %]]</f>
        <v>2102092.5</v>
      </c>
      <c r="P744" s="27">
        <f>Ugovori_OPULJP[[#This Row],[Bespovratna sredstva - Ukupno (EU+Nac) HRK
= Ukupna ugovorena vrijednost bespovratnih sredstava]]*Ugovori_OPULJP[[#This Row],[STOPA NACIONALNOG SUFINANCIRANJA %]]</f>
        <v>370957.5</v>
      </c>
      <c r="Q744" s="27">
        <v>2473050</v>
      </c>
      <c r="R744" s="27">
        <v>0</v>
      </c>
      <c r="S744" s="27">
        <v>0</v>
      </c>
      <c r="T744" s="20">
        <f>Ugovori_OPULJP[[#This Row],[Bespovratna sredstva - Ukupno (EU+Nac) HRK
= Ukupna ugovorena vrijednost bespovratnih sredstava]]+Ugovori_OPULJP[[#This Row],[Javni doprinos korisnika - HRK]]+Ugovori_OPULJP[[#This Row],[Privatni doprinos korisnika - HRK]]</f>
        <v>2473050</v>
      </c>
      <c r="U744" s="44" t="s">
        <v>32</v>
      </c>
      <c r="V744" s="44" t="s">
        <v>29</v>
      </c>
      <c r="W744" s="21" t="s">
        <v>2923</v>
      </c>
      <c r="X744" s="21" t="s">
        <v>704</v>
      </c>
      <c r="Y744" s="11"/>
    </row>
    <row r="745" spans="1:25" ht="51" customHeight="1" x14ac:dyDescent="0.2">
      <c r="A745" s="28" t="s">
        <v>2924</v>
      </c>
      <c r="B745" s="24" t="s">
        <v>700</v>
      </c>
      <c r="C745" s="21" t="s">
        <v>701</v>
      </c>
      <c r="D745" s="21" t="s">
        <v>2913</v>
      </c>
      <c r="E745" s="44" t="s">
        <v>74</v>
      </c>
      <c r="F745" s="23" t="s">
        <v>2925</v>
      </c>
      <c r="G745" s="23" t="s">
        <v>2926</v>
      </c>
      <c r="H745" s="29">
        <v>44244</v>
      </c>
      <c r="I745" s="29">
        <v>44974</v>
      </c>
      <c r="J745" s="29" t="str">
        <f ca="1">IF(Ugovori_OPULJP[[#This Row],[DATUM ZAVRŠETKA OPERACIJE]]&lt;TODAY(),"završen","u provedbi")</f>
        <v>u provedbi</v>
      </c>
      <c r="K745" s="22" t="s">
        <v>2927</v>
      </c>
      <c r="L745" s="22" t="s">
        <v>171</v>
      </c>
      <c r="M745" s="42">
        <v>0.85</v>
      </c>
      <c r="N745" s="42">
        <v>0.15</v>
      </c>
      <c r="O745" s="27">
        <f>Ugovori_OPULJP[[#This Row],[Bespovratna sredstva - Ukupno (EU+Nac) HRK
= Ukupna ugovorena vrijednost bespovratnih sredstava]]*Ugovori_OPULJP[[#This Row],[EU STOPA SUFINANCIRANJA %
EU CO-FINANCING RATE %]]</f>
        <v>2087679.9</v>
      </c>
      <c r="P745" s="27">
        <f>Ugovori_OPULJP[[#This Row],[Bespovratna sredstva - Ukupno (EU+Nac) HRK
= Ukupna ugovorena vrijednost bespovratnih sredstava]]*Ugovori_OPULJP[[#This Row],[STOPA NACIONALNOG SUFINANCIRANJA %]]</f>
        <v>368414.1</v>
      </c>
      <c r="Q745" s="27">
        <v>2456094</v>
      </c>
      <c r="R745" s="27">
        <v>0</v>
      </c>
      <c r="S745" s="27">
        <v>0</v>
      </c>
      <c r="T745" s="20">
        <f>Ugovori_OPULJP[[#This Row],[Bespovratna sredstva - Ukupno (EU+Nac) HRK
= Ukupna ugovorena vrijednost bespovratnih sredstava]]+Ugovori_OPULJP[[#This Row],[Javni doprinos korisnika - HRK]]+Ugovori_OPULJP[[#This Row],[Privatni doprinos korisnika - HRK]]</f>
        <v>2456094</v>
      </c>
      <c r="U745" s="44" t="s">
        <v>32</v>
      </c>
      <c r="V745" s="44" t="s">
        <v>29</v>
      </c>
      <c r="W745" s="21" t="s">
        <v>2928</v>
      </c>
      <c r="X745" s="21" t="s">
        <v>704</v>
      </c>
      <c r="Y745" s="11"/>
    </row>
    <row r="746" spans="1:25" ht="51" customHeight="1" x14ac:dyDescent="0.2">
      <c r="A746" s="28" t="s">
        <v>2929</v>
      </c>
      <c r="B746" s="24" t="s">
        <v>700</v>
      </c>
      <c r="C746" s="21" t="s">
        <v>701</v>
      </c>
      <c r="D746" s="21" t="s">
        <v>2913</v>
      </c>
      <c r="E746" s="44" t="s">
        <v>74</v>
      </c>
      <c r="F746" s="23" t="s">
        <v>2930</v>
      </c>
      <c r="G746" s="23" t="s">
        <v>2931</v>
      </c>
      <c r="H746" s="29">
        <v>44273</v>
      </c>
      <c r="I746" s="29">
        <v>45003</v>
      </c>
      <c r="J746" s="29" t="str">
        <f ca="1">IF(Ugovori_OPULJP[[#This Row],[DATUM ZAVRŠETKA OPERACIJE]]&lt;TODAY(),"završen","u provedbi")</f>
        <v>u provedbi</v>
      </c>
      <c r="K746" s="22" t="s">
        <v>248</v>
      </c>
      <c r="L746" s="22" t="s">
        <v>248</v>
      </c>
      <c r="M746" s="42">
        <v>0.85</v>
      </c>
      <c r="N746" s="42">
        <v>0.15</v>
      </c>
      <c r="O746" s="27">
        <f>Ugovori_OPULJP[[#This Row],[Bespovratna sredstva - Ukupno (EU+Nac) HRK
= Ukupna ugovorena vrijednost bespovratnih sredstava]]*Ugovori_OPULJP[[#This Row],[EU STOPA SUFINANCIRANJA %
EU CO-FINANCING RATE %]]</f>
        <v>2063509.9799999997</v>
      </c>
      <c r="P746" s="27">
        <f>Ugovori_OPULJP[[#This Row],[Bespovratna sredstva - Ukupno (EU+Nac) HRK
= Ukupna ugovorena vrijednost bespovratnih sredstava]]*Ugovori_OPULJP[[#This Row],[STOPA NACIONALNOG SUFINANCIRANJA %]]</f>
        <v>364148.81999999995</v>
      </c>
      <c r="Q746" s="27">
        <v>2427658.7999999998</v>
      </c>
      <c r="R746" s="27">
        <v>0</v>
      </c>
      <c r="S746" s="27">
        <v>0</v>
      </c>
      <c r="T746" s="20">
        <f>Ugovori_OPULJP[[#This Row],[Bespovratna sredstva - Ukupno (EU+Nac) HRK
= Ukupna ugovorena vrijednost bespovratnih sredstava]]+Ugovori_OPULJP[[#This Row],[Javni doprinos korisnika - HRK]]+Ugovori_OPULJP[[#This Row],[Privatni doprinos korisnika - HRK]]</f>
        <v>2427658.7999999998</v>
      </c>
      <c r="U746" s="44" t="s">
        <v>32</v>
      </c>
      <c r="V746" s="44" t="s">
        <v>29</v>
      </c>
      <c r="W746" s="21" t="s">
        <v>2932</v>
      </c>
      <c r="X746" s="21" t="s">
        <v>704</v>
      </c>
      <c r="Y746" s="11"/>
    </row>
    <row r="747" spans="1:25" ht="51" customHeight="1" x14ac:dyDescent="0.2">
      <c r="A747" s="28" t="s">
        <v>2933</v>
      </c>
      <c r="B747" s="24" t="s">
        <v>700</v>
      </c>
      <c r="C747" s="21" t="s">
        <v>701</v>
      </c>
      <c r="D747" s="21" t="s">
        <v>2913</v>
      </c>
      <c r="E747" s="44" t="s">
        <v>74</v>
      </c>
      <c r="F747" s="23" t="s">
        <v>2934</v>
      </c>
      <c r="G747" s="37" t="s">
        <v>1831</v>
      </c>
      <c r="H747" s="29">
        <v>44273</v>
      </c>
      <c r="I747" s="29">
        <v>45003</v>
      </c>
      <c r="J747" s="29" t="str">
        <f ca="1">IF(Ugovori_OPULJP[[#This Row],[DATUM ZAVRŠETKA OPERACIJE]]&lt;TODAY(),"završen","u provedbi")</f>
        <v>u provedbi</v>
      </c>
      <c r="K747" s="22" t="s">
        <v>248</v>
      </c>
      <c r="L747" s="22" t="s">
        <v>248</v>
      </c>
      <c r="M747" s="42">
        <v>0.85</v>
      </c>
      <c r="N747" s="42">
        <v>0.15</v>
      </c>
      <c r="O747" s="27">
        <f>Ugovori_OPULJP[[#This Row],[Bespovratna sredstva - Ukupno (EU+Nac) HRK
= Ukupna ugovorena vrijednost bespovratnih sredstava]]*Ugovori_OPULJP[[#This Row],[EU STOPA SUFINANCIRANJA %
EU CO-FINANCING RATE %]]</f>
        <v>1645997.46</v>
      </c>
      <c r="P747" s="27">
        <f>Ugovori_OPULJP[[#This Row],[Bespovratna sredstva - Ukupno (EU+Nac) HRK
= Ukupna ugovorena vrijednost bespovratnih sredstava]]*Ugovori_OPULJP[[#This Row],[STOPA NACIONALNOG SUFINANCIRANJA %]]</f>
        <v>290470.14</v>
      </c>
      <c r="Q747" s="27">
        <v>1936467.6</v>
      </c>
      <c r="R747" s="27">
        <v>0</v>
      </c>
      <c r="S747" s="27">
        <v>0</v>
      </c>
      <c r="T747" s="20">
        <f>Ugovori_OPULJP[[#This Row],[Bespovratna sredstva - Ukupno (EU+Nac) HRK
= Ukupna ugovorena vrijednost bespovratnih sredstava]]+Ugovori_OPULJP[[#This Row],[Javni doprinos korisnika - HRK]]+Ugovori_OPULJP[[#This Row],[Privatni doprinos korisnika - HRK]]</f>
        <v>1936467.6</v>
      </c>
      <c r="U747" s="44" t="s">
        <v>32</v>
      </c>
      <c r="V747" s="44" t="s">
        <v>29</v>
      </c>
      <c r="W747" s="21" t="s">
        <v>2935</v>
      </c>
      <c r="X747" s="21" t="s">
        <v>704</v>
      </c>
      <c r="Y747" s="11"/>
    </row>
    <row r="748" spans="1:25" ht="51" customHeight="1" x14ac:dyDescent="0.2">
      <c r="A748" s="55" t="s">
        <v>2936</v>
      </c>
      <c r="B748" s="24" t="s">
        <v>700</v>
      </c>
      <c r="C748" s="21" t="s">
        <v>701</v>
      </c>
      <c r="D748" s="21" t="s">
        <v>2913</v>
      </c>
      <c r="E748" s="44" t="s">
        <v>74</v>
      </c>
      <c r="F748" s="23" t="s">
        <v>2937</v>
      </c>
      <c r="G748" s="23" t="s">
        <v>2938</v>
      </c>
      <c r="H748" s="29">
        <v>44270</v>
      </c>
      <c r="I748" s="29">
        <v>44880</v>
      </c>
      <c r="J748" s="29" t="str">
        <f ca="1">IF(Ugovori_OPULJP[[#This Row],[DATUM ZAVRŠETKA OPERACIJE]]&lt;TODAY(),"završen","u provedbi")</f>
        <v>u provedbi</v>
      </c>
      <c r="K748" s="22" t="s">
        <v>248</v>
      </c>
      <c r="L748" s="22" t="s">
        <v>248</v>
      </c>
      <c r="M748" s="42">
        <v>0.85</v>
      </c>
      <c r="N748" s="42">
        <v>0.15</v>
      </c>
      <c r="O748" s="27">
        <f>Ugovori_OPULJP[[#This Row],[Bespovratna sredstva - Ukupno (EU+Nac) HRK
= Ukupna ugovorena vrijednost bespovratnih sredstava]]*Ugovori_OPULJP[[#This Row],[EU STOPA SUFINANCIRANJA %
EU CO-FINANCING RATE %]]</f>
        <v>2019411.3</v>
      </c>
      <c r="P748" s="27">
        <f>Ugovori_OPULJP[[#This Row],[Bespovratna sredstva - Ukupno (EU+Nac) HRK
= Ukupna ugovorena vrijednost bespovratnih sredstava]]*Ugovori_OPULJP[[#This Row],[STOPA NACIONALNOG SUFINANCIRANJA %]]</f>
        <v>356366.7</v>
      </c>
      <c r="Q748" s="27">
        <v>2375778</v>
      </c>
      <c r="R748" s="27">
        <v>0</v>
      </c>
      <c r="S748" s="27">
        <v>0</v>
      </c>
      <c r="T748" s="20">
        <f>Ugovori_OPULJP[[#This Row],[Bespovratna sredstva - Ukupno (EU+Nac) HRK
= Ukupna ugovorena vrijednost bespovratnih sredstava]]+Ugovori_OPULJP[[#This Row],[Javni doprinos korisnika - HRK]]+Ugovori_OPULJP[[#This Row],[Privatni doprinos korisnika - HRK]]</f>
        <v>2375778</v>
      </c>
      <c r="U748" s="44" t="s">
        <v>32</v>
      </c>
      <c r="V748" s="44" t="s">
        <v>29</v>
      </c>
      <c r="W748" s="21" t="s">
        <v>2939</v>
      </c>
      <c r="X748" s="21" t="s">
        <v>704</v>
      </c>
      <c r="Y748" s="11"/>
    </row>
    <row r="749" spans="1:25" ht="51" customHeight="1" x14ac:dyDescent="0.2">
      <c r="A749" s="28" t="s">
        <v>2940</v>
      </c>
      <c r="B749" s="24" t="s">
        <v>700</v>
      </c>
      <c r="C749" s="21" t="s">
        <v>701</v>
      </c>
      <c r="D749" s="21" t="s">
        <v>2913</v>
      </c>
      <c r="E749" s="44" t="s">
        <v>74</v>
      </c>
      <c r="F749" s="23" t="s">
        <v>2941</v>
      </c>
      <c r="G749" s="23" t="s">
        <v>2942</v>
      </c>
      <c r="H749" s="29">
        <v>44243</v>
      </c>
      <c r="I749" s="29">
        <v>44973</v>
      </c>
      <c r="J749" s="29" t="str">
        <f ca="1">IF(Ugovori_OPULJP[[#This Row],[DATUM ZAVRŠETKA OPERACIJE]]&lt;TODAY(),"završen","u provedbi")</f>
        <v>u provedbi</v>
      </c>
      <c r="K749" s="22" t="s">
        <v>77</v>
      </c>
      <c r="L749" s="22" t="s">
        <v>77</v>
      </c>
      <c r="M749" s="42">
        <v>0.85</v>
      </c>
      <c r="N749" s="42">
        <v>0.15</v>
      </c>
      <c r="O749" s="27">
        <f>Ugovori_OPULJP[[#This Row],[Bespovratna sredstva - Ukupno (EU+Nac) HRK
= Ukupna ugovorena vrijednost bespovratnih sredstava]]*Ugovori_OPULJP[[#This Row],[EU STOPA SUFINANCIRANJA %
EU CO-FINANCING RATE %]]</f>
        <v>1880799.1649999998</v>
      </c>
      <c r="P749" s="27">
        <f>Ugovori_OPULJP[[#This Row],[Bespovratna sredstva - Ukupno (EU+Nac) HRK
= Ukupna ugovorena vrijednost bespovratnih sredstava]]*Ugovori_OPULJP[[#This Row],[STOPA NACIONALNOG SUFINANCIRANJA %]]</f>
        <v>331905.73499999999</v>
      </c>
      <c r="Q749" s="20">
        <v>2212704.9</v>
      </c>
      <c r="R749" s="27">
        <v>0</v>
      </c>
      <c r="S749" s="27">
        <v>0</v>
      </c>
      <c r="T749" s="20">
        <f>Ugovori_OPULJP[[#This Row],[Bespovratna sredstva - Ukupno (EU+Nac) HRK
= Ukupna ugovorena vrijednost bespovratnih sredstava]]+Ugovori_OPULJP[[#This Row],[Javni doprinos korisnika - HRK]]+Ugovori_OPULJP[[#This Row],[Privatni doprinos korisnika - HRK]]</f>
        <v>2212704.9</v>
      </c>
      <c r="U749" s="44" t="s">
        <v>32</v>
      </c>
      <c r="V749" s="44" t="s">
        <v>29</v>
      </c>
      <c r="W749" s="21" t="s">
        <v>2943</v>
      </c>
      <c r="X749" s="21" t="s">
        <v>704</v>
      </c>
      <c r="Y749" s="11"/>
    </row>
    <row r="750" spans="1:25" ht="51" customHeight="1" x14ac:dyDescent="0.2">
      <c r="A750" s="28" t="s">
        <v>2944</v>
      </c>
      <c r="B750" s="24" t="s">
        <v>700</v>
      </c>
      <c r="C750" s="21" t="s">
        <v>701</v>
      </c>
      <c r="D750" s="21" t="s">
        <v>2913</v>
      </c>
      <c r="E750" s="44" t="s">
        <v>74</v>
      </c>
      <c r="F750" s="23" t="s">
        <v>2945</v>
      </c>
      <c r="G750" s="23" t="s">
        <v>2946</v>
      </c>
      <c r="H750" s="29">
        <v>44244</v>
      </c>
      <c r="I750" s="29">
        <v>44974</v>
      </c>
      <c r="J750" s="29" t="str">
        <f ca="1">IF(Ugovori_OPULJP[[#This Row],[DATUM ZAVRŠETKA OPERACIJE]]&lt;TODAY(),"završen","u provedbi")</f>
        <v>u provedbi</v>
      </c>
      <c r="K750" s="22" t="s">
        <v>153</v>
      </c>
      <c r="L750" s="18" t="s">
        <v>153</v>
      </c>
      <c r="M750" s="42">
        <v>0.85</v>
      </c>
      <c r="N750" s="42">
        <v>0.15</v>
      </c>
      <c r="O750" s="27">
        <f>Ugovori_OPULJP[[#This Row],[Bespovratna sredstva - Ukupno (EU+Nac) HRK
= Ukupna ugovorena vrijednost bespovratnih sredstava]]*Ugovori_OPULJP[[#This Row],[EU STOPA SUFINANCIRANJA %
EU CO-FINANCING RATE %]]</f>
        <v>2452315.3649999998</v>
      </c>
      <c r="P750" s="27">
        <f>Ugovori_OPULJP[[#This Row],[Bespovratna sredstva - Ukupno (EU+Nac) HRK
= Ukupna ugovorena vrijednost bespovratnih sredstava]]*Ugovori_OPULJP[[#This Row],[STOPA NACIONALNOG SUFINANCIRANJA %]]</f>
        <v>432761.53499999997</v>
      </c>
      <c r="Q750" s="20">
        <v>2885076.9</v>
      </c>
      <c r="R750" s="27">
        <v>0</v>
      </c>
      <c r="S750" s="27">
        <v>0</v>
      </c>
      <c r="T750" s="20">
        <f>Ugovori_OPULJP[[#This Row],[Bespovratna sredstva - Ukupno (EU+Nac) HRK
= Ukupna ugovorena vrijednost bespovratnih sredstava]]+Ugovori_OPULJP[[#This Row],[Javni doprinos korisnika - HRK]]+Ugovori_OPULJP[[#This Row],[Privatni doprinos korisnika - HRK]]</f>
        <v>2885076.9</v>
      </c>
      <c r="U750" s="44" t="s">
        <v>32</v>
      </c>
      <c r="V750" s="44" t="s">
        <v>29</v>
      </c>
      <c r="W750" s="21" t="s">
        <v>2947</v>
      </c>
      <c r="X750" s="21" t="s">
        <v>704</v>
      </c>
      <c r="Y750" s="11"/>
    </row>
    <row r="751" spans="1:25" ht="51" customHeight="1" x14ac:dyDescent="0.2">
      <c r="A751" s="28" t="s">
        <v>2948</v>
      </c>
      <c r="B751" s="24" t="s">
        <v>700</v>
      </c>
      <c r="C751" s="21" t="s">
        <v>701</v>
      </c>
      <c r="D751" s="21" t="s">
        <v>2913</v>
      </c>
      <c r="E751" s="44" t="s">
        <v>74</v>
      </c>
      <c r="F751" s="23" t="s">
        <v>2949</v>
      </c>
      <c r="G751" s="23" t="s">
        <v>2950</v>
      </c>
      <c r="H751" s="29">
        <v>44243</v>
      </c>
      <c r="I751" s="29">
        <v>44973</v>
      </c>
      <c r="J751" s="29" t="str">
        <f ca="1">IF(Ugovori_OPULJP[[#This Row],[DATUM ZAVRŠETKA OPERACIJE]]&lt;TODAY(),"završen","u provedbi")</f>
        <v>u provedbi</v>
      </c>
      <c r="K751" s="22" t="s">
        <v>848</v>
      </c>
      <c r="L751" s="18" t="s">
        <v>153</v>
      </c>
      <c r="M751" s="42">
        <v>0.85</v>
      </c>
      <c r="N751" s="42">
        <v>0.15</v>
      </c>
      <c r="O751" s="27">
        <f>Ugovori_OPULJP[[#This Row],[Bespovratna sredstva - Ukupno (EU+Nac) HRK
= Ukupna ugovorena vrijednost bespovratnih sredstava]]*Ugovori_OPULJP[[#This Row],[EU STOPA SUFINANCIRANJA %
EU CO-FINANCING RATE %]]</f>
        <v>1979412</v>
      </c>
      <c r="P751" s="27">
        <f>Ugovori_OPULJP[[#This Row],[Bespovratna sredstva - Ukupno (EU+Nac) HRK
= Ukupna ugovorena vrijednost bespovratnih sredstava]]*Ugovori_OPULJP[[#This Row],[STOPA NACIONALNOG SUFINANCIRANJA %]]</f>
        <v>349308</v>
      </c>
      <c r="Q751" s="20">
        <v>2328720</v>
      </c>
      <c r="R751" s="27">
        <v>0</v>
      </c>
      <c r="S751" s="27">
        <v>0</v>
      </c>
      <c r="T751" s="20">
        <f>Ugovori_OPULJP[[#This Row],[Bespovratna sredstva - Ukupno (EU+Nac) HRK
= Ukupna ugovorena vrijednost bespovratnih sredstava]]+Ugovori_OPULJP[[#This Row],[Javni doprinos korisnika - HRK]]+Ugovori_OPULJP[[#This Row],[Privatni doprinos korisnika - HRK]]</f>
        <v>2328720</v>
      </c>
      <c r="U751" s="44" t="s">
        <v>32</v>
      </c>
      <c r="V751" s="44" t="s">
        <v>29</v>
      </c>
      <c r="W751" s="21" t="s">
        <v>2951</v>
      </c>
      <c r="X751" s="21" t="s">
        <v>704</v>
      </c>
      <c r="Y751" s="11"/>
    </row>
    <row r="752" spans="1:25" ht="51" customHeight="1" x14ac:dyDescent="0.2">
      <c r="A752" s="28" t="s">
        <v>2952</v>
      </c>
      <c r="B752" s="24" t="s">
        <v>700</v>
      </c>
      <c r="C752" s="21" t="s">
        <v>701</v>
      </c>
      <c r="D752" s="21" t="s">
        <v>2913</v>
      </c>
      <c r="E752" s="44" t="s">
        <v>74</v>
      </c>
      <c r="F752" s="23" t="s">
        <v>2953</v>
      </c>
      <c r="G752" s="23" t="s">
        <v>2954</v>
      </c>
      <c r="H752" s="29">
        <v>44242</v>
      </c>
      <c r="I752" s="29">
        <v>44972</v>
      </c>
      <c r="J752" s="29" t="str">
        <f ca="1">IF(Ugovori_OPULJP[[#This Row],[DATUM ZAVRŠETKA OPERACIJE]]&lt;TODAY(),"završen","u provedbi")</f>
        <v>u provedbi</v>
      </c>
      <c r="K752" s="22" t="s">
        <v>31</v>
      </c>
      <c r="L752" s="22" t="s">
        <v>31</v>
      </c>
      <c r="M752" s="42">
        <v>0.85</v>
      </c>
      <c r="N752" s="42">
        <v>0.15</v>
      </c>
      <c r="O752" s="27">
        <f>Ugovori_OPULJP[[#This Row],[Bespovratna sredstva - Ukupno (EU+Nac) HRK
= Ukupna ugovorena vrijednost bespovratnih sredstava]]*Ugovori_OPULJP[[#This Row],[EU STOPA SUFINANCIRANJA %
EU CO-FINANCING RATE %]]</f>
        <v>2492127.75</v>
      </c>
      <c r="P752" s="27">
        <f>Ugovori_OPULJP[[#This Row],[Bespovratna sredstva - Ukupno (EU+Nac) HRK
= Ukupna ugovorena vrijednost bespovratnih sredstava]]*Ugovori_OPULJP[[#This Row],[STOPA NACIONALNOG SUFINANCIRANJA %]]</f>
        <v>439787.25</v>
      </c>
      <c r="Q752" s="20">
        <v>2931915</v>
      </c>
      <c r="R752" s="27">
        <v>0</v>
      </c>
      <c r="S752" s="27">
        <v>0</v>
      </c>
      <c r="T752" s="20">
        <f>Ugovori_OPULJP[[#This Row],[Bespovratna sredstva - Ukupno (EU+Nac) HRK
= Ukupna ugovorena vrijednost bespovratnih sredstava]]+Ugovori_OPULJP[[#This Row],[Javni doprinos korisnika - HRK]]+Ugovori_OPULJP[[#This Row],[Privatni doprinos korisnika - HRK]]</f>
        <v>2931915</v>
      </c>
      <c r="U752" s="44" t="s">
        <v>32</v>
      </c>
      <c r="V752" s="44" t="s">
        <v>29</v>
      </c>
      <c r="W752" s="21" t="s">
        <v>2955</v>
      </c>
      <c r="X752" s="21" t="s">
        <v>704</v>
      </c>
      <c r="Y752" s="11"/>
    </row>
    <row r="753" spans="1:25" ht="51" customHeight="1" x14ac:dyDescent="0.2">
      <c r="A753" s="28" t="s">
        <v>2956</v>
      </c>
      <c r="B753" s="24" t="s">
        <v>700</v>
      </c>
      <c r="C753" s="21" t="s">
        <v>701</v>
      </c>
      <c r="D753" s="21" t="s">
        <v>2913</v>
      </c>
      <c r="E753" s="44" t="s">
        <v>74</v>
      </c>
      <c r="F753" s="23" t="s">
        <v>2957</v>
      </c>
      <c r="G753" s="23" t="s">
        <v>2958</v>
      </c>
      <c r="H753" s="29">
        <v>44246</v>
      </c>
      <c r="I753" s="29">
        <v>44976</v>
      </c>
      <c r="J753" s="29" t="str">
        <f ca="1">IF(Ugovori_OPULJP[[#This Row],[DATUM ZAVRŠETKA OPERACIJE]]&lt;TODAY(),"završen","u provedbi")</f>
        <v>u provedbi</v>
      </c>
      <c r="K753" s="22" t="s">
        <v>152</v>
      </c>
      <c r="L753" s="18" t="s">
        <v>153</v>
      </c>
      <c r="M753" s="42">
        <v>0.85</v>
      </c>
      <c r="N753" s="42">
        <v>0.15</v>
      </c>
      <c r="O753" s="27">
        <f>Ugovori_OPULJP[[#This Row],[Bespovratna sredstva - Ukupno (EU+Nac) HRK
= Ukupna ugovorena vrijednost bespovratnih sredstava]]*Ugovori_OPULJP[[#This Row],[EU STOPA SUFINANCIRANJA %
EU CO-FINANCING RATE %]]</f>
        <v>2161842.179</v>
      </c>
      <c r="P753" s="27">
        <f>Ugovori_OPULJP[[#This Row],[Bespovratna sredstva - Ukupno (EU+Nac) HRK
= Ukupna ugovorena vrijednost bespovratnih sredstava]]*Ugovori_OPULJP[[#This Row],[STOPA NACIONALNOG SUFINANCIRANJA %]]</f>
        <v>381501.56100000005</v>
      </c>
      <c r="Q753" s="27">
        <v>2543343.7400000002</v>
      </c>
      <c r="R753" s="27">
        <v>0</v>
      </c>
      <c r="S753" s="27">
        <v>0</v>
      </c>
      <c r="T753" s="20">
        <f>Ugovori_OPULJP[[#This Row],[Bespovratna sredstva - Ukupno (EU+Nac) HRK
= Ukupna ugovorena vrijednost bespovratnih sredstava]]+Ugovori_OPULJP[[#This Row],[Javni doprinos korisnika - HRK]]+Ugovori_OPULJP[[#This Row],[Privatni doprinos korisnika - HRK]]</f>
        <v>2543343.7400000002</v>
      </c>
      <c r="U753" s="44" t="s">
        <v>32</v>
      </c>
      <c r="V753" s="44" t="s">
        <v>29</v>
      </c>
      <c r="W753" s="21" t="s">
        <v>2959</v>
      </c>
      <c r="X753" s="21" t="s">
        <v>704</v>
      </c>
      <c r="Y753" s="11"/>
    </row>
    <row r="754" spans="1:25" ht="51" customHeight="1" x14ac:dyDescent="0.2">
      <c r="A754" s="28" t="s">
        <v>2960</v>
      </c>
      <c r="B754" s="24" t="s">
        <v>700</v>
      </c>
      <c r="C754" s="21" t="s">
        <v>701</v>
      </c>
      <c r="D754" s="21" t="s">
        <v>2913</v>
      </c>
      <c r="E754" s="44" t="s">
        <v>74</v>
      </c>
      <c r="F754" s="23" t="s">
        <v>2961</v>
      </c>
      <c r="G754" s="23" t="s">
        <v>2962</v>
      </c>
      <c r="H754" s="29">
        <v>44243</v>
      </c>
      <c r="I754" s="29">
        <v>44789</v>
      </c>
      <c r="J754" s="29" t="str">
        <f ca="1">IF(Ugovori_OPULJP[[#This Row],[DATUM ZAVRŠETKA OPERACIJE]]&lt;TODAY(),"završen","u provedbi")</f>
        <v>u provedbi</v>
      </c>
      <c r="K754" s="22" t="s">
        <v>92</v>
      </c>
      <c r="L754" s="22" t="s">
        <v>92</v>
      </c>
      <c r="M754" s="42">
        <v>0.85</v>
      </c>
      <c r="N754" s="42">
        <v>0.15</v>
      </c>
      <c r="O754" s="27">
        <f>Ugovori_OPULJP[[#This Row],[Bespovratna sredstva - Ukupno (EU+Nac) HRK
= Ukupna ugovorena vrijednost bespovratnih sredstava]]*Ugovori_OPULJP[[#This Row],[EU STOPA SUFINANCIRANJA %
EU CO-FINANCING RATE %]]</f>
        <v>2197665.378</v>
      </c>
      <c r="P754" s="27">
        <f>Ugovori_OPULJP[[#This Row],[Bespovratna sredstva - Ukupno (EU+Nac) HRK
= Ukupna ugovorena vrijednost bespovratnih sredstava]]*Ugovori_OPULJP[[#This Row],[STOPA NACIONALNOG SUFINANCIRANJA %]]</f>
        <v>387823.30200000003</v>
      </c>
      <c r="Q754" s="20">
        <v>2585488.6800000002</v>
      </c>
      <c r="R754" s="27">
        <v>0</v>
      </c>
      <c r="S754" s="27">
        <v>0</v>
      </c>
      <c r="T754" s="20">
        <f>Ugovori_OPULJP[[#This Row],[Bespovratna sredstva - Ukupno (EU+Nac) HRK
= Ukupna ugovorena vrijednost bespovratnih sredstava]]+Ugovori_OPULJP[[#This Row],[Javni doprinos korisnika - HRK]]+Ugovori_OPULJP[[#This Row],[Privatni doprinos korisnika - HRK]]</f>
        <v>2585488.6800000002</v>
      </c>
      <c r="U754" s="44" t="s">
        <v>32</v>
      </c>
      <c r="V754" s="44" t="s">
        <v>29</v>
      </c>
      <c r="W754" s="21" t="s">
        <v>2963</v>
      </c>
      <c r="X754" s="21" t="s">
        <v>704</v>
      </c>
      <c r="Y754" s="11"/>
    </row>
    <row r="755" spans="1:25" ht="51" customHeight="1" x14ac:dyDescent="0.2">
      <c r="A755" s="28" t="s">
        <v>2964</v>
      </c>
      <c r="B755" s="24" t="s">
        <v>700</v>
      </c>
      <c r="C755" s="21" t="s">
        <v>701</v>
      </c>
      <c r="D755" s="21" t="s">
        <v>2913</v>
      </c>
      <c r="E755" s="44" t="s">
        <v>74</v>
      </c>
      <c r="F755" s="23" t="s">
        <v>2965</v>
      </c>
      <c r="G755" s="23" t="s">
        <v>2966</v>
      </c>
      <c r="H755" s="29">
        <v>44242</v>
      </c>
      <c r="I755" s="29">
        <v>44972</v>
      </c>
      <c r="J755" s="29" t="str">
        <f ca="1">IF(Ugovori_OPULJP[[#This Row],[DATUM ZAVRŠETKA OPERACIJE]]&lt;TODAY(),"završen","u provedbi")</f>
        <v>u provedbi</v>
      </c>
      <c r="K755" s="22" t="s">
        <v>92</v>
      </c>
      <c r="L755" s="22" t="s">
        <v>92</v>
      </c>
      <c r="M755" s="42">
        <v>0.85</v>
      </c>
      <c r="N755" s="42">
        <v>0.15</v>
      </c>
      <c r="O755" s="27">
        <f>Ugovori_OPULJP[[#This Row],[Bespovratna sredstva - Ukupno (EU+Nac) HRK
= Ukupna ugovorena vrijednost bespovratnih sredstava]]*Ugovori_OPULJP[[#This Row],[EU STOPA SUFINANCIRANJA %
EU CO-FINANCING RATE %]]</f>
        <v>1119788.98</v>
      </c>
      <c r="P755" s="27">
        <f>Ugovori_OPULJP[[#This Row],[Bespovratna sredstva - Ukupno (EU+Nac) HRK
= Ukupna ugovorena vrijednost bespovratnih sredstava]]*Ugovori_OPULJP[[#This Row],[STOPA NACIONALNOG SUFINANCIRANJA %]]</f>
        <v>197609.82</v>
      </c>
      <c r="Q755" s="20">
        <v>1317398.8</v>
      </c>
      <c r="R755" s="27">
        <v>0</v>
      </c>
      <c r="S755" s="27">
        <v>0</v>
      </c>
      <c r="T755" s="20">
        <f>Ugovori_OPULJP[[#This Row],[Bespovratna sredstva - Ukupno (EU+Nac) HRK
= Ukupna ugovorena vrijednost bespovratnih sredstava]]+Ugovori_OPULJP[[#This Row],[Javni doprinos korisnika - HRK]]+Ugovori_OPULJP[[#This Row],[Privatni doprinos korisnika - HRK]]</f>
        <v>1317398.8</v>
      </c>
      <c r="U755" s="44" t="s">
        <v>32</v>
      </c>
      <c r="V755" s="44" t="s">
        <v>29</v>
      </c>
      <c r="W755" s="21" t="s">
        <v>2967</v>
      </c>
      <c r="X755" s="21" t="s">
        <v>704</v>
      </c>
      <c r="Y755" s="11"/>
    </row>
    <row r="756" spans="1:25" ht="51" customHeight="1" x14ac:dyDescent="0.2">
      <c r="A756" s="28" t="s">
        <v>2968</v>
      </c>
      <c r="B756" s="24" t="s">
        <v>700</v>
      </c>
      <c r="C756" s="21" t="s">
        <v>701</v>
      </c>
      <c r="D756" s="21" t="s">
        <v>2913</v>
      </c>
      <c r="E756" s="44" t="s">
        <v>74</v>
      </c>
      <c r="F756" s="23" t="s">
        <v>2969</v>
      </c>
      <c r="G756" s="23" t="s">
        <v>2970</v>
      </c>
      <c r="H756" s="29">
        <v>44242</v>
      </c>
      <c r="I756" s="29">
        <v>44972</v>
      </c>
      <c r="J756" s="29" t="str">
        <f ca="1">IF(Ugovori_OPULJP[[#This Row],[DATUM ZAVRŠETKA OPERACIJE]]&lt;TODAY(),"završen","u provedbi")</f>
        <v>u provedbi</v>
      </c>
      <c r="K756" s="22" t="s">
        <v>92</v>
      </c>
      <c r="L756" s="22" t="s">
        <v>92</v>
      </c>
      <c r="M756" s="42">
        <v>0.85</v>
      </c>
      <c r="N756" s="42">
        <v>0.15</v>
      </c>
      <c r="O756" s="27">
        <f>Ugovori_OPULJP[[#This Row],[Bespovratna sredstva - Ukupno (EU+Nac) HRK
= Ukupna ugovorena vrijednost bespovratnih sredstava]]*Ugovori_OPULJP[[#This Row],[EU STOPA SUFINANCIRANJA %
EU CO-FINANCING RATE %]]</f>
        <v>1258975.8</v>
      </c>
      <c r="P756" s="27">
        <f>Ugovori_OPULJP[[#This Row],[Bespovratna sredstva - Ukupno (EU+Nac) HRK
= Ukupna ugovorena vrijednost bespovratnih sredstava]]*Ugovori_OPULJP[[#This Row],[STOPA NACIONALNOG SUFINANCIRANJA %]]</f>
        <v>222172.19999999998</v>
      </c>
      <c r="Q756" s="20">
        <v>1481148</v>
      </c>
      <c r="R756" s="27">
        <v>0</v>
      </c>
      <c r="S756" s="27">
        <v>0</v>
      </c>
      <c r="T756" s="20">
        <f>Ugovori_OPULJP[[#This Row],[Bespovratna sredstva - Ukupno (EU+Nac) HRK
= Ukupna ugovorena vrijednost bespovratnih sredstava]]+Ugovori_OPULJP[[#This Row],[Javni doprinos korisnika - HRK]]+Ugovori_OPULJP[[#This Row],[Privatni doprinos korisnika - HRK]]</f>
        <v>1481148</v>
      </c>
      <c r="U756" s="44" t="s">
        <v>32</v>
      </c>
      <c r="V756" s="44" t="s">
        <v>29</v>
      </c>
      <c r="W756" s="21" t="s">
        <v>2971</v>
      </c>
      <c r="X756" s="21" t="s">
        <v>704</v>
      </c>
      <c r="Y756" s="11"/>
    </row>
    <row r="757" spans="1:25" ht="51" customHeight="1" x14ac:dyDescent="0.2">
      <c r="A757" s="28" t="s">
        <v>2972</v>
      </c>
      <c r="B757" s="24" t="s">
        <v>700</v>
      </c>
      <c r="C757" s="21" t="s">
        <v>701</v>
      </c>
      <c r="D757" s="21" t="s">
        <v>2913</v>
      </c>
      <c r="E757" s="44" t="s">
        <v>74</v>
      </c>
      <c r="F757" s="23" t="s">
        <v>2973</v>
      </c>
      <c r="G757" s="23" t="s">
        <v>2974</v>
      </c>
      <c r="H757" s="29">
        <v>44239</v>
      </c>
      <c r="I757" s="29">
        <v>44969</v>
      </c>
      <c r="J757" s="29" t="str">
        <f ca="1">IF(Ugovori_OPULJP[[#This Row],[DATUM ZAVRŠETKA OPERACIJE]]&lt;TODAY(),"završen","u provedbi")</f>
        <v>u provedbi</v>
      </c>
      <c r="K757" s="22" t="s">
        <v>92</v>
      </c>
      <c r="L757" s="22" t="s">
        <v>92</v>
      </c>
      <c r="M757" s="42">
        <v>0.85</v>
      </c>
      <c r="N757" s="42">
        <v>0.15</v>
      </c>
      <c r="O757" s="27">
        <f>Ugovori_OPULJP[[#This Row],[Bespovratna sredstva - Ukupno (EU+Nac) HRK
= Ukupna ugovorena vrijednost bespovratnih sredstava]]*Ugovori_OPULJP[[#This Row],[EU STOPA SUFINANCIRANJA %
EU CO-FINANCING RATE %]]</f>
        <v>1183158.605</v>
      </c>
      <c r="P757" s="27">
        <f>Ugovori_OPULJP[[#This Row],[Bespovratna sredstva - Ukupno (EU+Nac) HRK
= Ukupna ugovorena vrijednost bespovratnih sredstava]]*Ugovori_OPULJP[[#This Row],[STOPA NACIONALNOG SUFINANCIRANJA %]]</f>
        <v>208792.69500000001</v>
      </c>
      <c r="Q757" s="20">
        <v>1391951.3</v>
      </c>
      <c r="R757" s="27">
        <v>0</v>
      </c>
      <c r="S757" s="27">
        <v>0</v>
      </c>
      <c r="T757" s="20">
        <f>Ugovori_OPULJP[[#This Row],[Bespovratna sredstva - Ukupno (EU+Nac) HRK
= Ukupna ugovorena vrijednost bespovratnih sredstava]]+Ugovori_OPULJP[[#This Row],[Javni doprinos korisnika - HRK]]+Ugovori_OPULJP[[#This Row],[Privatni doprinos korisnika - HRK]]</f>
        <v>1391951.3</v>
      </c>
      <c r="U757" s="44" t="s">
        <v>32</v>
      </c>
      <c r="V757" s="44" t="s">
        <v>29</v>
      </c>
      <c r="W757" s="21" t="s">
        <v>2975</v>
      </c>
      <c r="X757" s="21" t="s">
        <v>704</v>
      </c>
      <c r="Y757" s="11"/>
    </row>
    <row r="758" spans="1:25" ht="51" customHeight="1" x14ac:dyDescent="0.2">
      <c r="A758" s="28" t="s">
        <v>2976</v>
      </c>
      <c r="B758" s="24" t="s">
        <v>700</v>
      </c>
      <c r="C758" s="21" t="s">
        <v>701</v>
      </c>
      <c r="D758" s="21" t="s">
        <v>2913</v>
      </c>
      <c r="E758" s="44" t="s">
        <v>74</v>
      </c>
      <c r="F758" s="23" t="s">
        <v>2977</v>
      </c>
      <c r="G758" s="23" t="s">
        <v>2978</v>
      </c>
      <c r="H758" s="29">
        <v>44242</v>
      </c>
      <c r="I758" s="29">
        <v>44972</v>
      </c>
      <c r="J758" s="29" t="str">
        <f ca="1">IF(Ugovori_OPULJP[[#This Row],[DATUM ZAVRŠETKA OPERACIJE]]&lt;TODAY(),"završen","u provedbi")</f>
        <v>u provedbi</v>
      </c>
      <c r="K758" s="22" t="s">
        <v>402</v>
      </c>
      <c r="L758" s="18" t="s">
        <v>402</v>
      </c>
      <c r="M758" s="42">
        <v>0.85</v>
      </c>
      <c r="N758" s="42">
        <v>0.15</v>
      </c>
      <c r="O758" s="27">
        <f>Ugovori_OPULJP[[#This Row],[Bespovratna sredstva - Ukupno (EU+Nac) HRK
= Ukupna ugovorena vrijednost bespovratnih sredstava]]*Ugovori_OPULJP[[#This Row],[EU STOPA SUFINANCIRANJA %
EU CO-FINANCING RATE %]]</f>
        <v>1616037</v>
      </c>
      <c r="P758" s="27">
        <f>Ugovori_OPULJP[[#This Row],[Bespovratna sredstva - Ukupno (EU+Nac) HRK
= Ukupna ugovorena vrijednost bespovratnih sredstava]]*Ugovori_OPULJP[[#This Row],[STOPA NACIONALNOG SUFINANCIRANJA %]]</f>
        <v>285183</v>
      </c>
      <c r="Q758" s="27">
        <v>1901220</v>
      </c>
      <c r="R758" s="27">
        <v>0</v>
      </c>
      <c r="S758" s="27">
        <v>0</v>
      </c>
      <c r="T758" s="20">
        <f>Ugovori_OPULJP[[#This Row],[Bespovratna sredstva - Ukupno (EU+Nac) HRK
= Ukupna ugovorena vrijednost bespovratnih sredstava]]+Ugovori_OPULJP[[#This Row],[Javni doprinos korisnika - HRK]]+Ugovori_OPULJP[[#This Row],[Privatni doprinos korisnika - HRK]]</f>
        <v>1901220</v>
      </c>
      <c r="U758" s="44" t="s">
        <v>32</v>
      </c>
      <c r="V758" s="44" t="s">
        <v>29</v>
      </c>
      <c r="W758" s="21" t="s">
        <v>2979</v>
      </c>
      <c r="X758" s="21" t="s">
        <v>704</v>
      </c>
      <c r="Y758" s="11"/>
    </row>
    <row r="759" spans="1:25" ht="51" customHeight="1" x14ac:dyDescent="0.2">
      <c r="A759" s="28" t="s">
        <v>2980</v>
      </c>
      <c r="B759" s="24" t="s">
        <v>700</v>
      </c>
      <c r="C759" s="21" t="s">
        <v>701</v>
      </c>
      <c r="D759" s="21" t="s">
        <v>2913</v>
      </c>
      <c r="E759" s="44" t="s">
        <v>74</v>
      </c>
      <c r="F759" s="23" t="s">
        <v>2981</v>
      </c>
      <c r="G759" s="23" t="s">
        <v>2982</v>
      </c>
      <c r="H759" s="29">
        <v>44242</v>
      </c>
      <c r="I759" s="29">
        <v>44972</v>
      </c>
      <c r="J759" s="29" t="str">
        <f ca="1">IF(Ugovori_OPULJP[[#This Row],[DATUM ZAVRŠETKA OPERACIJE]]&lt;TODAY(),"završen","u provedbi")</f>
        <v>u provedbi</v>
      </c>
      <c r="K759" s="22" t="s">
        <v>402</v>
      </c>
      <c r="L759" s="18" t="s">
        <v>402</v>
      </c>
      <c r="M759" s="42">
        <v>0.85</v>
      </c>
      <c r="N759" s="42">
        <v>0.15</v>
      </c>
      <c r="O759" s="27">
        <f>Ugovori_OPULJP[[#This Row],[Bespovratna sredstva - Ukupno (EU+Nac) HRK
= Ukupna ugovorena vrijednost bespovratnih sredstava]]*Ugovori_OPULJP[[#This Row],[EU STOPA SUFINANCIRANJA %
EU CO-FINANCING RATE %]]</f>
        <v>2297856</v>
      </c>
      <c r="P759" s="27">
        <f>Ugovori_OPULJP[[#This Row],[Bespovratna sredstva - Ukupno (EU+Nac) HRK
= Ukupna ugovorena vrijednost bespovratnih sredstava]]*Ugovori_OPULJP[[#This Row],[STOPA NACIONALNOG SUFINANCIRANJA %]]</f>
        <v>405504</v>
      </c>
      <c r="Q759" s="20">
        <v>2703360</v>
      </c>
      <c r="R759" s="27">
        <v>0</v>
      </c>
      <c r="S759" s="27">
        <v>0</v>
      </c>
      <c r="T759" s="20">
        <f>Ugovori_OPULJP[[#This Row],[Bespovratna sredstva - Ukupno (EU+Nac) HRK
= Ukupna ugovorena vrijednost bespovratnih sredstava]]+Ugovori_OPULJP[[#This Row],[Javni doprinos korisnika - HRK]]+Ugovori_OPULJP[[#This Row],[Privatni doprinos korisnika - HRK]]</f>
        <v>2703360</v>
      </c>
      <c r="U759" s="44" t="s">
        <v>32</v>
      </c>
      <c r="V759" s="44" t="s">
        <v>29</v>
      </c>
      <c r="W759" s="21" t="s">
        <v>2983</v>
      </c>
      <c r="X759" s="21" t="s">
        <v>704</v>
      </c>
      <c r="Y759" s="11"/>
    </row>
    <row r="760" spans="1:25" ht="51" customHeight="1" x14ac:dyDescent="0.2">
      <c r="A760" s="28" t="s">
        <v>2984</v>
      </c>
      <c r="B760" s="24" t="s">
        <v>700</v>
      </c>
      <c r="C760" s="21" t="s">
        <v>701</v>
      </c>
      <c r="D760" s="21" t="s">
        <v>2913</v>
      </c>
      <c r="E760" s="44" t="s">
        <v>74</v>
      </c>
      <c r="F760" s="23" t="s">
        <v>2985</v>
      </c>
      <c r="G760" s="23" t="s">
        <v>2986</v>
      </c>
      <c r="H760" s="29">
        <v>44243</v>
      </c>
      <c r="I760" s="29">
        <v>44973</v>
      </c>
      <c r="J760" s="29" t="str">
        <f ca="1">IF(Ugovori_OPULJP[[#This Row],[DATUM ZAVRŠETKA OPERACIJE]]&lt;TODAY(),"završen","u provedbi")</f>
        <v>u provedbi</v>
      </c>
      <c r="K760" s="22" t="s">
        <v>77</v>
      </c>
      <c r="L760" s="22" t="s">
        <v>77</v>
      </c>
      <c r="M760" s="42">
        <v>0.85</v>
      </c>
      <c r="N760" s="42">
        <v>0.15</v>
      </c>
      <c r="O760" s="27">
        <f>Ugovori_OPULJP[[#This Row],[Bespovratna sredstva - Ukupno (EU+Nac) HRK
= Ukupna ugovorena vrijednost bespovratnih sredstava]]*Ugovori_OPULJP[[#This Row],[EU STOPA SUFINANCIRANJA %
EU CO-FINANCING RATE %]]</f>
        <v>1735878.7209999999</v>
      </c>
      <c r="P760" s="27">
        <f>Ugovori_OPULJP[[#This Row],[Bespovratna sredstva - Ukupno (EU+Nac) HRK
= Ukupna ugovorena vrijednost bespovratnih sredstava]]*Ugovori_OPULJP[[#This Row],[STOPA NACIONALNOG SUFINANCIRANJA %]]</f>
        <v>306331.53899999999</v>
      </c>
      <c r="Q760" s="20">
        <v>2042210.26</v>
      </c>
      <c r="R760" s="27">
        <v>0</v>
      </c>
      <c r="S760" s="27">
        <v>0</v>
      </c>
      <c r="T760" s="20">
        <f>Ugovori_OPULJP[[#This Row],[Bespovratna sredstva - Ukupno (EU+Nac) HRK
= Ukupna ugovorena vrijednost bespovratnih sredstava]]+Ugovori_OPULJP[[#This Row],[Javni doprinos korisnika - HRK]]+Ugovori_OPULJP[[#This Row],[Privatni doprinos korisnika - HRK]]</f>
        <v>2042210.26</v>
      </c>
      <c r="U760" s="44" t="s">
        <v>32</v>
      </c>
      <c r="V760" s="44" t="s">
        <v>29</v>
      </c>
      <c r="W760" s="21" t="s">
        <v>2987</v>
      </c>
      <c r="X760" s="21" t="s">
        <v>704</v>
      </c>
      <c r="Y760" s="11"/>
    </row>
    <row r="761" spans="1:25" ht="51" customHeight="1" x14ac:dyDescent="0.2">
      <c r="A761" s="28" t="s">
        <v>2988</v>
      </c>
      <c r="B761" s="24" t="s">
        <v>700</v>
      </c>
      <c r="C761" s="21" t="s">
        <v>701</v>
      </c>
      <c r="D761" s="21" t="s">
        <v>2913</v>
      </c>
      <c r="E761" s="44" t="s">
        <v>74</v>
      </c>
      <c r="F761" s="23" t="s">
        <v>2989</v>
      </c>
      <c r="G761" s="23" t="s">
        <v>2990</v>
      </c>
      <c r="H761" s="29">
        <v>44242</v>
      </c>
      <c r="I761" s="29">
        <v>44972</v>
      </c>
      <c r="J761" s="29" t="str">
        <f ca="1">IF(Ugovori_OPULJP[[#This Row],[DATUM ZAVRŠETKA OPERACIJE]]&lt;TODAY(),"završen","u provedbi")</f>
        <v>u provedbi</v>
      </c>
      <c r="K761" s="22" t="s">
        <v>153</v>
      </c>
      <c r="L761" s="18" t="s">
        <v>153</v>
      </c>
      <c r="M761" s="42">
        <v>0.85</v>
      </c>
      <c r="N761" s="42">
        <v>0.15</v>
      </c>
      <c r="O761" s="27">
        <f>Ugovori_OPULJP[[#This Row],[Bespovratna sredstva - Ukupno (EU+Nac) HRK
= Ukupna ugovorena vrijednost bespovratnih sredstava]]*Ugovori_OPULJP[[#This Row],[EU STOPA SUFINANCIRANJA %
EU CO-FINANCING RATE %]]</f>
        <v>1386303.7515</v>
      </c>
      <c r="P761" s="27">
        <f>Ugovori_OPULJP[[#This Row],[Bespovratna sredstva - Ukupno (EU+Nac) HRK
= Ukupna ugovorena vrijednost bespovratnih sredstava]]*Ugovori_OPULJP[[#This Row],[STOPA NACIONALNOG SUFINANCIRANJA %]]</f>
        <v>244641.83850000001</v>
      </c>
      <c r="Q761" s="20">
        <v>1630945.59</v>
      </c>
      <c r="R761" s="27">
        <v>0</v>
      </c>
      <c r="S761" s="27">
        <v>0</v>
      </c>
      <c r="T761" s="20">
        <f>Ugovori_OPULJP[[#This Row],[Bespovratna sredstva - Ukupno (EU+Nac) HRK
= Ukupna ugovorena vrijednost bespovratnih sredstava]]+Ugovori_OPULJP[[#This Row],[Javni doprinos korisnika - HRK]]+Ugovori_OPULJP[[#This Row],[Privatni doprinos korisnika - HRK]]</f>
        <v>1630945.59</v>
      </c>
      <c r="U761" s="44" t="s">
        <v>32</v>
      </c>
      <c r="V761" s="44" t="s">
        <v>29</v>
      </c>
      <c r="W761" s="21" t="s">
        <v>2991</v>
      </c>
      <c r="X761" s="21" t="s">
        <v>704</v>
      </c>
      <c r="Y761" s="11"/>
    </row>
    <row r="762" spans="1:25" ht="51" customHeight="1" x14ac:dyDescent="0.2">
      <c r="A762" s="28" t="s">
        <v>2992</v>
      </c>
      <c r="B762" s="24" t="s">
        <v>700</v>
      </c>
      <c r="C762" s="21" t="s">
        <v>701</v>
      </c>
      <c r="D762" s="21" t="s">
        <v>2913</v>
      </c>
      <c r="E762" s="44" t="s">
        <v>74</v>
      </c>
      <c r="F762" s="23" t="s">
        <v>2993</v>
      </c>
      <c r="G762" s="23" t="s">
        <v>2994</v>
      </c>
      <c r="H762" s="29">
        <v>44243</v>
      </c>
      <c r="I762" s="29">
        <v>44973</v>
      </c>
      <c r="J762" s="29" t="str">
        <f ca="1">IF(Ugovori_OPULJP[[#This Row],[DATUM ZAVRŠETKA OPERACIJE]]&lt;TODAY(),"završen","u provedbi")</f>
        <v>u provedbi</v>
      </c>
      <c r="K762" s="22" t="s">
        <v>153</v>
      </c>
      <c r="L762" s="18" t="s">
        <v>153</v>
      </c>
      <c r="M762" s="42">
        <v>0.85</v>
      </c>
      <c r="N762" s="42">
        <v>0.15</v>
      </c>
      <c r="O762" s="27">
        <f>Ugovori_OPULJP[[#This Row],[Bespovratna sredstva - Ukupno (EU+Nac) HRK
= Ukupna ugovorena vrijednost bespovratnih sredstava]]*Ugovori_OPULJP[[#This Row],[EU STOPA SUFINANCIRANJA %
EU CO-FINANCING RATE %]]</f>
        <v>934779</v>
      </c>
      <c r="P762" s="27">
        <f>Ugovori_OPULJP[[#This Row],[Bespovratna sredstva - Ukupno (EU+Nac) HRK
= Ukupna ugovorena vrijednost bespovratnih sredstava]]*Ugovori_OPULJP[[#This Row],[STOPA NACIONALNOG SUFINANCIRANJA %]]</f>
        <v>164961</v>
      </c>
      <c r="Q762" s="27">
        <v>1099740</v>
      </c>
      <c r="R762" s="27">
        <v>0</v>
      </c>
      <c r="S762" s="27">
        <v>0</v>
      </c>
      <c r="T762" s="20">
        <f>Ugovori_OPULJP[[#This Row],[Bespovratna sredstva - Ukupno (EU+Nac) HRK
= Ukupna ugovorena vrijednost bespovratnih sredstava]]+Ugovori_OPULJP[[#This Row],[Javni doprinos korisnika - HRK]]+Ugovori_OPULJP[[#This Row],[Privatni doprinos korisnika - HRK]]</f>
        <v>1099740</v>
      </c>
      <c r="U762" s="44" t="s">
        <v>32</v>
      </c>
      <c r="V762" s="44" t="s">
        <v>29</v>
      </c>
      <c r="W762" s="21" t="s">
        <v>2995</v>
      </c>
      <c r="X762" s="21" t="s">
        <v>704</v>
      </c>
      <c r="Y762" s="11"/>
    </row>
    <row r="763" spans="1:25" ht="51" customHeight="1" x14ac:dyDescent="0.2">
      <c r="A763" s="28" t="s">
        <v>2996</v>
      </c>
      <c r="B763" s="24" t="s">
        <v>700</v>
      </c>
      <c r="C763" s="21" t="s">
        <v>701</v>
      </c>
      <c r="D763" s="21" t="s">
        <v>2913</v>
      </c>
      <c r="E763" s="44" t="s">
        <v>74</v>
      </c>
      <c r="F763" s="23" t="s">
        <v>2997</v>
      </c>
      <c r="G763" s="23" t="s">
        <v>2998</v>
      </c>
      <c r="H763" s="29">
        <v>44246</v>
      </c>
      <c r="I763" s="29">
        <v>44976</v>
      </c>
      <c r="J763" s="29" t="str">
        <f ca="1">IF(Ugovori_OPULJP[[#This Row],[DATUM ZAVRŠETKA OPERACIJE]]&lt;TODAY(),"završen","u provedbi")</f>
        <v>u provedbi</v>
      </c>
      <c r="K763" s="22" t="s">
        <v>402</v>
      </c>
      <c r="L763" s="18" t="s">
        <v>402</v>
      </c>
      <c r="M763" s="42">
        <v>0.85</v>
      </c>
      <c r="N763" s="42">
        <v>0.15</v>
      </c>
      <c r="O763" s="27">
        <f>Ugovori_OPULJP[[#This Row],[Bespovratna sredstva - Ukupno (EU+Nac) HRK
= Ukupna ugovorena vrijednost bespovratnih sredstava]]*Ugovori_OPULJP[[#This Row],[EU STOPA SUFINANCIRANJA %
EU CO-FINANCING RATE %]]</f>
        <v>2451627.63</v>
      </c>
      <c r="P763" s="27">
        <f>Ugovori_OPULJP[[#This Row],[Bespovratna sredstva - Ukupno (EU+Nac) HRK
= Ukupna ugovorena vrijednost bespovratnih sredstava]]*Ugovori_OPULJP[[#This Row],[STOPA NACIONALNOG SUFINANCIRANJA %]]</f>
        <v>432640.17</v>
      </c>
      <c r="Q763" s="20">
        <v>2884267.8</v>
      </c>
      <c r="R763" s="27">
        <v>0</v>
      </c>
      <c r="S763" s="27">
        <v>0</v>
      </c>
      <c r="T763" s="20">
        <f>Ugovori_OPULJP[[#This Row],[Bespovratna sredstva - Ukupno (EU+Nac) HRK
= Ukupna ugovorena vrijednost bespovratnih sredstava]]+Ugovori_OPULJP[[#This Row],[Javni doprinos korisnika - HRK]]+Ugovori_OPULJP[[#This Row],[Privatni doprinos korisnika - HRK]]</f>
        <v>2884267.8</v>
      </c>
      <c r="U763" s="44" t="s">
        <v>32</v>
      </c>
      <c r="V763" s="44" t="s">
        <v>29</v>
      </c>
      <c r="W763" s="21" t="s">
        <v>2999</v>
      </c>
      <c r="X763" s="21" t="s">
        <v>704</v>
      </c>
      <c r="Y763" s="11"/>
    </row>
    <row r="764" spans="1:25" ht="51" customHeight="1" x14ac:dyDescent="0.2">
      <c r="A764" s="28" t="s">
        <v>3000</v>
      </c>
      <c r="B764" s="24" t="s">
        <v>700</v>
      </c>
      <c r="C764" s="21" t="s">
        <v>701</v>
      </c>
      <c r="D764" s="21" t="s">
        <v>2913</v>
      </c>
      <c r="E764" s="44" t="s">
        <v>74</v>
      </c>
      <c r="F764" s="23" t="s">
        <v>3001</v>
      </c>
      <c r="G764" s="23" t="s">
        <v>3002</v>
      </c>
      <c r="H764" s="29">
        <v>44242</v>
      </c>
      <c r="I764" s="29">
        <v>44972</v>
      </c>
      <c r="J764" s="29" t="str">
        <f ca="1">IF(Ugovori_OPULJP[[#This Row],[DATUM ZAVRŠETKA OPERACIJE]]&lt;TODAY(),"završen","u provedbi")</f>
        <v>u provedbi</v>
      </c>
      <c r="K764" s="22" t="s">
        <v>153</v>
      </c>
      <c r="L764" s="18" t="s">
        <v>153</v>
      </c>
      <c r="M764" s="42">
        <v>0.85</v>
      </c>
      <c r="N764" s="42">
        <v>0.15</v>
      </c>
      <c r="O764" s="27">
        <f>Ugovori_OPULJP[[#This Row],[Bespovratna sredstva - Ukupno (EU+Nac) HRK
= Ukupna ugovorena vrijednost bespovratnih sredstava]]*Ugovori_OPULJP[[#This Row],[EU STOPA SUFINANCIRANJA %
EU CO-FINANCING RATE %]]</f>
        <v>940185</v>
      </c>
      <c r="P764" s="27">
        <f>Ugovori_OPULJP[[#This Row],[Bespovratna sredstva - Ukupno (EU+Nac) HRK
= Ukupna ugovorena vrijednost bespovratnih sredstava]]*Ugovori_OPULJP[[#This Row],[STOPA NACIONALNOG SUFINANCIRANJA %]]</f>
        <v>165915</v>
      </c>
      <c r="Q764" s="27">
        <v>1106100</v>
      </c>
      <c r="R764" s="27">
        <v>0</v>
      </c>
      <c r="S764" s="27">
        <v>0</v>
      </c>
      <c r="T764" s="20">
        <f>Ugovori_OPULJP[[#This Row],[Bespovratna sredstva - Ukupno (EU+Nac) HRK
= Ukupna ugovorena vrijednost bespovratnih sredstava]]+Ugovori_OPULJP[[#This Row],[Javni doprinos korisnika - HRK]]+Ugovori_OPULJP[[#This Row],[Privatni doprinos korisnika - HRK]]</f>
        <v>1106100</v>
      </c>
      <c r="U764" s="44" t="s">
        <v>32</v>
      </c>
      <c r="V764" s="44" t="s">
        <v>29</v>
      </c>
      <c r="W764" s="21" t="s">
        <v>3003</v>
      </c>
      <c r="X764" s="21" t="s">
        <v>704</v>
      </c>
      <c r="Y764" s="11"/>
    </row>
    <row r="765" spans="1:25" ht="51" customHeight="1" x14ac:dyDescent="0.2">
      <c r="A765" s="28" t="s">
        <v>3004</v>
      </c>
      <c r="B765" s="24" t="s">
        <v>700</v>
      </c>
      <c r="C765" s="21" t="s">
        <v>701</v>
      </c>
      <c r="D765" s="21" t="s">
        <v>2913</v>
      </c>
      <c r="E765" s="44" t="s">
        <v>74</v>
      </c>
      <c r="F765" s="23" t="s">
        <v>3005</v>
      </c>
      <c r="G765" s="23" t="s">
        <v>3006</v>
      </c>
      <c r="H765" s="29">
        <v>44242</v>
      </c>
      <c r="I765" s="29">
        <v>44972</v>
      </c>
      <c r="J765" s="29" t="str">
        <f ca="1">IF(Ugovori_OPULJP[[#This Row],[DATUM ZAVRŠETKA OPERACIJE]]&lt;TODAY(),"završen","u provedbi")</f>
        <v>u provedbi</v>
      </c>
      <c r="K765" s="22" t="s">
        <v>153</v>
      </c>
      <c r="L765" s="18" t="s">
        <v>153</v>
      </c>
      <c r="M765" s="42">
        <v>0.85</v>
      </c>
      <c r="N765" s="42">
        <v>0.15</v>
      </c>
      <c r="O765" s="27">
        <f>Ugovori_OPULJP[[#This Row],[Bespovratna sredstva - Ukupno (EU+Nac) HRK
= Ukupna ugovorena vrijednost bespovratnih sredstava]]*Ugovori_OPULJP[[#This Row],[EU STOPA SUFINANCIRANJA %
EU CO-FINANCING RATE %]]</f>
        <v>898476.554</v>
      </c>
      <c r="P765" s="27">
        <f>Ugovori_OPULJP[[#This Row],[Bespovratna sredstva - Ukupno (EU+Nac) HRK
= Ukupna ugovorena vrijednost bespovratnih sredstava]]*Ugovori_OPULJP[[#This Row],[STOPA NACIONALNOG SUFINANCIRANJA %]]</f>
        <v>158554.68599999999</v>
      </c>
      <c r="Q765" s="20">
        <v>1057031.24</v>
      </c>
      <c r="R765" s="27">
        <v>0</v>
      </c>
      <c r="S765" s="27">
        <v>0</v>
      </c>
      <c r="T765" s="20">
        <f>Ugovori_OPULJP[[#This Row],[Bespovratna sredstva - Ukupno (EU+Nac) HRK
= Ukupna ugovorena vrijednost bespovratnih sredstava]]+Ugovori_OPULJP[[#This Row],[Javni doprinos korisnika - HRK]]+Ugovori_OPULJP[[#This Row],[Privatni doprinos korisnika - HRK]]</f>
        <v>1057031.24</v>
      </c>
      <c r="U765" s="44" t="s">
        <v>32</v>
      </c>
      <c r="V765" s="44" t="s">
        <v>29</v>
      </c>
      <c r="W765" s="21" t="s">
        <v>3007</v>
      </c>
      <c r="X765" s="21" t="s">
        <v>704</v>
      </c>
      <c r="Y765" s="11"/>
    </row>
    <row r="766" spans="1:25" ht="51" customHeight="1" x14ac:dyDescent="0.2">
      <c r="A766" s="351" t="s">
        <v>3008</v>
      </c>
      <c r="B766" s="24" t="s">
        <v>700</v>
      </c>
      <c r="C766" s="21" t="s">
        <v>701</v>
      </c>
      <c r="D766" s="21" t="s">
        <v>2913</v>
      </c>
      <c r="E766" s="44" t="s">
        <v>74</v>
      </c>
      <c r="F766" s="23" t="s">
        <v>3009</v>
      </c>
      <c r="G766" s="23" t="s">
        <v>3010</v>
      </c>
      <c r="H766" s="29">
        <v>44412</v>
      </c>
      <c r="I766" s="29">
        <v>45142</v>
      </c>
      <c r="J766" s="29" t="str">
        <f ca="1">IF(Ugovori_OPULJP[[#This Row],[DATUM ZAVRŠETKA OPERACIJE]]&lt;TODAY(),"završen","u provedbi")</f>
        <v>u provedbi</v>
      </c>
      <c r="K766" s="43" t="s">
        <v>153</v>
      </c>
      <c r="L766" s="18" t="s">
        <v>153</v>
      </c>
      <c r="M766" s="42">
        <v>0.85</v>
      </c>
      <c r="N766" s="42">
        <v>0.15</v>
      </c>
      <c r="O766" s="27">
        <f>Ugovori_OPULJP[[#This Row],[Bespovratna sredstva - Ukupno (EU+Nac) HRK
= Ukupna ugovorena vrijednost bespovratnih sredstava]]*Ugovori_OPULJP[[#This Row],[EU STOPA SUFINANCIRANJA %
EU CO-FINANCING RATE %]]</f>
        <v>943595.625</v>
      </c>
      <c r="P766" s="27">
        <f>Ugovori_OPULJP[[#This Row],[Bespovratna sredstva - Ukupno (EU+Nac) HRK
= Ukupna ugovorena vrijednost bespovratnih sredstava]]*Ugovori_OPULJP[[#This Row],[STOPA NACIONALNOG SUFINANCIRANJA %]]</f>
        <v>166516.875</v>
      </c>
      <c r="Q766" s="20">
        <v>1110112.5</v>
      </c>
      <c r="R766" s="27">
        <v>0</v>
      </c>
      <c r="S766" s="27">
        <v>0</v>
      </c>
      <c r="T766" s="20">
        <f>Ugovori_OPULJP[[#This Row],[Bespovratna sredstva - Ukupno (EU+Nac) HRK
= Ukupna ugovorena vrijednost bespovratnih sredstava]]+Ugovori_OPULJP[[#This Row],[Javni doprinos korisnika - HRK]]+Ugovori_OPULJP[[#This Row],[Privatni doprinos korisnika - HRK]]</f>
        <v>1110112.5</v>
      </c>
      <c r="U766" s="17" t="s">
        <v>32</v>
      </c>
      <c r="V766" s="17" t="s">
        <v>29</v>
      </c>
      <c r="W766" s="21" t="s">
        <v>3011</v>
      </c>
      <c r="X766" s="35" t="s">
        <v>704</v>
      </c>
      <c r="Y766" s="11"/>
    </row>
    <row r="767" spans="1:25" ht="51" customHeight="1" x14ac:dyDescent="0.2">
      <c r="A767" s="28" t="s">
        <v>3012</v>
      </c>
      <c r="B767" s="24" t="s">
        <v>700</v>
      </c>
      <c r="C767" s="21" t="s">
        <v>701</v>
      </c>
      <c r="D767" s="21" t="s">
        <v>2913</v>
      </c>
      <c r="E767" s="44" t="s">
        <v>74</v>
      </c>
      <c r="F767" s="23" t="s">
        <v>3013</v>
      </c>
      <c r="G767" s="23" t="s">
        <v>782</v>
      </c>
      <c r="H767" s="29">
        <v>44242</v>
      </c>
      <c r="I767" s="29">
        <v>44972</v>
      </c>
      <c r="J767" s="29" t="str">
        <f ca="1">IF(Ugovori_OPULJP[[#This Row],[DATUM ZAVRŠETKA OPERACIJE]]&lt;TODAY(),"završen","u provedbi")</f>
        <v>u provedbi</v>
      </c>
      <c r="K767" s="22" t="s">
        <v>77</v>
      </c>
      <c r="L767" s="22" t="s">
        <v>77</v>
      </c>
      <c r="M767" s="42">
        <v>0.85</v>
      </c>
      <c r="N767" s="42">
        <v>0.15</v>
      </c>
      <c r="O767" s="27">
        <f>Ugovori_OPULJP[[#This Row],[Bespovratna sredstva - Ukupno (EU+Nac) HRK
= Ukupna ugovorena vrijednost bespovratnih sredstava]]*Ugovori_OPULJP[[#This Row],[EU STOPA SUFINANCIRANJA %
EU CO-FINANCING RATE %]]</f>
        <v>1550134.8</v>
      </c>
      <c r="P767" s="27">
        <f>Ugovori_OPULJP[[#This Row],[Bespovratna sredstva - Ukupno (EU+Nac) HRK
= Ukupna ugovorena vrijednost bespovratnih sredstava]]*Ugovori_OPULJP[[#This Row],[STOPA NACIONALNOG SUFINANCIRANJA %]]</f>
        <v>273553.2</v>
      </c>
      <c r="Q767" s="20">
        <v>1823688</v>
      </c>
      <c r="R767" s="27">
        <v>0</v>
      </c>
      <c r="S767" s="27">
        <v>0</v>
      </c>
      <c r="T767" s="20">
        <f>Ugovori_OPULJP[[#This Row],[Bespovratna sredstva - Ukupno (EU+Nac) HRK
= Ukupna ugovorena vrijednost bespovratnih sredstava]]+Ugovori_OPULJP[[#This Row],[Javni doprinos korisnika - HRK]]+Ugovori_OPULJP[[#This Row],[Privatni doprinos korisnika - HRK]]</f>
        <v>1823688</v>
      </c>
      <c r="U767" s="44" t="s">
        <v>32</v>
      </c>
      <c r="V767" s="44" t="s">
        <v>29</v>
      </c>
      <c r="W767" s="21" t="s">
        <v>3014</v>
      </c>
      <c r="X767" s="21" t="s">
        <v>704</v>
      </c>
      <c r="Y767" s="11"/>
    </row>
    <row r="768" spans="1:25" ht="51" customHeight="1" x14ac:dyDescent="0.2">
      <c r="A768" s="28" t="s">
        <v>3015</v>
      </c>
      <c r="B768" s="24" t="s">
        <v>700</v>
      </c>
      <c r="C768" s="21" t="s">
        <v>701</v>
      </c>
      <c r="D768" s="21" t="s">
        <v>2913</v>
      </c>
      <c r="E768" s="44" t="s">
        <v>74</v>
      </c>
      <c r="F768" s="23" t="s">
        <v>3016</v>
      </c>
      <c r="G768" s="23" t="s">
        <v>3017</v>
      </c>
      <c r="H768" s="29">
        <v>44249</v>
      </c>
      <c r="I768" s="29">
        <v>44979</v>
      </c>
      <c r="J768" s="29" t="str">
        <f ca="1">IF(Ugovori_OPULJP[[#This Row],[DATUM ZAVRŠETKA OPERACIJE]]&lt;TODAY(),"završen","u provedbi")</f>
        <v>u provedbi</v>
      </c>
      <c r="K768" s="22" t="s">
        <v>77</v>
      </c>
      <c r="L768" s="22" t="s">
        <v>77</v>
      </c>
      <c r="M768" s="42">
        <v>0.85</v>
      </c>
      <c r="N768" s="42">
        <v>0.15</v>
      </c>
      <c r="O768" s="27">
        <f>Ugovori_OPULJP[[#This Row],[Bespovratna sredstva - Ukupno (EU+Nac) HRK
= Ukupna ugovorena vrijednost bespovratnih sredstava]]*Ugovori_OPULJP[[#This Row],[EU STOPA SUFINANCIRANJA %
EU CO-FINANCING RATE %]]</f>
        <v>2354823</v>
      </c>
      <c r="P768" s="27">
        <f>Ugovori_OPULJP[[#This Row],[Bespovratna sredstva - Ukupno (EU+Nac) HRK
= Ukupna ugovorena vrijednost bespovratnih sredstava]]*Ugovori_OPULJP[[#This Row],[STOPA NACIONALNOG SUFINANCIRANJA %]]</f>
        <v>415557</v>
      </c>
      <c r="Q768" s="20">
        <v>2770380</v>
      </c>
      <c r="R768" s="27">
        <v>0</v>
      </c>
      <c r="S768" s="27">
        <v>0</v>
      </c>
      <c r="T768" s="20">
        <f>Ugovori_OPULJP[[#This Row],[Bespovratna sredstva - Ukupno (EU+Nac) HRK
= Ukupna ugovorena vrijednost bespovratnih sredstava]]+Ugovori_OPULJP[[#This Row],[Javni doprinos korisnika - HRK]]+Ugovori_OPULJP[[#This Row],[Privatni doprinos korisnika - HRK]]</f>
        <v>2770380</v>
      </c>
      <c r="U768" s="44" t="s">
        <v>32</v>
      </c>
      <c r="V768" s="44" t="s">
        <v>29</v>
      </c>
      <c r="W768" s="21" t="s">
        <v>3018</v>
      </c>
      <c r="X768" s="21" t="s">
        <v>704</v>
      </c>
      <c r="Y768" s="11"/>
    </row>
    <row r="769" spans="1:25" ht="51" customHeight="1" x14ac:dyDescent="0.2">
      <c r="A769" s="28" t="s">
        <v>3019</v>
      </c>
      <c r="B769" s="24" t="s">
        <v>700</v>
      </c>
      <c r="C769" s="21" t="s">
        <v>701</v>
      </c>
      <c r="D769" s="21" t="s">
        <v>2913</v>
      </c>
      <c r="E769" s="44" t="s">
        <v>74</v>
      </c>
      <c r="F769" s="23" t="s">
        <v>3020</v>
      </c>
      <c r="G769" s="23" t="s">
        <v>2004</v>
      </c>
      <c r="H769" s="29">
        <v>44242</v>
      </c>
      <c r="I769" s="29">
        <v>44972</v>
      </c>
      <c r="J769" s="29" t="str">
        <f ca="1">IF(Ugovori_OPULJP[[#This Row],[DATUM ZAVRŠETKA OPERACIJE]]&lt;TODAY(),"završen","u provedbi")</f>
        <v>u provedbi</v>
      </c>
      <c r="K769" s="22" t="s">
        <v>77</v>
      </c>
      <c r="L769" s="22" t="s">
        <v>77</v>
      </c>
      <c r="M769" s="42">
        <v>0.85</v>
      </c>
      <c r="N769" s="42">
        <v>0.15</v>
      </c>
      <c r="O769" s="27">
        <f>Ugovori_OPULJP[[#This Row],[Bespovratna sredstva - Ukupno (EU+Nac) HRK
= Ukupna ugovorena vrijednost bespovratnih sredstava]]*Ugovori_OPULJP[[#This Row],[EU STOPA SUFINANCIRANJA %
EU CO-FINANCING RATE %]]</f>
        <v>2099461.3930000002</v>
      </c>
      <c r="P769" s="27">
        <f>Ugovori_OPULJP[[#This Row],[Bespovratna sredstva - Ukupno (EU+Nac) HRK
= Ukupna ugovorena vrijednost bespovratnih sredstava]]*Ugovori_OPULJP[[#This Row],[STOPA NACIONALNOG SUFINANCIRANJA %]]</f>
        <v>370493.18699999998</v>
      </c>
      <c r="Q769" s="27">
        <v>2469954.58</v>
      </c>
      <c r="R769" s="27">
        <v>0</v>
      </c>
      <c r="S769" s="27">
        <v>0</v>
      </c>
      <c r="T769" s="20">
        <f>Ugovori_OPULJP[[#This Row],[Bespovratna sredstva - Ukupno (EU+Nac) HRK
= Ukupna ugovorena vrijednost bespovratnih sredstava]]+Ugovori_OPULJP[[#This Row],[Javni doprinos korisnika - HRK]]+Ugovori_OPULJP[[#This Row],[Privatni doprinos korisnika - HRK]]</f>
        <v>2469954.58</v>
      </c>
      <c r="U769" s="44" t="s">
        <v>32</v>
      </c>
      <c r="V769" s="44" t="s">
        <v>29</v>
      </c>
      <c r="W769" s="21" t="s">
        <v>3021</v>
      </c>
      <c r="X769" s="21" t="s">
        <v>704</v>
      </c>
      <c r="Y769" s="11"/>
    </row>
    <row r="770" spans="1:25" ht="51" customHeight="1" x14ac:dyDescent="0.2">
      <c r="A770" s="28" t="s">
        <v>3022</v>
      </c>
      <c r="B770" s="24" t="s">
        <v>700</v>
      </c>
      <c r="C770" s="21" t="s">
        <v>701</v>
      </c>
      <c r="D770" s="21" t="s">
        <v>2913</v>
      </c>
      <c r="E770" s="44" t="s">
        <v>74</v>
      </c>
      <c r="F770" s="23" t="s">
        <v>3023</v>
      </c>
      <c r="G770" s="23" t="s">
        <v>3024</v>
      </c>
      <c r="H770" s="29">
        <v>44242</v>
      </c>
      <c r="I770" s="29">
        <v>44910</v>
      </c>
      <c r="J770" s="29" t="str">
        <f ca="1">IF(Ugovori_OPULJP[[#This Row],[DATUM ZAVRŠETKA OPERACIJE]]&lt;TODAY(),"završen","u provedbi")</f>
        <v>u provedbi</v>
      </c>
      <c r="K770" s="22" t="s">
        <v>97</v>
      </c>
      <c r="L770" s="22" t="s">
        <v>97</v>
      </c>
      <c r="M770" s="42">
        <v>0.85</v>
      </c>
      <c r="N770" s="42">
        <v>0.15</v>
      </c>
      <c r="O770" s="27">
        <f>Ugovori_OPULJP[[#This Row],[Bespovratna sredstva - Ukupno (EU+Nac) HRK
= Ukupna ugovorena vrijednost bespovratnih sredstava]]*Ugovori_OPULJP[[#This Row],[EU STOPA SUFINANCIRANJA %
EU CO-FINANCING RATE %]]</f>
        <v>2121215.2645</v>
      </c>
      <c r="P770" s="27">
        <f>Ugovori_OPULJP[[#This Row],[Bespovratna sredstva - Ukupno (EU+Nac) HRK
= Ukupna ugovorena vrijednost bespovratnih sredstava]]*Ugovori_OPULJP[[#This Row],[STOPA NACIONALNOG SUFINANCIRANJA %]]</f>
        <v>374332.10550000001</v>
      </c>
      <c r="Q770" s="20">
        <v>2495547.37</v>
      </c>
      <c r="R770" s="27">
        <v>0</v>
      </c>
      <c r="S770" s="27">
        <v>0</v>
      </c>
      <c r="T770" s="20">
        <f>Ugovori_OPULJP[[#This Row],[Bespovratna sredstva - Ukupno (EU+Nac) HRK
= Ukupna ugovorena vrijednost bespovratnih sredstava]]+Ugovori_OPULJP[[#This Row],[Javni doprinos korisnika - HRK]]+Ugovori_OPULJP[[#This Row],[Privatni doprinos korisnika - HRK]]</f>
        <v>2495547.37</v>
      </c>
      <c r="U770" s="44" t="s">
        <v>32</v>
      </c>
      <c r="V770" s="44" t="s">
        <v>29</v>
      </c>
      <c r="W770" s="21" t="s">
        <v>3025</v>
      </c>
      <c r="X770" s="21" t="s">
        <v>704</v>
      </c>
      <c r="Y770" s="11"/>
    </row>
    <row r="771" spans="1:25" ht="51" customHeight="1" x14ac:dyDescent="0.2">
      <c r="A771" s="28" t="s">
        <v>3026</v>
      </c>
      <c r="B771" s="24" t="s">
        <v>700</v>
      </c>
      <c r="C771" s="21" t="s">
        <v>701</v>
      </c>
      <c r="D771" s="21" t="s">
        <v>2913</v>
      </c>
      <c r="E771" s="44" t="s">
        <v>74</v>
      </c>
      <c r="F771" s="23" t="s">
        <v>3027</v>
      </c>
      <c r="G771" s="37" t="s">
        <v>1936</v>
      </c>
      <c r="H771" s="29">
        <v>44242</v>
      </c>
      <c r="I771" s="29">
        <v>44849</v>
      </c>
      <c r="J771" s="29" t="str">
        <f ca="1">IF(Ugovori_OPULJP[[#This Row],[DATUM ZAVRŠETKA OPERACIJE]]&lt;TODAY(),"završen","u provedbi")</f>
        <v>u provedbi</v>
      </c>
      <c r="K771" s="22" t="s">
        <v>97</v>
      </c>
      <c r="L771" s="22" t="s">
        <v>97</v>
      </c>
      <c r="M771" s="42">
        <v>0.85</v>
      </c>
      <c r="N771" s="42">
        <v>0.15</v>
      </c>
      <c r="O771" s="27">
        <f>Ugovori_OPULJP[[#This Row],[Bespovratna sredstva - Ukupno (EU+Nac) HRK
= Ukupna ugovorena vrijednost bespovratnih sredstava]]*Ugovori_OPULJP[[#This Row],[EU STOPA SUFINANCIRANJA %
EU CO-FINANCING RATE %]]</f>
        <v>749474.63099999994</v>
      </c>
      <c r="P771" s="27">
        <f>Ugovori_OPULJP[[#This Row],[Bespovratna sredstva - Ukupno (EU+Nac) HRK
= Ukupna ugovorena vrijednost bespovratnih sredstava]]*Ugovori_OPULJP[[#This Row],[STOPA NACIONALNOG SUFINANCIRANJA %]]</f>
        <v>132260.22899999999</v>
      </c>
      <c r="Q771" s="20">
        <v>881734.86</v>
      </c>
      <c r="R771" s="27">
        <v>0</v>
      </c>
      <c r="S771" s="27">
        <v>0</v>
      </c>
      <c r="T771" s="20">
        <f>Ugovori_OPULJP[[#This Row],[Bespovratna sredstva - Ukupno (EU+Nac) HRK
= Ukupna ugovorena vrijednost bespovratnih sredstava]]+Ugovori_OPULJP[[#This Row],[Javni doprinos korisnika - HRK]]+Ugovori_OPULJP[[#This Row],[Privatni doprinos korisnika - HRK]]</f>
        <v>881734.86</v>
      </c>
      <c r="U771" s="44" t="s">
        <v>32</v>
      </c>
      <c r="V771" s="44" t="s">
        <v>29</v>
      </c>
      <c r="W771" s="21" t="s">
        <v>3028</v>
      </c>
      <c r="X771" s="21" t="s">
        <v>704</v>
      </c>
      <c r="Y771" s="11"/>
    </row>
    <row r="772" spans="1:25" ht="51" customHeight="1" x14ac:dyDescent="0.2">
      <c r="A772" s="28" t="s">
        <v>3029</v>
      </c>
      <c r="B772" s="24" t="s">
        <v>700</v>
      </c>
      <c r="C772" s="21" t="s">
        <v>701</v>
      </c>
      <c r="D772" s="21" t="s">
        <v>2913</v>
      </c>
      <c r="E772" s="44" t="s">
        <v>74</v>
      </c>
      <c r="F772" s="23" t="s">
        <v>3030</v>
      </c>
      <c r="G772" s="23" t="s">
        <v>1361</v>
      </c>
      <c r="H772" s="29">
        <v>44243</v>
      </c>
      <c r="I772" s="29">
        <v>44850</v>
      </c>
      <c r="J772" s="29" t="str">
        <f ca="1">IF(Ugovori_OPULJP[[#This Row],[DATUM ZAVRŠETKA OPERACIJE]]&lt;TODAY(),"završen","u provedbi")</f>
        <v>u provedbi</v>
      </c>
      <c r="K772" s="22" t="s">
        <v>97</v>
      </c>
      <c r="L772" s="22" t="s">
        <v>97</v>
      </c>
      <c r="M772" s="42">
        <v>0.85</v>
      </c>
      <c r="N772" s="42">
        <v>0.15</v>
      </c>
      <c r="O772" s="27">
        <f>Ugovori_OPULJP[[#This Row],[Bespovratna sredstva - Ukupno (EU+Nac) HRK
= Ukupna ugovorena vrijednost bespovratnih sredstava]]*Ugovori_OPULJP[[#This Row],[EU STOPA SUFINANCIRANJA %
EU CO-FINANCING RATE %]]</f>
        <v>1600024.9124999999</v>
      </c>
      <c r="P772" s="27">
        <f>Ugovori_OPULJP[[#This Row],[Bespovratna sredstva - Ukupno (EU+Nac) HRK
= Ukupna ugovorena vrijednost bespovratnih sredstava]]*Ugovori_OPULJP[[#This Row],[STOPA NACIONALNOG SUFINANCIRANJA %]]</f>
        <v>282357.33749999997</v>
      </c>
      <c r="Q772" s="20">
        <v>1882382.25</v>
      </c>
      <c r="R772" s="27">
        <v>0</v>
      </c>
      <c r="S772" s="27">
        <v>0</v>
      </c>
      <c r="T772" s="20">
        <f>Ugovori_OPULJP[[#This Row],[Bespovratna sredstva - Ukupno (EU+Nac) HRK
= Ukupna ugovorena vrijednost bespovratnih sredstava]]+Ugovori_OPULJP[[#This Row],[Javni doprinos korisnika - HRK]]+Ugovori_OPULJP[[#This Row],[Privatni doprinos korisnika - HRK]]</f>
        <v>1882382.25</v>
      </c>
      <c r="U772" s="44" t="s">
        <v>32</v>
      </c>
      <c r="V772" s="44" t="s">
        <v>29</v>
      </c>
      <c r="W772" s="21" t="s">
        <v>3031</v>
      </c>
      <c r="X772" s="21" t="s">
        <v>704</v>
      </c>
      <c r="Y772" s="11"/>
    </row>
    <row r="773" spans="1:25" ht="51" customHeight="1" x14ac:dyDescent="0.2">
      <c r="A773" s="28" t="s">
        <v>3032</v>
      </c>
      <c r="B773" s="24" t="s">
        <v>700</v>
      </c>
      <c r="C773" s="21" t="s">
        <v>701</v>
      </c>
      <c r="D773" s="21" t="s">
        <v>2913</v>
      </c>
      <c r="E773" s="44" t="s">
        <v>74</v>
      </c>
      <c r="F773" s="23" t="s">
        <v>3033</v>
      </c>
      <c r="G773" s="23" t="s">
        <v>1319</v>
      </c>
      <c r="H773" s="29">
        <v>44242</v>
      </c>
      <c r="I773" s="29">
        <v>44788</v>
      </c>
      <c r="J773" s="29" t="str">
        <f ca="1">IF(Ugovori_OPULJP[[#This Row],[DATUM ZAVRŠETKA OPERACIJE]]&lt;TODAY(),"završen","u provedbi")</f>
        <v>u provedbi</v>
      </c>
      <c r="K773" s="22" t="s">
        <v>97</v>
      </c>
      <c r="L773" s="22" t="s">
        <v>97</v>
      </c>
      <c r="M773" s="42">
        <v>0.85</v>
      </c>
      <c r="N773" s="42">
        <v>0.15</v>
      </c>
      <c r="O773" s="27">
        <f>Ugovori_OPULJP[[#This Row],[Bespovratna sredstva - Ukupno (EU+Nac) HRK
= Ukupna ugovorena vrijednost bespovratnih sredstava]]*Ugovori_OPULJP[[#This Row],[EU STOPA SUFINANCIRANJA %
EU CO-FINANCING RATE %]]</f>
        <v>1043949.6</v>
      </c>
      <c r="P773" s="27">
        <f>Ugovori_OPULJP[[#This Row],[Bespovratna sredstva - Ukupno (EU+Nac) HRK
= Ukupna ugovorena vrijednost bespovratnih sredstava]]*Ugovori_OPULJP[[#This Row],[STOPA NACIONALNOG SUFINANCIRANJA %]]</f>
        <v>184226.4</v>
      </c>
      <c r="Q773" s="20">
        <v>1228176</v>
      </c>
      <c r="R773" s="27">
        <v>0</v>
      </c>
      <c r="S773" s="27">
        <v>0</v>
      </c>
      <c r="T773" s="20">
        <f>Ugovori_OPULJP[[#This Row],[Bespovratna sredstva - Ukupno (EU+Nac) HRK
= Ukupna ugovorena vrijednost bespovratnih sredstava]]+Ugovori_OPULJP[[#This Row],[Javni doprinos korisnika - HRK]]+Ugovori_OPULJP[[#This Row],[Privatni doprinos korisnika - HRK]]</f>
        <v>1228176</v>
      </c>
      <c r="U773" s="44" t="s">
        <v>32</v>
      </c>
      <c r="V773" s="44" t="s">
        <v>29</v>
      </c>
      <c r="W773" s="21" t="s">
        <v>3034</v>
      </c>
      <c r="X773" s="21" t="s">
        <v>704</v>
      </c>
      <c r="Y773" s="11"/>
    </row>
    <row r="774" spans="1:25" ht="51" customHeight="1" x14ac:dyDescent="0.2">
      <c r="A774" s="28" t="s">
        <v>3035</v>
      </c>
      <c r="B774" s="24" t="s">
        <v>700</v>
      </c>
      <c r="C774" s="21" t="s">
        <v>701</v>
      </c>
      <c r="D774" s="21" t="s">
        <v>2913</v>
      </c>
      <c r="E774" s="44" t="s">
        <v>74</v>
      </c>
      <c r="F774" s="23" t="s">
        <v>3036</v>
      </c>
      <c r="G774" s="37" t="s">
        <v>885</v>
      </c>
      <c r="H774" s="29">
        <v>44245</v>
      </c>
      <c r="I774" s="29">
        <v>44913</v>
      </c>
      <c r="J774" s="29" t="str">
        <f ca="1">IF(Ugovori_OPULJP[[#This Row],[DATUM ZAVRŠETKA OPERACIJE]]&lt;TODAY(),"završen","u provedbi")</f>
        <v>u provedbi</v>
      </c>
      <c r="K774" s="22" t="s">
        <v>97</v>
      </c>
      <c r="L774" s="22" t="s">
        <v>97</v>
      </c>
      <c r="M774" s="42">
        <v>0.85</v>
      </c>
      <c r="N774" s="42">
        <v>0.15</v>
      </c>
      <c r="O774" s="27">
        <f>Ugovori_OPULJP[[#This Row],[Bespovratna sredstva - Ukupno (EU+Nac) HRK
= Ukupna ugovorena vrijednost bespovratnih sredstava]]*Ugovori_OPULJP[[#This Row],[EU STOPA SUFINANCIRANJA %
EU CO-FINANCING RATE %]]</f>
        <v>2069538.5709999998</v>
      </c>
      <c r="P774" s="27">
        <f>Ugovori_OPULJP[[#This Row],[Bespovratna sredstva - Ukupno (EU+Nac) HRK
= Ukupna ugovorena vrijednost bespovratnih sredstava]]*Ugovori_OPULJP[[#This Row],[STOPA NACIONALNOG SUFINANCIRANJA %]]</f>
        <v>365212.68899999995</v>
      </c>
      <c r="Q774" s="27">
        <v>2434751.2599999998</v>
      </c>
      <c r="R774" s="27">
        <v>0</v>
      </c>
      <c r="S774" s="27">
        <v>0</v>
      </c>
      <c r="T774" s="20">
        <f>Ugovori_OPULJP[[#This Row],[Bespovratna sredstva - Ukupno (EU+Nac) HRK
= Ukupna ugovorena vrijednost bespovratnih sredstava]]+Ugovori_OPULJP[[#This Row],[Javni doprinos korisnika - HRK]]+Ugovori_OPULJP[[#This Row],[Privatni doprinos korisnika - HRK]]</f>
        <v>2434751.2599999998</v>
      </c>
      <c r="U774" s="44" t="s">
        <v>32</v>
      </c>
      <c r="V774" s="44" t="s">
        <v>29</v>
      </c>
      <c r="W774" s="21" t="s">
        <v>3037</v>
      </c>
      <c r="X774" s="21" t="s">
        <v>704</v>
      </c>
      <c r="Y774" s="11"/>
    </row>
    <row r="775" spans="1:25" ht="51" customHeight="1" x14ac:dyDescent="0.2">
      <c r="A775" s="28" t="s">
        <v>3038</v>
      </c>
      <c r="B775" s="24" t="s">
        <v>700</v>
      </c>
      <c r="C775" s="21" t="s">
        <v>701</v>
      </c>
      <c r="D775" s="21" t="s">
        <v>2913</v>
      </c>
      <c r="E775" s="44" t="s">
        <v>74</v>
      </c>
      <c r="F775" s="23" t="s">
        <v>3039</v>
      </c>
      <c r="G775" s="23" t="s">
        <v>3040</v>
      </c>
      <c r="H775" s="29">
        <v>44242</v>
      </c>
      <c r="I775" s="29">
        <v>44788</v>
      </c>
      <c r="J775" s="29" t="str">
        <f ca="1">IF(Ugovori_OPULJP[[#This Row],[DATUM ZAVRŠETKA OPERACIJE]]&lt;TODAY(),"završen","u provedbi")</f>
        <v>u provedbi</v>
      </c>
      <c r="K775" s="22" t="s">
        <v>97</v>
      </c>
      <c r="L775" s="22" t="s">
        <v>97</v>
      </c>
      <c r="M775" s="42">
        <v>0.85</v>
      </c>
      <c r="N775" s="42">
        <v>0.15</v>
      </c>
      <c r="O775" s="27">
        <f>Ugovori_OPULJP[[#This Row],[Bespovratna sredstva - Ukupno (EU+Nac) HRK
= Ukupna ugovorena vrijednost bespovratnih sredstava]]*Ugovori_OPULJP[[#This Row],[EU STOPA SUFINANCIRANJA %
EU CO-FINANCING RATE %]]</f>
        <v>1101090</v>
      </c>
      <c r="P775" s="27">
        <f>Ugovori_OPULJP[[#This Row],[Bespovratna sredstva - Ukupno (EU+Nac) HRK
= Ukupna ugovorena vrijednost bespovratnih sredstava]]*Ugovori_OPULJP[[#This Row],[STOPA NACIONALNOG SUFINANCIRANJA %]]</f>
        <v>194310</v>
      </c>
      <c r="Q775" s="20">
        <v>1295400</v>
      </c>
      <c r="R775" s="27">
        <v>0</v>
      </c>
      <c r="S775" s="27">
        <v>0</v>
      </c>
      <c r="T775" s="20">
        <f>Ugovori_OPULJP[[#This Row],[Bespovratna sredstva - Ukupno (EU+Nac) HRK
= Ukupna ugovorena vrijednost bespovratnih sredstava]]+Ugovori_OPULJP[[#This Row],[Javni doprinos korisnika - HRK]]+Ugovori_OPULJP[[#This Row],[Privatni doprinos korisnika - HRK]]</f>
        <v>1295400</v>
      </c>
      <c r="U775" s="44" t="s">
        <v>32</v>
      </c>
      <c r="V775" s="44" t="s">
        <v>29</v>
      </c>
      <c r="W775" s="21" t="s">
        <v>3041</v>
      </c>
      <c r="X775" s="21" t="s">
        <v>704</v>
      </c>
      <c r="Y775" s="11"/>
    </row>
    <row r="776" spans="1:25" ht="51" customHeight="1" x14ac:dyDescent="0.2">
      <c r="A776" s="28" t="s">
        <v>3042</v>
      </c>
      <c r="B776" s="24" t="s">
        <v>700</v>
      </c>
      <c r="C776" s="21" t="s">
        <v>701</v>
      </c>
      <c r="D776" s="21" t="s">
        <v>2913</v>
      </c>
      <c r="E776" s="44" t="s">
        <v>74</v>
      </c>
      <c r="F776" s="23" t="s">
        <v>3043</v>
      </c>
      <c r="G776" s="23" t="s">
        <v>3044</v>
      </c>
      <c r="H776" s="29">
        <v>44244</v>
      </c>
      <c r="I776" s="29">
        <v>44974</v>
      </c>
      <c r="J776" s="29" t="str">
        <f ca="1">IF(Ugovori_OPULJP[[#This Row],[DATUM ZAVRŠETKA OPERACIJE]]&lt;TODAY(),"završen","u provedbi")</f>
        <v>u provedbi</v>
      </c>
      <c r="K776" s="22" t="s">
        <v>97</v>
      </c>
      <c r="L776" s="22" t="s">
        <v>97</v>
      </c>
      <c r="M776" s="42">
        <v>0.85</v>
      </c>
      <c r="N776" s="42">
        <v>0.15</v>
      </c>
      <c r="O776" s="27">
        <f>Ugovori_OPULJP[[#This Row],[Bespovratna sredstva - Ukupno (EU+Nac) HRK
= Ukupna ugovorena vrijednost bespovratnih sredstava]]*Ugovori_OPULJP[[#This Row],[EU STOPA SUFINANCIRANJA %
EU CO-FINANCING RATE %]]</f>
        <v>577211.92249999999</v>
      </c>
      <c r="P776" s="27">
        <f>Ugovori_OPULJP[[#This Row],[Bespovratna sredstva - Ukupno (EU+Nac) HRK
= Ukupna ugovorena vrijednost bespovratnih sredstava]]*Ugovori_OPULJP[[#This Row],[STOPA NACIONALNOG SUFINANCIRANJA %]]</f>
        <v>101860.92749999999</v>
      </c>
      <c r="Q776" s="27">
        <v>679072.85</v>
      </c>
      <c r="R776" s="27">
        <v>0</v>
      </c>
      <c r="S776" s="27">
        <v>0</v>
      </c>
      <c r="T776" s="20">
        <f>Ugovori_OPULJP[[#This Row],[Bespovratna sredstva - Ukupno (EU+Nac) HRK
= Ukupna ugovorena vrijednost bespovratnih sredstava]]+Ugovori_OPULJP[[#This Row],[Javni doprinos korisnika - HRK]]+Ugovori_OPULJP[[#This Row],[Privatni doprinos korisnika - HRK]]</f>
        <v>679072.85</v>
      </c>
      <c r="U776" s="44" t="s">
        <v>32</v>
      </c>
      <c r="V776" s="44" t="s">
        <v>29</v>
      </c>
      <c r="W776" s="21" t="s">
        <v>3045</v>
      </c>
      <c r="X776" s="21" t="s">
        <v>704</v>
      </c>
      <c r="Y776" s="11"/>
    </row>
    <row r="777" spans="1:25" ht="51" customHeight="1" x14ac:dyDescent="0.2">
      <c r="A777" s="28" t="s">
        <v>3046</v>
      </c>
      <c r="B777" s="24" t="s">
        <v>700</v>
      </c>
      <c r="C777" s="21" t="s">
        <v>701</v>
      </c>
      <c r="D777" s="21" t="s">
        <v>2913</v>
      </c>
      <c r="E777" s="44" t="s">
        <v>74</v>
      </c>
      <c r="F777" s="23" t="s">
        <v>3047</v>
      </c>
      <c r="G777" s="23" t="s">
        <v>588</v>
      </c>
      <c r="H777" s="29">
        <v>44242</v>
      </c>
      <c r="I777" s="29">
        <v>44972</v>
      </c>
      <c r="J777" s="29" t="str">
        <f ca="1">IF(Ugovori_OPULJP[[#This Row],[DATUM ZAVRŠETKA OPERACIJE]]&lt;TODAY(),"završen","u provedbi")</f>
        <v>u provedbi</v>
      </c>
      <c r="K777" s="22" t="s">
        <v>97</v>
      </c>
      <c r="L777" s="22" t="s">
        <v>97</v>
      </c>
      <c r="M777" s="42">
        <v>0.85</v>
      </c>
      <c r="N777" s="42">
        <v>0.15</v>
      </c>
      <c r="O777" s="27">
        <f>Ugovori_OPULJP[[#This Row],[Bespovratna sredstva - Ukupno (EU+Nac) HRK
= Ukupna ugovorena vrijednost bespovratnih sredstava]]*Ugovori_OPULJP[[#This Row],[EU STOPA SUFINANCIRANJA %
EU CO-FINANCING RATE %]]</f>
        <v>1881417.5399999998</v>
      </c>
      <c r="P777" s="27">
        <f>Ugovori_OPULJP[[#This Row],[Bespovratna sredstva - Ukupno (EU+Nac) HRK
= Ukupna ugovorena vrijednost bespovratnih sredstava]]*Ugovori_OPULJP[[#This Row],[STOPA NACIONALNOG SUFINANCIRANJA %]]</f>
        <v>332014.86</v>
      </c>
      <c r="Q777" s="20">
        <v>2213432.4</v>
      </c>
      <c r="R777" s="27">
        <v>0</v>
      </c>
      <c r="S777" s="27">
        <v>0</v>
      </c>
      <c r="T777" s="20">
        <f>Ugovori_OPULJP[[#This Row],[Bespovratna sredstva - Ukupno (EU+Nac) HRK
= Ukupna ugovorena vrijednost bespovratnih sredstava]]+Ugovori_OPULJP[[#This Row],[Javni doprinos korisnika - HRK]]+Ugovori_OPULJP[[#This Row],[Privatni doprinos korisnika - HRK]]</f>
        <v>2213432.4</v>
      </c>
      <c r="U777" s="44" t="s">
        <v>32</v>
      </c>
      <c r="V777" s="44" t="s">
        <v>29</v>
      </c>
      <c r="W777" s="21" t="s">
        <v>3048</v>
      </c>
      <c r="X777" s="21" t="s">
        <v>704</v>
      </c>
      <c r="Y777" s="11"/>
    </row>
    <row r="778" spans="1:25" ht="51" customHeight="1" x14ac:dyDescent="0.2">
      <c r="A778" s="28" t="s">
        <v>3049</v>
      </c>
      <c r="B778" s="24" t="s">
        <v>700</v>
      </c>
      <c r="C778" s="21" t="s">
        <v>701</v>
      </c>
      <c r="D778" s="21" t="s">
        <v>2913</v>
      </c>
      <c r="E778" s="44" t="s">
        <v>74</v>
      </c>
      <c r="F778" s="23" t="s">
        <v>3050</v>
      </c>
      <c r="G778" s="23" t="s">
        <v>3051</v>
      </c>
      <c r="H778" s="29">
        <v>44344</v>
      </c>
      <c r="I778" s="29">
        <v>45074</v>
      </c>
      <c r="J778" s="29" t="str">
        <f ca="1">IF(Ugovori_OPULJP[[#This Row],[DATUM ZAVRŠETKA OPERACIJE]]&lt;TODAY(),"završen","u provedbi")</f>
        <v>u provedbi</v>
      </c>
      <c r="K778" s="43" t="s">
        <v>198</v>
      </c>
      <c r="L778" s="43" t="s">
        <v>198</v>
      </c>
      <c r="M778" s="65" t="s">
        <v>3052</v>
      </c>
      <c r="N778" s="42">
        <v>0.15</v>
      </c>
      <c r="O778" s="27">
        <f>Ugovori_OPULJP[[#This Row],[Bespovratna sredstva - Ukupno (EU+Nac) HRK
= Ukupna ugovorena vrijednost bespovratnih sredstava]]*Ugovori_OPULJP[[#This Row],[EU STOPA SUFINANCIRANJA %
EU CO-FINANCING RATE %]]</f>
        <v>1871047.2</v>
      </c>
      <c r="P778" s="27">
        <f>Ugovori_OPULJP[[#This Row],[Bespovratna sredstva - Ukupno (EU+Nac) HRK
= Ukupna ugovorena vrijednost bespovratnih sredstava]]*Ugovori_OPULJP[[#This Row],[STOPA NACIONALNOG SUFINANCIRANJA %]]</f>
        <v>330184.8</v>
      </c>
      <c r="Q778" s="20">
        <v>2201232</v>
      </c>
      <c r="R778" s="27">
        <v>0</v>
      </c>
      <c r="S778" s="27">
        <v>0</v>
      </c>
      <c r="T778" s="20">
        <f>Ugovori_OPULJP[[#This Row],[Bespovratna sredstva - Ukupno (EU+Nac) HRK
= Ukupna ugovorena vrijednost bespovratnih sredstava]]+Ugovori_OPULJP[[#This Row],[Javni doprinos korisnika - HRK]]+Ugovori_OPULJP[[#This Row],[Privatni doprinos korisnika - HRK]]</f>
        <v>2201232</v>
      </c>
      <c r="U778" s="44" t="s">
        <v>32</v>
      </c>
      <c r="V778" s="44" t="s">
        <v>29</v>
      </c>
      <c r="W778" s="21" t="s">
        <v>3053</v>
      </c>
      <c r="X778" s="35" t="s">
        <v>704</v>
      </c>
      <c r="Y778" s="11"/>
    </row>
    <row r="779" spans="1:25" ht="51" customHeight="1" x14ac:dyDescent="0.2">
      <c r="A779" s="28" t="s">
        <v>3054</v>
      </c>
      <c r="B779" s="24" t="s">
        <v>700</v>
      </c>
      <c r="C779" s="21" t="s">
        <v>701</v>
      </c>
      <c r="D779" s="21" t="s">
        <v>2913</v>
      </c>
      <c r="E779" s="44" t="s">
        <v>74</v>
      </c>
      <c r="F779" s="23" t="s">
        <v>3055</v>
      </c>
      <c r="G779" s="37" t="s">
        <v>1050</v>
      </c>
      <c r="H779" s="29">
        <v>44341</v>
      </c>
      <c r="I779" s="29">
        <v>45071</v>
      </c>
      <c r="J779" s="29" t="str">
        <f ca="1">IF(Ugovori_OPULJP[[#This Row],[DATUM ZAVRŠETKA OPERACIJE]]&lt;TODAY(),"završen","u provedbi")</f>
        <v>u provedbi</v>
      </c>
      <c r="K779" s="43" t="s">
        <v>198</v>
      </c>
      <c r="L779" s="43" t="s">
        <v>198</v>
      </c>
      <c r="M779" s="65" t="s">
        <v>3052</v>
      </c>
      <c r="N779" s="42">
        <v>0.15</v>
      </c>
      <c r="O779" s="27">
        <f>Ugovori_OPULJP[[#This Row],[Bespovratna sredstva - Ukupno (EU+Nac) HRK
= Ukupna ugovorena vrijednost bespovratnih sredstava]]*Ugovori_OPULJP[[#This Row],[EU STOPA SUFINANCIRANJA %
EU CO-FINANCING RATE %]]</f>
        <v>2179128.2889999999</v>
      </c>
      <c r="P779" s="27">
        <f>Ugovori_OPULJP[[#This Row],[Bespovratna sredstva - Ukupno (EU+Nac) HRK
= Ukupna ugovorena vrijednost bespovratnih sredstava]]*Ugovori_OPULJP[[#This Row],[STOPA NACIONALNOG SUFINANCIRANJA %]]</f>
        <v>384552.05099999998</v>
      </c>
      <c r="Q779" s="20">
        <v>2563680.34</v>
      </c>
      <c r="R779" s="27">
        <v>0</v>
      </c>
      <c r="S779" s="27">
        <v>0</v>
      </c>
      <c r="T779" s="20">
        <f>Ugovori_OPULJP[[#This Row],[Bespovratna sredstva - Ukupno (EU+Nac) HRK
= Ukupna ugovorena vrijednost bespovratnih sredstava]]+Ugovori_OPULJP[[#This Row],[Javni doprinos korisnika - HRK]]+Ugovori_OPULJP[[#This Row],[Privatni doprinos korisnika - HRK]]</f>
        <v>2563680.34</v>
      </c>
      <c r="U779" s="44" t="s">
        <v>32</v>
      </c>
      <c r="V779" s="44" t="s">
        <v>29</v>
      </c>
      <c r="W779" s="21" t="s">
        <v>3056</v>
      </c>
      <c r="X779" s="35" t="s">
        <v>704</v>
      </c>
      <c r="Y779" s="11"/>
    </row>
    <row r="780" spans="1:25" ht="51" customHeight="1" x14ac:dyDescent="0.2">
      <c r="A780" s="28" t="s">
        <v>3057</v>
      </c>
      <c r="B780" s="24" t="s">
        <v>700</v>
      </c>
      <c r="C780" s="21" t="s">
        <v>701</v>
      </c>
      <c r="D780" s="21" t="s">
        <v>2913</v>
      </c>
      <c r="E780" s="44" t="s">
        <v>74</v>
      </c>
      <c r="F780" s="23" t="s">
        <v>3058</v>
      </c>
      <c r="G780" s="23" t="s">
        <v>3059</v>
      </c>
      <c r="H780" s="29">
        <v>44344</v>
      </c>
      <c r="I780" s="29">
        <v>45074</v>
      </c>
      <c r="J780" s="29" t="str">
        <f ca="1">IF(Ugovori_OPULJP[[#This Row],[DATUM ZAVRŠETKA OPERACIJE]]&lt;TODAY(),"završen","u provedbi")</f>
        <v>u provedbi</v>
      </c>
      <c r="K780" s="43" t="s">
        <v>198</v>
      </c>
      <c r="L780" s="43" t="s">
        <v>198</v>
      </c>
      <c r="M780" s="65" t="s">
        <v>3052</v>
      </c>
      <c r="N780" s="42">
        <v>0.15</v>
      </c>
      <c r="O780" s="27">
        <f>Ugovori_OPULJP[[#This Row],[Bespovratna sredstva - Ukupno (EU+Nac) HRK
= Ukupna ugovorena vrijednost bespovratnih sredstava]]*Ugovori_OPULJP[[#This Row],[EU STOPA SUFINANCIRANJA %
EU CO-FINANCING RATE %]]</f>
        <v>873400.02399999998</v>
      </c>
      <c r="P780" s="27">
        <f>Ugovori_OPULJP[[#This Row],[Bespovratna sredstva - Ukupno (EU+Nac) HRK
= Ukupna ugovorena vrijednost bespovratnih sredstava]]*Ugovori_OPULJP[[#This Row],[STOPA NACIONALNOG SUFINANCIRANJA %]]</f>
        <v>154129.416</v>
      </c>
      <c r="Q780" s="20">
        <v>1027529.44</v>
      </c>
      <c r="R780" s="27">
        <v>0</v>
      </c>
      <c r="S780" s="27">
        <v>0</v>
      </c>
      <c r="T780" s="20">
        <f>Ugovori_OPULJP[[#This Row],[Bespovratna sredstva - Ukupno (EU+Nac) HRK
= Ukupna ugovorena vrijednost bespovratnih sredstava]]+Ugovori_OPULJP[[#This Row],[Javni doprinos korisnika - HRK]]+Ugovori_OPULJP[[#This Row],[Privatni doprinos korisnika - HRK]]</f>
        <v>1027529.44</v>
      </c>
      <c r="U780" s="44" t="s">
        <v>32</v>
      </c>
      <c r="V780" s="44" t="s">
        <v>29</v>
      </c>
      <c r="W780" s="21" t="s">
        <v>3060</v>
      </c>
      <c r="X780" s="35" t="s">
        <v>704</v>
      </c>
      <c r="Y780" s="11"/>
    </row>
    <row r="781" spans="1:25" ht="51" customHeight="1" x14ac:dyDescent="0.2">
      <c r="A781" s="28" t="s">
        <v>3061</v>
      </c>
      <c r="B781" s="24" t="s">
        <v>700</v>
      </c>
      <c r="C781" s="21" t="s">
        <v>701</v>
      </c>
      <c r="D781" s="21" t="s">
        <v>2913</v>
      </c>
      <c r="E781" s="44" t="s">
        <v>74</v>
      </c>
      <c r="F781" s="23" t="s">
        <v>3062</v>
      </c>
      <c r="G781" s="23" t="s">
        <v>1710</v>
      </c>
      <c r="H781" s="29">
        <v>44355</v>
      </c>
      <c r="I781" s="29">
        <v>45085</v>
      </c>
      <c r="J781" s="29" t="str">
        <f ca="1">IF(Ugovori_OPULJP[[#This Row],[DATUM ZAVRŠETKA OPERACIJE]]&lt;TODAY(),"završen","u provedbi")</f>
        <v>u provedbi</v>
      </c>
      <c r="K781" s="43" t="s">
        <v>92</v>
      </c>
      <c r="L781" s="22" t="s">
        <v>92</v>
      </c>
      <c r="M781" s="65" t="s">
        <v>3052</v>
      </c>
      <c r="N781" s="42">
        <v>0.15</v>
      </c>
      <c r="O781" s="27">
        <f>Ugovori_OPULJP[[#This Row],[Bespovratna sredstva - Ukupno (EU+Nac) HRK
= Ukupna ugovorena vrijednost bespovratnih sredstava]]*Ugovori_OPULJP[[#This Row],[EU STOPA SUFINANCIRANJA %
EU CO-FINANCING RATE %]]</f>
        <v>999674.26450000005</v>
      </c>
      <c r="P781" s="27">
        <f>Ugovori_OPULJP[[#This Row],[Bespovratna sredstva - Ukupno (EU+Nac) HRK
= Ukupna ugovorena vrijednost bespovratnih sredstava]]*Ugovori_OPULJP[[#This Row],[STOPA NACIONALNOG SUFINANCIRANJA %]]</f>
        <v>176413.10550000001</v>
      </c>
      <c r="Q781" s="20">
        <v>1176087.3700000001</v>
      </c>
      <c r="R781" s="27">
        <v>0</v>
      </c>
      <c r="S781" s="27">
        <v>0</v>
      </c>
      <c r="T781" s="20">
        <f>Ugovori_OPULJP[[#This Row],[Bespovratna sredstva - Ukupno (EU+Nac) HRK
= Ukupna ugovorena vrijednost bespovratnih sredstava]]+Ugovori_OPULJP[[#This Row],[Javni doprinos korisnika - HRK]]+Ugovori_OPULJP[[#This Row],[Privatni doprinos korisnika - HRK]]</f>
        <v>1176087.3700000001</v>
      </c>
      <c r="U781" s="44" t="s">
        <v>32</v>
      </c>
      <c r="V781" s="44" t="s">
        <v>29</v>
      </c>
      <c r="W781" s="21" t="s">
        <v>3063</v>
      </c>
      <c r="X781" s="35" t="s">
        <v>704</v>
      </c>
      <c r="Y781" s="11"/>
    </row>
    <row r="782" spans="1:25" ht="51" customHeight="1" x14ac:dyDescent="0.2">
      <c r="A782" s="28" t="s">
        <v>3064</v>
      </c>
      <c r="B782" s="24" t="s">
        <v>700</v>
      </c>
      <c r="C782" s="21" t="s">
        <v>701</v>
      </c>
      <c r="D782" s="21" t="s">
        <v>2913</v>
      </c>
      <c r="E782" s="44" t="s">
        <v>74</v>
      </c>
      <c r="F782" s="23" t="s">
        <v>3065</v>
      </c>
      <c r="G782" s="23" t="s">
        <v>3066</v>
      </c>
      <c r="H782" s="29">
        <v>44343</v>
      </c>
      <c r="I782" s="29">
        <v>45232</v>
      </c>
      <c r="J782" s="29" t="str">
        <f ca="1">IF(Ugovori_OPULJP[[#This Row],[DATUM ZAVRŠETKA OPERACIJE]]&lt;TODAY(),"završen","u provedbi")</f>
        <v>u provedbi</v>
      </c>
      <c r="K782" s="43" t="s">
        <v>77</v>
      </c>
      <c r="L782" s="43" t="s">
        <v>77</v>
      </c>
      <c r="M782" s="65" t="s">
        <v>3052</v>
      </c>
      <c r="N782" s="42">
        <v>0.15</v>
      </c>
      <c r="O782" s="27">
        <f>Ugovori_OPULJP[[#This Row],[Bespovratna sredstva - Ukupno (EU+Nac) HRK
= Ukupna ugovorena vrijednost bespovratnih sredstava]]*Ugovori_OPULJP[[#This Row],[EU STOPA SUFINANCIRANJA %
EU CO-FINANCING RATE %]]</f>
        <v>1170858</v>
      </c>
      <c r="P782" s="27">
        <f>Ugovori_OPULJP[[#This Row],[Bespovratna sredstva - Ukupno (EU+Nac) HRK
= Ukupna ugovorena vrijednost bespovratnih sredstava]]*Ugovori_OPULJP[[#This Row],[STOPA NACIONALNOG SUFINANCIRANJA %]]</f>
        <v>206622</v>
      </c>
      <c r="Q782" s="20">
        <v>1377480</v>
      </c>
      <c r="R782" s="27">
        <v>0</v>
      </c>
      <c r="S782" s="27">
        <v>0</v>
      </c>
      <c r="T782" s="20">
        <f>Ugovori_OPULJP[[#This Row],[Bespovratna sredstva - Ukupno (EU+Nac) HRK
= Ukupna ugovorena vrijednost bespovratnih sredstava]]+Ugovori_OPULJP[[#This Row],[Javni doprinos korisnika - HRK]]+Ugovori_OPULJP[[#This Row],[Privatni doprinos korisnika - HRK]]</f>
        <v>1377480</v>
      </c>
      <c r="U782" s="44" t="s">
        <v>32</v>
      </c>
      <c r="V782" s="44" t="s">
        <v>29</v>
      </c>
      <c r="W782" s="21" t="s">
        <v>3067</v>
      </c>
      <c r="X782" s="35" t="s">
        <v>704</v>
      </c>
      <c r="Y782" s="11"/>
    </row>
    <row r="783" spans="1:25" ht="51" customHeight="1" x14ac:dyDescent="0.2">
      <c r="A783" s="33" t="s">
        <v>3068</v>
      </c>
      <c r="B783" s="34" t="s">
        <v>700</v>
      </c>
      <c r="C783" s="35" t="s">
        <v>701</v>
      </c>
      <c r="D783" s="35" t="s">
        <v>3069</v>
      </c>
      <c r="E783" s="44" t="s">
        <v>74</v>
      </c>
      <c r="F783" s="37" t="s">
        <v>3070</v>
      </c>
      <c r="G783" s="37" t="s">
        <v>3071</v>
      </c>
      <c r="H783" s="19">
        <v>44133</v>
      </c>
      <c r="I783" s="19">
        <v>44680</v>
      </c>
      <c r="J783" s="19" t="str">
        <f ca="1">IF(Ugovori_OPULJP[[#This Row],[DATUM ZAVRŠETKA OPERACIJE]]&lt;TODAY(),"završen","u provedbi")</f>
        <v>završen</v>
      </c>
      <c r="K783" s="18" t="s">
        <v>848</v>
      </c>
      <c r="L783" s="18" t="s">
        <v>31</v>
      </c>
      <c r="M783" s="42">
        <v>0.85</v>
      </c>
      <c r="N783" s="42">
        <v>0.15</v>
      </c>
      <c r="O783" s="27">
        <f>Ugovori_OPULJP[[#This Row],[Bespovratna sredstva - Ukupno (EU+Nac) HRK
= Ukupna ugovorena vrijednost bespovratnih sredstava]]*Ugovori_OPULJP[[#This Row],[EU STOPA SUFINANCIRANJA %
EU CO-FINANCING RATE %]]</f>
        <v>394680.41500000004</v>
      </c>
      <c r="P783" s="27">
        <f>Ugovori_OPULJP[[#This Row],[Bespovratna sredstva - Ukupno (EU+Nac) HRK
= Ukupna ugovorena vrijednost bespovratnih sredstava]]*Ugovori_OPULJP[[#This Row],[STOPA NACIONALNOG SUFINANCIRANJA %]]</f>
        <v>69649.485000000001</v>
      </c>
      <c r="Q783" s="27">
        <v>464329.9</v>
      </c>
      <c r="R783" s="27">
        <v>0</v>
      </c>
      <c r="S783" s="27">
        <v>0</v>
      </c>
      <c r="T783" s="20">
        <f>Ugovori_OPULJP[[#This Row],[Bespovratna sredstva - Ukupno (EU+Nac) HRK
= Ukupna ugovorena vrijednost bespovratnih sredstava]]+Ugovori_OPULJP[[#This Row],[Javni doprinos korisnika - HRK]]+Ugovori_OPULJP[[#This Row],[Privatni doprinos korisnika - HRK]]</f>
        <v>464329.9</v>
      </c>
      <c r="U783" s="17" t="s">
        <v>32</v>
      </c>
      <c r="V783" s="17" t="s">
        <v>29</v>
      </c>
      <c r="W783" s="35" t="s">
        <v>3072</v>
      </c>
      <c r="X783" s="35" t="s">
        <v>704</v>
      </c>
      <c r="Y783" s="11"/>
    </row>
    <row r="784" spans="1:25" ht="51" customHeight="1" x14ac:dyDescent="0.2">
      <c r="A784" s="33" t="s">
        <v>3073</v>
      </c>
      <c r="B784" s="34" t="s">
        <v>700</v>
      </c>
      <c r="C784" s="35" t="s">
        <v>701</v>
      </c>
      <c r="D784" s="35" t="s">
        <v>3069</v>
      </c>
      <c r="E784" s="44" t="s">
        <v>74</v>
      </c>
      <c r="F784" s="37" t="s">
        <v>3074</v>
      </c>
      <c r="G784" s="37" t="s">
        <v>3075</v>
      </c>
      <c r="H784" s="19">
        <v>44133</v>
      </c>
      <c r="I784" s="19">
        <v>44680</v>
      </c>
      <c r="J784" s="19" t="str">
        <f ca="1">IF(Ugovori_OPULJP[[#This Row],[DATUM ZAVRŠETKA OPERACIJE]]&lt;TODAY(),"završen","u provedbi")</f>
        <v>završen</v>
      </c>
      <c r="K784" s="18" t="s">
        <v>848</v>
      </c>
      <c r="L784" s="18" t="s">
        <v>31</v>
      </c>
      <c r="M784" s="42">
        <v>0.85</v>
      </c>
      <c r="N784" s="42">
        <v>0.15</v>
      </c>
      <c r="O784" s="27">
        <f>Ugovori_OPULJP[[#This Row],[Bespovratna sredstva - Ukupno (EU+Nac) HRK
= Ukupna ugovorena vrijednost bespovratnih sredstava]]*Ugovori_OPULJP[[#This Row],[EU STOPA SUFINANCIRANJA %
EU CO-FINANCING RATE %]]</f>
        <v>394680.41500000004</v>
      </c>
      <c r="P784" s="27">
        <f>Ugovori_OPULJP[[#This Row],[Bespovratna sredstva - Ukupno (EU+Nac) HRK
= Ukupna ugovorena vrijednost bespovratnih sredstava]]*Ugovori_OPULJP[[#This Row],[STOPA NACIONALNOG SUFINANCIRANJA %]]</f>
        <v>69649.485000000001</v>
      </c>
      <c r="Q784" s="27">
        <v>464329.9</v>
      </c>
      <c r="R784" s="27">
        <v>0</v>
      </c>
      <c r="S784" s="27">
        <v>0</v>
      </c>
      <c r="T784" s="20">
        <f>Ugovori_OPULJP[[#This Row],[Bespovratna sredstva - Ukupno (EU+Nac) HRK
= Ukupna ugovorena vrijednost bespovratnih sredstava]]+Ugovori_OPULJP[[#This Row],[Javni doprinos korisnika - HRK]]+Ugovori_OPULJP[[#This Row],[Privatni doprinos korisnika - HRK]]</f>
        <v>464329.9</v>
      </c>
      <c r="U784" s="17" t="s">
        <v>32</v>
      </c>
      <c r="V784" s="17" t="s">
        <v>29</v>
      </c>
      <c r="W784" s="35" t="s">
        <v>3072</v>
      </c>
      <c r="X784" s="35" t="s">
        <v>704</v>
      </c>
      <c r="Y784" s="11"/>
    </row>
    <row r="785" spans="1:25" ht="51" customHeight="1" x14ac:dyDescent="0.2">
      <c r="A785" s="33" t="s">
        <v>3076</v>
      </c>
      <c r="B785" s="34" t="s">
        <v>700</v>
      </c>
      <c r="C785" s="35" t="s">
        <v>701</v>
      </c>
      <c r="D785" s="35" t="s">
        <v>3069</v>
      </c>
      <c r="E785" s="44" t="s">
        <v>74</v>
      </c>
      <c r="F785" s="37" t="s">
        <v>3077</v>
      </c>
      <c r="G785" s="37" t="s">
        <v>3002</v>
      </c>
      <c r="H785" s="19">
        <v>44000</v>
      </c>
      <c r="I785" s="19">
        <v>44548</v>
      </c>
      <c r="J785" s="19" t="str">
        <f ca="1">IF(Ugovori_OPULJP[[#This Row],[DATUM ZAVRŠETKA OPERACIJE]]&lt;TODAY(),"završen","u provedbi")</f>
        <v>završen</v>
      </c>
      <c r="K785" s="18" t="s">
        <v>153</v>
      </c>
      <c r="L785" s="18" t="s">
        <v>153</v>
      </c>
      <c r="M785" s="42">
        <v>0.85</v>
      </c>
      <c r="N785" s="42">
        <v>0.15</v>
      </c>
      <c r="O785" s="27">
        <f>Ugovori_OPULJP[[#This Row],[Bespovratna sredstva - Ukupno (EU+Nac) HRK
= Ukupna ugovorena vrijednost bespovratnih sredstava]]*Ugovori_OPULJP[[#This Row],[EU STOPA SUFINANCIRANJA %
EU CO-FINANCING RATE %]]</f>
        <v>787865</v>
      </c>
      <c r="P785" s="27">
        <f>Ugovori_OPULJP[[#This Row],[Bespovratna sredstva - Ukupno (EU+Nac) HRK
= Ukupna ugovorena vrijednost bespovratnih sredstava]]*Ugovori_OPULJP[[#This Row],[STOPA NACIONALNOG SUFINANCIRANJA %]]</f>
        <v>139035</v>
      </c>
      <c r="Q785" s="27">
        <v>926900</v>
      </c>
      <c r="R785" s="27">
        <v>0</v>
      </c>
      <c r="S785" s="27">
        <v>0</v>
      </c>
      <c r="T785" s="20">
        <f>Ugovori_OPULJP[[#This Row],[Bespovratna sredstva - Ukupno (EU+Nac) HRK
= Ukupna ugovorena vrijednost bespovratnih sredstava]]+Ugovori_OPULJP[[#This Row],[Javni doprinos korisnika - HRK]]+Ugovori_OPULJP[[#This Row],[Privatni doprinos korisnika - HRK]]</f>
        <v>926900</v>
      </c>
      <c r="U785" s="17" t="s">
        <v>32</v>
      </c>
      <c r="V785" s="17" t="s">
        <v>29</v>
      </c>
      <c r="W785" s="35" t="s">
        <v>3078</v>
      </c>
      <c r="X785" s="35" t="s">
        <v>704</v>
      </c>
      <c r="Y785" s="11"/>
    </row>
    <row r="786" spans="1:25" ht="51" customHeight="1" x14ac:dyDescent="0.2">
      <c r="A786" s="33" t="s">
        <v>3079</v>
      </c>
      <c r="B786" s="34" t="s">
        <v>700</v>
      </c>
      <c r="C786" s="35" t="s">
        <v>701</v>
      </c>
      <c r="D786" s="35" t="s">
        <v>3069</v>
      </c>
      <c r="E786" s="44" t="s">
        <v>74</v>
      </c>
      <c r="F786" s="37" t="s">
        <v>3080</v>
      </c>
      <c r="G786" s="37" t="s">
        <v>3081</v>
      </c>
      <c r="H786" s="19">
        <v>44000</v>
      </c>
      <c r="I786" s="19">
        <v>44487</v>
      </c>
      <c r="J786" s="19" t="str">
        <f ca="1">IF(Ugovori_OPULJP[[#This Row],[DATUM ZAVRŠETKA OPERACIJE]]&lt;TODAY(),"završen","u provedbi")</f>
        <v>završen</v>
      </c>
      <c r="K786" s="18" t="s">
        <v>209</v>
      </c>
      <c r="L786" s="18" t="s">
        <v>209</v>
      </c>
      <c r="M786" s="42">
        <v>0.85</v>
      </c>
      <c r="N786" s="42">
        <v>0.15</v>
      </c>
      <c r="O786" s="27">
        <f>Ugovori_OPULJP[[#This Row],[Bespovratna sredstva - Ukupno (EU+Nac) HRK
= Ukupna ugovorena vrijednost bespovratnih sredstava]]*Ugovori_OPULJP[[#This Row],[EU STOPA SUFINANCIRANJA %
EU CO-FINANCING RATE %]]</f>
        <v>789344</v>
      </c>
      <c r="P786" s="27">
        <f>Ugovori_OPULJP[[#This Row],[Bespovratna sredstva - Ukupno (EU+Nac) HRK
= Ukupna ugovorena vrijednost bespovratnih sredstava]]*Ugovori_OPULJP[[#This Row],[STOPA NACIONALNOG SUFINANCIRANJA %]]</f>
        <v>139296</v>
      </c>
      <c r="Q786" s="27">
        <v>928640</v>
      </c>
      <c r="R786" s="27">
        <v>0</v>
      </c>
      <c r="S786" s="27">
        <v>0</v>
      </c>
      <c r="T786" s="20">
        <f>Ugovori_OPULJP[[#This Row],[Bespovratna sredstva - Ukupno (EU+Nac) HRK
= Ukupna ugovorena vrijednost bespovratnih sredstava]]+Ugovori_OPULJP[[#This Row],[Javni doprinos korisnika - HRK]]+Ugovori_OPULJP[[#This Row],[Privatni doprinos korisnika - HRK]]</f>
        <v>928640</v>
      </c>
      <c r="U786" s="17" t="s">
        <v>32</v>
      </c>
      <c r="V786" s="17" t="s">
        <v>29</v>
      </c>
      <c r="W786" s="35" t="s">
        <v>3082</v>
      </c>
      <c r="X786" s="35" t="s">
        <v>704</v>
      </c>
      <c r="Y786" s="11"/>
    </row>
    <row r="787" spans="1:25" ht="51" customHeight="1" x14ac:dyDescent="0.2">
      <c r="A787" s="33" t="s">
        <v>3083</v>
      </c>
      <c r="B787" s="34" t="s">
        <v>700</v>
      </c>
      <c r="C787" s="35" t="s">
        <v>701</v>
      </c>
      <c r="D787" s="35" t="s">
        <v>3069</v>
      </c>
      <c r="E787" s="44" t="s">
        <v>74</v>
      </c>
      <c r="F787" s="37" t="s">
        <v>3084</v>
      </c>
      <c r="G787" s="37" t="s">
        <v>3085</v>
      </c>
      <c r="H787" s="19">
        <v>44033</v>
      </c>
      <c r="I787" s="19">
        <v>44582</v>
      </c>
      <c r="J787" s="19" t="str">
        <f ca="1">IF(Ugovori_OPULJP[[#This Row],[DATUM ZAVRŠETKA OPERACIJE]]&lt;TODAY(),"završen","u provedbi")</f>
        <v>završen</v>
      </c>
      <c r="K787" s="18" t="s">
        <v>82</v>
      </c>
      <c r="L787" s="18" t="s">
        <v>82</v>
      </c>
      <c r="M787" s="42">
        <v>0.85</v>
      </c>
      <c r="N787" s="42">
        <v>0.15</v>
      </c>
      <c r="O787" s="27">
        <f>Ugovori_OPULJP[[#This Row],[Bespovratna sredstva - Ukupno (EU+Nac) HRK
= Ukupna ugovorena vrijednost bespovratnih sredstava]]*Ugovori_OPULJP[[#This Row],[EU STOPA SUFINANCIRANJA %
EU CO-FINANCING RATE %]]</f>
        <v>628864</v>
      </c>
      <c r="P787" s="27">
        <f>Ugovori_OPULJP[[#This Row],[Bespovratna sredstva - Ukupno (EU+Nac) HRK
= Ukupna ugovorena vrijednost bespovratnih sredstava]]*Ugovori_OPULJP[[#This Row],[STOPA NACIONALNOG SUFINANCIRANJA %]]</f>
        <v>110976</v>
      </c>
      <c r="Q787" s="27">
        <v>739840</v>
      </c>
      <c r="R787" s="27">
        <v>0</v>
      </c>
      <c r="S787" s="27">
        <v>0</v>
      </c>
      <c r="T787" s="20">
        <f>Ugovori_OPULJP[[#This Row],[Bespovratna sredstva - Ukupno (EU+Nac) HRK
= Ukupna ugovorena vrijednost bespovratnih sredstava]]+Ugovori_OPULJP[[#This Row],[Javni doprinos korisnika - HRK]]+Ugovori_OPULJP[[#This Row],[Privatni doprinos korisnika - HRK]]</f>
        <v>739840</v>
      </c>
      <c r="U787" s="17" t="s">
        <v>32</v>
      </c>
      <c r="V787" s="17" t="s">
        <v>29</v>
      </c>
      <c r="W787" s="35" t="s">
        <v>3086</v>
      </c>
      <c r="X787" s="35" t="s">
        <v>704</v>
      </c>
      <c r="Y787" s="11"/>
    </row>
    <row r="788" spans="1:25" ht="51" customHeight="1" x14ac:dyDescent="0.2">
      <c r="A788" s="33" t="s">
        <v>3087</v>
      </c>
      <c r="B788" s="34" t="s">
        <v>700</v>
      </c>
      <c r="C788" s="35" t="s">
        <v>701</v>
      </c>
      <c r="D788" s="35" t="s">
        <v>3069</v>
      </c>
      <c r="E788" s="44" t="s">
        <v>74</v>
      </c>
      <c r="F788" s="37" t="s">
        <v>3088</v>
      </c>
      <c r="G788" s="37" t="s">
        <v>188</v>
      </c>
      <c r="H788" s="19">
        <v>44019</v>
      </c>
      <c r="I788" s="19">
        <v>44568</v>
      </c>
      <c r="J788" s="19" t="str">
        <f ca="1">IF(Ugovori_OPULJP[[#This Row],[DATUM ZAVRŠETKA OPERACIJE]]&lt;TODAY(),"završen","u provedbi")</f>
        <v>završen</v>
      </c>
      <c r="K788" s="18" t="s">
        <v>82</v>
      </c>
      <c r="L788" s="18" t="s">
        <v>82</v>
      </c>
      <c r="M788" s="42">
        <v>0.85</v>
      </c>
      <c r="N788" s="42">
        <v>0.15</v>
      </c>
      <c r="O788" s="27">
        <f>Ugovori_OPULJP[[#This Row],[Bespovratna sredstva - Ukupno (EU+Nac) HRK
= Ukupna ugovorena vrijednost bespovratnih sredstava]]*Ugovori_OPULJP[[#This Row],[EU STOPA SUFINANCIRANJA %
EU CO-FINANCING RATE %]]</f>
        <v>789360.82149999996</v>
      </c>
      <c r="P788" s="27">
        <f>Ugovori_OPULJP[[#This Row],[Bespovratna sredstva - Ukupno (EU+Nac) HRK
= Ukupna ugovorena vrijednost bespovratnih sredstava]]*Ugovori_OPULJP[[#This Row],[STOPA NACIONALNOG SUFINANCIRANJA %]]</f>
        <v>139298.96849999999</v>
      </c>
      <c r="Q788" s="27">
        <v>928659.79</v>
      </c>
      <c r="R788" s="27">
        <v>0</v>
      </c>
      <c r="S788" s="27">
        <v>0</v>
      </c>
      <c r="T788" s="20">
        <f>Ugovori_OPULJP[[#This Row],[Bespovratna sredstva - Ukupno (EU+Nac) HRK
= Ukupna ugovorena vrijednost bespovratnih sredstava]]+Ugovori_OPULJP[[#This Row],[Javni doprinos korisnika - HRK]]+Ugovori_OPULJP[[#This Row],[Privatni doprinos korisnika - HRK]]</f>
        <v>928659.79</v>
      </c>
      <c r="U788" s="17" t="s">
        <v>32</v>
      </c>
      <c r="V788" s="17" t="s">
        <v>29</v>
      </c>
      <c r="W788" s="35" t="s">
        <v>3089</v>
      </c>
      <c r="X788" s="35" t="s">
        <v>704</v>
      </c>
      <c r="Y788" s="11"/>
    </row>
    <row r="789" spans="1:25" ht="51" customHeight="1" x14ac:dyDescent="0.2">
      <c r="A789" s="33" t="s">
        <v>3090</v>
      </c>
      <c r="B789" s="34" t="s">
        <v>700</v>
      </c>
      <c r="C789" s="35" t="s">
        <v>701</v>
      </c>
      <c r="D789" s="35" t="s">
        <v>3069</v>
      </c>
      <c r="E789" s="44" t="s">
        <v>74</v>
      </c>
      <c r="F789" s="37" t="s">
        <v>3091</v>
      </c>
      <c r="G789" s="37" t="s">
        <v>3092</v>
      </c>
      <c r="H789" s="19">
        <v>44000</v>
      </c>
      <c r="I789" s="19">
        <v>44548</v>
      </c>
      <c r="J789" s="19" t="str">
        <f ca="1">IF(Ugovori_OPULJP[[#This Row],[DATUM ZAVRŠETKA OPERACIJE]]&lt;TODAY(),"završen","u provedbi")</f>
        <v>završen</v>
      </c>
      <c r="K789" s="18" t="s">
        <v>184</v>
      </c>
      <c r="L789" s="18" t="s">
        <v>184</v>
      </c>
      <c r="M789" s="42">
        <v>0.85</v>
      </c>
      <c r="N789" s="42">
        <v>0.15</v>
      </c>
      <c r="O789" s="27">
        <f>Ugovori_OPULJP[[#This Row],[Bespovratna sredstva - Ukupno (EU+Nac) HRK
= Ukupna ugovorena vrijednost bespovratnih sredstava]]*Ugovori_OPULJP[[#This Row],[EU STOPA SUFINANCIRANJA %
EU CO-FINANCING RATE %]]</f>
        <v>850153</v>
      </c>
      <c r="P789" s="27">
        <f>Ugovori_OPULJP[[#This Row],[Bespovratna sredstva - Ukupno (EU+Nac) HRK
= Ukupna ugovorena vrijednost bespovratnih sredstava]]*Ugovori_OPULJP[[#This Row],[STOPA NACIONALNOG SUFINANCIRANJA %]]</f>
        <v>150027</v>
      </c>
      <c r="Q789" s="27">
        <v>1000180</v>
      </c>
      <c r="R789" s="27">
        <v>0</v>
      </c>
      <c r="S789" s="27">
        <v>0</v>
      </c>
      <c r="T789" s="20">
        <f>Ugovori_OPULJP[[#This Row],[Bespovratna sredstva - Ukupno (EU+Nac) HRK
= Ukupna ugovorena vrijednost bespovratnih sredstava]]+Ugovori_OPULJP[[#This Row],[Javni doprinos korisnika - HRK]]+Ugovori_OPULJP[[#This Row],[Privatni doprinos korisnika - HRK]]</f>
        <v>1000180</v>
      </c>
      <c r="U789" s="17" t="s">
        <v>32</v>
      </c>
      <c r="V789" s="17" t="s">
        <v>29</v>
      </c>
      <c r="W789" s="35" t="s">
        <v>3093</v>
      </c>
      <c r="X789" s="35" t="s">
        <v>704</v>
      </c>
      <c r="Y789" s="11"/>
    </row>
    <row r="790" spans="1:25" ht="51" customHeight="1" x14ac:dyDescent="0.2">
      <c r="A790" s="33" t="s">
        <v>3094</v>
      </c>
      <c r="B790" s="34" t="s">
        <v>700</v>
      </c>
      <c r="C790" s="35" t="s">
        <v>701</v>
      </c>
      <c r="D790" s="35" t="s">
        <v>3069</v>
      </c>
      <c r="E790" s="44" t="s">
        <v>74</v>
      </c>
      <c r="F790" s="37" t="s">
        <v>3095</v>
      </c>
      <c r="G790" s="37" t="s">
        <v>3096</v>
      </c>
      <c r="H790" s="19">
        <v>44131</v>
      </c>
      <c r="I790" s="19">
        <v>44678</v>
      </c>
      <c r="J790" s="19" t="str">
        <f ca="1">IF(Ugovori_OPULJP[[#This Row],[DATUM ZAVRŠETKA OPERACIJE]]&lt;TODAY(),"završen","u provedbi")</f>
        <v>završen</v>
      </c>
      <c r="K790" s="18" t="s">
        <v>82</v>
      </c>
      <c r="L790" s="18" t="s">
        <v>82</v>
      </c>
      <c r="M790" s="42">
        <v>0.85</v>
      </c>
      <c r="N790" s="42">
        <v>0.15</v>
      </c>
      <c r="O790" s="27">
        <f>Ugovori_OPULJP[[#This Row],[Bespovratna sredstva - Ukupno (EU+Nac) HRK
= Ukupna ugovorena vrijednost bespovratnih sredstava]]*Ugovori_OPULJP[[#This Row],[EU STOPA SUFINANCIRANJA %
EU CO-FINANCING RATE %]]</f>
        <v>473616.49799999996</v>
      </c>
      <c r="P790" s="27">
        <f>Ugovori_OPULJP[[#This Row],[Bespovratna sredstva - Ukupno (EU+Nac) HRK
= Ukupna ugovorena vrijednost bespovratnih sredstava]]*Ugovori_OPULJP[[#This Row],[STOPA NACIONALNOG SUFINANCIRANJA %]]</f>
        <v>83579.381999999998</v>
      </c>
      <c r="Q790" s="27">
        <v>557195.88</v>
      </c>
      <c r="R790" s="27">
        <v>0</v>
      </c>
      <c r="S790" s="27">
        <v>0</v>
      </c>
      <c r="T790" s="20">
        <f>Ugovori_OPULJP[[#This Row],[Bespovratna sredstva - Ukupno (EU+Nac) HRK
= Ukupna ugovorena vrijednost bespovratnih sredstava]]+Ugovori_OPULJP[[#This Row],[Javni doprinos korisnika - HRK]]+Ugovori_OPULJP[[#This Row],[Privatni doprinos korisnika - HRK]]</f>
        <v>557195.88</v>
      </c>
      <c r="U790" s="17" t="s">
        <v>32</v>
      </c>
      <c r="V790" s="17" t="s">
        <v>29</v>
      </c>
      <c r="W790" s="35" t="s">
        <v>3097</v>
      </c>
      <c r="X790" s="35" t="s">
        <v>704</v>
      </c>
      <c r="Y790" s="11"/>
    </row>
    <row r="791" spans="1:25" ht="51" customHeight="1" x14ac:dyDescent="0.2">
      <c r="A791" s="33" t="s">
        <v>3098</v>
      </c>
      <c r="B791" s="34" t="s">
        <v>700</v>
      </c>
      <c r="C791" s="35" t="s">
        <v>701</v>
      </c>
      <c r="D791" s="35" t="s">
        <v>3069</v>
      </c>
      <c r="E791" s="44" t="s">
        <v>74</v>
      </c>
      <c r="F791" s="37" t="s">
        <v>3099</v>
      </c>
      <c r="G791" s="37" t="s">
        <v>3100</v>
      </c>
      <c r="H791" s="19">
        <v>44132</v>
      </c>
      <c r="I791" s="19">
        <v>44679</v>
      </c>
      <c r="J791" s="19" t="str">
        <f ca="1">IF(Ugovori_OPULJP[[#This Row],[DATUM ZAVRŠETKA OPERACIJE]]&lt;TODAY(),"završen","u provedbi")</f>
        <v>završen</v>
      </c>
      <c r="K791" s="18" t="s">
        <v>82</v>
      </c>
      <c r="L791" s="18" t="s">
        <v>82</v>
      </c>
      <c r="M791" s="42">
        <v>0.85</v>
      </c>
      <c r="N791" s="42">
        <v>0.15</v>
      </c>
      <c r="O791" s="27">
        <f>Ugovori_OPULJP[[#This Row],[Bespovratna sredstva - Ukupno (EU+Nac) HRK
= Ukupna ugovorena vrijednost bespovratnih sredstava]]*Ugovori_OPULJP[[#This Row],[EU STOPA SUFINANCIRANJA %
EU CO-FINANCING RATE %]]</f>
        <v>394680.41500000004</v>
      </c>
      <c r="P791" s="27">
        <f>Ugovori_OPULJP[[#This Row],[Bespovratna sredstva - Ukupno (EU+Nac) HRK
= Ukupna ugovorena vrijednost bespovratnih sredstava]]*Ugovori_OPULJP[[#This Row],[STOPA NACIONALNOG SUFINANCIRANJA %]]</f>
        <v>69649.485000000001</v>
      </c>
      <c r="Q791" s="27">
        <v>464329.9</v>
      </c>
      <c r="R791" s="27">
        <v>0</v>
      </c>
      <c r="S791" s="27">
        <v>0</v>
      </c>
      <c r="T791" s="20">
        <f>Ugovori_OPULJP[[#This Row],[Bespovratna sredstva - Ukupno (EU+Nac) HRK
= Ukupna ugovorena vrijednost bespovratnih sredstava]]+Ugovori_OPULJP[[#This Row],[Javni doprinos korisnika - HRK]]+Ugovori_OPULJP[[#This Row],[Privatni doprinos korisnika - HRK]]</f>
        <v>464329.9</v>
      </c>
      <c r="U791" s="17" t="s">
        <v>32</v>
      </c>
      <c r="V791" s="17" t="s">
        <v>29</v>
      </c>
      <c r="W791" s="35" t="s">
        <v>3101</v>
      </c>
      <c r="X791" s="35" t="s">
        <v>704</v>
      </c>
      <c r="Y791" s="11"/>
    </row>
    <row r="792" spans="1:25" ht="51" customHeight="1" x14ac:dyDescent="0.2">
      <c r="A792" s="33" t="s">
        <v>3102</v>
      </c>
      <c r="B792" s="34" t="s">
        <v>700</v>
      </c>
      <c r="C792" s="35" t="s">
        <v>701</v>
      </c>
      <c r="D792" s="35" t="s">
        <v>3069</v>
      </c>
      <c r="E792" s="44" t="s">
        <v>74</v>
      </c>
      <c r="F792" s="37" t="s">
        <v>3103</v>
      </c>
      <c r="G792" s="37" t="s">
        <v>192</v>
      </c>
      <c r="H792" s="19">
        <v>44000</v>
      </c>
      <c r="I792" s="19">
        <v>44548</v>
      </c>
      <c r="J792" s="19" t="str">
        <f ca="1">IF(Ugovori_OPULJP[[#This Row],[DATUM ZAVRŠETKA OPERACIJE]]&lt;TODAY(),"završen","u provedbi")</f>
        <v>završen</v>
      </c>
      <c r="K792" s="18" t="s">
        <v>82</v>
      </c>
      <c r="L792" s="18" t="s">
        <v>82</v>
      </c>
      <c r="M792" s="42">
        <v>0.85</v>
      </c>
      <c r="N792" s="42">
        <v>0.15</v>
      </c>
      <c r="O792" s="27">
        <f>Ugovori_OPULJP[[#This Row],[Bespovratna sredstva - Ukupno (EU+Nac) HRK
= Ukupna ugovorena vrijednost bespovratnih sredstava]]*Ugovori_OPULJP[[#This Row],[EU STOPA SUFINANCIRANJA %
EU CO-FINANCING RATE %]]</f>
        <v>394680.41500000004</v>
      </c>
      <c r="P792" s="27">
        <f>Ugovori_OPULJP[[#This Row],[Bespovratna sredstva - Ukupno (EU+Nac) HRK
= Ukupna ugovorena vrijednost bespovratnih sredstava]]*Ugovori_OPULJP[[#This Row],[STOPA NACIONALNOG SUFINANCIRANJA %]]</f>
        <v>69649.485000000001</v>
      </c>
      <c r="Q792" s="27">
        <v>464329.9</v>
      </c>
      <c r="R792" s="27">
        <v>0</v>
      </c>
      <c r="S792" s="27">
        <v>0</v>
      </c>
      <c r="T792" s="20">
        <f>Ugovori_OPULJP[[#This Row],[Bespovratna sredstva - Ukupno (EU+Nac) HRK
= Ukupna ugovorena vrijednost bespovratnih sredstava]]+Ugovori_OPULJP[[#This Row],[Javni doprinos korisnika - HRK]]+Ugovori_OPULJP[[#This Row],[Privatni doprinos korisnika - HRK]]</f>
        <v>464329.9</v>
      </c>
      <c r="U792" s="17" t="s">
        <v>32</v>
      </c>
      <c r="V792" s="17" t="s">
        <v>29</v>
      </c>
      <c r="W792" s="35" t="s">
        <v>3104</v>
      </c>
      <c r="X792" s="35" t="s">
        <v>704</v>
      </c>
      <c r="Y792" s="11"/>
    </row>
    <row r="793" spans="1:25" ht="51" customHeight="1" x14ac:dyDescent="0.2">
      <c r="A793" s="33" t="s">
        <v>3105</v>
      </c>
      <c r="B793" s="34" t="s">
        <v>700</v>
      </c>
      <c r="C793" s="35" t="s">
        <v>701</v>
      </c>
      <c r="D793" s="35" t="s">
        <v>3069</v>
      </c>
      <c r="E793" s="44" t="s">
        <v>74</v>
      </c>
      <c r="F793" s="37" t="s">
        <v>3106</v>
      </c>
      <c r="G793" s="37" t="s">
        <v>3107</v>
      </c>
      <c r="H793" s="19">
        <v>44133</v>
      </c>
      <c r="I793" s="19">
        <v>44680</v>
      </c>
      <c r="J793" s="19" t="str">
        <f ca="1">IF(Ugovori_OPULJP[[#This Row],[DATUM ZAVRŠETKA OPERACIJE]]&lt;TODAY(),"završen","u provedbi")</f>
        <v>završen</v>
      </c>
      <c r="K793" s="18" t="s">
        <v>82</v>
      </c>
      <c r="L793" s="18" t="s">
        <v>82</v>
      </c>
      <c r="M793" s="42">
        <v>0.85</v>
      </c>
      <c r="N793" s="42">
        <v>0.15</v>
      </c>
      <c r="O793" s="27">
        <f>Ugovori_OPULJP[[#This Row],[Bespovratna sredstva - Ukupno (EU+Nac) HRK
= Ukupna ugovorena vrijednost bespovratnih sredstava]]*Ugovori_OPULJP[[#This Row],[EU STOPA SUFINANCIRANJA %
EU CO-FINANCING RATE %]]</f>
        <v>473616.49799999996</v>
      </c>
      <c r="P793" s="27">
        <f>Ugovori_OPULJP[[#This Row],[Bespovratna sredstva - Ukupno (EU+Nac) HRK
= Ukupna ugovorena vrijednost bespovratnih sredstava]]*Ugovori_OPULJP[[#This Row],[STOPA NACIONALNOG SUFINANCIRANJA %]]</f>
        <v>83579.381999999998</v>
      </c>
      <c r="Q793" s="27">
        <v>557195.88</v>
      </c>
      <c r="R793" s="27">
        <v>0</v>
      </c>
      <c r="S793" s="27">
        <v>0</v>
      </c>
      <c r="T793" s="20">
        <f>Ugovori_OPULJP[[#This Row],[Bespovratna sredstva - Ukupno (EU+Nac) HRK
= Ukupna ugovorena vrijednost bespovratnih sredstava]]+Ugovori_OPULJP[[#This Row],[Javni doprinos korisnika - HRK]]+Ugovori_OPULJP[[#This Row],[Privatni doprinos korisnika - HRK]]</f>
        <v>557195.88</v>
      </c>
      <c r="U793" s="17" t="s">
        <v>32</v>
      </c>
      <c r="V793" s="17" t="s">
        <v>29</v>
      </c>
      <c r="W793" s="35" t="s">
        <v>3108</v>
      </c>
      <c r="X793" s="35" t="s">
        <v>704</v>
      </c>
      <c r="Y793" s="11"/>
    </row>
    <row r="794" spans="1:25" ht="51" customHeight="1" x14ac:dyDescent="0.2">
      <c r="A794" s="33" t="s">
        <v>3109</v>
      </c>
      <c r="B794" s="34" t="s">
        <v>700</v>
      </c>
      <c r="C794" s="35" t="s">
        <v>701</v>
      </c>
      <c r="D794" s="35" t="s">
        <v>3069</v>
      </c>
      <c r="E794" s="44" t="s">
        <v>74</v>
      </c>
      <c r="F794" s="37" t="s">
        <v>3110</v>
      </c>
      <c r="G794" s="37" t="s">
        <v>3111</v>
      </c>
      <c r="H794" s="19">
        <v>44022</v>
      </c>
      <c r="I794" s="19">
        <v>44479</v>
      </c>
      <c r="J794" s="19" t="str">
        <f ca="1">IF(Ugovori_OPULJP[[#This Row],[DATUM ZAVRŠETKA OPERACIJE]]&lt;TODAY(),"završen","u provedbi")</f>
        <v>završen</v>
      </c>
      <c r="K794" s="18" t="s">
        <v>87</v>
      </c>
      <c r="L794" s="18" t="s">
        <v>82</v>
      </c>
      <c r="M794" s="42">
        <v>0.85</v>
      </c>
      <c r="N794" s="42">
        <v>0.15</v>
      </c>
      <c r="O794" s="27">
        <f>Ugovori_OPULJP[[#This Row],[Bespovratna sredstva - Ukupno (EU+Nac) HRK
= Ukupna ugovorena vrijednost bespovratnih sredstava]]*Ugovori_OPULJP[[#This Row],[EU STOPA SUFINANCIRANJA %
EU CO-FINANCING RATE %]]</f>
        <v>549746</v>
      </c>
      <c r="P794" s="27">
        <f>Ugovori_OPULJP[[#This Row],[Bespovratna sredstva - Ukupno (EU+Nac) HRK
= Ukupna ugovorena vrijednost bespovratnih sredstava]]*Ugovori_OPULJP[[#This Row],[STOPA NACIONALNOG SUFINANCIRANJA %]]</f>
        <v>97014</v>
      </c>
      <c r="Q794" s="27">
        <v>646760</v>
      </c>
      <c r="R794" s="27">
        <v>0</v>
      </c>
      <c r="S794" s="27">
        <v>0</v>
      </c>
      <c r="T794" s="20">
        <f>Ugovori_OPULJP[[#This Row],[Bespovratna sredstva - Ukupno (EU+Nac) HRK
= Ukupna ugovorena vrijednost bespovratnih sredstava]]+Ugovori_OPULJP[[#This Row],[Javni doprinos korisnika - HRK]]+Ugovori_OPULJP[[#This Row],[Privatni doprinos korisnika - HRK]]</f>
        <v>646760</v>
      </c>
      <c r="U794" s="17" t="s">
        <v>32</v>
      </c>
      <c r="V794" s="17" t="s">
        <v>29</v>
      </c>
      <c r="W794" s="35" t="s">
        <v>3112</v>
      </c>
      <c r="X794" s="35" t="s">
        <v>704</v>
      </c>
      <c r="Y794" s="11"/>
    </row>
    <row r="795" spans="1:25" ht="51" customHeight="1" x14ac:dyDescent="0.2">
      <c r="A795" s="33" t="s">
        <v>3113</v>
      </c>
      <c r="B795" s="34" t="s">
        <v>700</v>
      </c>
      <c r="C795" s="35" t="s">
        <v>701</v>
      </c>
      <c r="D795" s="35" t="s">
        <v>3069</v>
      </c>
      <c r="E795" s="44" t="s">
        <v>74</v>
      </c>
      <c r="F795" s="37" t="s">
        <v>3114</v>
      </c>
      <c r="G795" s="37" t="s">
        <v>1154</v>
      </c>
      <c r="H795" s="19">
        <v>44032</v>
      </c>
      <c r="I795" s="19">
        <v>44581</v>
      </c>
      <c r="J795" s="19" t="str">
        <f ca="1">IF(Ugovori_OPULJP[[#This Row],[DATUM ZAVRŠETKA OPERACIJE]]&lt;TODAY(),"završen","u provedbi")</f>
        <v>završen</v>
      </c>
      <c r="K795" s="18" t="s">
        <v>3115</v>
      </c>
      <c r="L795" s="18" t="s">
        <v>354</v>
      </c>
      <c r="M795" s="42">
        <v>0.85</v>
      </c>
      <c r="N795" s="42">
        <v>0.15</v>
      </c>
      <c r="O795" s="27">
        <f>Ugovori_OPULJP[[#This Row],[Bespovratna sredstva - Ukupno (EU+Nac) HRK
= Ukupna ugovorena vrijednost bespovratnih sredstava]]*Ugovori_OPULJP[[#This Row],[EU STOPA SUFINANCIRANJA %
EU CO-FINANCING RATE %]]</f>
        <v>3788756</v>
      </c>
      <c r="P795" s="27">
        <f>Ugovori_OPULJP[[#This Row],[Bespovratna sredstva - Ukupno (EU+Nac) HRK
= Ukupna ugovorena vrijednost bespovratnih sredstava]]*Ugovori_OPULJP[[#This Row],[STOPA NACIONALNOG SUFINANCIRANJA %]]</f>
        <v>668604</v>
      </c>
      <c r="Q795" s="27">
        <v>4457360</v>
      </c>
      <c r="R795" s="27">
        <v>0</v>
      </c>
      <c r="S795" s="27">
        <v>0</v>
      </c>
      <c r="T795" s="20">
        <f>Ugovori_OPULJP[[#This Row],[Bespovratna sredstva - Ukupno (EU+Nac) HRK
= Ukupna ugovorena vrijednost bespovratnih sredstava]]+Ugovori_OPULJP[[#This Row],[Javni doprinos korisnika - HRK]]+Ugovori_OPULJP[[#This Row],[Privatni doprinos korisnika - HRK]]</f>
        <v>4457360</v>
      </c>
      <c r="U795" s="17" t="s">
        <v>32</v>
      </c>
      <c r="V795" s="17" t="s">
        <v>29</v>
      </c>
      <c r="W795" s="35" t="s">
        <v>3116</v>
      </c>
      <c r="X795" s="35" t="s">
        <v>704</v>
      </c>
      <c r="Y795" s="11"/>
    </row>
    <row r="796" spans="1:25" ht="51" customHeight="1" x14ac:dyDescent="0.2">
      <c r="A796" s="33" t="s">
        <v>3117</v>
      </c>
      <c r="B796" s="34" t="s">
        <v>700</v>
      </c>
      <c r="C796" s="35" t="s">
        <v>701</v>
      </c>
      <c r="D796" s="35" t="s">
        <v>3069</v>
      </c>
      <c r="E796" s="44" t="s">
        <v>74</v>
      </c>
      <c r="F796" s="37" t="s">
        <v>1771</v>
      </c>
      <c r="G796" s="37" t="s">
        <v>535</v>
      </c>
      <c r="H796" s="19">
        <v>44007</v>
      </c>
      <c r="I796" s="19">
        <v>44555</v>
      </c>
      <c r="J796" s="19" t="str">
        <f ca="1">IF(Ugovori_OPULJP[[#This Row],[DATUM ZAVRŠETKA OPERACIJE]]&lt;TODAY(),"završen","u provedbi")</f>
        <v>završen</v>
      </c>
      <c r="K796" s="18" t="s">
        <v>354</v>
      </c>
      <c r="L796" s="18" t="s">
        <v>354</v>
      </c>
      <c r="M796" s="42">
        <v>0.85</v>
      </c>
      <c r="N796" s="42">
        <v>0.15</v>
      </c>
      <c r="O796" s="27">
        <f>Ugovori_OPULJP[[#This Row],[Bespovratna sredstva - Ukupno (EU+Nac) HRK
= Ukupna ugovorena vrijednost bespovratnih sredstava]]*Ugovori_OPULJP[[#This Row],[EU STOPA SUFINANCIRANJA %
EU CO-FINANCING RATE %]]</f>
        <v>789360.82149999996</v>
      </c>
      <c r="P796" s="27">
        <f>Ugovori_OPULJP[[#This Row],[Bespovratna sredstva - Ukupno (EU+Nac) HRK
= Ukupna ugovorena vrijednost bespovratnih sredstava]]*Ugovori_OPULJP[[#This Row],[STOPA NACIONALNOG SUFINANCIRANJA %]]</f>
        <v>139298.96849999999</v>
      </c>
      <c r="Q796" s="27">
        <v>928659.79</v>
      </c>
      <c r="R796" s="27">
        <v>0</v>
      </c>
      <c r="S796" s="27">
        <v>0</v>
      </c>
      <c r="T796" s="20">
        <f>Ugovori_OPULJP[[#This Row],[Bespovratna sredstva - Ukupno (EU+Nac) HRK
= Ukupna ugovorena vrijednost bespovratnih sredstava]]+Ugovori_OPULJP[[#This Row],[Javni doprinos korisnika - HRK]]+Ugovori_OPULJP[[#This Row],[Privatni doprinos korisnika - HRK]]</f>
        <v>928659.79</v>
      </c>
      <c r="U796" s="17" t="s">
        <v>32</v>
      </c>
      <c r="V796" s="17" t="s">
        <v>29</v>
      </c>
      <c r="W796" s="35" t="s">
        <v>3118</v>
      </c>
      <c r="X796" s="35" t="s">
        <v>704</v>
      </c>
      <c r="Y796" s="11"/>
    </row>
    <row r="797" spans="1:25" ht="43.5" customHeight="1" x14ac:dyDescent="0.2">
      <c r="A797" s="33" t="s">
        <v>3119</v>
      </c>
      <c r="B797" s="34" t="s">
        <v>700</v>
      </c>
      <c r="C797" s="35" t="s">
        <v>701</v>
      </c>
      <c r="D797" s="35" t="s">
        <v>3069</v>
      </c>
      <c r="E797" s="44" t="s">
        <v>74</v>
      </c>
      <c r="F797" s="37" t="s">
        <v>3120</v>
      </c>
      <c r="G797" s="37" t="s">
        <v>3121</v>
      </c>
      <c r="H797" s="19">
        <v>44000</v>
      </c>
      <c r="I797" s="19">
        <v>44548</v>
      </c>
      <c r="J797" s="19" t="str">
        <f ca="1">IF(Ugovori_OPULJP[[#This Row],[DATUM ZAVRŠETKA OPERACIJE]]&lt;TODAY(),"završen","u provedbi")</f>
        <v>završen</v>
      </c>
      <c r="K797" s="18" t="s">
        <v>97</v>
      </c>
      <c r="L797" s="18" t="s">
        <v>97</v>
      </c>
      <c r="M797" s="42">
        <v>0.85</v>
      </c>
      <c r="N797" s="42">
        <v>0.15</v>
      </c>
      <c r="O797" s="27">
        <f>Ugovori_OPULJP[[#This Row],[Bespovratna sredstva - Ukupno (EU+Nac) HRK
= Ukupna ugovorena vrijednost bespovratnih sredstava]]*Ugovori_OPULJP[[#This Row],[EU STOPA SUFINANCIRANJA %
EU CO-FINANCING RATE %]]</f>
        <v>1572215.25</v>
      </c>
      <c r="P797" s="27">
        <f>Ugovori_OPULJP[[#This Row],[Bespovratna sredstva - Ukupno (EU+Nac) HRK
= Ukupna ugovorena vrijednost bespovratnih sredstava]]*Ugovori_OPULJP[[#This Row],[STOPA NACIONALNOG SUFINANCIRANJA %]]</f>
        <v>277449.75</v>
      </c>
      <c r="Q797" s="27">
        <v>1849665</v>
      </c>
      <c r="R797" s="27">
        <v>0</v>
      </c>
      <c r="S797" s="27">
        <v>0</v>
      </c>
      <c r="T797" s="20">
        <f>Ugovori_OPULJP[[#This Row],[Bespovratna sredstva - Ukupno (EU+Nac) HRK
= Ukupna ugovorena vrijednost bespovratnih sredstava]]+Ugovori_OPULJP[[#This Row],[Javni doprinos korisnika - HRK]]+Ugovori_OPULJP[[#This Row],[Privatni doprinos korisnika - HRK]]</f>
        <v>1849665</v>
      </c>
      <c r="U797" s="17" t="s">
        <v>32</v>
      </c>
      <c r="V797" s="17" t="s">
        <v>29</v>
      </c>
      <c r="W797" s="35" t="s">
        <v>3122</v>
      </c>
      <c r="X797" s="35" t="s">
        <v>704</v>
      </c>
      <c r="Y797" s="11"/>
    </row>
    <row r="798" spans="1:25" ht="51" customHeight="1" x14ac:dyDescent="0.2">
      <c r="A798" s="33" t="s">
        <v>3123</v>
      </c>
      <c r="B798" s="34" t="s">
        <v>700</v>
      </c>
      <c r="C798" s="35" t="s">
        <v>701</v>
      </c>
      <c r="D798" s="35" t="s">
        <v>3069</v>
      </c>
      <c r="E798" s="44" t="s">
        <v>74</v>
      </c>
      <c r="F798" s="37" t="s">
        <v>3124</v>
      </c>
      <c r="G798" s="37" t="s">
        <v>1222</v>
      </c>
      <c r="H798" s="19">
        <v>44000</v>
      </c>
      <c r="I798" s="19">
        <v>44457</v>
      </c>
      <c r="J798" s="19" t="str">
        <f ca="1">IF(Ugovori_OPULJP[[#This Row],[DATUM ZAVRŠETKA OPERACIJE]]&lt;TODAY(),"završen","u provedbi")</f>
        <v>završen</v>
      </c>
      <c r="K798" s="18" t="s">
        <v>92</v>
      </c>
      <c r="L798" s="18" t="s">
        <v>92</v>
      </c>
      <c r="M798" s="42">
        <v>0.85</v>
      </c>
      <c r="N798" s="42">
        <v>0.15</v>
      </c>
      <c r="O798" s="27">
        <f>Ugovori_OPULJP[[#This Row],[Bespovratna sredstva - Ukupno (EU+Nac) HRK
= Ukupna ugovorena vrijednost bespovratnih sredstava]]*Ugovori_OPULJP[[#This Row],[EU STOPA SUFINANCIRANJA %
EU CO-FINANCING RATE %]]</f>
        <v>1634414.8499999999</v>
      </c>
      <c r="P798" s="27">
        <f>Ugovori_OPULJP[[#This Row],[Bespovratna sredstva - Ukupno (EU+Nac) HRK
= Ukupna ugovorena vrijednost bespovratnih sredstava]]*Ugovori_OPULJP[[#This Row],[STOPA NACIONALNOG SUFINANCIRANJA %]]</f>
        <v>288426.14999999997</v>
      </c>
      <c r="Q798" s="27">
        <v>1922841</v>
      </c>
      <c r="R798" s="27">
        <v>0</v>
      </c>
      <c r="S798" s="27">
        <v>0</v>
      </c>
      <c r="T798" s="20">
        <f>Ugovori_OPULJP[[#This Row],[Bespovratna sredstva - Ukupno (EU+Nac) HRK
= Ukupna ugovorena vrijednost bespovratnih sredstava]]+Ugovori_OPULJP[[#This Row],[Javni doprinos korisnika - HRK]]+Ugovori_OPULJP[[#This Row],[Privatni doprinos korisnika - HRK]]</f>
        <v>1922841</v>
      </c>
      <c r="U798" s="17" t="s">
        <v>32</v>
      </c>
      <c r="V798" s="17" t="s">
        <v>29</v>
      </c>
      <c r="W798" s="35" t="s">
        <v>3125</v>
      </c>
      <c r="X798" s="35" t="s">
        <v>704</v>
      </c>
      <c r="Y798" s="11"/>
    </row>
    <row r="799" spans="1:25" ht="51" customHeight="1" x14ac:dyDescent="0.2">
      <c r="A799" s="33" t="s">
        <v>3126</v>
      </c>
      <c r="B799" s="34" t="s">
        <v>700</v>
      </c>
      <c r="C799" s="35" t="s">
        <v>701</v>
      </c>
      <c r="D799" s="35" t="s">
        <v>3069</v>
      </c>
      <c r="E799" s="44" t="s">
        <v>74</v>
      </c>
      <c r="F799" s="37" t="s">
        <v>3127</v>
      </c>
      <c r="G799" s="37" t="s">
        <v>3128</v>
      </c>
      <c r="H799" s="19">
        <v>44000</v>
      </c>
      <c r="I799" s="19">
        <v>44469</v>
      </c>
      <c r="J799" s="19" t="str">
        <f ca="1">IF(Ugovori_OPULJP[[#This Row],[DATUM ZAVRŠETKA OPERACIJE]]&lt;TODAY(),"završen","u provedbi")</f>
        <v>završen</v>
      </c>
      <c r="K799" s="18" t="s">
        <v>87</v>
      </c>
      <c r="L799" s="18" t="s">
        <v>82</v>
      </c>
      <c r="M799" s="42">
        <v>0.85</v>
      </c>
      <c r="N799" s="42">
        <v>0.15</v>
      </c>
      <c r="O799" s="27">
        <f>Ugovori_OPULJP[[#This Row],[Bespovratna sredstva - Ukupno (EU+Nac) HRK
= Ukupna ugovorena vrijednost bespovratnih sredstava]]*Ugovori_OPULJP[[#This Row],[EU STOPA SUFINANCIRANJA %
EU CO-FINANCING RATE %]]</f>
        <v>1026169.0704999999</v>
      </c>
      <c r="P799" s="27">
        <f>Ugovori_OPULJP[[#This Row],[Bespovratna sredstva - Ukupno (EU+Nac) HRK
= Ukupna ugovorena vrijednost bespovratnih sredstava]]*Ugovori_OPULJP[[#This Row],[STOPA NACIONALNOG SUFINANCIRANJA %]]</f>
        <v>181088.65949999998</v>
      </c>
      <c r="Q799" s="27">
        <v>1207257.73</v>
      </c>
      <c r="R799" s="27">
        <v>0</v>
      </c>
      <c r="S799" s="27">
        <v>0</v>
      </c>
      <c r="T799" s="20">
        <f>Ugovori_OPULJP[[#This Row],[Bespovratna sredstva - Ukupno (EU+Nac) HRK
= Ukupna ugovorena vrijednost bespovratnih sredstava]]+Ugovori_OPULJP[[#This Row],[Javni doprinos korisnika - HRK]]+Ugovori_OPULJP[[#This Row],[Privatni doprinos korisnika - HRK]]</f>
        <v>1207257.73</v>
      </c>
      <c r="U799" s="17" t="s">
        <v>32</v>
      </c>
      <c r="V799" s="17" t="s">
        <v>29</v>
      </c>
      <c r="W799" s="35" t="s">
        <v>3129</v>
      </c>
      <c r="X799" s="35" t="s">
        <v>704</v>
      </c>
      <c r="Y799" s="11"/>
    </row>
    <row r="800" spans="1:25" ht="51" customHeight="1" x14ac:dyDescent="0.2">
      <c r="A800" s="33" t="s">
        <v>3130</v>
      </c>
      <c r="B800" s="34" t="s">
        <v>700</v>
      </c>
      <c r="C800" s="35" t="s">
        <v>701</v>
      </c>
      <c r="D800" s="35" t="s">
        <v>3069</v>
      </c>
      <c r="E800" s="44" t="s">
        <v>74</v>
      </c>
      <c r="F800" s="37" t="s">
        <v>3131</v>
      </c>
      <c r="G800" s="37" t="s">
        <v>3132</v>
      </c>
      <c r="H800" s="19">
        <v>44127</v>
      </c>
      <c r="I800" s="19">
        <v>44674</v>
      </c>
      <c r="J800" s="19" t="str">
        <f ca="1">IF(Ugovori_OPULJP[[#This Row],[DATUM ZAVRŠETKA OPERACIJE]]&lt;TODAY(),"završen","u provedbi")</f>
        <v>završen</v>
      </c>
      <c r="K800" s="18" t="s">
        <v>82</v>
      </c>
      <c r="L800" s="18" t="s">
        <v>82</v>
      </c>
      <c r="M800" s="42">
        <v>0.85</v>
      </c>
      <c r="N800" s="42">
        <v>0.15</v>
      </c>
      <c r="O800" s="27">
        <f>Ugovori_OPULJP[[#This Row],[Bespovratna sredstva - Ukupno (EU+Nac) HRK
= Ukupna ugovorena vrijednost bespovratnih sredstava]]*Ugovori_OPULJP[[#This Row],[EU STOPA SUFINANCIRANJA %
EU CO-FINANCING RATE %]]</f>
        <v>394680.41500000004</v>
      </c>
      <c r="P800" s="27">
        <f>Ugovori_OPULJP[[#This Row],[Bespovratna sredstva - Ukupno (EU+Nac) HRK
= Ukupna ugovorena vrijednost bespovratnih sredstava]]*Ugovori_OPULJP[[#This Row],[STOPA NACIONALNOG SUFINANCIRANJA %]]</f>
        <v>69649.485000000001</v>
      </c>
      <c r="Q800" s="27">
        <v>464329.9</v>
      </c>
      <c r="R800" s="27">
        <v>0</v>
      </c>
      <c r="S800" s="27">
        <v>0</v>
      </c>
      <c r="T800" s="20">
        <f>Ugovori_OPULJP[[#This Row],[Bespovratna sredstva - Ukupno (EU+Nac) HRK
= Ukupna ugovorena vrijednost bespovratnih sredstava]]+Ugovori_OPULJP[[#This Row],[Javni doprinos korisnika - HRK]]+Ugovori_OPULJP[[#This Row],[Privatni doprinos korisnika - HRK]]</f>
        <v>464329.9</v>
      </c>
      <c r="U800" s="17" t="s">
        <v>32</v>
      </c>
      <c r="V800" s="17" t="s">
        <v>29</v>
      </c>
      <c r="W800" s="35" t="s">
        <v>3133</v>
      </c>
      <c r="X800" s="35" t="s">
        <v>704</v>
      </c>
      <c r="Y800" s="11"/>
    </row>
    <row r="801" spans="1:25" ht="51" customHeight="1" x14ac:dyDescent="0.2">
      <c r="A801" s="33" t="s">
        <v>3134</v>
      </c>
      <c r="B801" s="34" t="s">
        <v>700</v>
      </c>
      <c r="C801" s="35" t="s">
        <v>701</v>
      </c>
      <c r="D801" s="35" t="s">
        <v>3069</v>
      </c>
      <c r="E801" s="44" t="s">
        <v>74</v>
      </c>
      <c r="F801" s="37" t="s">
        <v>3135</v>
      </c>
      <c r="G801" s="37" t="s">
        <v>2978</v>
      </c>
      <c r="H801" s="19">
        <v>44021</v>
      </c>
      <c r="I801" s="19">
        <v>44570</v>
      </c>
      <c r="J801" s="19" t="str">
        <f ca="1">IF(Ugovori_OPULJP[[#This Row],[DATUM ZAVRŠETKA OPERACIJE]]&lt;TODAY(),"završen","u provedbi")</f>
        <v>završen</v>
      </c>
      <c r="K801" s="18" t="s">
        <v>402</v>
      </c>
      <c r="L801" s="18" t="s">
        <v>402</v>
      </c>
      <c r="M801" s="42">
        <v>0.85</v>
      </c>
      <c r="N801" s="42">
        <v>0.15</v>
      </c>
      <c r="O801" s="27">
        <f>Ugovori_OPULJP[[#This Row],[Bespovratna sredstva - Ukupno (EU+Nac) HRK
= Ukupna ugovorena vrijednost bespovratnih sredstava]]*Ugovori_OPULJP[[#This Row],[EU STOPA SUFINANCIRANJA %
EU CO-FINANCING RATE %]]</f>
        <v>394680.41500000004</v>
      </c>
      <c r="P801" s="27">
        <f>Ugovori_OPULJP[[#This Row],[Bespovratna sredstva - Ukupno (EU+Nac) HRK
= Ukupna ugovorena vrijednost bespovratnih sredstava]]*Ugovori_OPULJP[[#This Row],[STOPA NACIONALNOG SUFINANCIRANJA %]]</f>
        <v>69649.485000000001</v>
      </c>
      <c r="Q801" s="27">
        <v>464329.9</v>
      </c>
      <c r="R801" s="27">
        <v>0</v>
      </c>
      <c r="S801" s="27">
        <v>0</v>
      </c>
      <c r="T801" s="20">
        <f>Ugovori_OPULJP[[#This Row],[Bespovratna sredstva - Ukupno (EU+Nac) HRK
= Ukupna ugovorena vrijednost bespovratnih sredstava]]+Ugovori_OPULJP[[#This Row],[Javni doprinos korisnika - HRK]]+Ugovori_OPULJP[[#This Row],[Privatni doprinos korisnika - HRK]]</f>
        <v>464329.9</v>
      </c>
      <c r="U801" s="17" t="s">
        <v>32</v>
      </c>
      <c r="V801" s="17" t="s">
        <v>29</v>
      </c>
      <c r="W801" s="35" t="s">
        <v>3136</v>
      </c>
      <c r="X801" s="35" t="s">
        <v>704</v>
      </c>
      <c r="Y801" s="11"/>
    </row>
    <row r="802" spans="1:25" ht="51" customHeight="1" x14ac:dyDescent="0.2">
      <c r="A802" s="33" t="s">
        <v>3137</v>
      </c>
      <c r="B802" s="34" t="s">
        <v>700</v>
      </c>
      <c r="C802" s="35" t="s">
        <v>701</v>
      </c>
      <c r="D802" s="35" t="s">
        <v>3069</v>
      </c>
      <c r="E802" s="44" t="s">
        <v>74</v>
      </c>
      <c r="F802" s="37" t="s">
        <v>3138</v>
      </c>
      <c r="G802" s="37" t="s">
        <v>3139</v>
      </c>
      <c r="H802" s="19">
        <v>44019</v>
      </c>
      <c r="I802" s="19">
        <v>44568</v>
      </c>
      <c r="J802" s="19" t="str">
        <f ca="1">IF(Ugovori_OPULJP[[#This Row],[DATUM ZAVRŠETKA OPERACIJE]]&lt;TODAY(),"završen","u provedbi")</f>
        <v>završen</v>
      </c>
      <c r="K802" s="18" t="s">
        <v>82</v>
      </c>
      <c r="L802" s="18" t="s">
        <v>82</v>
      </c>
      <c r="M802" s="42">
        <v>0.85</v>
      </c>
      <c r="N802" s="42">
        <v>0.15</v>
      </c>
      <c r="O802" s="27">
        <f>Ugovori_OPULJP[[#This Row],[Bespovratna sredstva - Ukupno (EU+Nac) HRK
= Ukupna ugovorena vrijednost bespovratnih sredstava]]*Ugovori_OPULJP[[#This Row],[EU STOPA SUFINANCIRANJA %
EU CO-FINANCING RATE %]]</f>
        <v>394680.41500000004</v>
      </c>
      <c r="P802" s="27">
        <f>Ugovori_OPULJP[[#This Row],[Bespovratna sredstva - Ukupno (EU+Nac) HRK
= Ukupna ugovorena vrijednost bespovratnih sredstava]]*Ugovori_OPULJP[[#This Row],[STOPA NACIONALNOG SUFINANCIRANJA %]]</f>
        <v>69649.485000000001</v>
      </c>
      <c r="Q802" s="27">
        <v>464329.9</v>
      </c>
      <c r="R802" s="27">
        <v>0</v>
      </c>
      <c r="S802" s="27">
        <v>0</v>
      </c>
      <c r="T802" s="20">
        <f>Ugovori_OPULJP[[#This Row],[Bespovratna sredstva - Ukupno (EU+Nac) HRK
= Ukupna ugovorena vrijednost bespovratnih sredstava]]+Ugovori_OPULJP[[#This Row],[Javni doprinos korisnika - HRK]]+Ugovori_OPULJP[[#This Row],[Privatni doprinos korisnika - HRK]]</f>
        <v>464329.9</v>
      </c>
      <c r="U802" s="17" t="s">
        <v>32</v>
      </c>
      <c r="V802" s="17" t="s">
        <v>29</v>
      </c>
      <c r="W802" s="35" t="s">
        <v>3140</v>
      </c>
      <c r="X802" s="35" t="s">
        <v>704</v>
      </c>
      <c r="Y802" s="11"/>
    </row>
    <row r="803" spans="1:25" ht="51" customHeight="1" x14ac:dyDescent="0.2">
      <c r="A803" s="33" t="s">
        <v>3141</v>
      </c>
      <c r="B803" s="34" t="s">
        <v>700</v>
      </c>
      <c r="C803" s="35" t="s">
        <v>701</v>
      </c>
      <c r="D803" s="35" t="s">
        <v>3069</v>
      </c>
      <c r="E803" s="44" t="s">
        <v>74</v>
      </c>
      <c r="F803" s="37" t="s">
        <v>1884</v>
      </c>
      <c r="G803" s="37" t="s">
        <v>3142</v>
      </c>
      <c r="H803" s="19">
        <v>44000</v>
      </c>
      <c r="I803" s="19">
        <v>44548</v>
      </c>
      <c r="J803" s="19" t="str">
        <f ca="1">IF(Ugovori_OPULJP[[#This Row],[DATUM ZAVRŠETKA OPERACIJE]]&lt;TODAY(),"završen","u provedbi")</f>
        <v>završen</v>
      </c>
      <c r="K803" s="18" t="s">
        <v>31</v>
      </c>
      <c r="L803" s="18" t="s">
        <v>31</v>
      </c>
      <c r="M803" s="42">
        <v>0.85</v>
      </c>
      <c r="N803" s="42">
        <v>0.15</v>
      </c>
      <c r="O803" s="27">
        <f>Ugovori_OPULJP[[#This Row],[Bespovratna sredstva - Ukupno (EU+Nac) HRK
= Ukupna ugovorena vrijednost bespovratnih sredstava]]*Ugovori_OPULJP[[#This Row],[EU STOPA SUFINANCIRANJA %
EU CO-FINANCING RATE %]]</f>
        <v>789360.82149999996</v>
      </c>
      <c r="P803" s="27">
        <f>Ugovori_OPULJP[[#This Row],[Bespovratna sredstva - Ukupno (EU+Nac) HRK
= Ukupna ugovorena vrijednost bespovratnih sredstava]]*Ugovori_OPULJP[[#This Row],[STOPA NACIONALNOG SUFINANCIRANJA %]]</f>
        <v>139298.96849999999</v>
      </c>
      <c r="Q803" s="27">
        <v>928659.79</v>
      </c>
      <c r="R803" s="27">
        <v>0</v>
      </c>
      <c r="S803" s="27">
        <v>0</v>
      </c>
      <c r="T803" s="20">
        <f>Ugovori_OPULJP[[#This Row],[Bespovratna sredstva - Ukupno (EU+Nac) HRK
= Ukupna ugovorena vrijednost bespovratnih sredstava]]+Ugovori_OPULJP[[#This Row],[Javni doprinos korisnika - HRK]]+Ugovori_OPULJP[[#This Row],[Privatni doprinos korisnika - HRK]]</f>
        <v>928659.79</v>
      </c>
      <c r="U803" s="17" t="s">
        <v>32</v>
      </c>
      <c r="V803" s="17" t="s">
        <v>29</v>
      </c>
      <c r="W803" s="35" t="s">
        <v>3143</v>
      </c>
      <c r="X803" s="35" t="s">
        <v>704</v>
      </c>
      <c r="Y803" s="11"/>
    </row>
    <row r="804" spans="1:25" ht="51" customHeight="1" x14ac:dyDescent="0.2">
      <c r="A804" s="33" t="s">
        <v>3144</v>
      </c>
      <c r="B804" s="34" t="s">
        <v>700</v>
      </c>
      <c r="C804" s="35" t="s">
        <v>701</v>
      </c>
      <c r="D804" s="35" t="s">
        <v>3069</v>
      </c>
      <c r="E804" s="44" t="s">
        <v>74</v>
      </c>
      <c r="F804" s="37" t="s">
        <v>3145</v>
      </c>
      <c r="G804" s="37" t="s">
        <v>3146</v>
      </c>
      <c r="H804" s="19">
        <v>44022</v>
      </c>
      <c r="I804" s="19">
        <v>44571</v>
      </c>
      <c r="J804" s="19" t="str">
        <f ca="1">IF(Ugovori_OPULJP[[#This Row],[DATUM ZAVRŠETKA OPERACIJE]]&lt;TODAY(),"završen","u provedbi")</f>
        <v>završen</v>
      </c>
      <c r="K804" s="18" t="s">
        <v>82</v>
      </c>
      <c r="L804" s="18" t="s">
        <v>82</v>
      </c>
      <c r="M804" s="42">
        <v>0.85</v>
      </c>
      <c r="N804" s="42">
        <v>0.15</v>
      </c>
      <c r="O804" s="27">
        <f>Ugovori_OPULJP[[#This Row],[Bespovratna sredstva - Ukupno (EU+Nac) HRK
= Ukupna ugovorena vrijednost bespovratnih sredstava]]*Ugovori_OPULJP[[#This Row],[EU STOPA SUFINANCIRANJA %
EU CO-FINANCING RATE %]]</f>
        <v>552552.58100000001</v>
      </c>
      <c r="P804" s="27">
        <f>Ugovori_OPULJP[[#This Row],[Bespovratna sredstva - Ukupno (EU+Nac) HRK
= Ukupna ugovorena vrijednost bespovratnih sredstava]]*Ugovori_OPULJP[[#This Row],[STOPA NACIONALNOG SUFINANCIRANJA %]]</f>
        <v>97509.278999999995</v>
      </c>
      <c r="Q804" s="27">
        <v>650061.86</v>
      </c>
      <c r="R804" s="27">
        <v>0</v>
      </c>
      <c r="S804" s="27">
        <v>0</v>
      </c>
      <c r="T804" s="20">
        <f>Ugovori_OPULJP[[#This Row],[Bespovratna sredstva - Ukupno (EU+Nac) HRK
= Ukupna ugovorena vrijednost bespovratnih sredstava]]+Ugovori_OPULJP[[#This Row],[Javni doprinos korisnika - HRK]]+Ugovori_OPULJP[[#This Row],[Privatni doprinos korisnika - HRK]]</f>
        <v>650061.86</v>
      </c>
      <c r="U804" s="17" t="s">
        <v>32</v>
      </c>
      <c r="V804" s="17" t="s">
        <v>29</v>
      </c>
      <c r="W804" s="35" t="s">
        <v>3147</v>
      </c>
      <c r="X804" s="35" t="s">
        <v>704</v>
      </c>
      <c r="Y804" s="11"/>
    </row>
    <row r="805" spans="1:25" ht="51" customHeight="1" x14ac:dyDescent="0.2">
      <c r="A805" s="33" t="s">
        <v>3148</v>
      </c>
      <c r="B805" s="34" t="s">
        <v>700</v>
      </c>
      <c r="C805" s="35" t="s">
        <v>701</v>
      </c>
      <c r="D805" s="35" t="s">
        <v>3069</v>
      </c>
      <c r="E805" s="44" t="s">
        <v>74</v>
      </c>
      <c r="F805" s="37" t="s">
        <v>3149</v>
      </c>
      <c r="G805" s="37" t="s">
        <v>1146</v>
      </c>
      <c r="H805" s="19">
        <v>44000</v>
      </c>
      <c r="I805" s="19">
        <v>44548</v>
      </c>
      <c r="J805" s="19" t="str">
        <f ca="1">IF(Ugovori_OPULJP[[#This Row],[DATUM ZAVRŠETKA OPERACIJE]]&lt;TODAY(),"završen","u provedbi")</f>
        <v>završen</v>
      </c>
      <c r="K805" s="18" t="s">
        <v>87</v>
      </c>
      <c r="L805" s="18" t="s">
        <v>82</v>
      </c>
      <c r="M805" s="42">
        <v>0.85</v>
      </c>
      <c r="N805" s="42">
        <v>0.15</v>
      </c>
      <c r="O805" s="27">
        <f>Ugovori_OPULJP[[#This Row],[Bespovratna sredstva - Ukupno (EU+Nac) HRK
= Ukupna ugovorena vrijednost bespovratnih sredstava]]*Ugovori_OPULJP[[#This Row],[EU STOPA SUFINANCIRANJA %
EU CO-FINANCING RATE %]]</f>
        <v>1526345</v>
      </c>
      <c r="P805" s="27">
        <f>Ugovori_OPULJP[[#This Row],[Bespovratna sredstva - Ukupno (EU+Nac) HRK
= Ukupna ugovorena vrijednost bespovratnih sredstava]]*Ugovori_OPULJP[[#This Row],[STOPA NACIONALNOG SUFINANCIRANJA %]]</f>
        <v>269355</v>
      </c>
      <c r="Q805" s="27">
        <v>1795700</v>
      </c>
      <c r="R805" s="27">
        <v>0</v>
      </c>
      <c r="S805" s="27">
        <v>0</v>
      </c>
      <c r="T805" s="20">
        <f>Ugovori_OPULJP[[#This Row],[Bespovratna sredstva - Ukupno (EU+Nac) HRK
= Ukupna ugovorena vrijednost bespovratnih sredstava]]+Ugovori_OPULJP[[#This Row],[Javni doprinos korisnika - HRK]]+Ugovori_OPULJP[[#This Row],[Privatni doprinos korisnika - HRK]]</f>
        <v>1795700</v>
      </c>
      <c r="U805" s="17" t="s">
        <v>32</v>
      </c>
      <c r="V805" s="17" t="s">
        <v>29</v>
      </c>
      <c r="W805" s="35" t="s">
        <v>3143</v>
      </c>
      <c r="X805" s="35" t="s">
        <v>704</v>
      </c>
      <c r="Y805" s="11"/>
    </row>
    <row r="806" spans="1:25" ht="51" customHeight="1" x14ac:dyDescent="0.2">
      <c r="A806" s="33" t="s">
        <v>3150</v>
      </c>
      <c r="B806" s="34" t="s">
        <v>700</v>
      </c>
      <c r="C806" s="35" t="s">
        <v>701</v>
      </c>
      <c r="D806" s="35" t="s">
        <v>3069</v>
      </c>
      <c r="E806" s="44" t="s">
        <v>74</v>
      </c>
      <c r="F806" s="37" t="s">
        <v>3151</v>
      </c>
      <c r="G806" s="37" t="s">
        <v>3152</v>
      </c>
      <c r="H806" s="19">
        <v>44007</v>
      </c>
      <c r="I806" s="19">
        <v>44555</v>
      </c>
      <c r="J806" s="19" t="str">
        <f ca="1">IF(Ugovori_OPULJP[[#This Row],[DATUM ZAVRŠETKA OPERACIJE]]&lt;TODAY(),"završen","u provedbi")</f>
        <v>završen</v>
      </c>
      <c r="K806" s="18" t="s">
        <v>354</v>
      </c>
      <c r="L806" s="18" t="s">
        <v>354</v>
      </c>
      <c r="M806" s="42">
        <v>0.85</v>
      </c>
      <c r="N806" s="42">
        <v>0.15</v>
      </c>
      <c r="O806" s="27">
        <f>Ugovori_OPULJP[[#This Row],[Bespovratna sredstva - Ukupno (EU+Nac) HRK
= Ukupna ugovorena vrijednost bespovratnih sredstava]]*Ugovori_OPULJP[[#This Row],[EU STOPA SUFINANCIRANJA %
EU CO-FINANCING RATE %]]</f>
        <v>552552.58100000001</v>
      </c>
      <c r="P806" s="27">
        <f>Ugovori_OPULJP[[#This Row],[Bespovratna sredstva - Ukupno (EU+Nac) HRK
= Ukupna ugovorena vrijednost bespovratnih sredstava]]*Ugovori_OPULJP[[#This Row],[STOPA NACIONALNOG SUFINANCIRANJA %]]</f>
        <v>97509.278999999995</v>
      </c>
      <c r="Q806" s="27">
        <v>650061.86</v>
      </c>
      <c r="R806" s="27">
        <v>0</v>
      </c>
      <c r="S806" s="27">
        <v>0</v>
      </c>
      <c r="T806" s="20">
        <f>Ugovori_OPULJP[[#This Row],[Bespovratna sredstva - Ukupno (EU+Nac) HRK
= Ukupna ugovorena vrijednost bespovratnih sredstava]]+Ugovori_OPULJP[[#This Row],[Javni doprinos korisnika - HRK]]+Ugovori_OPULJP[[#This Row],[Privatni doprinos korisnika - HRK]]</f>
        <v>650061.86</v>
      </c>
      <c r="U806" s="17" t="s">
        <v>32</v>
      </c>
      <c r="V806" s="17" t="s">
        <v>29</v>
      </c>
      <c r="W806" s="35" t="s">
        <v>3153</v>
      </c>
      <c r="X806" s="35" t="s">
        <v>704</v>
      </c>
      <c r="Y806" s="11"/>
    </row>
    <row r="807" spans="1:25" ht="51" customHeight="1" x14ac:dyDescent="0.2">
      <c r="A807" s="33" t="s">
        <v>3154</v>
      </c>
      <c r="B807" s="34" t="s">
        <v>700</v>
      </c>
      <c r="C807" s="35" t="s">
        <v>701</v>
      </c>
      <c r="D807" s="35" t="s">
        <v>3069</v>
      </c>
      <c r="E807" s="44" t="s">
        <v>74</v>
      </c>
      <c r="F807" s="37" t="s">
        <v>1853</v>
      </c>
      <c r="G807" s="37" t="s">
        <v>2535</v>
      </c>
      <c r="H807" s="19">
        <v>44000</v>
      </c>
      <c r="I807" s="19">
        <v>44548</v>
      </c>
      <c r="J807" s="19" t="str">
        <f ca="1">IF(Ugovori_OPULJP[[#This Row],[DATUM ZAVRŠETKA OPERACIJE]]&lt;TODAY(),"završen","u provedbi")</f>
        <v>završen</v>
      </c>
      <c r="K807" s="18" t="s">
        <v>31</v>
      </c>
      <c r="L807" s="18" t="s">
        <v>31</v>
      </c>
      <c r="M807" s="42">
        <v>0.85</v>
      </c>
      <c r="N807" s="42">
        <v>0.15</v>
      </c>
      <c r="O807" s="27">
        <f>Ugovori_OPULJP[[#This Row],[Bespovratna sredstva - Ukupno (EU+Nac) HRK
= Ukupna ugovorena vrijednost bespovratnih sredstava]]*Ugovori_OPULJP[[#This Row],[EU STOPA SUFINANCIRANJA %
EU CO-FINANCING RATE %]]</f>
        <v>394680.41500000004</v>
      </c>
      <c r="P807" s="27">
        <f>Ugovori_OPULJP[[#This Row],[Bespovratna sredstva - Ukupno (EU+Nac) HRK
= Ukupna ugovorena vrijednost bespovratnih sredstava]]*Ugovori_OPULJP[[#This Row],[STOPA NACIONALNOG SUFINANCIRANJA %]]</f>
        <v>69649.485000000001</v>
      </c>
      <c r="Q807" s="27">
        <v>464329.9</v>
      </c>
      <c r="R807" s="27">
        <v>0</v>
      </c>
      <c r="S807" s="27">
        <v>0</v>
      </c>
      <c r="T807" s="20">
        <f>Ugovori_OPULJP[[#This Row],[Bespovratna sredstva - Ukupno (EU+Nac) HRK
= Ukupna ugovorena vrijednost bespovratnih sredstava]]+Ugovori_OPULJP[[#This Row],[Javni doprinos korisnika - HRK]]+Ugovori_OPULJP[[#This Row],[Privatni doprinos korisnika - HRK]]</f>
        <v>464329.9</v>
      </c>
      <c r="U807" s="17" t="s">
        <v>32</v>
      </c>
      <c r="V807" s="17" t="s">
        <v>29</v>
      </c>
      <c r="W807" s="35" t="s">
        <v>3155</v>
      </c>
      <c r="X807" s="35" t="s">
        <v>704</v>
      </c>
      <c r="Y807" s="11"/>
    </row>
    <row r="808" spans="1:25" ht="51" customHeight="1" x14ac:dyDescent="0.2">
      <c r="A808" s="33" t="s">
        <v>3156</v>
      </c>
      <c r="B808" s="34" t="s">
        <v>700</v>
      </c>
      <c r="C808" s="35" t="s">
        <v>701</v>
      </c>
      <c r="D808" s="35" t="s">
        <v>3069</v>
      </c>
      <c r="E808" s="44" t="s">
        <v>74</v>
      </c>
      <c r="F808" s="37" t="s">
        <v>3157</v>
      </c>
      <c r="G808" s="37" t="s">
        <v>3158</v>
      </c>
      <c r="H808" s="19">
        <v>44130</v>
      </c>
      <c r="I808" s="19">
        <v>44677</v>
      </c>
      <c r="J808" s="19" t="str">
        <f ca="1">IF(Ugovori_OPULJP[[#This Row],[DATUM ZAVRŠETKA OPERACIJE]]&lt;TODAY(),"završen","u provedbi")</f>
        <v>završen</v>
      </c>
      <c r="K808" s="18" t="s">
        <v>82</v>
      </c>
      <c r="L808" s="18" t="s">
        <v>82</v>
      </c>
      <c r="M808" s="42">
        <v>0.85</v>
      </c>
      <c r="N808" s="42">
        <v>0.15</v>
      </c>
      <c r="O808" s="27">
        <f>Ugovori_OPULJP[[#This Row],[Bespovratna sredstva - Ukupno (EU+Nac) HRK
= Ukupna ugovorena vrijednost bespovratnih sredstava]]*Ugovori_OPULJP[[#This Row],[EU STOPA SUFINANCIRANJA %
EU CO-FINANCING RATE %]]</f>
        <v>394570</v>
      </c>
      <c r="P808" s="27">
        <f>Ugovori_OPULJP[[#This Row],[Bespovratna sredstva - Ukupno (EU+Nac) HRK
= Ukupna ugovorena vrijednost bespovratnih sredstava]]*Ugovori_OPULJP[[#This Row],[STOPA NACIONALNOG SUFINANCIRANJA %]]</f>
        <v>69630</v>
      </c>
      <c r="Q808" s="27">
        <v>464200</v>
      </c>
      <c r="R808" s="27">
        <v>0</v>
      </c>
      <c r="S808" s="27">
        <v>0</v>
      </c>
      <c r="T808" s="20">
        <f>Ugovori_OPULJP[[#This Row],[Bespovratna sredstva - Ukupno (EU+Nac) HRK
= Ukupna ugovorena vrijednost bespovratnih sredstava]]+Ugovori_OPULJP[[#This Row],[Javni doprinos korisnika - HRK]]+Ugovori_OPULJP[[#This Row],[Privatni doprinos korisnika - HRK]]</f>
        <v>464200</v>
      </c>
      <c r="U808" s="17" t="s">
        <v>32</v>
      </c>
      <c r="V808" s="17" t="s">
        <v>29</v>
      </c>
      <c r="W808" s="35" t="s">
        <v>3159</v>
      </c>
      <c r="X808" s="35" t="s">
        <v>704</v>
      </c>
      <c r="Y808" s="11"/>
    </row>
    <row r="809" spans="1:25" ht="51" customHeight="1" x14ac:dyDescent="0.2">
      <c r="A809" s="33" t="s">
        <v>3160</v>
      </c>
      <c r="B809" s="34" t="s">
        <v>700</v>
      </c>
      <c r="C809" s="35" t="s">
        <v>701</v>
      </c>
      <c r="D809" s="35" t="s">
        <v>3069</v>
      </c>
      <c r="E809" s="44" t="s">
        <v>74</v>
      </c>
      <c r="F809" s="37" t="s">
        <v>3161</v>
      </c>
      <c r="G809" s="37" t="s">
        <v>3162</v>
      </c>
      <c r="H809" s="19">
        <v>44000</v>
      </c>
      <c r="I809" s="19">
        <v>44457</v>
      </c>
      <c r="J809" s="19" t="str">
        <f ca="1">IF(Ugovori_OPULJP[[#This Row],[DATUM ZAVRŠETKA OPERACIJE]]&lt;TODAY(),"završen","u provedbi")</f>
        <v>završen</v>
      </c>
      <c r="K809" s="18" t="s">
        <v>102</v>
      </c>
      <c r="L809" s="18" t="s">
        <v>102</v>
      </c>
      <c r="M809" s="42">
        <v>0.85</v>
      </c>
      <c r="N809" s="42">
        <v>0.15</v>
      </c>
      <c r="O809" s="27">
        <f>Ugovori_OPULJP[[#This Row],[Bespovratna sredstva - Ukupno (EU+Nac) HRK
= Ukupna ugovorena vrijednost bespovratnih sredstava]]*Ugovori_OPULJP[[#This Row],[EU STOPA SUFINANCIRANJA %
EU CO-FINANCING RATE %]]</f>
        <v>1177930</v>
      </c>
      <c r="P809" s="27">
        <f>Ugovori_OPULJP[[#This Row],[Bespovratna sredstva - Ukupno (EU+Nac) HRK
= Ukupna ugovorena vrijednost bespovratnih sredstava]]*Ugovori_OPULJP[[#This Row],[STOPA NACIONALNOG SUFINANCIRANJA %]]</f>
        <v>207870</v>
      </c>
      <c r="Q809" s="27">
        <v>1385800</v>
      </c>
      <c r="R809" s="27">
        <v>0</v>
      </c>
      <c r="S809" s="27">
        <v>0</v>
      </c>
      <c r="T809" s="20">
        <f>Ugovori_OPULJP[[#This Row],[Bespovratna sredstva - Ukupno (EU+Nac) HRK
= Ukupna ugovorena vrijednost bespovratnih sredstava]]+Ugovori_OPULJP[[#This Row],[Javni doprinos korisnika - HRK]]+Ugovori_OPULJP[[#This Row],[Privatni doprinos korisnika - HRK]]</f>
        <v>1385800</v>
      </c>
      <c r="U809" s="17" t="s">
        <v>32</v>
      </c>
      <c r="V809" s="17" t="s">
        <v>29</v>
      </c>
      <c r="W809" s="35" t="s">
        <v>3163</v>
      </c>
      <c r="X809" s="35" t="s">
        <v>704</v>
      </c>
      <c r="Y809" s="11"/>
    </row>
    <row r="810" spans="1:25" ht="51" customHeight="1" x14ac:dyDescent="0.2">
      <c r="A810" s="33" t="s">
        <v>3164</v>
      </c>
      <c r="B810" s="34" t="s">
        <v>700</v>
      </c>
      <c r="C810" s="35" t="s">
        <v>701</v>
      </c>
      <c r="D810" s="35" t="s">
        <v>3069</v>
      </c>
      <c r="E810" s="44" t="s">
        <v>74</v>
      </c>
      <c r="F810" s="37" t="s">
        <v>3165</v>
      </c>
      <c r="G810" s="37" t="s">
        <v>3166</v>
      </c>
      <c r="H810" s="19">
        <v>44019</v>
      </c>
      <c r="I810" s="19">
        <v>44476</v>
      </c>
      <c r="J810" s="19" t="str">
        <f ca="1">IF(Ugovori_OPULJP[[#This Row],[DATUM ZAVRŠETKA OPERACIJE]]&lt;TODAY(),"završen","u provedbi")</f>
        <v>završen</v>
      </c>
      <c r="K810" s="18" t="s">
        <v>82</v>
      </c>
      <c r="L810" s="18" t="s">
        <v>82</v>
      </c>
      <c r="M810" s="42">
        <v>0.85</v>
      </c>
      <c r="N810" s="42">
        <v>0.15</v>
      </c>
      <c r="O810" s="27">
        <f>Ugovori_OPULJP[[#This Row],[Bespovratna sredstva - Ukupno (EU+Nac) HRK
= Ukupna ugovorena vrijednost bespovratnih sredstava]]*Ugovori_OPULJP[[#This Row],[EU STOPA SUFINANCIRANJA %
EU CO-FINANCING RATE %]]</f>
        <v>1973401.2930000001</v>
      </c>
      <c r="P810" s="27">
        <f>Ugovori_OPULJP[[#This Row],[Bespovratna sredstva - Ukupno (EU+Nac) HRK
= Ukupna ugovorena vrijednost bespovratnih sredstava]]*Ugovori_OPULJP[[#This Row],[STOPA NACIONALNOG SUFINANCIRANJA %]]</f>
        <v>348247.28700000001</v>
      </c>
      <c r="Q810" s="27">
        <v>2321648.58</v>
      </c>
      <c r="R810" s="27">
        <v>0</v>
      </c>
      <c r="S810" s="27">
        <v>0</v>
      </c>
      <c r="T810" s="20">
        <f>Ugovori_OPULJP[[#This Row],[Bespovratna sredstva - Ukupno (EU+Nac) HRK
= Ukupna ugovorena vrijednost bespovratnih sredstava]]+Ugovori_OPULJP[[#This Row],[Javni doprinos korisnika - HRK]]+Ugovori_OPULJP[[#This Row],[Privatni doprinos korisnika - HRK]]</f>
        <v>2321648.58</v>
      </c>
      <c r="U810" s="17" t="s">
        <v>32</v>
      </c>
      <c r="V810" s="17" t="s">
        <v>29</v>
      </c>
      <c r="W810" s="35" t="s">
        <v>3167</v>
      </c>
      <c r="X810" s="35" t="s">
        <v>704</v>
      </c>
      <c r="Y810" s="11"/>
    </row>
    <row r="811" spans="1:25" ht="51" customHeight="1" x14ac:dyDescent="0.2">
      <c r="A811" s="33" t="s">
        <v>3168</v>
      </c>
      <c r="B811" s="34" t="s">
        <v>700</v>
      </c>
      <c r="C811" s="35" t="s">
        <v>701</v>
      </c>
      <c r="D811" s="35" t="s">
        <v>3069</v>
      </c>
      <c r="E811" s="44" t="s">
        <v>74</v>
      </c>
      <c r="F811" s="37" t="s">
        <v>3169</v>
      </c>
      <c r="G811" s="37" t="s">
        <v>1117</v>
      </c>
      <c r="H811" s="19">
        <v>44000</v>
      </c>
      <c r="I811" s="19">
        <v>44548</v>
      </c>
      <c r="J811" s="19" t="str">
        <f ca="1">IF(Ugovori_OPULJP[[#This Row],[DATUM ZAVRŠETKA OPERACIJE]]&lt;TODAY(),"završen","u provedbi")</f>
        <v>završen</v>
      </c>
      <c r="K811" s="18" t="s">
        <v>320</v>
      </c>
      <c r="L811" s="18" t="s">
        <v>320</v>
      </c>
      <c r="M811" s="42">
        <v>0.85</v>
      </c>
      <c r="N811" s="42">
        <v>0.15</v>
      </c>
      <c r="O811" s="27">
        <f>Ugovori_OPULJP[[#This Row],[Bespovratna sredstva - Ukupno (EU+Nac) HRK
= Ukupna ugovorena vrijednost bespovratnih sredstava]]*Ugovori_OPULJP[[#This Row],[EU STOPA SUFINANCIRANJA %
EU CO-FINANCING RATE %]]</f>
        <v>3919613.5</v>
      </c>
      <c r="P811" s="27">
        <f>Ugovori_OPULJP[[#This Row],[Bespovratna sredstva - Ukupno (EU+Nac) HRK
= Ukupna ugovorena vrijednost bespovratnih sredstava]]*Ugovori_OPULJP[[#This Row],[STOPA NACIONALNOG SUFINANCIRANJA %]]</f>
        <v>691696.5</v>
      </c>
      <c r="Q811" s="27">
        <v>4611310</v>
      </c>
      <c r="R811" s="27">
        <v>0</v>
      </c>
      <c r="S811" s="27">
        <v>0</v>
      </c>
      <c r="T811" s="20">
        <f>Ugovori_OPULJP[[#This Row],[Bespovratna sredstva - Ukupno (EU+Nac) HRK
= Ukupna ugovorena vrijednost bespovratnih sredstava]]+Ugovori_OPULJP[[#This Row],[Javni doprinos korisnika - HRK]]+Ugovori_OPULJP[[#This Row],[Privatni doprinos korisnika - HRK]]</f>
        <v>4611310</v>
      </c>
      <c r="U811" s="17" t="s">
        <v>32</v>
      </c>
      <c r="V811" s="17" t="s">
        <v>29</v>
      </c>
      <c r="W811" s="35" t="s">
        <v>3170</v>
      </c>
      <c r="X811" s="35" t="s">
        <v>704</v>
      </c>
      <c r="Y811" s="11"/>
    </row>
    <row r="812" spans="1:25" ht="51" customHeight="1" x14ac:dyDescent="0.2">
      <c r="A812" s="33" t="s">
        <v>3171</v>
      </c>
      <c r="B812" s="34" t="s">
        <v>700</v>
      </c>
      <c r="C812" s="35" t="s">
        <v>701</v>
      </c>
      <c r="D812" s="35" t="s">
        <v>3069</v>
      </c>
      <c r="E812" s="44" t="s">
        <v>74</v>
      </c>
      <c r="F812" s="37" t="s">
        <v>3172</v>
      </c>
      <c r="G812" s="37" t="s">
        <v>3173</v>
      </c>
      <c r="H812" s="19">
        <v>44019</v>
      </c>
      <c r="I812" s="19">
        <v>44568</v>
      </c>
      <c r="J812" s="19" t="str">
        <f ca="1">IF(Ugovori_OPULJP[[#This Row],[DATUM ZAVRŠETKA OPERACIJE]]&lt;TODAY(),"završen","u provedbi")</f>
        <v>završen</v>
      </c>
      <c r="K812" s="18" t="s">
        <v>82</v>
      </c>
      <c r="L812" s="18" t="s">
        <v>82</v>
      </c>
      <c r="M812" s="42">
        <v>0.85</v>
      </c>
      <c r="N812" s="42">
        <v>0.15</v>
      </c>
      <c r="O812" s="27">
        <f>Ugovori_OPULJP[[#This Row],[Bespovratna sredstva - Ukupno (EU+Nac) HRK
= Ukupna ugovorena vrijednost bespovratnih sredstava]]*Ugovori_OPULJP[[#This Row],[EU STOPA SUFINANCIRANJA %
EU CO-FINANCING RATE %]]</f>
        <v>1973401.2930000001</v>
      </c>
      <c r="P812" s="27">
        <f>Ugovori_OPULJP[[#This Row],[Bespovratna sredstva - Ukupno (EU+Nac) HRK
= Ukupna ugovorena vrijednost bespovratnih sredstava]]*Ugovori_OPULJP[[#This Row],[STOPA NACIONALNOG SUFINANCIRANJA %]]</f>
        <v>348247.28700000001</v>
      </c>
      <c r="Q812" s="27">
        <v>2321648.58</v>
      </c>
      <c r="R812" s="27">
        <v>0</v>
      </c>
      <c r="S812" s="27">
        <v>0</v>
      </c>
      <c r="T812" s="20">
        <f>Ugovori_OPULJP[[#This Row],[Bespovratna sredstva - Ukupno (EU+Nac) HRK
= Ukupna ugovorena vrijednost bespovratnih sredstava]]+Ugovori_OPULJP[[#This Row],[Javni doprinos korisnika - HRK]]+Ugovori_OPULJP[[#This Row],[Privatni doprinos korisnika - HRK]]</f>
        <v>2321648.58</v>
      </c>
      <c r="U812" s="17" t="s">
        <v>32</v>
      </c>
      <c r="V812" s="17" t="s">
        <v>29</v>
      </c>
      <c r="W812" s="35" t="s">
        <v>3174</v>
      </c>
      <c r="X812" s="35" t="s">
        <v>704</v>
      </c>
      <c r="Y812" s="11"/>
    </row>
    <row r="813" spans="1:25" ht="51" customHeight="1" x14ac:dyDescent="0.2">
      <c r="A813" s="33" t="s">
        <v>3175</v>
      </c>
      <c r="B813" s="34" t="s">
        <v>700</v>
      </c>
      <c r="C813" s="35" t="s">
        <v>701</v>
      </c>
      <c r="D813" s="35" t="s">
        <v>3069</v>
      </c>
      <c r="E813" s="44" t="s">
        <v>74</v>
      </c>
      <c r="F813" s="37" t="s">
        <v>3176</v>
      </c>
      <c r="G813" s="37" t="s">
        <v>3177</v>
      </c>
      <c r="H813" s="19">
        <v>44133</v>
      </c>
      <c r="I813" s="19">
        <v>44680</v>
      </c>
      <c r="J813" s="19" t="str">
        <f ca="1">IF(Ugovori_OPULJP[[#This Row],[DATUM ZAVRŠETKA OPERACIJE]]&lt;TODAY(),"završen","u provedbi")</f>
        <v>završen</v>
      </c>
      <c r="K813" s="18" t="s">
        <v>848</v>
      </c>
      <c r="L813" s="18" t="s">
        <v>31</v>
      </c>
      <c r="M813" s="42">
        <v>0.85</v>
      </c>
      <c r="N813" s="42">
        <v>0.15</v>
      </c>
      <c r="O813" s="27">
        <f>Ugovori_OPULJP[[#This Row],[Bespovratna sredstva - Ukupno (EU+Nac) HRK
= Ukupna ugovorena vrijednost bespovratnih sredstava]]*Ugovori_OPULJP[[#This Row],[EU STOPA SUFINANCIRANJA %
EU CO-FINANCING RATE %]]</f>
        <v>394680.41500000004</v>
      </c>
      <c r="P813" s="27">
        <f>Ugovori_OPULJP[[#This Row],[Bespovratna sredstva - Ukupno (EU+Nac) HRK
= Ukupna ugovorena vrijednost bespovratnih sredstava]]*Ugovori_OPULJP[[#This Row],[STOPA NACIONALNOG SUFINANCIRANJA %]]</f>
        <v>69649.485000000001</v>
      </c>
      <c r="Q813" s="27">
        <v>464329.9</v>
      </c>
      <c r="R813" s="27">
        <v>0</v>
      </c>
      <c r="S813" s="27">
        <v>0</v>
      </c>
      <c r="T813" s="20">
        <f>Ugovori_OPULJP[[#This Row],[Bespovratna sredstva - Ukupno (EU+Nac) HRK
= Ukupna ugovorena vrijednost bespovratnih sredstava]]+Ugovori_OPULJP[[#This Row],[Javni doprinos korisnika - HRK]]+Ugovori_OPULJP[[#This Row],[Privatni doprinos korisnika - HRK]]</f>
        <v>464329.9</v>
      </c>
      <c r="U813" s="17" t="s">
        <v>32</v>
      </c>
      <c r="V813" s="17" t="s">
        <v>29</v>
      </c>
      <c r="W813" s="35" t="s">
        <v>3178</v>
      </c>
      <c r="X813" s="35" t="s">
        <v>704</v>
      </c>
      <c r="Y813" s="11"/>
    </row>
    <row r="814" spans="1:25" ht="51" customHeight="1" x14ac:dyDescent="0.2">
      <c r="A814" s="33" t="s">
        <v>3179</v>
      </c>
      <c r="B814" s="34" t="s">
        <v>700</v>
      </c>
      <c r="C814" s="35" t="s">
        <v>701</v>
      </c>
      <c r="D814" s="35" t="s">
        <v>3069</v>
      </c>
      <c r="E814" s="44" t="s">
        <v>74</v>
      </c>
      <c r="F814" s="37" t="s">
        <v>3180</v>
      </c>
      <c r="G814" s="37" t="s">
        <v>3181</v>
      </c>
      <c r="H814" s="19">
        <v>44032</v>
      </c>
      <c r="I814" s="19">
        <v>44581</v>
      </c>
      <c r="J814" s="19" t="str">
        <f ca="1">IF(Ugovori_OPULJP[[#This Row],[DATUM ZAVRŠETKA OPERACIJE]]&lt;TODAY(),"završen","u provedbi")</f>
        <v>završen</v>
      </c>
      <c r="K814" s="18" t="s">
        <v>31</v>
      </c>
      <c r="L814" s="18" t="s">
        <v>31</v>
      </c>
      <c r="M814" s="42">
        <v>0.85</v>
      </c>
      <c r="N814" s="42">
        <v>0.15</v>
      </c>
      <c r="O814" s="27">
        <f>Ugovori_OPULJP[[#This Row],[Bespovratna sredstva - Ukupno (EU+Nac) HRK
= Ukupna ugovorena vrijednost bespovratnih sredstava]]*Ugovori_OPULJP[[#This Row],[EU STOPA SUFINANCIRANJA %
EU CO-FINANCING RATE %]]</f>
        <v>789360.82149999996</v>
      </c>
      <c r="P814" s="27">
        <f>Ugovori_OPULJP[[#This Row],[Bespovratna sredstva - Ukupno (EU+Nac) HRK
= Ukupna ugovorena vrijednost bespovratnih sredstava]]*Ugovori_OPULJP[[#This Row],[STOPA NACIONALNOG SUFINANCIRANJA %]]</f>
        <v>139298.96849999999</v>
      </c>
      <c r="Q814" s="27">
        <v>928659.79</v>
      </c>
      <c r="R814" s="27">
        <v>0</v>
      </c>
      <c r="S814" s="27">
        <v>0</v>
      </c>
      <c r="T814" s="20">
        <f>Ugovori_OPULJP[[#This Row],[Bespovratna sredstva - Ukupno (EU+Nac) HRK
= Ukupna ugovorena vrijednost bespovratnih sredstava]]+Ugovori_OPULJP[[#This Row],[Javni doprinos korisnika - HRK]]+Ugovori_OPULJP[[#This Row],[Privatni doprinos korisnika - HRK]]</f>
        <v>928659.79</v>
      </c>
      <c r="U814" s="17" t="s">
        <v>32</v>
      </c>
      <c r="V814" s="17" t="s">
        <v>29</v>
      </c>
      <c r="W814" s="35" t="s">
        <v>3182</v>
      </c>
      <c r="X814" s="35" t="s">
        <v>704</v>
      </c>
      <c r="Y814" s="11"/>
    </row>
    <row r="815" spans="1:25" ht="51" customHeight="1" x14ac:dyDescent="0.2">
      <c r="A815" s="33" t="s">
        <v>3183</v>
      </c>
      <c r="B815" s="34" t="s">
        <v>700</v>
      </c>
      <c r="C815" s="35" t="s">
        <v>701</v>
      </c>
      <c r="D815" s="35" t="s">
        <v>3069</v>
      </c>
      <c r="E815" s="44" t="s">
        <v>74</v>
      </c>
      <c r="F815" s="37" t="s">
        <v>3184</v>
      </c>
      <c r="G815" s="37" t="s">
        <v>3185</v>
      </c>
      <c r="H815" s="19">
        <v>44134</v>
      </c>
      <c r="I815" s="19">
        <v>44681</v>
      </c>
      <c r="J815" s="19" t="str">
        <f ca="1">IF(Ugovori_OPULJP[[#This Row],[DATUM ZAVRŠETKA OPERACIJE]]&lt;TODAY(),"završen","u provedbi")</f>
        <v>završen</v>
      </c>
      <c r="K815" s="18" t="s">
        <v>31</v>
      </c>
      <c r="L815" s="18" t="s">
        <v>31</v>
      </c>
      <c r="M815" s="42">
        <v>0.85</v>
      </c>
      <c r="N815" s="42">
        <v>0.15</v>
      </c>
      <c r="O815" s="27">
        <f>Ugovori_OPULJP[[#This Row],[Bespovratna sredstva - Ukupno (EU+Nac) HRK
= Ukupna ugovorena vrijednost bespovratnih sredstava]]*Ugovori_OPULJP[[#This Row],[EU STOPA SUFINANCIRANJA %
EU CO-FINANCING RATE %]]</f>
        <v>947232.98749999993</v>
      </c>
      <c r="P815" s="27">
        <f>Ugovori_OPULJP[[#This Row],[Bespovratna sredstva - Ukupno (EU+Nac) HRK
= Ukupna ugovorena vrijednost bespovratnih sredstava]]*Ugovori_OPULJP[[#This Row],[STOPA NACIONALNOG SUFINANCIRANJA %]]</f>
        <v>167158.76249999998</v>
      </c>
      <c r="Q815" s="27">
        <v>1114391.75</v>
      </c>
      <c r="R815" s="27">
        <v>0</v>
      </c>
      <c r="S815" s="27">
        <v>0</v>
      </c>
      <c r="T815" s="20">
        <f>Ugovori_OPULJP[[#This Row],[Bespovratna sredstva - Ukupno (EU+Nac) HRK
= Ukupna ugovorena vrijednost bespovratnih sredstava]]+Ugovori_OPULJP[[#This Row],[Javni doprinos korisnika - HRK]]+Ugovori_OPULJP[[#This Row],[Privatni doprinos korisnika - HRK]]</f>
        <v>1114391.75</v>
      </c>
      <c r="U815" s="17" t="s">
        <v>32</v>
      </c>
      <c r="V815" s="17" t="s">
        <v>29</v>
      </c>
      <c r="W815" s="35" t="s">
        <v>3186</v>
      </c>
      <c r="X815" s="35" t="s">
        <v>704</v>
      </c>
      <c r="Y815" s="11"/>
    </row>
    <row r="816" spans="1:25" ht="51" customHeight="1" x14ac:dyDescent="0.2">
      <c r="A816" s="33" t="s">
        <v>3187</v>
      </c>
      <c r="B816" s="34" t="s">
        <v>700</v>
      </c>
      <c r="C816" s="35" t="s">
        <v>701</v>
      </c>
      <c r="D816" s="35" t="s">
        <v>3069</v>
      </c>
      <c r="E816" s="44" t="s">
        <v>74</v>
      </c>
      <c r="F816" s="37" t="s">
        <v>3188</v>
      </c>
      <c r="G816" s="37" t="s">
        <v>3189</v>
      </c>
      <c r="H816" s="19">
        <v>44000</v>
      </c>
      <c r="I816" s="19">
        <v>44530</v>
      </c>
      <c r="J816" s="19" t="str">
        <f ca="1">IF(Ugovori_OPULJP[[#This Row],[DATUM ZAVRŠETKA OPERACIJE]]&lt;TODAY(),"završen","u provedbi")</f>
        <v>završen</v>
      </c>
      <c r="K816" s="18" t="s">
        <v>3190</v>
      </c>
      <c r="L816" s="18" t="s">
        <v>171</v>
      </c>
      <c r="M816" s="42">
        <v>0.85</v>
      </c>
      <c r="N816" s="42">
        <v>0.15</v>
      </c>
      <c r="O816" s="27">
        <f>Ugovori_OPULJP[[#This Row],[Bespovratna sredstva - Ukupno (EU+Nac) HRK
= Ukupna ugovorena vrijednost bespovratnih sredstava]]*Ugovori_OPULJP[[#This Row],[EU STOPA SUFINANCIRANJA %
EU CO-FINANCING RATE %]]</f>
        <v>1578721.6514999999</v>
      </c>
      <c r="P816" s="27">
        <f>Ugovori_OPULJP[[#This Row],[Bespovratna sredstva - Ukupno (EU+Nac) HRK
= Ukupna ugovorena vrijednost bespovratnih sredstava]]*Ugovori_OPULJP[[#This Row],[STOPA NACIONALNOG SUFINANCIRANJA %]]</f>
        <v>278597.93849999999</v>
      </c>
      <c r="Q816" s="27">
        <v>1857319.59</v>
      </c>
      <c r="R816" s="27">
        <v>0</v>
      </c>
      <c r="S816" s="27">
        <v>0</v>
      </c>
      <c r="T816" s="20">
        <f>Ugovori_OPULJP[[#This Row],[Bespovratna sredstva - Ukupno (EU+Nac) HRK
= Ukupna ugovorena vrijednost bespovratnih sredstava]]+Ugovori_OPULJP[[#This Row],[Javni doprinos korisnika - HRK]]+Ugovori_OPULJP[[#This Row],[Privatni doprinos korisnika - HRK]]</f>
        <v>1857319.59</v>
      </c>
      <c r="U816" s="17" t="s">
        <v>32</v>
      </c>
      <c r="V816" s="17" t="s">
        <v>29</v>
      </c>
      <c r="W816" s="35" t="s">
        <v>3191</v>
      </c>
      <c r="X816" s="35" t="s">
        <v>704</v>
      </c>
      <c r="Y816" s="11"/>
    </row>
    <row r="817" spans="1:25" ht="51" customHeight="1" x14ac:dyDescent="0.2">
      <c r="A817" s="33" t="s">
        <v>3192</v>
      </c>
      <c r="B817" s="34" t="s">
        <v>700</v>
      </c>
      <c r="C817" s="35" t="s">
        <v>701</v>
      </c>
      <c r="D817" s="35" t="s">
        <v>3069</v>
      </c>
      <c r="E817" s="44" t="s">
        <v>74</v>
      </c>
      <c r="F817" s="37" t="s">
        <v>3193</v>
      </c>
      <c r="G817" s="37" t="s">
        <v>1253</v>
      </c>
      <c r="H817" s="19">
        <v>44020</v>
      </c>
      <c r="I817" s="19">
        <v>44569</v>
      </c>
      <c r="J817" s="19" t="str">
        <f ca="1">IF(Ugovori_OPULJP[[#This Row],[DATUM ZAVRŠETKA OPERACIJE]]&lt;TODAY(),"završen","u provedbi")</f>
        <v>završen</v>
      </c>
      <c r="K817" s="18" t="s">
        <v>82</v>
      </c>
      <c r="L817" s="18" t="s">
        <v>82</v>
      </c>
      <c r="M817" s="42">
        <v>0.85</v>
      </c>
      <c r="N817" s="42">
        <v>0.15</v>
      </c>
      <c r="O817" s="27">
        <f>Ugovori_OPULJP[[#This Row],[Bespovratna sredstva - Ukupno (EU+Nac) HRK
= Ukupna ugovorena vrijednost bespovratnih sredstava]]*Ugovori_OPULJP[[#This Row],[EU STOPA SUFINANCIRANJA %
EU CO-FINANCING RATE %]]</f>
        <v>371458.7635</v>
      </c>
      <c r="P817" s="27">
        <f>Ugovori_OPULJP[[#This Row],[Bespovratna sredstva - Ukupno (EU+Nac) HRK
= Ukupna ugovorena vrijednost bespovratnih sredstava]]*Ugovori_OPULJP[[#This Row],[STOPA NACIONALNOG SUFINANCIRANJA %]]</f>
        <v>65551.546499999997</v>
      </c>
      <c r="Q817" s="27">
        <v>437010.31</v>
      </c>
      <c r="R817" s="27">
        <v>0</v>
      </c>
      <c r="S817" s="27">
        <v>0</v>
      </c>
      <c r="T817" s="20">
        <f>Ugovori_OPULJP[[#This Row],[Bespovratna sredstva - Ukupno (EU+Nac) HRK
= Ukupna ugovorena vrijednost bespovratnih sredstava]]+Ugovori_OPULJP[[#This Row],[Javni doprinos korisnika - HRK]]+Ugovori_OPULJP[[#This Row],[Privatni doprinos korisnika - HRK]]</f>
        <v>437010.31</v>
      </c>
      <c r="U817" s="17" t="s">
        <v>32</v>
      </c>
      <c r="V817" s="17" t="s">
        <v>29</v>
      </c>
      <c r="W817" s="35" t="s">
        <v>3194</v>
      </c>
      <c r="X817" s="35" t="s">
        <v>704</v>
      </c>
      <c r="Y817" s="11"/>
    </row>
    <row r="818" spans="1:25" ht="51" customHeight="1" x14ac:dyDescent="0.2">
      <c r="A818" s="33" t="s">
        <v>3195</v>
      </c>
      <c r="B818" s="34" t="s">
        <v>700</v>
      </c>
      <c r="C818" s="35" t="s">
        <v>701</v>
      </c>
      <c r="D818" s="35" t="s">
        <v>3069</v>
      </c>
      <c r="E818" s="44" t="s">
        <v>74</v>
      </c>
      <c r="F818" s="37" t="s">
        <v>3196</v>
      </c>
      <c r="G818" s="37" t="s">
        <v>3197</v>
      </c>
      <c r="H818" s="19">
        <v>44133</v>
      </c>
      <c r="I818" s="19">
        <v>44680</v>
      </c>
      <c r="J818" s="19" t="str">
        <f ca="1">IF(Ugovori_OPULJP[[#This Row],[DATUM ZAVRŠETKA OPERACIJE]]&lt;TODAY(),"završen","u provedbi")</f>
        <v>završen</v>
      </c>
      <c r="K818" s="18" t="s">
        <v>848</v>
      </c>
      <c r="L818" s="18" t="s">
        <v>31</v>
      </c>
      <c r="M818" s="42">
        <v>0.85</v>
      </c>
      <c r="N818" s="42">
        <v>0.15</v>
      </c>
      <c r="O818" s="27">
        <f>Ugovori_OPULJP[[#This Row],[Bespovratna sredstva - Ukupno (EU+Nac) HRK
= Ukupna ugovorena vrijednost bespovratnih sredstava]]*Ugovori_OPULJP[[#This Row],[EU STOPA SUFINANCIRANJA %
EU CO-FINANCING RATE %]]</f>
        <v>394680.41500000004</v>
      </c>
      <c r="P818" s="27">
        <f>Ugovori_OPULJP[[#This Row],[Bespovratna sredstva - Ukupno (EU+Nac) HRK
= Ukupna ugovorena vrijednost bespovratnih sredstava]]*Ugovori_OPULJP[[#This Row],[STOPA NACIONALNOG SUFINANCIRANJA %]]</f>
        <v>69649.485000000001</v>
      </c>
      <c r="Q818" s="27">
        <v>464329.9</v>
      </c>
      <c r="R818" s="27">
        <v>0</v>
      </c>
      <c r="S818" s="27">
        <v>0</v>
      </c>
      <c r="T818" s="20">
        <f>Ugovori_OPULJP[[#This Row],[Bespovratna sredstva - Ukupno (EU+Nac) HRK
= Ukupna ugovorena vrijednost bespovratnih sredstava]]+Ugovori_OPULJP[[#This Row],[Javni doprinos korisnika - HRK]]+Ugovori_OPULJP[[#This Row],[Privatni doprinos korisnika - HRK]]</f>
        <v>464329.9</v>
      </c>
      <c r="U818" s="17" t="s">
        <v>32</v>
      </c>
      <c r="V818" s="17" t="s">
        <v>29</v>
      </c>
      <c r="W818" s="35" t="s">
        <v>3072</v>
      </c>
      <c r="X818" s="35" t="s">
        <v>704</v>
      </c>
      <c r="Y818" s="11"/>
    </row>
    <row r="819" spans="1:25" ht="51" customHeight="1" x14ac:dyDescent="0.2">
      <c r="A819" s="33" t="s">
        <v>3198</v>
      </c>
      <c r="B819" s="34" t="s">
        <v>700</v>
      </c>
      <c r="C819" s="35" t="s">
        <v>701</v>
      </c>
      <c r="D819" s="35" t="s">
        <v>3069</v>
      </c>
      <c r="E819" s="44" t="s">
        <v>74</v>
      </c>
      <c r="F819" s="37" t="s">
        <v>12864</v>
      </c>
      <c r="G819" s="37" t="s">
        <v>3199</v>
      </c>
      <c r="H819" s="19">
        <v>44125</v>
      </c>
      <c r="I819" s="19">
        <v>44582</v>
      </c>
      <c r="J819" s="19" t="str">
        <f ca="1">IF(Ugovori_OPULJP[[#This Row],[DATUM ZAVRŠETKA OPERACIJE]]&lt;TODAY(),"završen","u provedbi")</f>
        <v>završen</v>
      </c>
      <c r="K819" s="18" t="s">
        <v>128</v>
      </c>
      <c r="L819" s="18" t="s">
        <v>128</v>
      </c>
      <c r="M819" s="42">
        <v>0.85</v>
      </c>
      <c r="N819" s="42">
        <v>0.15</v>
      </c>
      <c r="O819" s="27">
        <f>Ugovori_OPULJP[[#This Row],[Bespovratna sredstva - Ukupno (EU+Nac) HRK
= Ukupna ugovorena vrijednost bespovratnih sredstava]]*Ugovori_OPULJP[[#This Row],[EU STOPA SUFINANCIRANJA %
EU CO-FINANCING RATE %]]</f>
        <v>786930</v>
      </c>
      <c r="P819" s="27">
        <f>Ugovori_OPULJP[[#This Row],[Bespovratna sredstva - Ukupno (EU+Nac) HRK
= Ukupna ugovorena vrijednost bespovratnih sredstava]]*Ugovori_OPULJP[[#This Row],[STOPA NACIONALNOG SUFINANCIRANJA %]]</f>
        <v>138870</v>
      </c>
      <c r="Q819" s="27">
        <v>925800</v>
      </c>
      <c r="R819" s="27">
        <v>0</v>
      </c>
      <c r="S819" s="27">
        <v>0</v>
      </c>
      <c r="T819" s="20">
        <f>Ugovori_OPULJP[[#This Row],[Bespovratna sredstva - Ukupno (EU+Nac) HRK
= Ukupna ugovorena vrijednost bespovratnih sredstava]]+Ugovori_OPULJP[[#This Row],[Javni doprinos korisnika - HRK]]+Ugovori_OPULJP[[#This Row],[Privatni doprinos korisnika - HRK]]</f>
        <v>925800</v>
      </c>
      <c r="U819" s="17" t="s">
        <v>32</v>
      </c>
      <c r="V819" s="17" t="s">
        <v>29</v>
      </c>
      <c r="W819" s="35" t="s">
        <v>3200</v>
      </c>
      <c r="X819" s="35" t="s">
        <v>704</v>
      </c>
      <c r="Y819" s="11"/>
    </row>
    <row r="820" spans="1:25" ht="51" customHeight="1" x14ac:dyDescent="0.2">
      <c r="A820" s="33" t="s">
        <v>3201</v>
      </c>
      <c r="B820" s="34" t="s">
        <v>700</v>
      </c>
      <c r="C820" s="35" t="s">
        <v>701</v>
      </c>
      <c r="D820" s="35" t="s">
        <v>3069</v>
      </c>
      <c r="E820" s="44" t="s">
        <v>74</v>
      </c>
      <c r="F820" s="37" t="s">
        <v>3202</v>
      </c>
      <c r="G820" s="37" t="s">
        <v>3203</v>
      </c>
      <c r="H820" s="19">
        <v>44000</v>
      </c>
      <c r="I820" s="19">
        <v>44365</v>
      </c>
      <c r="J820" s="19" t="str">
        <f ca="1">IF(Ugovori_OPULJP[[#This Row],[DATUM ZAVRŠETKA OPERACIJE]]&lt;TODAY(),"završen","u provedbi")</f>
        <v>završen</v>
      </c>
      <c r="K820" s="18" t="s">
        <v>128</v>
      </c>
      <c r="L820" s="18" t="s">
        <v>128</v>
      </c>
      <c r="M820" s="42">
        <v>0.85</v>
      </c>
      <c r="N820" s="42">
        <v>0.15</v>
      </c>
      <c r="O820" s="27">
        <f>Ugovori_OPULJP[[#This Row],[Bespovratna sredstva - Ukupno (EU+Nac) HRK
= Ukupna ugovorena vrijednost bespovratnih sredstava]]*Ugovori_OPULJP[[#This Row],[EU STOPA SUFINANCIRANJA %
EU CO-FINANCING RATE %]]</f>
        <v>445655</v>
      </c>
      <c r="P820" s="27">
        <f>Ugovori_OPULJP[[#This Row],[Bespovratna sredstva - Ukupno (EU+Nac) HRK
= Ukupna ugovorena vrijednost bespovratnih sredstava]]*Ugovori_OPULJP[[#This Row],[STOPA NACIONALNOG SUFINANCIRANJA %]]</f>
        <v>78645</v>
      </c>
      <c r="Q820" s="27">
        <v>524300</v>
      </c>
      <c r="R820" s="27">
        <v>0</v>
      </c>
      <c r="S820" s="27">
        <v>0</v>
      </c>
      <c r="T820" s="20">
        <f>Ugovori_OPULJP[[#This Row],[Bespovratna sredstva - Ukupno (EU+Nac) HRK
= Ukupna ugovorena vrijednost bespovratnih sredstava]]+Ugovori_OPULJP[[#This Row],[Javni doprinos korisnika - HRK]]+Ugovori_OPULJP[[#This Row],[Privatni doprinos korisnika - HRK]]</f>
        <v>524300</v>
      </c>
      <c r="U820" s="17" t="s">
        <v>32</v>
      </c>
      <c r="V820" s="17" t="s">
        <v>29</v>
      </c>
      <c r="W820" s="35" t="s">
        <v>3204</v>
      </c>
      <c r="X820" s="35" t="s">
        <v>704</v>
      </c>
      <c r="Y820" s="11"/>
    </row>
    <row r="821" spans="1:25" ht="51" customHeight="1" x14ac:dyDescent="0.2">
      <c r="A821" s="33" t="s">
        <v>3205</v>
      </c>
      <c r="B821" s="34" t="s">
        <v>700</v>
      </c>
      <c r="C821" s="35" t="s">
        <v>701</v>
      </c>
      <c r="D821" s="35" t="s">
        <v>3069</v>
      </c>
      <c r="E821" s="44" t="s">
        <v>74</v>
      </c>
      <c r="F821" s="37" t="s">
        <v>3206</v>
      </c>
      <c r="G821" s="37" t="s">
        <v>761</v>
      </c>
      <c r="H821" s="19">
        <v>44019</v>
      </c>
      <c r="I821" s="19">
        <v>44446</v>
      </c>
      <c r="J821" s="19" t="str">
        <f ca="1">IF(Ugovori_OPULJP[[#This Row],[DATUM ZAVRŠETKA OPERACIJE]]&lt;TODAY(),"završen","u provedbi")</f>
        <v>završen</v>
      </c>
      <c r="K821" s="18" t="s">
        <v>3207</v>
      </c>
      <c r="L821" s="18" t="s">
        <v>556</v>
      </c>
      <c r="M821" s="42">
        <v>0.85</v>
      </c>
      <c r="N821" s="42">
        <v>0.15</v>
      </c>
      <c r="O821" s="27">
        <f>Ugovori_OPULJP[[#This Row],[Bespovratna sredstva - Ukupno (EU+Nac) HRK
= Ukupna ugovorena vrijednost bespovratnih sredstava]]*Ugovori_OPULJP[[#This Row],[EU STOPA SUFINANCIRANJA %
EU CO-FINANCING RATE %]]</f>
        <v>789352.5</v>
      </c>
      <c r="P821" s="27">
        <f>Ugovori_OPULJP[[#This Row],[Bespovratna sredstva - Ukupno (EU+Nac) HRK
= Ukupna ugovorena vrijednost bespovratnih sredstava]]*Ugovori_OPULJP[[#This Row],[STOPA NACIONALNOG SUFINANCIRANJA %]]</f>
        <v>139297.5</v>
      </c>
      <c r="Q821" s="27">
        <v>928650</v>
      </c>
      <c r="R821" s="27">
        <v>0</v>
      </c>
      <c r="S821" s="27">
        <v>0</v>
      </c>
      <c r="T821" s="20">
        <f>Ugovori_OPULJP[[#This Row],[Bespovratna sredstva - Ukupno (EU+Nac) HRK
= Ukupna ugovorena vrijednost bespovratnih sredstava]]+Ugovori_OPULJP[[#This Row],[Javni doprinos korisnika - HRK]]+Ugovori_OPULJP[[#This Row],[Privatni doprinos korisnika - HRK]]</f>
        <v>928650</v>
      </c>
      <c r="U821" s="17" t="s">
        <v>32</v>
      </c>
      <c r="V821" s="17" t="s">
        <v>29</v>
      </c>
      <c r="W821" s="35" t="s">
        <v>3208</v>
      </c>
      <c r="X821" s="35" t="s">
        <v>704</v>
      </c>
      <c r="Y821" s="11"/>
    </row>
    <row r="822" spans="1:25" ht="51" customHeight="1" x14ac:dyDescent="0.2">
      <c r="A822" s="33" t="s">
        <v>3209</v>
      </c>
      <c r="B822" s="34" t="s">
        <v>700</v>
      </c>
      <c r="C822" s="35" t="s">
        <v>701</v>
      </c>
      <c r="D822" s="35" t="s">
        <v>3069</v>
      </c>
      <c r="E822" s="44" t="s">
        <v>74</v>
      </c>
      <c r="F822" s="37" t="s">
        <v>3210</v>
      </c>
      <c r="G822" s="37" t="s">
        <v>3211</v>
      </c>
      <c r="H822" s="19">
        <v>44001</v>
      </c>
      <c r="I822" s="19">
        <v>44549</v>
      </c>
      <c r="J822" s="19" t="str">
        <f ca="1">IF(Ugovori_OPULJP[[#This Row],[DATUM ZAVRŠETKA OPERACIJE]]&lt;TODAY(),"završen","u provedbi")</f>
        <v>završen</v>
      </c>
      <c r="K822" s="18" t="s">
        <v>3207</v>
      </c>
      <c r="L822" s="18" t="s">
        <v>556</v>
      </c>
      <c r="M822" s="42">
        <v>0.85</v>
      </c>
      <c r="N822" s="42">
        <v>0.15</v>
      </c>
      <c r="O822" s="27">
        <f>Ugovori_OPULJP[[#This Row],[Bespovratna sredstva - Ukupno (EU+Nac) HRK
= Ukupna ugovorena vrijednost bespovratnih sredstava]]*Ugovori_OPULJP[[#This Row],[EU STOPA SUFINANCIRANJA %
EU CO-FINANCING RATE %]]</f>
        <v>552552.53</v>
      </c>
      <c r="P822" s="27">
        <f>Ugovori_OPULJP[[#This Row],[Bespovratna sredstva - Ukupno (EU+Nac) HRK
= Ukupna ugovorena vrijednost bespovratnih sredstava]]*Ugovori_OPULJP[[#This Row],[STOPA NACIONALNOG SUFINANCIRANJA %]]</f>
        <v>97509.27</v>
      </c>
      <c r="Q822" s="27">
        <v>650061.80000000005</v>
      </c>
      <c r="R822" s="27">
        <v>0</v>
      </c>
      <c r="S822" s="27">
        <v>0</v>
      </c>
      <c r="T822" s="20">
        <f>Ugovori_OPULJP[[#This Row],[Bespovratna sredstva - Ukupno (EU+Nac) HRK
= Ukupna ugovorena vrijednost bespovratnih sredstava]]+Ugovori_OPULJP[[#This Row],[Javni doprinos korisnika - HRK]]+Ugovori_OPULJP[[#This Row],[Privatni doprinos korisnika - HRK]]</f>
        <v>650061.80000000005</v>
      </c>
      <c r="U822" s="17" t="s">
        <v>32</v>
      </c>
      <c r="V822" s="17" t="s">
        <v>29</v>
      </c>
      <c r="W822" s="35" t="s">
        <v>3212</v>
      </c>
      <c r="X822" s="35" t="s">
        <v>704</v>
      </c>
      <c r="Y822" s="11"/>
    </row>
    <row r="823" spans="1:25" ht="51" customHeight="1" x14ac:dyDescent="0.2">
      <c r="A823" s="33" t="s">
        <v>3213</v>
      </c>
      <c r="B823" s="34" t="s">
        <v>700</v>
      </c>
      <c r="C823" s="35" t="s">
        <v>701</v>
      </c>
      <c r="D823" s="35" t="s">
        <v>3069</v>
      </c>
      <c r="E823" s="44" t="s">
        <v>74</v>
      </c>
      <c r="F823" s="37" t="s">
        <v>3214</v>
      </c>
      <c r="G823" s="37" t="s">
        <v>3215</v>
      </c>
      <c r="H823" s="19">
        <v>44000</v>
      </c>
      <c r="I823" s="19">
        <v>44548</v>
      </c>
      <c r="J823" s="19" t="str">
        <f ca="1">IF(Ugovori_OPULJP[[#This Row],[DATUM ZAVRŠETKA OPERACIJE]]&lt;TODAY(),"završen","u provedbi")</f>
        <v>završen</v>
      </c>
      <c r="K823" s="18" t="s">
        <v>556</v>
      </c>
      <c r="L823" s="18" t="s">
        <v>556</v>
      </c>
      <c r="M823" s="42">
        <v>0.85</v>
      </c>
      <c r="N823" s="42">
        <v>0.15</v>
      </c>
      <c r="O823" s="27">
        <f>Ugovori_OPULJP[[#This Row],[Bespovratna sredstva - Ukupno (EU+Nac) HRK
= Ukupna ugovorena vrijednost bespovratnih sredstava]]*Ugovori_OPULJP[[#This Row],[EU STOPA SUFINANCIRANJA %
EU CO-FINANCING RATE %]]</f>
        <v>1578705</v>
      </c>
      <c r="P823" s="27">
        <f>Ugovori_OPULJP[[#This Row],[Bespovratna sredstva - Ukupno (EU+Nac) HRK
= Ukupna ugovorena vrijednost bespovratnih sredstava]]*Ugovori_OPULJP[[#This Row],[STOPA NACIONALNOG SUFINANCIRANJA %]]</f>
        <v>278595</v>
      </c>
      <c r="Q823" s="27">
        <v>1857300</v>
      </c>
      <c r="R823" s="27">
        <v>0</v>
      </c>
      <c r="S823" s="27">
        <v>0</v>
      </c>
      <c r="T823" s="20">
        <f>Ugovori_OPULJP[[#This Row],[Bespovratna sredstva - Ukupno (EU+Nac) HRK
= Ukupna ugovorena vrijednost bespovratnih sredstava]]+Ugovori_OPULJP[[#This Row],[Javni doprinos korisnika - HRK]]+Ugovori_OPULJP[[#This Row],[Privatni doprinos korisnika - HRK]]</f>
        <v>1857300</v>
      </c>
      <c r="U823" s="17" t="s">
        <v>32</v>
      </c>
      <c r="V823" s="17" t="s">
        <v>29</v>
      </c>
      <c r="W823" s="35" t="s">
        <v>3216</v>
      </c>
      <c r="X823" s="35" t="s">
        <v>704</v>
      </c>
      <c r="Y823" s="11"/>
    </row>
    <row r="824" spans="1:25" ht="51" customHeight="1" x14ac:dyDescent="0.2">
      <c r="A824" s="33" t="s">
        <v>3217</v>
      </c>
      <c r="B824" s="34" t="s">
        <v>700</v>
      </c>
      <c r="C824" s="35" t="s">
        <v>701</v>
      </c>
      <c r="D824" s="35" t="s">
        <v>3069</v>
      </c>
      <c r="E824" s="44" t="s">
        <v>74</v>
      </c>
      <c r="F824" s="37" t="s">
        <v>3218</v>
      </c>
      <c r="G824" s="37" t="s">
        <v>3219</v>
      </c>
      <c r="H824" s="19">
        <v>44084</v>
      </c>
      <c r="I824" s="19">
        <v>44630</v>
      </c>
      <c r="J824" s="19" t="str">
        <f ca="1">IF(Ugovori_OPULJP[[#This Row],[DATUM ZAVRŠETKA OPERACIJE]]&lt;TODAY(),"završen","u provedbi")</f>
        <v>završen</v>
      </c>
      <c r="K824" s="18" t="s">
        <v>153</v>
      </c>
      <c r="L824" s="18" t="s">
        <v>153</v>
      </c>
      <c r="M824" s="42">
        <v>0.85</v>
      </c>
      <c r="N824" s="42">
        <v>0.15</v>
      </c>
      <c r="O824" s="27">
        <f>Ugovori_OPULJP[[#This Row],[Bespovratna sredstva - Ukupno (EU+Nac) HRK
= Ukupna ugovorena vrijednost bespovratnih sredstava]]*Ugovori_OPULJP[[#This Row],[EU STOPA SUFINANCIRANJA %
EU CO-FINANCING RATE %]]</f>
        <v>787865</v>
      </c>
      <c r="P824" s="27">
        <f>Ugovori_OPULJP[[#This Row],[Bespovratna sredstva - Ukupno (EU+Nac) HRK
= Ukupna ugovorena vrijednost bespovratnih sredstava]]*Ugovori_OPULJP[[#This Row],[STOPA NACIONALNOG SUFINANCIRANJA %]]</f>
        <v>139035</v>
      </c>
      <c r="Q824" s="27">
        <v>926900</v>
      </c>
      <c r="R824" s="27">
        <v>0</v>
      </c>
      <c r="S824" s="27">
        <v>0</v>
      </c>
      <c r="T824" s="20">
        <f>Ugovori_OPULJP[[#This Row],[Bespovratna sredstva - Ukupno (EU+Nac) HRK
= Ukupna ugovorena vrijednost bespovratnih sredstava]]+Ugovori_OPULJP[[#This Row],[Javni doprinos korisnika - HRK]]+Ugovori_OPULJP[[#This Row],[Privatni doprinos korisnika - HRK]]</f>
        <v>926900</v>
      </c>
      <c r="U824" s="17" t="s">
        <v>32</v>
      </c>
      <c r="V824" s="17" t="s">
        <v>29</v>
      </c>
      <c r="W824" s="35" t="s">
        <v>3220</v>
      </c>
      <c r="X824" s="35" t="s">
        <v>704</v>
      </c>
      <c r="Y824" s="11"/>
    </row>
    <row r="825" spans="1:25" ht="51" customHeight="1" x14ac:dyDescent="0.2">
      <c r="A825" s="33" t="s">
        <v>3221</v>
      </c>
      <c r="B825" s="34" t="s">
        <v>700</v>
      </c>
      <c r="C825" s="35" t="s">
        <v>701</v>
      </c>
      <c r="D825" s="35" t="s">
        <v>3069</v>
      </c>
      <c r="E825" s="44" t="s">
        <v>74</v>
      </c>
      <c r="F825" s="37" t="s">
        <v>3222</v>
      </c>
      <c r="G825" s="37" t="s">
        <v>1108</v>
      </c>
      <c r="H825" s="19">
        <v>44000</v>
      </c>
      <c r="I825" s="19">
        <v>44548</v>
      </c>
      <c r="J825" s="19" t="str">
        <f ca="1">IF(Ugovori_OPULJP[[#This Row],[DATUM ZAVRŠETKA OPERACIJE]]&lt;TODAY(),"završen","u provedbi")</f>
        <v>završen</v>
      </c>
      <c r="K825" s="18" t="s">
        <v>209</v>
      </c>
      <c r="L825" s="18" t="s">
        <v>209</v>
      </c>
      <c r="M825" s="42">
        <v>0.85</v>
      </c>
      <c r="N825" s="42">
        <v>0.15</v>
      </c>
      <c r="O825" s="27">
        <f>Ugovori_OPULJP[[#This Row],[Bespovratna sredstva - Ukupno (EU+Nac) HRK
= Ukupna ugovorena vrijednost bespovratnih sredstava]]*Ugovori_OPULJP[[#This Row],[EU STOPA SUFINANCIRANJA %
EU CO-FINANCING RATE %]]</f>
        <v>2002736</v>
      </c>
      <c r="P825" s="27">
        <f>Ugovori_OPULJP[[#This Row],[Bespovratna sredstva - Ukupno (EU+Nac) HRK
= Ukupna ugovorena vrijednost bespovratnih sredstava]]*Ugovori_OPULJP[[#This Row],[STOPA NACIONALNOG SUFINANCIRANJA %]]</f>
        <v>353424</v>
      </c>
      <c r="Q825" s="27">
        <v>2356160</v>
      </c>
      <c r="R825" s="27">
        <v>0</v>
      </c>
      <c r="S825" s="27">
        <v>0</v>
      </c>
      <c r="T825" s="20">
        <f>Ugovori_OPULJP[[#This Row],[Bespovratna sredstva - Ukupno (EU+Nac) HRK
= Ukupna ugovorena vrijednost bespovratnih sredstava]]+Ugovori_OPULJP[[#This Row],[Javni doprinos korisnika - HRK]]+Ugovori_OPULJP[[#This Row],[Privatni doprinos korisnika - HRK]]</f>
        <v>2356160</v>
      </c>
      <c r="U825" s="17" t="s">
        <v>32</v>
      </c>
      <c r="V825" s="17" t="s">
        <v>29</v>
      </c>
      <c r="W825" s="35" t="s">
        <v>3223</v>
      </c>
      <c r="X825" s="35" t="s">
        <v>704</v>
      </c>
      <c r="Y825" s="11"/>
    </row>
    <row r="826" spans="1:25" ht="51" customHeight="1" x14ac:dyDescent="0.2">
      <c r="A826" s="33" t="s">
        <v>3224</v>
      </c>
      <c r="B826" s="34" t="s">
        <v>700</v>
      </c>
      <c r="C826" s="35" t="s">
        <v>701</v>
      </c>
      <c r="D826" s="35" t="s">
        <v>3069</v>
      </c>
      <c r="E826" s="44" t="s">
        <v>74</v>
      </c>
      <c r="F826" s="37" t="s">
        <v>3225</v>
      </c>
      <c r="G826" s="37" t="s">
        <v>1139</v>
      </c>
      <c r="H826" s="19">
        <v>44000</v>
      </c>
      <c r="I826" s="19">
        <v>44548</v>
      </c>
      <c r="J826" s="19" t="str">
        <f ca="1">IF(Ugovori_OPULJP[[#This Row],[DATUM ZAVRŠETKA OPERACIJE]]&lt;TODAY(),"završen","u provedbi")</f>
        <v>završen</v>
      </c>
      <c r="K826" s="18" t="s">
        <v>209</v>
      </c>
      <c r="L826" s="18" t="s">
        <v>209</v>
      </c>
      <c r="M826" s="42">
        <v>0.85</v>
      </c>
      <c r="N826" s="42">
        <v>0.15</v>
      </c>
      <c r="O826" s="27">
        <f>Ugovori_OPULJP[[#This Row],[Bespovratna sredstva - Ukupno (EU+Nac) HRK
= Ukupna ugovorena vrijednost bespovratnih sredstava]]*Ugovori_OPULJP[[#This Row],[EU STOPA SUFINANCIRANJA %
EU CO-FINANCING RATE %]]</f>
        <v>1578577.5</v>
      </c>
      <c r="P826" s="27">
        <f>Ugovori_OPULJP[[#This Row],[Bespovratna sredstva - Ukupno (EU+Nac) HRK
= Ukupna ugovorena vrijednost bespovratnih sredstava]]*Ugovori_OPULJP[[#This Row],[STOPA NACIONALNOG SUFINANCIRANJA %]]</f>
        <v>278572.5</v>
      </c>
      <c r="Q826" s="27">
        <v>1857150</v>
      </c>
      <c r="R826" s="27">
        <v>0</v>
      </c>
      <c r="S826" s="27">
        <v>0</v>
      </c>
      <c r="T826" s="20">
        <f>Ugovori_OPULJP[[#This Row],[Bespovratna sredstva - Ukupno (EU+Nac) HRK
= Ukupna ugovorena vrijednost bespovratnih sredstava]]+Ugovori_OPULJP[[#This Row],[Javni doprinos korisnika - HRK]]+Ugovori_OPULJP[[#This Row],[Privatni doprinos korisnika - HRK]]</f>
        <v>1857150</v>
      </c>
      <c r="U826" s="17" t="s">
        <v>32</v>
      </c>
      <c r="V826" s="17" t="s">
        <v>29</v>
      </c>
      <c r="W826" s="35" t="s">
        <v>3226</v>
      </c>
      <c r="X826" s="35" t="s">
        <v>704</v>
      </c>
      <c r="Y826" s="11"/>
    </row>
    <row r="827" spans="1:25" ht="51" customHeight="1" x14ac:dyDescent="0.2">
      <c r="A827" s="28" t="s">
        <v>3227</v>
      </c>
      <c r="B827" s="24" t="s">
        <v>700</v>
      </c>
      <c r="C827" s="21" t="s">
        <v>701</v>
      </c>
      <c r="D827" s="33" t="s">
        <v>3069</v>
      </c>
      <c r="E827" s="44" t="s">
        <v>74</v>
      </c>
      <c r="F827" s="23" t="s">
        <v>3228</v>
      </c>
      <c r="G827" s="23" t="s">
        <v>3010</v>
      </c>
      <c r="H827" s="29">
        <v>44209</v>
      </c>
      <c r="I827" s="29">
        <v>44755</v>
      </c>
      <c r="J827" s="29" t="str">
        <f ca="1">IF(Ugovori_OPULJP[[#This Row],[DATUM ZAVRŠETKA OPERACIJE]]&lt;TODAY(),"završen","u provedbi")</f>
        <v>završen</v>
      </c>
      <c r="K827" s="22" t="s">
        <v>153</v>
      </c>
      <c r="L827" s="18" t="s">
        <v>153</v>
      </c>
      <c r="M827" s="42">
        <v>0.85</v>
      </c>
      <c r="N827" s="42">
        <v>0.15</v>
      </c>
      <c r="O827" s="27">
        <f>Ugovori_OPULJP[[#This Row],[Bespovratna sredstva - Ukupno (EU+Nac) HRK
= Ukupna ugovorena vrijednost bespovratnih sredstava]]*Ugovori_OPULJP[[#This Row],[EU STOPA SUFINANCIRANJA %
EU CO-FINANCING RATE %]]</f>
        <v>789360.82149999996</v>
      </c>
      <c r="P827" s="27">
        <f>Ugovori_OPULJP[[#This Row],[Bespovratna sredstva - Ukupno (EU+Nac) HRK
= Ukupna ugovorena vrijednost bespovratnih sredstava]]*Ugovori_OPULJP[[#This Row],[STOPA NACIONALNOG SUFINANCIRANJA %]]</f>
        <v>139298.96849999999</v>
      </c>
      <c r="Q827" s="20">
        <v>928659.79</v>
      </c>
      <c r="R827" s="27">
        <v>0</v>
      </c>
      <c r="S827" s="27">
        <v>0</v>
      </c>
      <c r="T827" s="20">
        <f>Ugovori_OPULJP[[#This Row],[Bespovratna sredstva - Ukupno (EU+Nac) HRK
= Ukupna ugovorena vrijednost bespovratnih sredstava]]+Ugovori_OPULJP[[#This Row],[Javni doprinos korisnika - HRK]]+Ugovori_OPULJP[[#This Row],[Privatni doprinos korisnika - HRK]]</f>
        <v>928659.79</v>
      </c>
      <c r="U827" s="44" t="s">
        <v>32</v>
      </c>
      <c r="V827" s="44" t="s">
        <v>29</v>
      </c>
      <c r="W827" s="21" t="s">
        <v>3229</v>
      </c>
      <c r="X827" s="21" t="s">
        <v>704</v>
      </c>
      <c r="Y827" s="11"/>
    </row>
    <row r="828" spans="1:25" ht="51" customHeight="1" x14ac:dyDescent="0.2">
      <c r="A828" s="33" t="s">
        <v>3230</v>
      </c>
      <c r="B828" s="34" t="s">
        <v>700</v>
      </c>
      <c r="C828" s="35" t="s">
        <v>701</v>
      </c>
      <c r="D828" s="35" t="s">
        <v>3069</v>
      </c>
      <c r="E828" s="44" t="s">
        <v>74</v>
      </c>
      <c r="F828" s="37" t="s">
        <v>3231</v>
      </c>
      <c r="G828" s="23" t="s">
        <v>2950</v>
      </c>
      <c r="H828" s="19">
        <v>44000</v>
      </c>
      <c r="I828" s="19">
        <v>44548</v>
      </c>
      <c r="J828" s="19" t="str">
        <f ca="1">IF(Ugovori_OPULJP[[#This Row],[DATUM ZAVRŠETKA OPERACIJE]]&lt;TODAY(),"završen","u provedbi")</f>
        <v>završen</v>
      </c>
      <c r="K828" s="18" t="s">
        <v>153</v>
      </c>
      <c r="L828" s="18" t="s">
        <v>153</v>
      </c>
      <c r="M828" s="42">
        <v>0.85</v>
      </c>
      <c r="N828" s="42">
        <v>0.15</v>
      </c>
      <c r="O828" s="27">
        <f>Ugovori_OPULJP[[#This Row],[Bespovratna sredstva - Ukupno (EU+Nac) HRK
= Ukupna ugovorena vrijednost bespovratnih sredstava]]*Ugovori_OPULJP[[#This Row],[EU STOPA SUFINANCIRANJA %
EU CO-FINANCING RATE %]]</f>
        <v>787865</v>
      </c>
      <c r="P828" s="27">
        <f>Ugovori_OPULJP[[#This Row],[Bespovratna sredstva - Ukupno (EU+Nac) HRK
= Ukupna ugovorena vrijednost bespovratnih sredstava]]*Ugovori_OPULJP[[#This Row],[STOPA NACIONALNOG SUFINANCIRANJA %]]</f>
        <v>139035</v>
      </c>
      <c r="Q828" s="27">
        <v>926900</v>
      </c>
      <c r="R828" s="27">
        <v>0</v>
      </c>
      <c r="S828" s="27">
        <v>0</v>
      </c>
      <c r="T828" s="20">
        <f>Ugovori_OPULJP[[#This Row],[Bespovratna sredstva - Ukupno (EU+Nac) HRK
= Ukupna ugovorena vrijednost bespovratnih sredstava]]+Ugovori_OPULJP[[#This Row],[Javni doprinos korisnika - HRK]]+Ugovori_OPULJP[[#This Row],[Privatni doprinos korisnika - HRK]]</f>
        <v>926900</v>
      </c>
      <c r="U828" s="17" t="s">
        <v>32</v>
      </c>
      <c r="V828" s="17" t="s">
        <v>29</v>
      </c>
      <c r="W828" s="35" t="s">
        <v>3232</v>
      </c>
      <c r="X828" s="35" t="s">
        <v>704</v>
      </c>
      <c r="Y828" s="11"/>
    </row>
    <row r="829" spans="1:25" ht="51" customHeight="1" x14ac:dyDescent="0.2">
      <c r="A829" s="33" t="s">
        <v>3233</v>
      </c>
      <c r="B829" s="34" t="s">
        <v>700</v>
      </c>
      <c r="C829" s="35" t="s">
        <v>701</v>
      </c>
      <c r="D829" s="35" t="s">
        <v>3069</v>
      </c>
      <c r="E829" s="44" t="s">
        <v>74</v>
      </c>
      <c r="F829" s="37" t="s">
        <v>3234</v>
      </c>
      <c r="G829" s="37" t="s">
        <v>3235</v>
      </c>
      <c r="H829" s="19">
        <v>44035</v>
      </c>
      <c r="I829" s="19">
        <v>44620</v>
      </c>
      <c r="J829" s="19" t="str">
        <f ca="1">IF(Ugovori_OPULJP[[#This Row],[DATUM ZAVRŠETKA OPERACIJE]]&lt;TODAY(),"završen","u provedbi")</f>
        <v>završen</v>
      </c>
      <c r="K829" s="18" t="s">
        <v>266</v>
      </c>
      <c r="L829" s="18" t="s">
        <v>266</v>
      </c>
      <c r="M829" s="42">
        <v>0.85</v>
      </c>
      <c r="N829" s="42">
        <v>0.15</v>
      </c>
      <c r="O829" s="27">
        <f>Ugovori_OPULJP[[#This Row],[Bespovratna sredstva - Ukupno (EU+Nac) HRK
= Ukupna ugovorena vrijednost bespovratnih sredstava]]*Ugovori_OPULJP[[#This Row],[EU STOPA SUFINANCIRANJA %
EU CO-FINANCING RATE %]]</f>
        <v>787142.5</v>
      </c>
      <c r="P829" s="27">
        <f>Ugovori_OPULJP[[#This Row],[Bespovratna sredstva - Ukupno (EU+Nac) HRK
= Ukupna ugovorena vrijednost bespovratnih sredstava]]*Ugovori_OPULJP[[#This Row],[STOPA NACIONALNOG SUFINANCIRANJA %]]</f>
        <v>138907.5</v>
      </c>
      <c r="Q829" s="27">
        <v>926050</v>
      </c>
      <c r="R829" s="27">
        <v>0</v>
      </c>
      <c r="S829" s="27">
        <v>0</v>
      </c>
      <c r="T829" s="20">
        <f>Ugovori_OPULJP[[#This Row],[Bespovratna sredstva - Ukupno (EU+Nac) HRK
= Ukupna ugovorena vrijednost bespovratnih sredstava]]+Ugovori_OPULJP[[#This Row],[Javni doprinos korisnika - HRK]]+Ugovori_OPULJP[[#This Row],[Privatni doprinos korisnika - HRK]]</f>
        <v>926050</v>
      </c>
      <c r="U829" s="17" t="s">
        <v>32</v>
      </c>
      <c r="V829" s="17" t="s">
        <v>29</v>
      </c>
      <c r="W829" s="35" t="s">
        <v>3236</v>
      </c>
      <c r="X829" s="35" t="s">
        <v>704</v>
      </c>
      <c r="Y829" s="11"/>
    </row>
    <row r="830" spans="1:25" ht="51" customHeight="1" x14ac:dyDescent="0.2">
      <c r="A830" s="33" t="s">
        <v>3237</v>
      </c>
      <c r="B830" s="34" t="s">
        <v>700</v>
      </c>
      <c r="C830" s="35" t="s">
        <v>701</v>
      </c>
      <c r="D830" s="35" t="s">
        <v>3069</v>
      </c>
      <c r="E830" s="44" t="s">
        <v>74</v>
      </c>
      <c r="F830" s="37" t="s">
        <v>3238</v>
      </c>
      <c r="G830" s="37" t="s">
        <v>3239</v>
      </c>
      <c r="H830" s="19">
        <v>44027</v>
      </c>
      <c r="I830" s="19">
        <v>44484</v>
      </c>
      <c r="J830" s="19" t="str">
        <f ca="1">IF(Ugovori_OPULJP[[#This Row],[DATUM ZAVRŠETKA OPERACIJE]]&lt;TODAY(),"završen","u provedbi")</f>
        <v>završen</v>
      </c>
      <c r="K830" s="18" t="s">
        <v>248</v>
      </c>
      <c r="L830" s="18" t="s">
        <v>248</v>
      </c>
      <c r="M830" s="42">
        <v>0.85</v>
      </c>
      <c r="N830" s="42">
        <v>0.15</v>
      </c>
      <c r="O830" s="27">
        <f>Ugovori_OPULJP[[#This Row],[Bespovratna sredstva - Ukupno (EU+Nac) HRK
= Ukupna ugovorena vrijednost bespovratnih sredstava]]*Ugovori_OPULJP[[#This Row],[EU STOPA SUFINANCIRANJA %
EU CO-FINANCING RATE %]]</f>
        <v>947206</v>
      </c>
      <c r="P830" s="27">
        <f>Ugovori_OPULJP[[#This Row],[Bespovratna sredstva - Ukupno (EU+Nac) HRK
= Ukupna ugovorena vrijednost bespovratnih sredstava]]*Ugovori_OPULJP[[#This Row],[STOPA NACIONALNOG SUFINANCIRANJA %]]</f>
        <v>167154</v>
      </c>
      <c r="Q830" s="27">
        <v>1114360</v>
      </c>
      <c r="R830" s="27">
        <v>0</v>
      </c>
      <c r="S830" s="27">
        <v>0</v>
      </c>
      <c r="T830" s="20">
        <f>Ugovori_OPULJP[[#This Row],[Bespovratna sredstva - Ukupno (EU+Nac) HRK
= Ukupna ugovorena vrijednost bespovratnih sredstava]]+Ugovori_OPULJP[[#This Row],[Javni doprinos korisnika - HRK]]+Ugovori_OPULJP[[#This Row],[Privatni doprinos korisnika - HRK]]</f>
        <v>1114360</v>
      </c>
      <c r="U830" s="17" t="s">
        <v>32</v>
      </c>
      <c r="V830" s="17" t="s">
        <v>29</v>
      </c>
      <c r="W830" s="35" t="s">
        <v>3240</v>
      </c>
      <c r="X830" s="35" t="s">
        <v>704</v>
      </c>
      <c r="Y830" s="11"/>
    </row>
    <row r="831" spans="1:25" ht="51" customHeight="1" x14ac:dyDescent="0.2">
      <c r="A831" s="33" t="s">
        <v>3241</v>
      </c>
      <c r="B831" s="34" t="s">
        <v>700</v>
      </c>
      <c r="C831" s="35" t="s">
        <v>701</v>
      </c>
      <c r="D831" s="35" t="s">
        <v>3069</v>
      </c>
      <c r="E831" s="44" t="s">
        <v>74</v>
      </c>
      <c r="F831" s="37" t="s">
        <v>3242</v>
      </c>
      <c r="G831" s="37" t="s">
        <v>3243</v>
      </c>
      <c r="H831" s="19">
        <v>44000</v>
      </c>
      <c r="I831" s="19">
        <v>44548</v>
      </c>
      <c r="J831" s="19" t="str">
        <f ca="1">IF(Ugovori_OPULJP[[#This Row],[DATUM ZAVRŠETKA OPERACIJE]]&lt;TODAY(),"završen","u provedbi")</f>
        <v>završen</v>
      </c>
      <c r="K831" s="18" t="s">
        <v>3244</v>
      </c>
      <c r="L831" s="18" t="s">
        <v>266</v>
      </c>
      <c r="M831" s="42">
        <v>0.85</v>
      </c>
      <c r="N831" s="42">
        <v>0.15</v>
      </c>
      <c r="O831" s="27">
        <f>Ugovori_OPULJP[[#This Row],[Bespovratna sredstva - Ukupno (EU+Nac) HRK
= Ukupna ugovorena vrijednost bespovratnih sredstava]]*Ugovori_OPULJP[[#This Row],[EU STOPA SUFINANCIRANJA %
EU CO-FINANCING RATE %]]</f>
        <v>787142.5</v>
      </c>
      <c r="P831" s="27">
        <f>Ugovori_OPULJP[[#This Row],[Bespovratna sredstva - Ukupno (EU+Nac) HRK
= Ukupna ugovorena vrijednost bespovratnih sredstava]]*Ugovori_OPULJP[[#This Row],[STOPA NACIONALNOG SUFINANCIRANJA %]]</f>
        <v>138907.5</v>
      </c>
      <c r="Q831" s="27">
        <v>926050</v>
      </c>
      <c r="R831" s="27">
        <v>0</v>
      </c>
      <c r="S831" s="27">
        <v>0</v>
      </c>
      <c r="T831" s="20">
        <f>Ugovori_OPULJP[[#This Row],[Bespovratna sredstva - Ukupno (EU+Nac) HRK
= Ukupna ugovorena vrijednost bespovratnih sredstava]]+Ugovori_OPULJP[[#This Row],[Javni doprinos korisnika - HRK]]+Ugovori_OPULJP[[#This Row],[Privatni doprinos korisnika - HRK]]</f>
        <v>926050</v>
      </c>
      <c r="U831" s="17" t="s">
        <v>32</v>
      </c>
      <c r="V831" s="17" t="s">
        <v>29</v>
      </c>
      <c r="W831" s="35" t="s">
        <v>3245</v>
      </c>
      <c r="X831" s="35" t="s">
        <v>704</v>
      </c>
      <c r="Y831" s="11"/>
    </row>
    <row r="832" spans="1:25" ht="51" customHeight="1" x14ac:dyDescent="0.2">
      <c r="A832" s="33" t="s">
        <v>3246</v>
      </c>
      <c r="B832" s="34" t="s">
        <v>700</v>
      </c>
      <c r="C832" s="35" t="s">
        <v>701</v>
      </c>
      <c r="D832" s="35" t="s">
        <v>3069</v>
      </c>
      <c r="E832" s="44" t="s">
        <v>74</v>
      </c>
      <c r="F832" s="37" t="s">
        <v>3247</v>
      </c>
      <c r="G832" s="37" t="s">
        <v>3248</v>
      </c>
      <c r="H832" s="19">
        <v>44022</v>
      </c>
      <c r="I832" s="19">
        <v>44571</v>
      </c>
      <c r="J832" s="19" t="str">
        <f ca="1">IF(Ugovori_OPULJP[[#This Row],[DATUM ZAVRŠETKA OPERACIJE]]&lt;TODAY(),"završen","u provedbi")</f>
        <v>završen</v>
      </c>
      <c r="K832" s="18" t="s">
        <v>3249</v>
      </c>
      <c r="L832" s="18" t="s">
        <v>97</v>
      </c>
      <c r="M832" s="42">
        <v>0.85</v>
      </c>
      <c r="N832" s="42">
        <v>0.15</v>
      </c>
      <c r="O832" s="27">
        <f>Ugovori_OPULJP[[#This Row],[Bespovratna sredstva - Ukupno (EU+Nac) HRK
= Ukupna ugovorena vrijednost bespovratnih sredstava]]*Ugovori_OPULJP[[#This Row],[EU STOPA SUFINANCIRANJA %
EU CO-FINANCING RATE %]]</f>
        <v>1183748.25</v>
      </c>
      <c r="P832" s="27">
        <f>Ugovori_OPULJP[[#This Row],[Bespovratna sredstva - Ukupno (EU+Nac) HRK
= Ukupna ugovorena vrijednost bespovratnih sredstava]]*Ugovori_OPULJP[[#This Row],[STOPA NACIONALNOG SUFINANCIRANJA %]]</f>
        <v>208896.75</v>
      </c>
      <c r="Q832" s="27">
        <v>1392645</v>
      </c>
      <c r="R832" s="27">
        <v>0</v>
      </c>
      <c r="S832" s="27">
        <v>0</v>
      </c>
      <c r="T832" s="20">
        <f>Ugovori_OPULJP[[#This Row],[Bespovratna sredstva - Ukupno (EU+Nac) HRK
= Ukupna ugovorena vrijednost bespovratnih sredstava]]+Ugovori_OPULJP[[#This Row],[Javni doprinos korisnika - HRK]]+Ugovori_OPULJP[[#This Row],[Privatni doprinos korisnika - HRK]]</f>
        <v>1392645</v>
      </c>
      <c r="U832" s="17" t="s">
        <v>32</v>
      </c>
      <c r="V832" s="17" t="s">
        <v>29</v>
      </c>
      <c r="W832" s="35" t="s">
        <v>3250</v>
      </c>
      <c r="X832" s="35" t="s">
        <v>704</v>
      </c>
      <c r="Y832" s="11"/>
    </row>
    <row r="833" spans="1:25" ht="51" customHeight="1" x14ac:dyDescent="0.2">
      <c r="A833" s="33" t="s">
        <v>3251</v>
      </c>
      <c r="B833" s="34" t="s">
        <v>700</v>
      </c>
      <c r="C833" s="35" t="s">
        <v>701</v>
      </c>
      <c r="D833" s="35" t="s">
        <v>3069</v>
      </c>
      <c r="E833" s="44" t="s">
        <v>74</v>
      </c>
      <c r="F833" s="37" t="s">
        <v>3252</v>
      </c>
      <c r="G833" s="37" t="s">
        <v>3253</v>
      </c>
      <c r="H833" s="19">
        <v>44000</v>
      </c>
      <c r="I833" s="19">
        <v>44548</v>
      </c>
      <c r="J833" s="19" t="str">
        <f ca="1">IF(Ugovori_OPULJP[[#This Row],[DATUM ZAVRŠETKA OPERACIJE]]&lt;TODAY(),"završen","u provedbi")</f>
        <v>završen</v>
      </c>
      <c r="K833" s="18" t="s">
        <v>31</v>
      </c>
      <c r="L833" s="18" t="s">
        <v>31</v>
      </c>
      <c r="M833" s="42">
        <v>0.85</v>
      </c>
      <c r="N833" s="42">
        <v>0.15</v>
      </c>
      <c r="O833" s="27">
        <f>Ugovori_OPULJP[[#This Row],[Bespovratna sredstva - Ukupno (EU+Nac) HRK
= Ukupna ugovorena vrijednost bespovratnih sredstava]]*Ugovori_OPULJP[[#This Row],[EU STOPA SUFINANCIRANJA %
EU CO-FINANCING RATE %]]</f>
        <v>315741</v>
      </c>
      <c r="P833" s="27">
        <f>Ugovori_OPULJP[[#This Row],[Bespovratna sredstva - Ukupno (EU+Nac) HRK
= Ukupna ugovorena vrijednost bespovratnih sredstava]]*Ugovori_OPULJP[[#This Row],[STOPA NACIONALNOG SUFINANCIRANJA %]]</f>
        <v>55719</v>
      </c>
      <c r="Q833" s="27">
        <v>371460</v>
      </c>
      <c r="R833" s="27">
        <v>0</v>
      </c>
      <c r="S833" s="27">
        <v>0</v>
      </c>
      <c r="T833" s="20">
        <f>Ugovori_OPULJP[[#This Row],[Bespovratna sredstva - Ukupno (EU+Nac) HRK
= Ukupna ugovorena vrijednost bespovratnih sredstava]]+Ugovori_OPULJP[[#This Row],[Javni doprinos korisnika - HRK]]+Ugovori_OPULJP[[#This Row],[Privatni doprinos korisnika - HRK]]</f>
        <v>371460</v>
      </c>
      <c r="U833" s="17" t="s">
        <v>32</v>
      </c>
      <c r="V833" s="17" t="s">
        <v>29</v>
      </c>
      <c r="W833" s="35" t="s">
        <v>3254</v>
      </c>
      <c r="X833" s="35" t="s">
        <v>704</v>
      </c>
      <c r="Y833" s="11"/>
    </row>
    <row r="834" spans="1:25" ht="51" customHeight="1" x14ac:dyDescent="0.2">
      <c r="A834" s="33" t="s">
        <v>3255</v>
      </c>
      <c r="B834" s="34" t="s">
        <v>700</v>
      </c>
      <c r="C834" s="35" t="s">
        <v>701</v>
      </c>
      <c r="D834" s="35" t="s">
        <v>3069</v>
      </c>
      <c r="E834" s="44" t="s">
        <v>74</v>
      </c>
      <c r="F834" s="37" t="s">
        <v>3256</v>
      </c>
      <c r="G834" s="37" t="s">
        <v>1300</v>
      </c>
      <c r="H834" s="19">
        <v>44054</v>
      </c>
      <c r="I834" s="19">
        <v>44511</v>
      </c>
      <c r="J834" s="19" t="str">
        <f ca="1">IF(Ugovori_OPULJP[[#This Row],[DATUM ZAVRŠETKA OPERACIJE]]&lt;TODAY(),"završen","u provedbi")</f>
        <v>završen</v>
      </c>
      <c r="K834" s="18" t="s">
        <v>97</v>
      </c>
      <c r="L834" s="18" t="s">
        <v>97</v>
      </c>
      <c r="M834" s="42">
        <v>0.85</v>
      </c>
      <c r="N834" s="42">
        <v>0.15</v>
      </c>
      <c r="O834" s="27">
        <f>Ugovori_OPULJP[[#This Row],[Bespovratna sredstva - Ukupno (EU+Nac) HRK
= Ukupna ugovorena vrijednost bespovratnih sredstava]]*Ugovori_OPULJP[[#This Row],[EU STOPA SUFINANCIRANJA %
EU CO-FINANCING RATE %]]</f>
        <v>2750430</v>
      </c>
      <c r="P834" s="27">
        <f>Ugovori_OPULJP[[#This Row],[Bespovratna sredstva - Ukupno (EU+Nac) HRK
= Ukupna ugovorena vrijednost bespovratnih sredstava]]*Ugovori_OPULJP[[#This Row],[STOPA NACIONALNOG SUFINANCIRANJA %]]</f>
        <v>485370</v>
      </c>
      <c r="Q834" s="27">
        <v>3235800</v>
      </c>
      <c r="R834" s="27">
        <v>0</v>
      </c>
      <c r="S834" s="27">
        <v>0</v>
      </c>
      <c r="T834" s="20">
        <f>Ugovori_OPULJP[[#This Row],[Bespovratna sredstva - Ukupno (EU+Nac) HRK
= Ukupna ugovorena vrijednost bespovratnih sredstava]]+Ugovori_OPULJP[[#This Row],[Javni doprinos korisnika - HRK]]+Ugovori_OPULJP[[#This Row],[Privatni doprinos korisnika - HRK]]</f>
        <v>3235800</v>
      </c>
      <c r="U834" s="17" t="s">
        <v>32</v>
      </c>
      <c r="V834" s="17" t="s">
        <v>29</v>
      </c>
      <c r="W834" s="35" t="s">
        <v>3257</v>
      </c>
      <c r="X834" s="35" t="s">
        <v>704</v>
      </c>
      <c r="Y834" s="11"/>
    </row>
    <row r="835" spans="1:25" ht="51" customHeight="1" x14ac:dyDescent="0.2">
      <c r="A835" s="33" t="s">
        <v>3258</v>
      </c>
      <c r="B835" s="34" t="s">
        <v>700</v>
      </c>
      <c r="C835" s="35" t="s">
        <v>701</v>
      </c>
      <c r="D835" s="35" t="s">
        <v>3069</v>
      </c>
      <c r="E835" s="44" t="s">
        <v>74</v>
      </c>
      <c r="F835" s="37" t="s">
        <v>3259</v>
      </c>
      <c r="G835" s="37" t="s">
        <v>3260</v>
      </c>
      <c r="H835" s="19">
        <v>44000</v>
      </c>
      <c r="I835" s="19">
        <v>44426</v>
      </c>
      <c r="J835" s="19" t="str">
        <f ca="1">IF(Ugovori_OPULJP[[#This Row],[DATUM ZAVRŠETKA OPERACIJE]]&lt;TODAY(),"završen","u provedbi")</f>
        <v>završen</v>
      </c>
      <c r="K835" s="18" t="s">
        <v>97</v>
      </c>
      <c r="L835" s="18" t="s">
        <v>97</v>
      </c>
      <c r="M835" s="42">
        <v>0.85</v>
      </c>
      <c r="N835" s="42">
        <v>0.15</v>
      </c>
      <c r="O835" s="27">
        <f>Ugovori_OPULJP[[#This Row],[Bespovratna sredstva - Ukupno (EU+Nac) HRK
= Ukupna ugovorena vrijednost bespovratnih sredstava]]*Ugovori_OPULJP[[#This Row],[EU STOPA SUFINANCIRANJA %
EU CO-FINANCING RATE %]]</f>
        <v>1554905</v>
      </c>
      <c r="P835" s="27">
        <f>Ugovori_OPULJP[[#This Row],[Bespovratna sredstva - Ukupno (EU+Nac) HRK
= Ukupna ugovorena vrijednost bespovratnih sredstava]]*Ugovori_OPULJP[[#This Row],[STOPA NACIONALNOG SUFINANCIRANJA %]]</f>
        <v>274395</v>
      </c>
      <c r="Q835" s="27">
        <v>1829300</v>
      </c>
      <c r="R835" s="27">
        <v>0</v>
      </c>
      <c r="S835" s="27">
        <v>0</v>
      </c>
      <c r="T835" s="20">
        <f>Ugovori_OPULJP[[#This Row],[Bespovratna sredstva - Ukupno (EU+Nac) HRK
= Ukupna ugovorena vrijednost bespovratnih sredstava]]+Ugovori_OPULJP[[#This Row],[Javni doprinos korisnika - HRK]]+Ugovori_OPULJP[[#This Row],[Privatni doprinos korisnika - HRK]]</f>
        <v>1829300</v>
      </c>
      <c r="U835" s="17" t="s">
        <v>32</v>
      </c>
      <c r="V835" s="17" t="s">
        <v>29</v>
      </c>
      <c r="W835" s="35" t="s">
        <v>3261</v>
      </c>
      <c r="X835" s="35" t="s">
        <v>704</v>
      </c>
      <c r="Y835" s="11"/>
    </row>
    <row r="836" spans="1:25" ht="51" customHeight="1" x14ac:dyDescent="0.2">
      <c r="A836" s="33" t="s">
        <v>3262</v>
      </c>
      <c r="B836" s="34" t="s">
        <v>700</v>
      </c>
      <c r="C836" s="35" t="s">
        <v>701</v>
      </c>
      <c r="D836" s="35" t="s">
        <v>3069</v>
      </c>
      <c r="E836" s="44" t="s">
        <v>74</v>
      </c>
      <c r="F836" s="37" t="s">
        <v>3263</v>
      </c>
      <c r="G836" s="37" t="s">
        <v>822</v>
      </c>
      <c r="H836" s="19">
        <v>44000</v>
      </c>
      <c r="I836" s="19">
        <v>44548</v>
      </c>
      <c r="J836" s="19" t="str">
        <f ca="1">IF(Ugovori_OPULJP[[#This Row],[DATUM ZAVRŠETKA OPERACIJE]]&lt;TODAY(),"završen","u provedbi")</f>
        <v>završen</v>
      </c>
      <c r="K836" s="18" t="s">
        <v>102</v>
      </c>
      <c r="L836" s="18" t="s">
        <v>102</v>
      </c>
      <c r="M836" s="42">
        <v>0.85</v>
      </c>
      <c r="N836" s="42">
        <v>0.15</v>
      </c>
      <c r="O836" s="27">
        <f>Ugovori_OPULJP[[#This Row],[Bespovratna sredstva - Ukupno (EU+Nac) HRK
= Ukupna ugovorena vrijednost bespovratnih sredstava]]*Ugovori_OPULJP[[#This Row],[EU STOPA SUFINANCIRANJA %
EU CO-FINANCING RATE %]]</f>
        <v>3922622.5</v>
      </c>
      <c r="P836" s="27">
        <f>Ugovori_OPULJP[[#This Row],[Bespovratna sredstva - Ukupno (EU+Nac) HRK
= Ukupna ugovorena vrijednost bespovratnih sredstava]]*Ugovori_OPULJP[[#This Row],[STOPA NACIONALNOG SUFINANCIRANJA %]]</f>
        <v>692227.5</v>
      </c>
      <c r="Q836" s="27">
        <v>4614850</v>
      </c>
      <c r="R836" s="27">
        <v>0</v>
      </c>
      <c r="S836" s="27">
        <v>0</v>
      </c>
      <c r="T836" s="20">
        <f>Ugovori_OPULJP[[#This Row],[Bespovratna sredstva - Ukupno (EU+Nac) HRK
= Ukupna ugovorena vrijednost bespovratnih sredstava]]+Ugovori_OPULJP[[#This Row],[Javni doprinos korisnika - HRK]]+Ugovori_OPULJP[[#This Row],[Privatni doprinos korisnika - HRK]]</f>
        <v>4614850</v>
      </c>
      <c r="U836" s="17" t="s">
        <v>32</v>
      </c>
      <c r="V836" s="17" t="s">
        <v>29</v>
      </c>
      <c r="W836" s="35" t="s">
        <v>3264</v>
      </c>
      <c r="X836" s="35" t="s">
        <v>704</v>
      </c>
      <c r="Y836" s="11"/>
    </row>
    <row r="837" spans="1:25" ht="51" customHeight="1" x14ac:dyDescent="0.2">
      <c r="A837" s="33" t="s">
        <v>3265</v>
      </c>
      <c r="B837" s="34" t="s">
        <v>700</v>
      </c>
      <c r="C837" s="35" t="s">
        <v>701</v>
      </c>
      <c r="D837" s="35" t="s">
        <v>3069</v>
      </c>
      <c r="E837" s="44" t="s">
        <v>74</v>
      </c>
      <c r="F837" s="37" t="s">
        <v>3266</v>
      </c>
      <c r="G837" s="37" t="s">
        <v>3267</v>
      </c>
      <c r="H837" s="19">
        <v>44000</v>
      </c>
      <c r="I837" s="19">
        <v>44548</v>
      </c>
      <c r="J837" s="19" t="str">
        <f ca="1">IF(Ugovori_OPULJP[[#This Row],[DATUM ZAVRŠETKA OPERACIJE]]&lt;TODAY(),"završen","u provedbi")</f>
        <v>završen</v>
      </c>
      <c r="K837" s="18" t="s">
        <v>97</v>
      </c>
      <c r="L837" s="18" t="s">
        <v>97</v>
      </c>
      <c r="M837" s="42">
        <v>0.85</v>
      </c>
      <c r="N837" s="42">
        <v>0.15</v>
      </c>
      <c r="O837" s="27">
        <f>Ugovori_OPULJP[[#This Row],[Bespovratna sredstva - Ukupno (EU+Nac) HRK
= Ukupna ugovorena vrijednost bespovratnih sredstava]]*Ugovori_OPULJP[[#This Row],[EU STOPA SUFINANCIRANJA %
EU CO-FINANCING RATE %]]</f>
        <v>1578705</v>
      </c>
      <c r="P837" s="27">
        <f>Ugovori_OPULJP[[#This Row],[Bespovratna sredstva - Ukupno (EU+Nac) HRK
= Ukupna ugovorena vrijednost bespovratnih sredstava]]*Ugovori_OPULJP[[#This Row],[STOPA NACIONALNOG SUFINANCIRANJA %]]</f>
        <v>278595</v>
      </c>
      <c r="Q837" s="27">
        <v>1857300</v>
      </c>
      <c r="R837" s="27">
        <v>0</v>
      </c>
      <c r="S837" s="27">
        <v>0</v>
      </c>
      <c r="T837" s="20">
        <f>Ugovori_OPULJP[[#This Row],[Bespovratna sredstva - Ukupno (EU+Nac) HRK
= Ukupna ugovorena vrijednost bespovratnih sredstava]]+Ugovori_OPULJP[[#This Row],[Javni doprinos korisnika - HRK]]+Ugovori_OPULJP[[#This Row],[Privatni doprinos korisnika - HRK]]</f>
        <v>1857300</v>
      </c>
      <c r="U837" s="17" t="s">
        <v>32</v>
      </c>
      <c r="V837" s="17" t="s">
        <v>29</v>
      </c>
      <c r="W837" s="35" t="s">
        <v>3268</v>
      </c>
      <c r="X837" s="35" t="s">
        <v>704</v>
      </c>
      <c r="Y837" s="11"/>
    </row>
    <row r="838" spans="1:25" ht="63.75" customHeight="1" x14ac:dyDescent="0.2">
      <c r="A838" s="33" t="s">
        <v>3269</v>
      </c>
      <c r="B838" s="34" t="s">
        <v>700</v>
      </c>
      <c r="C838" s="35" t="s">
        <v>701</v>
      </c>
      <c r="D838" s="35" t="s">
        <v>3069</v>
      </c>
      <c r="E838" s="44" t="s">
        <v>74</v>
      </c>
      <c r="F838" s="37" t="s">
        <v>3270</v>
      </c>
      <c r="G838" s="37" t="s">
        <v>3271</v>
      </c>
      <c r="H838" s="19">
        <v>44000</v>
      </c>
      <c r="I838" s="19">
        <v>44426</v>
      </c>
      <c r="J838" s="19" t="str">
        <f ca="1">IF(Ugovori_OPULJP[[#This Row],[DATUM ZAVRŠETKA OPERACIJE]]&lt;TODAY(),"završen","u provedbi")</f>
        <v>završen</v>
      </c>
      <c r="K838" s="18" t="s">
        <v>209</v>
      </c>
      <c r="L838" s="18" t="s">
        <v>209</v>
      </c>
      <c r="M838" s="42">
        <v>0.85</v>
      </c>
      <c r="N838" s="42">
        <v>0.15</v>
      </c>
      <c r="O838" s="27">
        <f>Ugovori_OPULJP[[#This Row],[Bespovratna sredstva - Ukupno (EU+Nac) HRK
= Ukupna ugovorena vrijednost bespovratnih sredstava]]*Ugovori_OPULJP[[#This Row],[EU STOPA SUFINANCIRANJA %
EU CO-FINANCING RATE %]]</f>
        <v>3157210.25</v>
      </c>
      <c r="P838" s="27">
        <f>Ugovori_OPULJP[[#This Row],[Bespovratna sredstva - Ukupno (EU+Nac) HRK
= Ukupna ugovorena vrijednost bespovratnih sredstava]]*Ugovori_OPULJP[[#This Row],[STOPA NACIONALNOG SUFINANCIRANJA %]]</f>
        <v>557154.75</v>
      </c>
      <c r="Q838" s="27">
        <v>3714365</v>
      </c>
      <c r="R838" s="27">
        <v>0</v>
      </c>
      <c r="S838" s="27">
        <v>0</v>
      </c>
      <c r="T838" s="20">
        <f>Ugovori_OPULJP[[#This Row],[Bespovratna sredstva - Ukupno (EU+Nac) HRK
= Ukupna ugovorena vrijednost bespovratnih sredstava]]+Ugovori_OPULJP[[#This Row],[Javni doprinos korisnika - HRK]]+Ugovori_OPULJP[[#This Row],[Privatni doprinos korisnika - HRK]]</f>
        <v>3714365</v>
      </c>
      <c r="U838" s="17" t="s">
        <v>32</v>
      </c>
      <c r="V838" s="17" t="s">
        <v>29</v>
      </c>
      <c r="W838" s="35" t="s">
        <v>3272</v>
      </c>
      <c r="X838" s="35" t="s">
        <v>704</v>
      </c>
      <c r="Y838" s="11"/>
    </row>
    <row r="839" spans="1:25" ht="51" customHeight="1" x14ac:dyDescent="0.2">
      <c r="A839" s="33" t="s">
        <v>3273</v>
      </c>
      <c r="B839" s="34" t="s">
        <v>700</v>
      </c>
      <c r="C839" s="35" t="s">
        <v>701</v>
      </c>
      <c r="D839" s="35" t="s">
        <v>3069</v>
      </c>
      <c r="E839" s="44" t="s">
        <v>74</v>
      </c>
      <c r="F839" s="37" t="s">
        <v>3274</v>
      </c>
      <c r="G839" s="37" t="s">
        <v>3275</v>
      </c>
      <c r="H839" s="19">
        <v>44000</v>
      </c>
      <c r="I839" s="19">
        <v>44548</v>
      </c>
      <c r="J839" s="19" t="str">
        <f ca="1">IF(Ugovori_OPULJP[[#This Row],[DATUM ZAVRŠETKA OPERACIJE]]&lt;TODAY(),"završen","u provedbi")</f>
        <v>završen</v>
      </c>
      <c r="K839" s="18" t="s">
        <v>209</v>
      </c>
      <c r="L839" s="18" t="s">
        <v>209</v>
      </c>
      <c r="M839" s="42">
        <v>0.85</v>
      </c>
      <c r="N839" s="42">
        <v>0.15</v>
      </c>
      <c r="O839" s="27">
        <f>Ugovori_OPULJP[[#This Row],[Bespovratna sredstva - Ukupno (EU+Nac) HRK
= Ukupna ugovorena vrijednost bespovratnih sredstava]]*Ugovori_OPULJP[[#This Row],[EU STOPA SUFINANCIRANJA %
EU CO-FINANCING RATE %]]</f>
        <v>1578721.6514999999</v>
      </c>
      <c r="P839" s="27">
        <f>Ugovori_OPULJP[[#This Row],[Bespovratna sredstva - Ukupno (EU+Nac) HRK
= Ukupna ugovorena vrijednost bespovratnih sredstava]]*Ugovori_OPULJP[[#This Row],[STOPA NACIONALNOG SUFINANCIRANJA %]]</f>
        <v>278597.93849999999</v>
      </c>
      <c r="Q839" s="27">
        <v>1857319.59</v>
      </c>
      <c r="R839" s="27">
        <v>0</v>
      </c>
      <c r="S839" s="27">
        <v>0</v>
      </c>
      <c r="T839" s="20">
        <f>Ugovori_OPULJP[[#This Row],[Bespovratna sredstva - Ukupno (EU+Nac) HRK
= Ukupna ugovorena vrijednost bespovratnih sredstava]]+Ugovori_OPULJP[[#This Row],[Javni doprinos korisnika - HRK]]+Ugovori_OPULJP[[#This Row],[Privatni doprinos korisnika - HRK]]</f>
        <v>1857319.59</v>
      </c>
      <c r="U839" s="17" t="s">
        <v>32</v>
      </c>
      <c r="V839" s="17" t="s">
        <v>29</v>
      </c>
      <c r="W839" s="35" t="s">
        <v>3276</v>
      </c>
      <c r="X839" s="35" t="s">
        <v>704</v>
      </c>
      <c r="Y839" s="11"/>
    </row>
    <row r="840" spans="1:25" ht="51" customHeight="1" x14ac:dyDescent="0.2">
      <c r="A840" s="33" t="s">
        <v>3278</v>
      </c>
      <c r="B840" s="34" t="s">
        <v>700</v>
      </c>
      <c r="C840" s="35" t="s">
        <v>701</v>
      </c>
      <c r="D840" s="35" t="s">
        <v>3069</v>
      </c>
      <c r="E840" s="44" t="s">
        <v>74</v>
      </c>
      <c r="F840" s="37" t="s">
        <v>3279</v>
      </c>
      <c r="G840" s="37" t="s">
        <v>3280</v>
      </c>
      <c r="H840" s="19">
        <v>44000</v>
      </c>
      <c r="I840" s="19">
        <v>44548</v>
      </c>
      <c r="J840" s="19" t="str">
        <f ca="1">IF(Ugovori_OPULJP[[#This Row],[DATUM ZAVRŠETKA OPERACIJE]]&lt;TODAY(),"završen","u provedbi")</f>
        <v>završen</v>
      </c>
      <c r="K840" s="18" t="s">
        <v>209</v>
      </c>
      <c r="L840" s="18" t="s">
        <v>209</v>
      </c>
      <c r="M840" s="42">
        <v>0.85</v>
      </c>
      <c r="N840" s="42">
        <v>0.15</v>
      </c>
      <c r="O840" s="27">
        <f>Ugovori_OPULJP[[#This Row],[Bespovratna sredstva - Ukupno (EU+Nac) HRK
= Ukupna ugovorena vrijednost bespovratnih sredstava]]*Ugovori_OPULJP[[#This Row],[EU STOPA SUFINANCIRANJA %
EU CO-FINANCING RATE %]]</f>
        <v>2331371.5</v>
      </c>
      <c r="P840" s="27">
        <f>Ugovori_OPULJP[[#This Row],[Bespovratna sredstva - Ukupno (EU+Nac) HRK
= Ukupna ugovorena vrijednost bespovratnih sredstava]]*Ugovori_OPULJP[[#This Row],[STOPA NACIONALNOG SUFINANCIRANJA %]]</f>
        <v>411418.5</v>
      </c>
      <c r="Q840" s="27">
        <v>2742790</v>
      </c>
      <c r="R840" s="27">
        <v>0</v>
      </c>
      <c r="S840" s="27">
        <v>0</v>
      </c>
      <c r="T840" s="20">
        <f>Ugovori_OPULJP[[#This Row],[Bespovratna sredstva - Ukupno (EU+Nac) HRK
= Ukupna ugovorena vrijednost bespovratnih sredstava]]+Ugovori_OPULJP[[#This Row],[Javni doprinos korisnika - HRK]]+Ugovori_OPULJP[[#This Row],[Privatni doprinos korisnika - HRK]]</f>
        <v>2742790</v>
      </c>
      <c r="U840" s="17" t="s">
        <v>32</v>
      </c>
      <c r="V840" s="17" t="s">
        <v>29</v>
      </c>
      <c r="W840" s="35" t="s">
        <v>3281</v>
      </c>
      <c r="X840" s="35" t="s">
        <v>704</v>
      </c>
      <c r="Y840" s="11"/>
    </row>
    <row r="841" spans="1:25" ht="51" customHeight="1" x14ac:dyDescent="0.2">
      <c r="A841" s="33" t="s">
        <v>3282</v>
      </c>
      <c r="B841" s="34" t="s">
        <v>700</v>
      </c>
      <c r="C841" s="35" t="s">
        <v>701</v>
      </c>
      <c r="D841" s="35" t="s">
        <v>3069</v>
      </c>
      <c r="E841" s="44" t="s">
        <v>74</v>
      </c>
      <c r="F841" s="37" t="s">
        <v>3283</v>
      </c>
      <c r="G841" s="37" t="s">
        <v>1086</v>
      </c>
      <c r="H841" s="19">
        <v>44000</v>
      </c>
      <c r="I841" s="19">
        <v>44457</v>
      </c>
      <c r="J841" s="19" t="str">
        <f ca="1">IF(Ugovori_OPULJP[[#This Row],[DATUM ZAVRŠETKA OPERACIJE]]&lt;TODAY(),"završen","u provedbi")</f>
        <v>završen</v>
      </c>
      <c r="K841" s="18" t="s">
        <v>209</v>
      </c>
      <c r="L841" s="18" t="s">
        <v>209</v>
      </c>
      <c r="M841" s="42">
        <v>0.85</v>
      </c>
      <c r="N841" s="42">
        <v>0.15</v>
      </c>
      <c r="O841" s="27">
        <f>Ugovori_OPULJP[[#This Row],[Bespovratna sredstva - Ukupno (EU+Nac) HRK
= Ukupna ugovorena vrijednost bespovratnih sredstava]]*Ugovori_OPULJP[[#This Row],[EU STOPA SUFINANCIRANJA %
EU CO-FINANCING RATE %]]</f>
        <v>1024454</v>
      </c>
      <c r="P841" s="27">
        <f>Ugovori_OPULJP[[#This Row],[Bespovratna sredstva - Ukupno (EU+Nac) HRK
= Ukupna ugovorena vrijednost bespovratnih sredstava]]*Ugovori_OPULJP[[#This Row],[STOPA NACIONALNOG SUFINANCIRANJA %]]</f>
        <v>180786</v>
      </c>
      <c r="Q841" s="27">
        <v>1205240</v>
      </c>
      <c r="R841" s="27">
        <v>0</v>
      </c>
      <c r="S841" s="27">
        <v>0</v>
      </c>
      <c r="T841" s="20">
        <f>Ugovori_OPULJP[[#This Row],[Bespovratna sredstva - Ukupno (EU+Nac) HRK
= Ukupna ugovorena vrijednost bespovratnih sredstava]]+Ugovori_OPULJP[[#This Row],[Javni doprinos korisnika - HRK]]+Ugovori_OPULJP[[#This Row],[Privatni doprinos korisnika - HRK]]</f>
        <v>1205240</v>
      </c>
      <c r="U841" s="17" t="s">
        <v>32</v>
      </c>
      <c r="V841" s="17" t="s">
        <v>29</v>
      </c>
      <c r="W841" s="35" t="s">
        <v>3284</v>
      </c>
      <c r="X841" s="35" t="s">
        <v>704</v>
      </c>
      <c r="Y841" s="11"/>
    </row>
    <row r="842" spans="1:25" ht="51" customHeight="1" x14ac:dyDescent="0.2">
      <c r="A842" s="33" t="s">
        <v>3285</v>
      </c>
      <c r="B842" s="34" t="s">
        <v>700</v>
      </c>
      <c r="C842" s="35" t="s">
        <v>701</v>
      </c>
      <c r="D842" s="35" t="s">
        <v>3069</v>
      </c>
      <c r="E842" s="44" t="s">
        <v>74</v>
      </c>
      <c r="F842" s="37" t="s">
        <v>3286</v>
      </c>
      <c r="G842" s="37" t="s">
        <v>3287</v>
      </c>
      <c r="H842" s="19">
        <v>44000</v>
      </c>
      <c r="I842" s="19">
        <v>44487</v>
      </c>
      <c r="J842" s="19" t="str">
        <f ca="1">IF(Ugovori_OPULJP[[#This Row],[DATUM ZAVRŠETKA OPERACIJE]]&lt;TODAY(),"završen","u provedbi")</f>
        <v>završen</v>
      </c>
      <c r="K842" s="18" t="s">
        <v>209</v>
      </c>
      <c r="L842" s="18" t="s">
        <v>209</v>
      </c>
      <c r="M842" s="42">
        <v>0.85</v>
      </c>
      <c r="N842" s="42">
        <v>0.15</v>
      </c>
      <c r="O842" s="27">
        <f>Ugovori_OPULJP[[#This Row],[Bespovratna sredstva - Ukupno (EU+Nac) HRK
= Ukupna ugovorena vrijednost bespovratnih sredstava]]*Ugovori_OPULJP[[#This Row],[EU STOPA SUFINANCIRANJA %
EU CO-FINANCING RATE %]]</f>
        <v>1184041.2364999999</v>
      </c>
      <c r="P842" s="27">
        <f>Ugovori_OPULJP[[#This Row],[Bespovratna sredstva - Ukupno (EU+Nac) HRK
= Ukupna ugovorena vrijednost bespovratnih sredstava]]*Ugovori_OPULJP[[#This Row],[STOPA NACIONALNOG SUFINANCIRANJA %]]</f>
        <v>208948.45349999997</v>
      </c>
      <c r="Q842" s="27">
        <v>1392989.69</v>
      </c>
      <c r="R842" s="27">
        <v>0</v>
      </c>
      <c r="S842" s="27">
        <v>0</v>
      </c>
      <c r="T842" s="20">
        <f>Ugovori_OPULJP[[#This Row],[Bespovratna sredstva - Ukupno (EU+Nac) HRK
= Ukupna ugovorena vrijednost bespovratnih sredstava]]+Ugovori_OPULJP[[#This Row],[Javni doprinos korisnika - HRK]]+Ugovori_OPULJP[[#This Row],[Privatni doprinos korisnika - HRK]]</f>
        <v>1392989.69</v>
      </c>
      <c r="U842" s="17" t="s">
        <v>32</v>
      </c>
      <c r="V842" s="17" t="s">
        <v>29</v>
      </c>
      <c r="W842" s="35" t="s">
        <v>3288</v>
      </c>
      <c r="X842" s="35" t="s">
        <v>704</v>
      </c>
      <c r="Y842" s="11"/>
    </row>
    <row r="843" spans="1:25" ht="51" customHeight="1" x14ac:dyDescent="0.2">
      <c r="A843" s="33" t="s">
        <v>3289</v>
      </c>
      <c r="B843" s="34" t="s">
        <v>700</v>
      </c>
      <c r="C843" s="35" t="s">
        <v>701</v>
      </c>
      <c r="D843" s="35" t="s">
        <v>3069</v>
      </c>
      <c r="E843" s="44" t="s">
        <v>74</v>
      </c>
      <c r="F843" s="37" t="s">
        <v>3290</v>
      </c>
      <c r="G843" s="37" t="s">
        <v>2990</v>
      </c>
      <c r="H843" s="19">
        <v>44000</v>
      </c>
      <c r="I843" s="19">
        <v>44548</v>
      </c>
      <c r="J843" s="19" t="str">
        <f ca="1">IF(Ugovori_OPULJP[[#This Row],[DATUM ZAVRŠETKA OPERACIJE]]&lt;TODAY(),"završen","u provedbi")</f>
        <v>završen</v>
      </c>
      <c r="K843" s="18" t="s">
        <v>153</v>
      </c>
      <c r="L843" s="18" t="s">
        <v>153</v>
      </c>
      <c r="M843" s="42">
        <v>0.85</v>
      </c>
      <c r="N843" s="42">
        <v>0.15</v>
      </c>
      <c r="O843" s="27">
        <f>Ugovori_OPULJP[[#This Row],[Bespovratna sredstva - Ukupno (EU+Nac) HRK
= Ukupna ugovorena vrijednost bespovratnih sredstava]]*Ugovori_OPULJP[[#This Row],[EU STOPA SUFINANCIRANJA %
EU CO-FINANCING RATE %]]</f>
        <v>787142.5</v>
      </c>
      <c r="P843" s="27">
        <f>Ugovori_OPULJP[[#This Row],[Bespovratna sredstva - Ukupno (EU+Nac) HRK
= Ukupna ugovorena vrijednost bespovratnih sredstava]]*Ugovori_OPULJP[[#This Row],[STOPA NACIONALNOG SUFINANCIRANJA %]]</f>
        <v>138907.5</v>
      </c>
      <c r="Q843" s="27">
        <v>926050</v>
      </c>
      <c r="R843" s="27">
        <v>0</v>
      </c>
      <c r="S843" s="27">
        <v>0</v>
      </c>
      <c r="T843" s="20">
        <f>Ugovori_OPULJP[[#This Row],[Bespovratna sredstva - Ukupno (EU+Nac) HRK
= Ukupna ugovorena vrijednost bespovratnih sredstava]]+Ugovori_OPULJP[[#This Row],[Javni doprinos korisnika - HRK]]+Ugovori_OPULJP[[#This Row],[Privatni doprinos korisnika - HRK]]</f>
        <v>926050</v>
      </c>
      <c r="U843" s="17" t="s">
        <v>32</v>
      </c>
      <c r="V843" s="17" t="s">
        <v>29</v>
      </c>
      <c r="W843" s="35" t="s">
        <v>3291</v>
      </c>
      <c r="X843" s="35" t="s">
        <v>704</v>
      </c>
      <c r="Y843" s="11"/>
    </row>
    <row r="844" spans="1:25" ht="51" customHeight="1" x14ac:dyDescent="0.2">
      <c r="A844" s="33" t="s">
        <v>3292</v>
      </c>
      <c r="B844" s="34" t="s">
        <v>700</v>
      </c>
      <c r="C844" s="35" t="s">
        <v>701</v>
      </c>
      <c r="D844" s="35" t="s">
        <v>3069</v>
      </c>
      <c r="E844" s="44" t="s">
        <v>74</v>
      </c>
      <c r="F844" s="37" t="s">
        <v>3293</v>
      </c>
      <c r="G844" s="37" t="s">
        <v>1353</v>
      </c>
      <c r="H844" s="19">
        <v>44025</v>
      </c>
      <c r="I844" s="19">
        <v>44574</v>
      </c>
      <c r="J844" s="19" t="str">
        <f ca="1">IF(Ugovori_OPULJP[[#This Row],[DATUM ZAVRŠETKA OPERACIJE]]&lt;TODAY(),"završen","u provedbi")</f>
        <v>završen</v>
      </c>
      <c r="K844" s="18" t="s">
        <v>3207</v>
      </c>
      <c r="L844" s="18" t="s">
        <v>556</v>
      </c>
      <c r="M844" s="42">
        <v>0.85</v>
      </c>
      <c r="N844" s="42">
        <v>0.15</v>
      </c>
      <c r="O844" s="27">
        <f>Ugovori_OPULJP[[#This Row],[Bespovratna sredstva - Ukupno (EU+Nac) HRK
= Ukupna ugovorena vrijednost bespovratnih sredstava]]*Ugovori_OPULJP[[#This Row],[EU STOPA SUFINANCIRANJA %
EU CO-FINANCING RATE %]]</f>
        <v>769930</v>
      </c>
      <c r="P844" s="27">
        <f>Ugovori_OPULJP[[#This Row],[Bespovratna sredstva - Ukupno (EU+Nac) HRK
= Ukupna ugovorena vrijednost bespovratnih sredstava]]*Ugovori_OPULJP[[#This Row],[STOPA NACIONALNOG SUFINANCIRANJA %]]</f>
        <v>135870</v>
      </c>
      <c r="Q844" s="27">
        <v>905800</v>
      </c>
      <c r="R844" s="27">
        <v>0</v>
      </c>
      <c r="S844" s="27">
        <v>0</v>
      </c>
      <c r="T844" s="20">
        <f>Ugovori_OPULJP[[#This Row],[Bespovratna sredstva - Ukupno (EU+Nac) HRK
= Ukupna ugovorena vrijednost bespovratnih sredstava]]+Ugovori_OPULJP[[#This Row],[Javni doprinos korisnika - HRK]]+Ugovori_OPULJP[[#This Row],[Privatni doprinos korisnika - HRK]]</f>
        <v>905800</v>
      </c>
      <c r="U844" s="17" t="s">
        <v>32</v>
      </c>
      <c r="V844" s="17" t="s">
        <v>29</v>
      </c>
      <c r="W844" s="35" t="s">
        <v>3294</v>
      </c>
      <c r="X844" s="35" t="s">
        <v>704</v>
      </c>
      <c r="Y844" s="11"/>
    </row>
    <row r="845" spans="1:25" ht="51" customHeight="1" x14ac:dyDescent="0.2">
      <c r="A845" s="33" t="s">
        <v>3295</v>
      </c>
      <c r="B845" s="34" t="s">
        <v>700</v>
      </c>
      <c r="C845" s="35" t="s">
        <v>701</v>
      </c>
      <c r="D845" s="35" t="s">
        <v>3069</v>
      </c>
      <c r="E845" s="44" t="s">
        <v>74</v>
      </c>
      <c r="F845" s="37" t="s">
        <v>3296</v>
      </c>
      <c r="G845" s="37" t="s">
        <v>1161</v>
      </c>
      <c r="H845" s="19">
        <v>44013</v>
      </c>
      <c r="I845" s="19">
        <v>44562</v>
      </c>
      <c r="J845" s="19" t="str">
        <f ca="1">IF(Ugovori_OPULJP[[#This Row],[DATUM ZAVRŠETKA OPERACIJE]]&lt;TODAY(),"završen","u provedbi")</f>
        <v>završen</v>
      </c>
      <c r="K845" s="18" t="s">
        <v>97</v>
      </c>
      <c r="L845" s="18" t="s">
        <v>97</v>
      </c>
      <c r="M845" s="42">
        <v>0.85</v>
      </c>
      <c r="N845" s="42">
        <v>0.15</v>
      </c>
      <c r="O845" s="27">
        <f>Ugovori_OPULJP[[#This Row],[Bespovratna sredstva - Ukupno (EU+Nac) HRK
= Ukupna ugovorena vrijednost bespovratnih sredstava]]*Ugovori_OPULJP[[#This Row],[EU STOPA SUFINANCIRANJA %
EU CO-FINANCING RATE %]]</f>
        <v>4261277.8</v>
      </c>
      <c r="P845" s="27">
        <f>Ugovori_OPULJP[[#This Row],[Bespovratna sredstva - Ukupno (EU+Nac) HRK
= Ukupna ugovorena vrijednost bespovratnih sredstava]]*Ugovori_OPULJP[[#This Row],[STOPA NACIONALNOG SUFINANCIRANJA %]]</f>
        <v>751990.2</v>
      </c>
      <c r="Q845" s="27">
        <v>5013268</v>
      </c>
      <c r="R845" s="27">
        <v>0</v>
      </c>
      <c r="S845" s="27">
        <v>0</v>
      </c>
      <c r="T845" s="20">
        <f>Ugovori_OPULJP[[#This Row],[Bespovratna sredstva - Ukupno (EU+Nac) HRK
= Ukupna ugovorena vrijednost bespovratnih sredstava]]+Ugovori_OPULJP[[#This Row],[Javni doprinos korisnika - HRK]]+Ugovori_OPULJP[[#This Row],[Privatni doprinos korisnika - HRK]]</f>
        <v>5013268</v>
      </c>
      <c r="U845" s="17" t="s">
        <v>32</v>
      </c>
      <c r="V845" s="17" t="s">
        <v>29</v>
      </c>
      <c r="W845" s="35" t="s">
        <v>3297</v>
      </c>
      <c r="X845" s="35" t="s">
        <v>704</v>
      </c>
      <c r="Y845" s="11"/>
    </row>
    <row r="846" spans="1:25" ht="51" customHeight="1" x14ac:dyDescent="0.2">
      <c r="A846" s="33" t="s">
        <v>3298</v>
      </c>
      <c r="B846" s="34" t="s">
        <v>700</v>
      </c>
      <c r="C846" s="35" t="s">
        <v>701</v>
      </c>
      <c r="D846" s="35" t="s">
        <v>3069</v>
      </c>
      <c r="E846" s="44" t="s">
        <v>74</v>
      </c>
      <c r="F846" s="37" t="s">
        <v>3299</v>
      </c>
      <c r="G846" s="37" t="s">
        <v>3300</v>
      </c>
      <c r="H846" s="19">
        <v>44027</v>
      </c>
      <c r="I846" s="19">
        <v>44576</v>
      </c>
      <c r="J846" s="19" t="str">
        <f ca="1">IF(Ugovori_OPULJP[[#This Row],[DATUM ZAVRŠETKA OPERACIJE]]&lt;TODAY(),"završen","u provedbi")</f>
        <v>završen</v>
      </c>
      <c r="K846" s="18" t="s">
        <v>97</v>
      </c>
      <c r="L846" s="18" t="s">
        <v>97</v>
      </c>
      <c r="M846" s="42">
        <v>0.85</v>
      </c>
      <c r="N846" s="42">
        <v>0.15</v>
      </c>
      <c r="O846" s="27">
        <f>Ugovori_OPULJP[[#This Row],[Bespovratna sredstva - Ukupno (EU+Nac) HRK
= Ukupna ugovorena vrijednost bespovratnih sredstava]]*Ugovori_OPULJP[[#This Row],[EU STOPA SUFINANCIRANJA %
EU CO-FINANCING RATE %]]</f>
        <v>1578705</v>
      </c>
      <c r="P846" s="27">
        <f>Ugovori_OPULJP[[#This Row],[Bespovratna sredstva - Ukupno (EU+Nac) HRK
= Ukupna ugovorena vrijednost bespovratnih sredstava]]*Ugovori_OPULJP[[#This Row],[STOPA NACIONALNOG SUFINANCIRANJA %]]</f>
        <v>278595</v>
      </c>
      <c r="Q846" s="27">
        <v>1857300</v>
      </c>
      <c r="R846" s="27">
        <v>0</v>
      </c>
      <c r="S846" s="27">
        <v>0</v>
      </c>
      <c r="T846" s="20">
        <f>Ugovori_OPULJP[[#This Row],[Bespovratna sredstva - Ukupno (EU+Nac) HRK
= Ukupna ugovorena vrijednost bespovratnih sredstava]]+Ugovori_OPULJP[[#This Row],[Javni doprinos korisnika - HRK]]+Ugovori_OPULJP[[#This Row],[Privatni doprinos korisnika - HRK]]</f>
        <v>1857300</v>
      </c>
      <c r="U846" s="17" t="s">
        <v>32</v>
      </c>
      <c r="V846" s="17" t="s">
        <v>29</v>
      </c>
      <c r="W846" s="35" t="s">
        <v>3301</v>
      </c>
      <c r="X846" s="35" t="s">
        <v>704</v>
      </c>
      <c r="Y846" s="11"/>
    </row>
    <row r="847" spans="1:25" ht="51" customHeight="1" x14ac:dyDescent="0.2">
      <c r="A847" s="33" t="s">
        <v>3302</v>
      </c>
      <c r="B847" s="34" t="s">
        <v>700</v>
      </c>
      <c r="C847" s="35" t="s">
        <v>701</v>
      </c>
      <c r="D847" s="35" t="s">
        <v>3069</v>
      </c>
      <c r="E847" s="44" t="s">
        <v>74</v>
      </c>
      <c r="F847" s="37" t="s">
        <v>3303</v>
      </c>
      <c r="G847" s="37" t="s">
        <v>3304</v>
      </c>
      <c r="H847" s="19">
        <v>44032</v>
      </c>
      <c r="I847" s="19">
        <v>44581</v>
      </c>
      <c r="J847" s="19" t="str">
        <f ca="1">IF(Ugovori_OPULJP[[#This Row],[DATUM ZAVRŠETKA OPERACIJE]]&lt;TODAY(),"završen","u provedbi")</f>
        <v>završen</v>
      </c>
      <c r="K847" s="18" t="s">
        <v>248</v>
      </c>
      <c r="L847" s="18" t="s">
        <v>248</v>
      </c>
      <c r="M847" s="42">
        <v>0.85</v>
      </c>
      <c r="N847" s="42">
        <v>0.15</v>
      </c>
      <c r="O847" s="27">
        <f>Ugovori_OPULJP[[#This Row],[Bespovratna sredstva - Ukupno (EU+Nac) HRK
= Ukupna ugovorena vrijednost bespovratnih sredstava]]*Ugovori_OPULJP[[#This Row],[EU STOPA SUFINANCIRANJA %
EU CO-FINANCING RATE %]]</f>
        <v>1179290</v>
      </c>
      <c r="P847" s="27">
        <f>Ugovori_OPULJP[[#This Row],[Bespovratna sredstva - Ukupno (EU+Nac) HRK
= Ukupna ugovorena vrijednost bespovratnih sredstava]]*Ugovori_OPULJP[[#This Row],[STOPA NACIONALNOG SUFINANCIRANJA %]]</f>
        <v>208110</v>
      </c>
      <c r="Q847" s="27">
        <v>1387400</v>
      </c>
      <c r="R847" s="27">
        <v>0</v>
      </c>
      <c r="S847" s="27">
        <v>0</v>
      </c>
      <c r="T847" s="20">
        <f>Ugovori_OPULJP[[#This Row],[Bespovratna sredstva - Ukupno (EU+Nac) HRK
= Ukupna ugovorena vrijednost bespovratnih sredstava]]+Ugovori_OPULJP[[#This Row],[Javni doprinos korisnika - HRK]]+Ugovori_OPULJP[[#This Row],[Privatni doprinos korisnika - HRK]]</f>
        <v>1387400</v>
      </c>
      <c r="U847" s="17" t="s">
        <v>32</v>
      </c>
      <c r="V847" s="17" t="s">
        <v>29</v>
      </c>
      <c r="W847" s="35" t="s">
        <v>3305</v>
      </c>
      <c r="X847" s="35" t="s">
        <v>704</v>
      </c>
      <c r="Y847" s="11"/>
    </row>
    <row r="848" spans="1:25" ht="51" customHeight="1" x14ac:dyDescent="0.2">
      <c r="A848" s="33" t="s">
        <v>3306</v>
      </c>
      <c r="B848" s="34" t="s">
        <v>700</v>
      </c>
      <c r="C848" s="35" t="s">
        <v>701</v>
      </c>
      <c r="D848" s="35" t="s">
        <v>3069</v>
      </c>
      <c r="E848" s="44" t="s">
        <v>74</v>
      </c>
      <c r="F848" s="37" t="s">
        <v>3307</v>
      </c>
      <c r="G848" s="37" t="s">
        <v>3308</v>
      </c>
      <c r="H848" s="19">
        <v>44000</v>
      </c>
      <c r="I848" s="19">
        <v>44548</v>
      </c>
      <c r="J848" s="19" t="str">
        <f ca="1">IF(Ugovori_OPULJP[[#This Row],[DATUM ZAVRŠETKA OPERACIJE]]&lt;TODAY(),"završen","u provedbi")</f>
        <v>završen</v>
      </c>
      <c r="K848" s="18" t="s">
        <v>97</v>
      </c>
      <c r="L848" s="18" t="s">
        <v>97</v>
      </c>
      <c r="M848" s="42">
        <v>0.85</v>
      </c>
      <c r="N848" s="42">
        <v>0.15</v>
      </c>
      <c r="O848" s="27">
        <f>Ugovori_OPULJP[[#This Row],[Bespovratna sredstva - Ukupno (EU+Nac) HRK
= Ukupna ugovorena vrijednost bespovratnih sredstava]]*Ugovori_OPULJP[[#This Row],[EU STOPA SUFINANCIRANJA %
EU CO-FINANCING RATE %]]</f>
        <v>4532880</v>
      </c>
      <c r="P848" s="27">
        <f>Ugovori_OPULJP[[#This Row],[Bespovratna sredstva - Ukupno (EU+Nac) HRK
= Ukupna ugovorena vrijednost bespovratnih sredstava]]*Ugovori_OPULJP[[#This Row],[STOPA NACIONALNOG SUFINANCIRANJA %]]</f>
        <v>799920</v>
      </c>
      <c r="Q848" s="27">
        <v>5332800</v>
      </c>
      <c r="R848" s="27">
        <v>0</v>
      </c>
      <c r="S848" s="27">
        <v>0</v>
      </c>
      <c r="T848" s="20">
        <f>Ugovori_OPULJP[[#This Row],[Bespovratna sredstva - Ukupno (EU+Nac) HRK
= Ukupna ugovorena vrijednost bespovratnih sredstava]]+Ugovori_OPULJP[[#This Row],[Javni doprinos korisnika - HRK]]+Ugovori_OPULJP[[#This Row],[Privatni doprinos korisnika - HRK]]</f>
        <v>5332800</v>
      </c>
      <c r="U848" s="17" t="s">
        <v>32</v>
      </c>
      <c r="V848" s="17" t="s">
        <v>29</v>
      </c>
      <c r="W848" s="35" t="s">
        <v>3309</v>
      </c>
      <c r="X848" s="35" t="s">
        <v>704</v>
      </c>
      <c r="Y848" s="11"/>
    </row>
    <row r="849" spans="1:25" ht="51" customHeight="1" x14ac:dyDescent="0.2">
      <c r="A849" s="33" t="s">
        <v>3310</v>
      </c>
      <c r="B849" s="34" t="s">
        <v>700</v>
      </c>
      <c r="C849" s="35" t="s">
        <v>701</v>
      </c>
      <c r="D849" s="35" t="s">
        <v>3069</v>
      </c>
      <c r="E849" s="44" t="s">
        <v>74</v>
      </c>
      <c r="F849" s="37" t="s">
        <v>3311</v>
      </c>
      <c r="G849" s="37" t="s">
        <v>1296</v>
      </c>
      <c r="H849" s="19">
        <v>44043</v>
      </c>
      <c r="I849" s="19">
        <v>44469</v>
      </c>
      <c r="J849" s="19" t="str">
        <f ca="1">IF(Ugovori_OPULJP[[#This Row],[DATUM ZAVRŠETKA OPERACIJE]]&lt;TODAY(),"završen","u provedbi")</f>
        <v>završen</v>
      </c>
      <c r="K849" s="18" t="s">
        <v>97</v>
      </c>
      <c r="L849" s="18" t="s">
        <v>97</v>
      </c>
      <c r="M849" s="42">
        <v>0.85</v>
      </c>
      <c r="N849" s="42">
        <v>0.15</v>
      </c>
      <c r="O849" s="27">
        <f>Ugovori_OPULJP[[#This Row],[Bespovratna sredstva - Ukupno (EU+Nac) HRK
= Ukupna ugovorena vrijednost bespovratnih sredstava]]*Ugovori_OPULJP[[#This Row],[EU STOPA SUFINANCIRANJA %
EU CO-FINANCING RATE %]]</f>
        <v>1926695</v>
      </c>
      <c r="P849" s="27">
        <f>Ugovori_OPULJP[[#This Row],[Bespovratna sredstva - Ukupno (EU+Nac) HRK
= Ukupna ugovorena vrijednost bespovratnih sredstava]]*Ugovori_OPULJP[[#This Row],[STOPA NACIONALNOG SUFINANCIRANJA %]]</f>
        <v>340005</v>
      </c>
      <c r="Q849" s="27">
        <v>2266700</v>
      </c>
      <c r="R849" s="27">
        <v>0</v>
      </c>
      <c r="S849" s="27">
        <v>0</v>
      </c>
      <c r="T849" s="20">
        <f>Ugovori_OPULJP[[#This Row],[Bespovratna sredstva - Ukupno (EU+Nac) HRK
= Ukupna ugovorena vrijednost bespovratnih sredstava]]+Ugovori_OPULJP[[#This Row],[Javni doprinos korisnika - HRK]]+Ugovori_OPULJP[[#This Row],[Privatni doprinos korisnika - HRK]]</f>
        <v>2266700</v>
      </c>
      <c r="U849" s="17" t="s">
        <v>32</v>
      </c>
      <c r="V849" s="17" t="s">
        <v>29</v>
      </c>
      <c r="W849" s="35" t="s">
        <v>3312</v>
      </c>
      <c r="X849" s="35" t="s">
        <v>704</v>
      </c>
      <c r="Y849" s="11"/>
    </row>
    <row r="850" spans="1:25" ht="51" customHeight="1" x14ac:dyDescent="0.2">
      <c r="A850" s="33" t="s">
        <v>3313</v>
      </c>
      <c r="B850" s="34" t="s">
        <v>700</v>
      </c>
      <c r="C850" s="35" t="s">
        <v>701</v>
      </c>
      <c r="D850" s="35" t="s">
        <v>3069</v>
      </c>
      <c r="E850" s="44" t="s">
        <v>74</v>
      </c>
      <c r="F850" s="37" t="s">
        <v>3314</v>
      </c>
      <c r="G850" s="37" t="s">
        <v>342</v>
      </c>
      <c r="H850" s="19">
        <v>44000</v>
      </c>
      <c r="I850" s="19">
        <v>44548</v>
      </c>
      <c r="J850" s="19" t="str">
        <f ca="1">IF(Ugovori_OPULJP[[#This Row],[DATUM ZAVRŠETKA OPERACIJE]]&lt;TODAY(),"završen","u provedbi")</f>
        <v>završen</v>
      </c>
      <c r="K850" s="18" t="s">
        <v>102</v>
      </c>
      <c r="L850" s="18" t="s">
        <v>102</v>
      </c>
      <c r="M850" s="42">
        <v>0.85</v>
      </c>
      <c r="N850" s="42">
        <v>0.15</v>
      </c>
      <c r="O850" s="27">
        <f>Ugovori_OPULJP[[#This Row],[Bespovratna sredstva - Ukupno (EU+Nac) HRK
= Ukupna ugovorena vrijednost bespovratnih sredstava]]*Ugovori_OPULJP[[#This Row],[EU STOPA SUFINANCIRANJA %
EU CO-FINANCING RATE %]]</f>
        <v>1962148.925</v>
      </c>
      <c r="P850" s="27">
        <f>Ugovori_OPULJP[[#This Row],[Bespovratna sredstva - Ukupno (EU+Nac) HRK
= Ukupna ugovorena vrijednost bespovratnih sredstava]]*Ugovori_OPULJP[[#This Row],[STOPA NACIONALNOG SUFINANCIRANJA %]]</f>
        <v>346261.57500000001</v>
      </c>
      <c r="Q850" s="27">
        <v>2308410.5</v>
      </c>
      <c r="R850" s="27">
        <v>0</v>
      </c>
      <c r="S850" s="27">
        <v>0</v>
      </c>
      <c r="T850" s="20">
        <f>Ugovori_OPULJP[[#This Row],[Bespovratna sredstva - Ukupno (EU+Nac) HRK
= Ukupna ugovorena vrijednost bespovratnih sredstava]]+Ugovori_OPULJP[[#This Row],[Javni doprinos korisnika - HRK]]+Ugovori_OPULJP[[#This Row],[Privatni doprinos korisnika - HRK]]</f>
        <v>2308410.5</v>
      </c>
      <c r="U850" s="17" t="s">
        <v>32</v>
      </c>
      <c r="V850" s="17" t="s">
        <v>29</v>
      </c>
      <c r="W850" s="35" t="s">
        <v>3315</v>
      </c>
      <c r="X850" s="35" t="s">
        <v>704</v>
      </c>
      <c r="Y850" s="11"/>
    </row>
    <row r="851" spans="1:25" ht="51" customHeight="1" x14ac:dyDescent="0.2">
      <c r="A851" s="33" t="s">
        <v>3316</v>
      </c>
      <c r="B851" s="34" t="s">
        <v>700</v>
      </c>
      <c r="C851" s="35" t="s">
        <v>701</v>
      </c>
      <c r="D851" s="35" t="s">
        <v>3069</v>
      </c>
      <c r="E851" s="44" t="s">
        <v>74</v>
      </c>
      <c r="F851" s="37" t="s">
        <v>3317</v>
      </c>
      <c r="G851" s="37" t="s">
        <v>415</v>
      </c>
      <c r="H851" s="19">
        <v>44028</v>
      </c>
      <c r="I851" s="19">
        <v>44577</v>
      </c>
      <c r="J851" s="19" t="str">
        <f ca="1">IF(Ugovori_OPULJP[[#This Row],[DATUM ZAVRŠETKA OPERACIJE]]&lt;TODAY(),"završen","u provedbi")</f>
        <v>završen</v>
      </c>
      <c r="K851" s="18" t="s">
        <v>102</v>
      </c>
      <c r="L851" s="18" t="s">
        <v>102</v>
      </c>
      <c r="M851" s="42">
        <v>0.85</v>
      </c>
      <c r="N851" s="42">
        <v>0.15</v>
      </c>
      <c r="O851" s="27">
        <f>Ugovori_OPULJP[[#This Row],[Bespovratna sredstva - Ukupno (EU+Nac) HRK
= Ukupna ugovorena vrijednost bespovratnih sredstava]]*Ugovori_OPULJP[[#This Row],[EU STOPA SUFINANCIRANJA %
EU CO-FINANCING RATE %]]</f>
        <v>3115845</v>
      </c>
      <c r="P851" s="27">
        <f>Ugovori_OPULJP[[#This Row],[Bespovratna sredstva - Ukupno (EU+Nac) HRK
= Ukupna ugovorena vrijednost bespovratnih sredstava]]*Ugovori_OPULJP[[#This Row],[STOPA NACIONALNOG SUFINANCIRANJA %]]</f>
        <v>549855</v>
      </c>
      <c r="Q851" s="27">
        <v>3665700</v>
      </c>
      <c r="R851" s="27">
        <v>0</v>
      </c>
      <c r="S851" s="27">
        <v>0</v>
      </c>
      <c r="T851" s="20">
        <f>Ugovori_OPULJP[[#This Row],[Bespovratna sredstva - Ukupno (EU+Nac) HRK
= Ukupna ugovorena vrijednost bespovratnih sredstava]]+Ugovori_OPULJP[[#This Row],[Javni doprinos korisnika - HRK]]+Ugovori_OPULJP[[#This Row],[Privatni doprinos korisnika - HRK]]</f>
        <v>3665700</v>
      </c>
      <c r="U851" s="17" t="s">
        <v>32</v>
      </c>
      <c r="V851" s="17" t="s">
        <v>29</v>
      </c>
      <c r="W851" s="35" t="s">
        <v>3318</v>
      </c>
      <c r="X851" s="35" t="s">
        <v>704</v>
      </c>
      <c r="Y851" s="11"/>
    </row>
    <row r="852" spans="1:25" ht="51" customHeight="1" x14ac:dyDescent="0.2">
      <c r="A852" s="33" t="s">
        <v>3319</v>
      </c>
      <c r="B852" s="34" t="s">
        <v>700</v>
      </c>
      <c r="C852" s="35" t="s">
        <v>701</v>
      </c>
      <c r="D852" s="35" t="s">
        <v>3069</v>
      </c>
      <c r="E852" s="44" t="s">
        <v>74</v>
      </c>
      <c r="F852" s="37" t="s">
        <v>3320</v>
      </c>
      <c r="G852" s="37" t="s">
        <v>338</v>
      </c>
      <c r="H852" s="19">
        <v>44027</v>
      </c>
      <c r="I852" s="19">
        <v>44576</v>
      </c>
      <c r="J852" s="19" t="str">
        <f ca="1">IF(Ugovori_OPULJP[[#This Row],[DATUM ZAVRŠETKA OPERACIJE]]&lt;TODAY(),"završen","u provedbi")</f>
        <v>završen</v>
      </c>
      <c r="K852" s="18" t="s">
        <v>102</v>
      </c>
      <c r="L852" s="18" t="s">
        <v>102</v>
      </c>
      <c r="M852" s="42">
        <v>0.85</v>
      </c>
      <c r="N852" s="42">
        <v>0.15</v>
      </c>
      <c r="O852" s="27">
        <f>Ugovori_OPULJP[[#This Row],[Bespovratna sredstva - Ukupno (EU+Nac) HRK
= Ukupna ugovorena vrijednost bespovratnih sredstava]]*Ugovori_OPULJP[[#This Row],[EU STOPA SUFINANCIRANJA %
EU CO-FINANCING RATE %]]</f>
        <v>1965136.25</v>
      </c>
      <c r="P852" s="27">
        <f>Ugovori_OPULJP[[#This Row],[Bespovratna sredstva - Ukupno (EU+Nac) HRK
= Ukupna ugovorena vrijednost bespovratnih sredstava]]*Ugovori_OPULJP[[#This Row],[STOPA NACIONALNOG SUFINANCIRANJA %]]</f>
        <v>346788.75</v>
      </c>
      <c r="Q852" s="27">
        <v>2311925</v>
      </c>
      <c r="R852" s="27">
        <v>0</v>
      </c>
      <c r="S852" s="27">
        <v>0</v>
      </c>
      <c r="T852" s="20">
        <f>Ugovori_OPULJP[[#This Row],[Bespovratna sredstva - Ukupno (EU+Nac) HRK
= Ukupna ugovorena vrijednost bespovratnih sredstava]]+Ugovori_OPULJP[[#This Row],[Javni doprinos korisnika - HRK]]+Ugovori_OPULJP[[#This Row],[Privatni doprinos korisnika - HRK]]</f>
        <v>2311925</v>
      </c>
      <c r="U852" s="17" t="s">
        <v>32</v>
      </c>
      <c r="V852" s="17" t="s">
        <v>29</v>
      </c>
      <c r="W852" s="35" t="s">
        <v>3321</v>
      </c>
      <c r="X852" s="35" t="s">
        <v>704</v>
      </c>
      <c r="Y852" s="11"/>
    </row>
    <row r="853" spans="1:25" ht="51" customHeight="1" x14ac:dyDescent="0.2">
      <c r="A853" s="33" t="s">
        <v>3322</v>
      </c>
      <c r="B853" s="34" t="s">
        <v>700</v>
      </c>
      <c r="C853" s="35" t="s">
        <v>701</v>
      </c>
      <c r="D853" s="35" t="s">
        <v>3069</v>
      </c>
      <c r="E853" s="44" t="s">
        <v>74</v>
      </c>
      <c r="F853" s="37" t="s">
        <v>3323</v>
      </c>
      <c r="G853" s="37" t="s">
        <v>1102</v>
      </c>
      <c r="H853" s="19">
        <v>44000</v>
      </c>
      <c r="I853" s="19">
        <v>44548</v>
      </c>
      <c r="J853" s="19" t="str">
        <f ca="1">IF(Ugovori_OPULJP[[#This Row],[DATUM ZAVRŠETKA OPERACIJE]]&lt;TODAY(),"završen","u provedbi")</f>
        <v>završen</v>
      </c>
      <c r="K853" s="18" t="s">
        <v>102</v>
      </c>
      <c r="L853" s="18" t="s">
        <v>102</v>
      </c>
      <c r="M853" s="42">
        <v>0.85</v>
      </c>
      <c r="N853" s="42">
        <v>0.15</v>
      </c>
      <c r="O853" s="27">
        <f>Ugovori_OPULJP[[#This Row],[Bespovratna sredstva - Ukupno (EU+Nac) HRK
= Ukupna ugovorena vrijednost bespovratnih sredstava]]*Ugovori_OPULJP[[#This Row],[EU STOPA SUFINANCIRANJA %
EU CO-FINANCING RATE %]]</f>
        <v>1105103.2749999999</v>
      </c>
      <c r="P853" s="27">
        <f>Ugovori_OPULJP[[#This Row],[Bespovratna sredstva - Ukupno (EU+Nac) HRK
= Ukupna ugovorena vrijednost bespovratnih sredstava]]*Ugovori_OPULJP[[#This Row],[STOPA NACIONALNOG SUFINANCIRANJA %]]</f>
        <v>195018.22500000001</v>
      </c>
      <c r="Q853" s="27">
        <v>1300121.5</v>
      </c>
      <c r="R853" s="27">
        <v>0</v>
      </c>
      <c r="S853" s="27">
        <v>0</v>
      </c>
      <c r="T853" s="20">
        <f>Ugovori_OPULJP[[#This Row],[Bespovratna sredstva - Ukupno (EU+Nac) HRK
= Ukupna ugovorena vrijednost bespovratnih sredstava]]+Ugovori_OPULJP[[#This Row],[Javni doprinos korisnika - HRK]]+Ugovori_OPULJP[[#This Row],[Privatni doprinos korisnika - HRK]]</f>
        <v>1300121.5</v>
      </c>
      <c r="U853" s="17" t="s">
        <v>32</v>
      </c>
      <c r="V853" s="17" t="s">
        <v>29</v>
      </c>
      <c r="W853" s="35" t="s">
        <v>3324</v>
      </c>
      <c r="X853" s="35" t="s">
        <v>704</v>
      </c>
      <c r="Y853" s="11"/>
    </row>
    <row r="854" spans="1:25" ht="51" customHeight="1" x14ac:dyDescent="0.2">
      <c r="A854" s="33" t="s">
        <v>3325</v>
      </c>
      <c r="B854" s="34" t="s">
        <v>700</v>
      </c>
      <c r="C854" s="35" t="s">
        <v>701</v>
      </c>
      <c r="D854" s="35" t="s">
        <v>3069</v>
      </c>
      <c r="E854" s="44" t="s">
        <v>74</v>
      </c>
      <c r="F854" s="37" t="s">
        <v>3326</v>
      </c>
      <c r="G854" s="37" t="s">
        <v>1130</v>
      </c>
      <c r="H854" s="19">
        <v>44021</v>
      </c>
      <c r="I854" s="19">
        <v>44570</v>
      </c>
      <c r="J854" s="19" t="str">
        <f ca="1">IF(Ugovori_OPULJP[[#This Row],[DATUM ZAVRŠETKA OPERACIJE]]&lt;TODAY(),"završen","u provedbi")</f>
        <v>završen</v>
      </c>
      <c r="K854" s="18" t="s">
        <v>102</v>
      </c>
      <c r="L854" s="18" t="s">
        <v>102</v>
      </c>
      <c r="M854" s="42">
        <v>0.85</v>
      </c>
      <c r="N854" s="42">
        <v>0.15</v>
      </c>
      <c r="O854" s="27">
        <f>Ugovori_OPULJP[[#This Row],[Bespovratna sredstva - Ukupno (EU+Nac) HRK
= Ukupna ugovorena vrijednost bespovratnih sredstava]]*Ugovori_OPULJP[[#This Row],[EU STOPA SUFINANCIRANJA %
EU CO-FINANCING RATE %]]</f>
        <v>1262654.8125</v>
      </c>
      <c r="P854" s="27">
        <f>Ugovori_OPULJP[[#This Row],[Bespovratna sredstva - Ukupno (EU+Nac) HRK
= Ukupna ugovorena vrijednost bespovratnih sredstava]]*Ugovori_OPULJP[[#This Row],[STOPA NACIONALNOG SUFINANCIRANJA %]]</f>
        <v>222821.4375</v>
      </c>
      <c r="Q854" s="27">
        <v>1485476.25</v>
      </c>
      <c r="R854" s="27">
        <v>0</v>
      </c>
      <c r="S854" s="27">
        <v>0</v>
      </c>
      <c r="T854" s="20">
        <f>Ugovori_OPULJP[[#This Row],[Bespovratna sredstva - Ukupno (EU+Nac) HRK
= Ukupna ugovorena vrijednost bespovratnih sredstava]]+Ugovori_OPULJP[[#This Row],[Javni doprinos korisnika - HRK]]+Ugovori_OPULJP[[#This Row],[Privatni doprinos korisnika - HRK]]</f>
        <v>1485476.25</v>
      </c>
      <c r="U854" s="17" t="s">
        <v>32</v>
      </c>
      <c r="V854" s="17" t="s">
        <v>29</v>
      </c>
      <c r="W854" s="35" t="s">
        <v>3327</v>
      </c>
      <c r="X854" s="35" t="s">
        <v>704</v>
      </c>
      <c r="Y854" s="11"/>
    </row>
    <row r="855" spans="1:25" ht="51" customHeight="1" x14ac:dyDescent="0.2">
      <c r="A855" s="33" t="s">
        <v>3328</v>
      </c>
      <c r="B855" s="34" t="s">
        <v>700</v>
      </c>
      <c r="C855" s="35" t="s">
        <v>701</v>
      </c>
      <c r="D855" s="35" t="s">
        <v>3069</v>
      </c>
      <c r="E855" s="44" t="s">
        <v>74</v>
      </c>
      <c r="F855" s="37" t="s">
        <v>3329</v>
      </c>
      <c r="G855" s="37" t="s">
        <v>1187</v>
      </c>
      <c r="H855" s="19">
        <v>44000</v>
      </c>
      <c r="I855" s="19">
        <v>44548</v>
      </c>
      <c r="J855" s="19" t="str">
        <f ca="1">IF(Ugovori_OPULJP[[#This Row],[DATUM ZAVRŠETKA OPERACIJE]]&lt;TODAY(),"završen","u provedbi")</f>
        <v>završen</v>
      </c>
      <c r="K855" s="18" t="s">
        <v>102</v>
      </c>
      <c r="L855" s="18" t="s">
        <v>102</v>
      </c>
      <c r="M855" s="42">
        <v>0.85</v>
      </c>
      <c r="N855" s="42">
        <v>0.15</v>
      </c>
      <c r="O855" s="27">
        <f>Ugovori_OPULJP[[#This Row],[Bespovratna sredstva - Ukupno (EU+Nac) HRK
= Ukupna ugovorena vrijednost bespovratnih sredstava]]*Ugovori_OPULJP[[#This Row],[EU STOPA SUFINANCIRANJA %
EU CO-FINANCING RATE %]]</f>
        <v>1168962.5</v>
      </c>
      <c r="P855" s="27">
        <f>Ugovori_OPULJP[[#This Row],[Bespovratna sredstva - Ukupno (EU+Nac) HRK
= Ukupna ugovorena vrijednost bespovratnih sredstava]]*Ugovori_OPULJP[[#This Row],[STOPA NACIONALNOG SUFINANCIRANJA %]]</f>
        <v>206287.5</v>
      </c>
      <c r="Q855" s="27">
        <v>1375250</v>
      </c>
      <c r="R855" s="27">
        <v>0</v>
      </c>
      <c r="S855" s="27">
        <v>0</v>
      </c>
      <c r="T855" s="20">
        <f>Ugovori_OPULJP[[#This Row],[Bespovratna sredstva - Ukupno (EU+Nac) HRK
= Ukupna ugovorena vrijednost bespovratnih sredstava]]+Ugovori_OPULJP[[#This Row],[Javni doprinos korisnika - HRK]]+Ugovori_OPULJP[[#This Row],[Privatni doprinos korisnika - HRK]]</f>
        <v>1375250</v>
      </c>
      <c r="U855" s="17" t="s">
        <v>32</v>
      </c>
      <c r="V855" s="17" t="s">
        <v>29</v>
      </c>
      <c r="W855" s="35" t="s">
        <v>3330</v>
      </c>
      <c r="X855" s="35" t="s">
        <v>704</v>
      </c>
      <c r="Y855" s="11"/>
    </row>
    <row r="856" spans="1:25" ht="51" customHeight="1" x14ac:dyDescent="0.2">
      <c r="A856" s="33" t="s">
        <v>3331</v>
      </c>
      <c r="B856" s="34" t="s">
        <v>700</v>
      </c>
      <c r="C856" s="35" t="s">
        <v>701</v>
      </c>
      <c r="D856" s="35" t="s">
        <v>3069</v>
      </c>
      <c r="E856" s="44" t="s">
        <v>74</v>
      </c>
      <c r="F856" s="37" t="s">
        <v>3332</v>
      </c>
      <c r="G856" s="37" t="s">
        <v>1143</v>
      </c>
      <c r="H856" s="19">
        <v>44035</v>
      </c>
      <c r="I856" s="19">
        <v>44492</v>
      </c>
      <c r="J856" s="19" t="str">
        <f ca="1">IF(Ugovori_OPULJP[[#This Row],[DATUM ZAVRŠETKA OPERACIJE]]&lt;TODAY(),"završen","u provedbi")</f>
        <v>završen</v>
      </c>
      <c r="K856" s="18" t="s">
        <v>248</v>
      </c>
      <c r="L856" s="18" t="s">
        <v>248</v>
      </c>
      <c r="M856" s="42">
        <v>0.85</v>
      </c>
      <c r="N856" s="42">
        <v>0.15</v>
      </c>
      <c r="O856" s="27">
        <f>Ugovori_OPULJP[[#This Row],[Bespovratna sredstva - Ukupno (EU+Nac) HRK
= Ukupna ugovorena vrijednost bespovratnih sredstava]]*Ugovori_OPULJP[[#This Row],[EU STOPA SUFINANCIRANJA %
EU CO-FINANCING RATE %]]</f>
        <v>2978570</v>
      </c>
      <c r="P856" s="27">
        <f>Ugovori_OPULJP[[#This Row],[Bespovratna sredstva - Ukupno (EU+Nac) HRK
= Ukupna ugovorena vrijednost bespovratnih sredstava]]*Ugovori_OPULJP[[#This Row],[STOPA NACIONALNOG SUFINANCIRANJA %]]</f>
        <v>525630</v>
      </c>
      <c r="Q856" s="27">
        <v>3504200</v>
      </c>
      <c r="R856" s="27">
        <v>0</v>
      </c>
      <c r="S856" s="27">
        <v>0</v>
      </c>
      <c r="T856" s="20">
        <f>Ugovori_OPULJP[[#This Row],[Bespovratna sredstva - Ukupno (EU+Nac) HRK
= Ukupna ugovorena vrijednost bespovratnih sredstava]]+Ugovori_OPULJP[[#This Row],[Javni doprinos korisnika - HRK]]+Ugovori_OPULJP[[#This Row],[Privatni doprinos korisnika - HRK]]</f>
        <v>3504200</v>
      </c>
      <c r="U856" s="17" t="s">
        <v>32</v>
      </c>
      <c r="V856" s="17" t="s">
        <v>29</v>
      </c>
      <c r="W856" s="35" t="s">
        <v>3333</v>
      </c>
      <c r="X856" s="35" t="s">
        <v>704</v>
      </c>
      <c r="Y856" s="11"/>
    </row>
    <row r="857" spans="1:25" ht="51" customHeight="1" x14ac:dyDescent="0.2">
      <c r="A857" s="33" t="s">
        <v>3334</v>
      </c>
      <c r="B857" s="34" t="s">
        <v>700</v>
      </c>
      <c r="C857" s="35" t="s">
        <v>701</v>
      </c>
      <c r="D857" s="35" t="s">
        <v>3069</v>
      </c>
      <c r="E857" s="44" t="s">
        <v>74</v>
      </c>
      <c r="F857" s="37" t="s">
        <v>3335</v>
      </c>
      <c r="G857" s="37" t="s">
        <v>1257</v>
      </c>
      <c r="H857" s="19">
        <v>44033</v>
      </c>
      <c r="I857" s="19">
        <v>44582</v>
      </c>
      <c r="J857" s="19" t="str">
        <f ca="1">IF(Ugovori_OPULJP[[#This Row],[DATUM ZAVRŠETKA OPERACIJE]]&lt;TODAY(),"završen","u provedbi")</f>
        <v>završen</v>
      </c>
      <c r="K857" s="18" t="s">
        <v>102</v>
      </c>
      <c r="L857" s="18" t="s">
        <v>102</v>
      </c>
      <c r="M857" s="42">
        <v>0.85</v>
      </c>
      <c r="N857" s="42">
        <v>0.15</v>
      </c>
      <c r="O857" s="27">
        <f>Ugovori_OPULJP[[#This Row],[Bespovratna sredstva - Ukupno (EU+Nac) HRK
= Ukupna ugovorena vrijednost bespovratnih sredstava]]*Ugovori_OPULJP[[#This Row],[EU STOPA SUFINANCIRANJA %
EU CO-FINANCING RATE %]]</f>
        <v>1178057.5</v>
      </c>
      <c r="P857" s="27">
        <f>Ugovori_OPULJP[[#This Row],[Bespovratna sredstva - Ukupno (EU+Nac) HRK
= Ukupna ugovorena vrijednost bespovratnih sredstava]]*Ugovori_OPULJP[[#This Row],[STOPA NACIONALNOG SUFINANCIRANJA %]]</f>
        <v>207892.5</v>
      </c>
      <c r="Q857" s="27">
        <v>1385950</v>
      </c>
      <c r="R857" s="27">
        <v>0</v>
      </c>
      <c r="S857" s="27">
        <v>0</v>
      </c>
      <c r="T857" s="20">
        <f>Ugovori_OPULJP[[#This Row],[Bespovratna sredstva - Ukupno (EU+Nac) HRK
= Ukupna ugovorena vrijednost bespovratnih sredstava]]+Ugovori_OPULJP[[#This Row],[Javni doprinos korisnika - HRK]]+Ugovori_OPULJP[[#This Row],[Privatni doprinos korisnika - HRK]]</f>
        <v>1385950</v>
      </c>
      <c r="U857" s="17" t="s">
        <v>32</v>
      </c>
      <c r="V857" s="17" t="s">
        <v>29</v>
      </c>
      <c r="W857" s="35" t="s">
        <v>3336</v>
      </c>
      <c r="X857" s="35" t="s">
        <v>704</v>
      </c>
      <c r="Y857" s="11"/>
    </row>
    <row r="858" spans="1:25" ht="51" customHeight="1" x14ac:dyDescent="0.2">
      <c r="A858" s="33" t="s">
        <v>3337</v>
      </c>
      <c r="B858" s="34" t="s">
        <v>700</v>
      </c>
      <c r="C858" s="35" t="s">
        <v>701</v>
      </c>
      <c r="D858" s="35" t="s">
        <v>3069</v>
      </c>
      <c r="E858" s="44" t="s">
        <v>74</v>
      </c>
      <c r="F858" s="37" t="s">
        <v>3338</v>
      </c>
      <c r="G858" s="37" t="s">
        <v>1070</v>
      </c>
      <c r="H858" s="19">
        <v>44000</v>
      </c>
      <c r="I858" s="19">
        <v>44457</v>
      </c>
      <c r="J858" s="19" t="str">
        <f ca="1">IF(Ugovori_OPULJP[[#This Row],[DATUM ZAVRŠETKA OPERACIJE]]&lt;TODAY(),"završen","u provedbi")</f>
        <v>završen</v>
      </c>
      <c r="K858" s="18" t="s">
        <v>102</v>
      </c>
      <c r="L858" s="18" t="s">
        <v>102</v>
      </c>
      <c r="M858" s="42">
        <v>0.85</v>
      </c>
      <c r="N858" s="42">
        <v>0.15</v>
      </c>
      <c r="O858" s="27">
        <f>Ugovori_OPULJP[[#This Row],[Bespovratna sredstva - Ukupno (EU+Nac) HRK
= Ukupna ugovorena vrijednost bespovratnih sredstava]]*Ugovori_OPULJP[[#This Row],[EU STOPA SUFINANCIRANJA %
EU CO-FINANCING RATE %]]</f>
        <v>4335077.3499999996</v>
      </c>
      <c r="P858" s="27">
        <f>Ugovori_OPULJP[[#This Row],[Bespovratna sredstva - Ukupno (EU+Nac) HRK
= Ukupna ugovorena vrijednost bespovratnih sredstava]]*Ugovori_OPULJP[[#This Row],[STOPA NACIONALNOG SUFINANCIRANJA %]]</f>
        <v>765013.65</v>
      </c>
      <c r="Q858" s="27">
        <v>5100091</v>
      </c>
      <c r="R858" s="27">
        <v>0</v>
      </c>
      <c r="S858" s="27">
        <v>0</v>
      </c>
      <c r="T858" s="20">
        <f>Ugovori_OPULJP[[#This Row],[Bespovratna sredstva - Ukupno (EU+Nac) HRK
= Ukupna ugovorena vrijednost bespovratnih sredstava]]+Ugovori_OPULJP[[#This Row],[Javni doprinos korisnika - HRK]]+Ugovori_OPULJP[[#This Row],[Privatni doprinos korisnika - HRK]]</f>
        <v>5100091</v>
      </c>
      <c r="U858" s="17" t="s">
        <v>32</v>
      </c>
      <c r="V858" s="17" t="s">
        <v>29</v>
      </c>
      <c r="W858" s="35" t="s">
        <v>3339</v>
      </c>
      <c r="X858" s="35" t="s">
        <v>704</v>
      </c>
      <c r="Y858" s="11"/>
    </row>
    <row r="859" spans="1:25" ht="51" customHeight="1" x14ac:dyDescent="0.2">
      <c r="A859" s="33" t="s">
        <v>3340</v>
      </c>
      <c r="B859" s="34" t="s">
        <v>700</v>
      </c>
      <c r="C859" s="35" t="s">
        <v>701</v>
      </c>
      <c r="D859" s="35" t="s">
        <v>3069</v>
      </c>
      <c r="E859" s="44" t="s">
        <v>74</v>
      </c>
      <c r="F859" s="37" t="s">
        <v>3341</v>
      </c>
      <c r="G859" s="37" t="s">
        <v>1261</v>
      </c>
      <c r="H859" s="19">
        <v>44000</v>
      </c>
      <c r="I859" s="19">
        <v>44426</v>
      </c>
      <c r="J859" s="19" t="str">
        <f ca="1">IF(Ugovori_OPULJP[[#This Row],[DATUM ZAVRŠETKA OPERACIJE]]&lt;TODAY(),"završen","u provedbi")</f>
        <v>završen</v>
      </c>
      <c r="K859" s="18" t="s">
        <v>97</v>
      </c>
      <c r="L859" s="18" t="s">
        <v>97</v>
      </c>
      <c r="M859" s="42">
        <v>0.85</v>
      </c>
      <c r="N859" s="42">
        <v>0.15</v>
      </c>
      <c r="O859" s="27">
        <f>Ugovori_OPULJP[[#This Row],[Bespovratna sredstva - Ukupno (EU+Nac) HRK
= Ukupna ugovorena vrijednost bespovratnih sredstava]]*Ugovori_OPULJP[[#This Row],[EU STOPA SUFINANCIRANJA %
EU CO-FINANCING RATE %]]</f>
        <v>1184040.6499999999</v>
      </c>
      <c r="P859" s="27">
        <f>Ugovori_OPULJP[[#This Row],[Bespovratna sredstva - Ukupno (EU+Nac) HRK
= Ukupna ugovorena vrijednost bespovratnih sredstava]]*Ugovori_OPULJP[[#This Row],[STOPA NACIONALNOG SUFINANCIRANJA %]]</f>
        <v>208948.35</v>
      </c>
      <c r="Q859" s="27">
        <v>1392989</v>
      </c>
      <c r="R859" s="27">
        <v>0</v>
      </c>
      <c r="S859" s="27">
        <v>0</v>
      </c>
      <c r="T859" s="20">
        <f>Ugovori_OPULJP[[#This Row],[Bespovratna sredstva - Ukupno (EU+Nac) HRK
= Ukupna ugovorena vrijednost bespovratnih sredstava]]+Ugovori_OPULJP[[#This Row],[Javni doprinos korisnika - HRK]]+Ugovori_OPULJP[[#This Row],[Privatni doprinos korisnika - HRK]]</f>
        <v>1392989</v>
      </c>
      <c r="U859" s="17" t="s">
        <v>32</v>
      </c>
      <c r="V859" s="17" t="s">
        <v>29</v>
      </c>
      <c r="W859" s="35" t="s">
        <v>3342</v>
      </c>
      <c r="X859" s="35" t="s">
        <v>704</v>
      </c>
      <c r="Y859" s="11"/>
    </row>
    <row r="860" spans="1:25" ht="51" customHeight="1" x14ac:dyDescent="0.2">
      <c r="A860" s="33" t="s">
        <v>3343</v>
      </c>
      <c r="B860" s="34" t="s">
        <v>700</v>
      </c>
      <c r="C860" s="35" t="s">
        <v>701</v>
      </c>
      <c r="D860" s="35" t="s">
        <v>3069</v>
      </c>
      <c r="E860" s="44" t="s">
        <v>74</v>
      </c>
      <c r="F860" s="37" t="s">
        <v>3344</v>
      </c>
      <c r="G860" s="37" t="s">
        <v>1165</v>
      </c>
      <c r="H860" s="19">
        <v>44026</v>
      </c>
      <c r="I860" s="19">
        <v>44575</v>
      </c>
      <c r="J860" s="19" t="str">
        <f ca="1">IF(Ugovori_OPULJP[[#This Row],[DATUM ZAVRŠETKA OPERACIJE]]&lt;TODAY(),"završen","u provedbi")</f>
        <v>završen</v>
      </c>
      <c r="K860" s="18" t="s">
        <v>102</v>
      </c>
      <c r="L860" s="18" t="s">
        <v>102</v>
      </c>
      <c r="M860" s="42">
        <v>0.85</v>
      </c>
      <c r="N860" s="42">
        <v>0.15</v>
      </c>
      <c r="O860" s="27">
        <f>Ugovori_OPULJP[[#This Row],[Bespovratna sredstva - Ukupno (EU+Nac) HRK
= Ukupna ugovorena vrijednost bespovratnih sredstava]]*Ugovori_OPULJP[[#This Row],[EU STOPA SUFINANCIRANJA %
EU CO-FINANCING RATE %]]</f>
        <v>909372.5</v>
      </c>
      <c r="P860" s="27">
        <f>Ugovori_OPULJP[[#This Row],[Bespovratna sredstva - Ukupno (EU+Nac) HRK
= Ukupna ugovorena vrijednost bespovratnih sredstava]]*Ugovori_OPULJP[[#This Row],[STOPA NACIONALNOG SUFINANCIRANJA %]]</f>
        <v>160477.5</v>
      </c>
      <c r="Q860" s="27">
        <v>1069850</v>
      </c>
      <c r="R860" s="27">
        <v>0</v>
      </c>
      <c r="S860" s="27">
        <v>0</v>
      </c>
      <c r="T860" s="20">
        <f>Ugovori_OPULJP[[#This Row],[Bespovratna sredstva - Ukupno (EU+Nac) HRK
= Ukupna ugovorena vrijednost bespovratnih sredstava]]+Ugovori_OPULJP[[#This Row],[Javni doprinos korisnika - HRK]]+Ugovori_OPULJP[[#This Row],[Privatni doprinos korisnika - HRK]]</f>
        <v>1069850</v>
      </c>
      <c r="U860" s="17" t="s">
        <v>32</v>
      </c>
      <c r="V860" s="17" t="s">
        <v>29</v>
      </c>
      <c r="W860" s="35" t="s">
        <v>3345</v>
      </c>
      <c r="X860" s="35" t="s">
        <v>704</v>
      </c>
      <c r="Y860" s="11"/>
    </row>
    <row r="861" spans="1:25" ht="51" customHeight="1" x14ac:dyDescent="0.2">
      <c r="A861" s="33" t="s">
        <v>3346</v>
      </c>
      <c r="B861" s="34" t="s">
        <v>700</v>
      </c>
      <c r="C861" s="35" t="s">
        <v>701</v>
      </c>
      <c r="D861" s="35" t="s">
        <v>3069</v>
      </c>
      <c r="E861" s="44" t="s">
        <v>74</v>
      </c>
      <c r="F861" s="37" t="s">
        <v>3347</v>
      </c>
      <c r="G861" s="37" t="s">
        <v>315</v>
      </c>
      <c r="H861" s="19">
        <v>44000</v>
      </c>
      <c r="I861" s="19">
        <v>44548</v>
      </c>
      <c r="J861" s="19" t="str">
        <f ca="1">IF(Ugovori_OPULJP[[#This Row],[DATUM ZAVRŠETKA OPERACIJE]]&lt;TODAY(),"završen","u provedbi")</f>
        <v>završen</v>
      </c>
      <c r="K861" s="18" t="s">
        <v>102</v>
      </c>
      <c r="L861" s="18" t="s">
        <v>102</v>
      </c>
      <c r="M861" s="42">
        <v>0.85</v>
      </c>
      <c r="N861" s="42">
        <v>0.15</v>
      </c>
      <c r="O861" s="27">
        <f>Ugovori_OPULJP[[#This Row],[Bespovratna sredstva - Ukupno (EU+Nac) HRK
= Ukupna ugovorena vrijednost bespovratnih sredstava]]*Ugovori_OPULJP[[#This Row],[EU STOPA SUFINANCIRANJA %
EU CO-FINANCING RATE %]]</f>
        <v>3358473.9555000002</v>
      </c>
      <c r="P861" s="27">
        <f>Ugovori_OPULJP[[#This Row],[Bespovratna sredstva - Ukupno (EU+Nac) HRK
= Ukupna ugovorena vrijednost bespovratnih sredstava]]*Ugovori_OPULJP[[#This Row],[STOPA NACIONALNOG SUFINANCIRANJA %]]</f>
        <v>592671.87450000003</v>
      </c>
      <c r="Q861" s="27">
        <v>3951145.83</v>
      </c>
      <c r="R861" s="27">
        <v>0</v>
      </c>
      <c r="S861" s="27">
        <v>0</v>
      </c>
      <c r="T861" s="20">
        <f>Ugovori_OPULJP[[#This Row],[Bespovratna sredstva - Ukupno (EU+Nac) HRK
= Ukupna ugovorena vrijednost bespovratnih sredstava]]+Ugovori_OPULJP[[#This Row],[Javni doprinos korisnika - HRK]]+Ugovori_OPULJP[[#This Row],[Privatni doprinos korisnika - HRK]]</f>
        <v>3951145.83</v>
      </c>
      <c r="U861" s="17" t="s">
        <v>32</v>
      </c>
      <c r="V861" s="17" t="s">
        <v>29</v>
      </c>
      <c r="W861" s="35" t="s">
        <v>3348</v>
      </c>
      <c r="X861" s="35" t="s">
        <v>704</v>
      </c>
      <c r="Y861" s="11"/>
    </row>
    <row r="862" spans="1:25" ht="51" customHeight="1" x14ac:dyDescent="0.2">
      <c r="A862" s="33" t="s">
        <v>3349</v>
      </c>
      <c r="B862" s="34" t="s">
        <v>700</v>
      </c>
      <c r="C862" s="35" t="s">
        <v>701</v>
      </c>
      <c r="D862" s="35" t="s">
        <v>3069</v>
      </c>
      <c r="E862" s="44" t="s">
        <v>74</v>
      </c>
      <c r="F862" s="37" t="s">
        <v>3350</v>
      </c>
      <c r="G862" s="37" t="s">
        <v>3351</v>
      </c>
      <c r="H862" s="19">
        <v>44025</v>
      </c>
      <c r="I862" s="19">
        <v>44513</v>
      </c>
      <c r="J862" s="19" t="str">
        <f ca="1">IF(Ugovori_OPULJP[[#This Row],[DATUM ZAVRŠETKA OPERACIJE]]&lt;TODAY(),"završen","u provedbi")</f>
        <v>završen</v>
      </c>
      <c r="K862" s="18" t="s">
        <v>248</v>
      </c>
      <c r="L862" s="18" t="s">
        <v>248</v>
      </c>
      <c r="M862" s="42">
        <v>0.85</v>
      </c>
      <c r="N862" s="42">
        <v>0.15</v>
      </c>
      <c r="O862" s="27">
        <f>Ugovori_OPULJP[[#This Row],[Bespovratna sredstva - Ukupno (EU+Nac) HRK
= Ukupna ugovorena vrijednost bespovratnih sredstava]]*Ugovori_OPULJP[[#This Row],[EU STOPA SUFINANCIRANJA %
EU CO-FINANCING RATE %]]</f>
        <v>631414</v>
      </c>
      <c r="P862" s="27">
        <f>Ugovori_OPULJP[[#This Row],[Bespovratna sredstva - Ukupno (EU+Nac) HRK
= Ukupna ugovorena vrijednost bespovratnih sredstava]]*Ugovori_OPULJP[[#This Row],[STOPA NACIONALNOG SUFINANCIRANJA %]]</f>
        <v>111426</v>
      </c>
      <c r="Q862" s="27">
        <v>742840</v>
      </c>
      <c r="R862" s="27">
        <v>0</v>
      </c>
      <c r="S862" s="27">
        <v>0</v>
      </c>
      <c r="T862" s="20">
        <f>Ugovori_OPULJP[[#This Row],[Bespovratna sredstva - Ukupno (EU+Nac) HRK
= Ukupna ugovorena vrijednost bespovratnih sredstava]]+Ugovori_OPULJP[[#This Row],[Javni doprinos korisnika - HRK]]+Ugovori_OPULJP[[#This Row],[Privatni doprinos korisnika - HRK]]</f>
        <v>742840</v>
      </c>
      <c r="U862" s="17" t="s">
        <v>32</v>
      </c>
      <c r="V862" s="17" t="s">
        <v>29</v>
      </c>
      <c r="W862" s="35" t="s">
        <v>3352</v>
      </c>
      <c r="X862" s="35" t="s">
        <v>704</v>
      </c>
      <c r="Y862" s="11"/>
    </row>
    <row r="863" spans="1:25" ht="51" customHeight="1" x14ac:dyDescent="0.2">
      <c r="A863" s="33" t="s">
        <v>3353</v>
      </c>
      <c r="B863" s="34" t="s">
        <v>700</v>
      </c>
      <c r="C863" s="35" t="s">
        <v>701</v>
      </c>
      <c r="D863" s="35" t="s">
        <v>3069</v>
      </c>
      <c r="E863" s="44" t="s">
        <v>74</v>
      </c>
      <c r="F863" s="37" t="s">
        <v>3354</v>
      </c>
      <c r="G863" s="37" t="s">
        <v>1337</v>
      </c>
      <c r="H863" s="19">
        <v>44000</v>
      </c>
      <c r="I863" s="19">
        <v>44426</v>
      </c>
      <c r="J863" s="19" t="str">
        <f ca="1">IF(Ugovori_OPULJP[[#This Row],[DATUM ZAVRŠETKA OPERACIJE]]&lt;TODAY(),"završen","u provedbi")</f>
        <v>završen</v>
      </c>
      <c r="K863" s="18" t="s">
        <v>82</v>
      </c>
      <c r="L863" s="18" t="s">
        <v>82</v>
      </c>
      <c r="M863" s="42">
        <v>0.85</v>
      </c>
      <c r="N863" s="42">
        <v>0.15</v>
      </c>
      <c r="O863" s="27">
        <f>Ugovori_OPULJP[[#This Row],[Bespovratna sredstva - Ukupno (EU+Nac) HRK
= Ukupna ugovorena vrijednost bespovratnih sredstava]]*Ugovori_OPULJP[[#This Row],[EU STOPA SUFINANCIRANJA %
EU CO-FINANCING RATE %]]</f>
        <v>1973402.058</v>
      </c>
      <c r="P863" s="27">
        <f>Ugovori_OPULJP[[#This Row],[Bespovratna sredstva - Ukupno (EU+Nac) HRK
= Ukupna ugovorena vrijednost bespovratnih sredstava]]*Ugovori_OPULJP[[#This Row],[STOPA NACIONALNOG SUFINANCIRANJA %]]</f>
        <v>348247.42199999996</v>
      </c>
      <c r="Q863" s="27">
        <v>2321649.48</v>
      </c>
      <c r="R863" s="27">
        <v>0</v>
      </c>
      <c r="S863" s="27">
        <v>0</v>
      </c>
      <c r="T863" s="20">
        <f>Ugovori_OPULJP[[#This Row],[Bespovratna sredstva - Ukupno (EU+Nac) HRK
= Ukupna ugovorena vrijednost bespovratnih sredstava]]+Ugovori_OPULJP[[#This Row],[Javni doprinos korisnika - HRK]]+Ugovori_OPULJP[[#This Row],[Privatni doprinos korisnika - HRK]]</f>
        <v>2321649.48</v>
      </c>
      <c r="U863" s="17" t="s">
        <v>32</v>
      </c>
      <c r="V863" s="17" t="s">
        <v>29</v>
      </c>
      <c r="W863" s="35" t="s">
        <v>3355</v>
      </c>
      <c r="X863" s="35" t="s">
        <v>704</v>
      </c>
      <c r="Y863" s="11"/>
    </row>
    <row r="864" spans="1:25" ht="51" customHeight="1" x14ac:dyDescent="0.2">
      <c r="A864" s="33" t="s">
        <v>3356</v>
      </c>
      <c r="B864" s="34" t="s">
        <v>700</v>
      </c>
      <c r="C864" s="35" t="s">
        <v>701</v>
      </c>
      <c r="D864" s="35" t="s">
        <v>3069</v>
      </c>
      <c r="E864" s="44" t="s">
        <v>74</v>
      </c>
      <c r="F864" s="37" t="s">
        <v>3357</v>
      </c>
      <c r="G864" s="37" t="s">
        <v>3358</v>
      </c>
      <c r="H864" s="19">
        <v>44000</v>
      </c>
      <c r="I864" s="19">
        <v>44548</v>
      </c>
      <c r="J864" s="19" t="str">
        <f ca="1">IF(Ugovori_OPULJP[[#This Row],[DATUM ZAVRŠETKA OPERACIJE]]&lt;TODAY(),"završen","u provedbi")</f>
        <v>završen</v>
      </c>
      <c r="K864" s="18" t="s">
        <v>3359</v>
      </c>
      <c r="L864" s="18" t="s">
        <v>320</v>
      </c>
      <c r="M864" s="42">
        <v>0.85</v>
      </c>
      <c r="N864" s="42">
        <v>0.15</v>
      </c>
      <c r="O864" s="27">
        <f>Ugovori_OPULJP[[#This Row],[Bespovratna sredstva - Ukupno (EU+Nac) HRK
= Ukupna ugovorena vrijednost bespovratnih sredstava]]*Ugovori_OPULJP[[#This Row],[EU STOPA SUFINANCIRANJA %
EU CO-FINANCING RATE %]]</f>
        <v>3881486.75</v>
      </c>
      <c r="P864" s="27">
        <f>Ugovori_OPULJP[[#This Row],[Bespovratna sredstva - Ukupno (EU+Nac) HRK
= Ukupna ugovorena vrijednost bespovratnih sredstava]]*Ugovori_OPULJP[[#This Row],[STOPA NACIONALNOG SUFINANCIRANJA %]]</f>
        <v>684968.25</v>
      </c>
      <c r="Q864" s="27">
        <v>4566455</v>
      </c>
      <c r="R864" s="27">
        <v>0</v>
      </c>
      <c r="S864" s="27">
        <v>0</v>
      </c>
      <c r="T864" s="20">
        <f>Ugovori_OPULJP[[#This Row],[Bespovratna sredstva - Ukupno (EU+Nac) HRK
= Ukupna ugovorena vrijednost bespovratnih sredstava]]+Ugovori_OPULJP[[#This Row],[Javni doprinos korisnika - HRK]]+Ugovori_OPULJP[[#This Row],[Privatni doprinos korisnika - HRK]]</f>
        <v>4566455</v>
      </c>
      <c r="U864" s="17" t="s">
        <v>32</v>
      </c>
      <c r="V864" s="17" t="s">
        <v>29</v>
      </c>
      <c r="W864" s="35" t="s">
        <v>3360</v>
      </c>
      <c r="X864" s="35" t="s">
        <v>704</v>
      </c>
      <c r="Y864" s="11"/>
    </row>
    <row r="865" spans="1:25" ht="51" customHeight="1" x14ac:dyDescent="0.2">
      <c r="A865" s="33" t="s">
        <v>3361</v>
      </c>
      <c r="B865" s="34" t="s">
        <v>700</v>
      </c>
      <c r="C865" s="35" t="s">
        <v>701</v>
      </c>
      <c r="D865" s="35" t="s">
        <v>3069</v>
      </c>
      <c r="E865" s="44" t="s">
        <v>74</v>
      </c>
      <c r="F865" s="37" t="s">
        <v>3362</v>
      </c>
      <c r="G865" s="37" t="s">
        <v>1241</v>
      </c>
      <c r="H865" s="19">
        <v>44015</v>
      </c>
      <c r="I865" s="19">
        <v>44564</v>
      </c>
      <c r="J865" s="19" t="str">
        <f ca="1">IF(Ugovori_OPULJP[[#This Row],[DATUM ZAVRŠETKA OPERACIJE]]&lt;TODAY(),"završen","u provedbi")</f>
        <v>završen</v>
      </c>
      <c r="K865" s="18" t="s">
        <v>92</v>
      </c>
      <c r="L865" s="18" t="s">
        <v>92</v>
      </c>
      <c r="M865" s="42">
        <v>0.85</v>
      </c>
      <c r="N865" s="42">
        <v>0.15</v>
      </c>
      <c r="O865" s="27">
        <f>Ugovori_OPULJP[[#This Row],[Bespovratna sredstva - Ukupno (EU+Nac) HRK
= Ukupna ugovorena vrijednost bespovratnih sredstava]]*Ugovori_OPULJP[[#This Row],[EU STOPA SUFINANCIRANJA %
EU CO-FINANCING RATE %]]</f>
        <v>4490252.5</v>
      </c>
      <c r="P865" s="27">
        <f>Ugovori_OPULJP[[#This Row],[Bespovratna sredstva - Ukupno (EU+Nac) HRK
= Ukupna ugovorena vrijednost bespovratnih sredstava]]*Ugovori_OPULJP[[#This Row],[STOPA NACIONALNOG SUFINANCIRANJA %]]</f>
        <v>792397.5</v>
      </c>
      <c r="Q865" s="27">
        <v>5282650</v>
      </c>
      <c r="R865" s="27">
        <v>0</v>
      </c>
      <c r="S865" s="27">
        <v>0</v>
      </c>
      <c r="T865" s="20">
        <f>Ugovori_OPULJP[[#This Row],[Bespovratna sredstva - Ukupno (EU+Nac) HRK
= Ukupna ugovorena vrijednost bespovratnih sredstava]]+Ugovori_OPULJP[[#This Row],[Javni doprinos korisnika - HRK]]+Ugovori_OPULJP[[#This Row],[Privatni doprinos korisnika - HRK]]</f>
        <v>5282650</v>
      </c>
      <c r="U865" s="17" t="s">
        <v>32</v>
      </c>
      <c r="V865" s="17" t="s">
        <v>29</v>
      </c>
      <c r="W865" s="35" t="s">
        <v>3363</v>
      </c>
      <c r="X865" s="35" t="s">
        <v>704</v>
      </c>
      <c r="Y865" s="11"/>
    </row>
    <row r="866" spans="1:25" ht="51" customHeight="1" x14ac:dyDescent="0.2">
      <c r="A866" s="33" t="s">
        <v>3364</v>
      </c>
      <c r="B866" s="34" t="s">
        <v>700</v>
      </c>
      <c r="C866" s="35" t="s">
        <v>701</v>
      </c>
      <c r="D866" s="35" t="s">
        <v>3069</v>
      </c>
      <c r="E866" s="44" t="s">
        <v>74</v>
      </c>
      <c r="F866" s="37" t="s">
        <v>3365</v>
      </c>
      <c r="G866" s="37" t="s">
        <v>3366</v>
      </c>
      <c r="H866" s="19">
        <v>44000</v>
      </c>
      <c r="I866" s="19">
        <v>44487</v>
      </c>
      <c r="J866" s="19" t="str">
        <f ca="1">IF(Ugovori_OPULJP[[#This Row],[DATUM ZAVRŠETKA OPERACIJE]]&lt;TODAY(),"završen","u provedbi")</f>
        <v>završen</v>
      </c>
      <c r="K866" s="18" t="s">
        <v>92</v>
      </c>
      <c r="L866" s="18" t="s">
        <v>92</v>
      </c>
      <c r="M866" s="42">
        <v>0.85</v>
      </c>
      <c r="N866" s="42">
        <v>0.15</v>
      </c>
      <c r="O866" s="27">
        <f>Ugovori_OPULJP[[#This Row],[Bespovratna sredstva - Ukupno (EU+Nac) HRK
= Ukupna ugovorena vrijednost bespovratnih sredstava]]*Ugovori_OPULJP[[#This Row],[EU STOPA SUFINANCIRANJA %
EU CO-FINANCING RATE %]]</f>
        <v>789360.82149999996</v>
      </c>
      <c r="P866" s="27">
        <f>Ugovori_OPULJP[[#This Row],[Bespovratna sredstva - Ukupno (EU+Nac) HRK
= Ukupna ugovorena vrijednost bespovratnih sredstava]]*Ugovori_OPULJP[[#This Row],[STOPA NACIONALNOG SUFINANCIRANJA %]]</f>
        <v>139298.96849999999</v>
      </c>
      <c r="Q866" s="27">
        <v>928659.79</v>
      </c>
      <c r="R866" s="27">
        <v>0</v>
      </c>
      <c r="S866" s="27">
        <v>0</v>
      </c>
      <c r="T866" s="20">
        <f>Ugovori_OPULJP[[#This Row],[Bespovratna sredstva - Ukupno (EU+Nac) HRK
= Ukupna ugovorena vrijednost bespovratnih sredstava]]+Ugovori_OPULJP[[#This Row],[Javni doprinos korisnika - HRK]]+Ugovori_OPULJP[[#This Row],[Privatni doprinos korisnika - HRK]]</f>
        <v>928659.79</v>
      </c>
      <c r="U866" s="17" t="s">
        <v>32</v>
      </c>
      <c r="V866" s="17" t="s">
        <v>29</v>
      </c>
      <c r="W866" s="35" t="s">
        <v>3367</v>
      </c>
      <c r="X866" s="35" t="s">
        <v>704</v>
      </c>
      <c r="Y866" s="11"/>
    </row>
    <row r="867" spans="1:25" ht="51" customHeight="1" x14ac:dyDescent="0.2">
      <c r="A867" s="33" t="s">
        <v>3368</v>
      </c>
      <c r="B867" s="34" t="s">
        <v>700</v>
      </c>
      <c r="C867" s="35" t="s">
        <v>701</v>
      </c>
      <c r="D867" s="35" t="s">
        <v>3069</v>
      </c>
      <c r="E867" s="44" t="s">
        <v>74</v>
      </c>
      <c r="F867" s="37" t="s">
        <v>3369</v>
      </c>
      <c r="G867" s="37" t="s">
        <v>1214</v>
      </c>
      <c r="H867" s="19">
        <v>44033</v>
      </c>
      <c r="I867" s="19">
        <v>44582</v>
      </c>
      <c r="J867" s="19" t="str">
        <f ca="1">IF(Ugovori_OPULJP[[#This Row],[DATUM ZAVRŠETKA OPERACIJE]]&lt;TODAY(),"završen","u provedbi")</f>
        <v>završen</v>
      </c>
      <c r="K867" s="18" t="s">
        <v>320</v>
      </c>
      <c r="L867" s="18" t="s">
        <v>320</v>
      </c>
      <c r="M867" s="42">
        <v>0.85</v>
      </c>
      <c r="N867" s="42">
        <v>0.15</v>
      </c>
      <c r="O867" s="27">
        <f>Ugovori_OPULJP[[#This Row],[Bespovratna sredstva - Ukupno (EU+Nac) HRK
= Ukupna ugovorena vrijednost bespovratnih sredstava]]*Ugovori_OPULJP[[#This Row],[EU STOPA SUFINANCIRANJA %
EU CO-FINANCING RATE %]]</f>
        <v>3880811</v>
      </c>
      <c r="P867" s="27">
        <f>Ugovori_OPULJP[[#This Row],[Bespovratna sredstva - Ukupno (EU+Nac) HRK
= Ukupna ugovorena vrijednost bespovratnih sredstava]]*Ugovori_OPULJP[[#This Row],[STOPA NACIONALNOG SUFINANCIRANJA %]]</f>
        <v>684849</v>
      </c>
      <c r="Q867" s="27">
        <v>4565660</v>
      </c>
      <c r="R867" s="27">
        <v>0</v>
      </c>
      <c r="S867" s="27">
        <v>0</v>
      </c>
      <c r="T867" s="20">
        <f>Ugovori_OPULJP[[#This Row],[Bespovratna sredstva - Ukupno (EU+Nac) HRK
= Ukupna ugovorena vrijednost bespovratnih sredstava]]+Ugovori_OPULJP[[#This Row],[Javni doprinos korisnika - HRK]]+Ugovori_OPULJP[[#This Row],[Privatni doprinos korisnika - HRK]]</f>
        <v>4565660</v>
      </c>
      <c r="U867" s="17" t="s">
        <v>32</v>
      </c>
      <c r="V867" s="17" t="s">
        <v>29</v>
      </c>
      <c r="W867" s="35" t="s">
        <v>3370</v>
      </c>
      <c r="X867" s="35" t="s">
        <v>704</v>
      </c>
      <c r="Y867" s="11"/>
    </row>
    <row r="868" spans="1:25" ht="51" customHeight="1" x14ac:dyDescent="0.2">
      <c r="A868" s="33" t="s">
        <v>3371</v>
      </c>
      <c r="B868" s="34" t="s">
        <v>700</v>
      </c>
      <c r="C868" s="35" t="s">
        <v>701</v>
      </c>
      <c r="D868" s="35" t="s">
        <v>3069</v>
      </c>
      <c r="E868" s="44" t="s">
        <v>74</v>
      </c>
      <c r="F868" s="37" t="s">
        <v>3372</v>
      </c>
      <c r="G868" s="37" t="s">
        <v>1323</v>
      </c>
      <c r="H868" s="19">
        <v>44000</v>
      </c>
      <c r="I868" s="19">
        <v>44457</v>
      </c>
      <c r="J868" s="19" t="str">
        <f ca="1">IF(Ugovori_OPULJP[[#This Row],[DATUM ZAVRŠETKA OPERACIJE]]&lt;TODAY(),"završen","u provedbi")</f>
        <v>završen</v>
      </c>
      <c r="K868" s="18" t="s">
        <v>92</v>
      </c>
      <c r="L868" s="18" t="s">
        <v>92</v>
      </c>
      <c r="M868" s="42">
        <v>0.85</v>
      </c>
      <c r="N868" s="42">
        <v>0.15</v>
      </c>
      <c r="O868" s="27">
        <f>Ugovori_OPULJP[[#This Row],[Bespovratna sredstva - Ukupno (EU+Nac) HRK
= Ukupna ugovorena vrijednost bespovratnih sredstava]]*Ugovori_OPULJP[[#This Row],[EU STOPA SUFINANCIRANJA %
EU CO-FINANCING RATE %]]</f>
        <v>1336918.25</v>
      </c>
      <c r="P868" s="27">
        <f>Ugovori_OPULJP[[#This Row],[Bespovratna sredstva - Ukupno (EU+Nac) HRK
= Ukupna ugovorena vrijednost bespovratnih sredstava]]*Ugovori_OPULJP[[#This Row],[STOPA NACIONALNOG SUFINANCIRANJA %]]</f>
        <v>235926.75</v>
      </c>
      <c r="Q868" s="27">
        <v>1572845</v>
      </c>
      <c r="R868" s="27">
        <v>0</v>
      </c>
      <c r="S868" s="27">
        <v>0</v>
      </c>
      <c r="T868" s="20">
        <f>Ugovori_OPULJP[[#This Row],[Bespovratna sredstva - Ukupno (EU+Nac) HRK
= Ukupna ugovorena vrijednost bespovratnih sredstava]]+Ugovori_OPULJP[[#This Row],[Javni doprinos korisnika - HRK]]+Ugovori_OPULJP[[#This Row],[Privatni doprinos korisnika - HRK]]</f>
        <v>1572845</v>
      </c>
      <c r="U868" s="17" t="s">
        <v>32</v>
      </c>
      <c r="V868" s="17" t="s">
        <v>29</v>
      </c>
      <c r="W868" s="35" t="s">
        <v>3373</v>
      </c>
      <c r="X868" s="35" t="s">
        <v>704</v>
      </c>
      <c r="Y868" s="11"/>
    </row>
    <row r="869" spans="1:25" ht="51" customHeight="1" x14ac:dyDescent="0.2">
      <c r="A869" s="33" t="s">
        <v>3374</v>
      </c>
      <c r="B869" s="34" t="s">
        <v>700</v>
      </c>
      <c r="C869" s="35" t="s">
        <v>701</v>
      </c>
      <c r="D869" s="35" t="s">
        <v>3069</v>
      </c>
      <c r="E869" s="44" t="s">
        <v>74</v>
      </c>
      <c r="F869" s="37" t="s">
        <v>3375</v>
      </c>
      <c r="G869" s="37" t="s">
        <v>1207</v>
      </c>
      <c r="H869" s="19">
        <v>44000</v>
      </c>
      <c r="I869" s="19">
        <v>44457</v>
      </c>
      <c r="J869" s="19" t="str">
        <f ca="1">IF(Ugovori_OPULJP[[#This Row],[DATUM ZAVRŠETKA OPERACIJE]]&lt;TODAY(),"završen","u provedbi")</f>
        <v>završen</v>
      </c>
      <c r="K869" s="18" t="s">
        <v>92</v>
      </c>
      <c r="L869" s="18" t="s">
        <v>92</v>
      </c>
      <c r="M869" s="42">
        <v>0.85</v>
      </c>
      <c r="N869" s="42">
        <v>0.15</v>
      </c>
      <c r="O869" s="27">
        <f>Ugovori_OPULJP[[#This Row],[Bespovratna sredstva - Ukupno (EU+Nac) HRK
= Ukupna ugovorena vrijednost bespovratnih sredstava]]*Ugovori_OPULJP[[#This Row],[EU STOPA SUFINANCIRANJA %
EU CO-FINANCING RATE %]]</f>
        <v>891481.19</v>
      </c>
      <c r="P869" s="27">
        <f>Ugovori_OPULJP[[#This Row],[Bespovratna sredstva - Ukupno (EU+Nac) HRK
= Ukupna ugovorena vrijednost bespovratnih sredstava]]*Ugovori_OPULJP[[#This Row],[STOPA NACIONALNOG SUFINANCIRANJA %]]</f>
        <v>157320.21</v>
      </c>
      <c r="Q869" s="27">
        <v>1048801.3999999999</v>
      </c>
      <c r="R869" s="27">
        <v>0</v>
      </c>
      <c r="S869" s="27">
        <v>0</v>
      </c>
      <c r="T869" s="20">
        <f>Ugovori_OPULJP[[#This Row],[Bespovratna sredstva - Ukupno (EU+Nac) HRK
= Ukupna ugovorena vrijednost bespovratnih sredstava]]+Ugovori_OPULJP[[#This Row],[Javni doprinos korisnika - HRK]]+Ugovori_OPULJP[[#This Row],[Privatni doprinos korisnika - HRK]]</f>
        <v>1048801.3999999999</v>
      </c>
      <c r="U869" s="17" t="s">
        <v>32</v>
      </c>
      <c r="V869" s="17" t="s">
        <v>29</v>
      </c>
      <c r="W869" s="35" t="s">
        <v>3376</v>
      </c>
      <c r="X869" s="35" t="s">
        <v>704</v>
      </c>
      <c r="Y869" s="11"/>
    </row>
    <row r="870" spans="1:25" ht="51" customHeight="1" x14ac:dyDescent="0.2">
      <c r="A870" s="33" t="s">
        <v>3377</v>
      </c>
      <c r="B870" s="34" t="s">
        <v>700</v>
      </c>
      <c r="C870" s="35" t="s">
        <v>701</v>
      </c>
      <c r="D870" s="35" t="s">
        <v>3069</v>
      </c>
      <c r="E870" s="44" t="s">
        <v>74</v>
      </c>
      <c r="F870" s="37" t="s">
        <v>3378</v>
      </c>
      <c r="G870" s="37" t="s">
        <v>183</v>
      </c>
      <c r="H870" s="19">
        <v>44029</v>
      </c>
      <c r="I870" s="19">
        <v>44578</v>
      </c>
      <c r="J870" s="19" t="str">
        <f ca="1">IF(Ugovori_OPULJP[[#This Row],[DATUM ZAVRŠETKA OPERACIJE]]&lt;TODAY(),"završen","u provedbi")</f>
        <v>završen</v>
      </c>
      <c r="K870" s="18" t="s">
        <v>184</v>
      </c>
      <c r="L870" s="18" t="s">
        <v>184</v>
      </c>
      <c r="M870" s="42">
        <v>0.85</v>
      </c>
      <c r="N870" s="42">
        <v>0.15</v>
      </c>
      <c r="O870" s="27">
        <f>Ugovori_OPULJP[[#This Row],[Bespovratna sredstva - Ukupno (EU+Nac) HRK
= Ukupna ugovorena vrijednost bespovratnih sredstava]]*Ugovori_OPULJP[[#This Row],[EU STOPA SUFINANCIRANJA %
EU CO-FINANCING RATE %]]</f>
        <v>789360.82149999996</v>
      </c>
      <c r="P870" s="27">
        <f>Ugovori_OPULJP[[#This Row],[Bespovratna sredstva - Ukupno (EU+Nac) HRK
= Ukupna ugovorena vrijednost bespovratnih sredstava]]*Ugovori_OPULJP[[#This Row],[STOPA NACIONALNOG SUFINANCIRANJA %]]</f>
        <v>139298.96849999999</v>
      </c>
      <c r="Q870" s="27">
        <v>928659.79</v>
      </c>
      <c r="R870" s="27">
        <v>0</v>
      </c>
      <c r="S870" s="27">
        <v>0</v>
      </c>
      <c r="T870" s="20">
        <f>Ugovori_OPULJP[[#This Row],[Bespovratna sredstva - Ukupno (EU+Nac) HRK
= Ukupna ugovorena vrijednost bespovratnih sredstava]]+Ugovori_OPULJP[[#This Row],[Javni doprinos korisnika - HRK]]+Ugovori_OPULJP[[#This Row],[Privatni doprinos korisnika - HRK]]</f>
        <v>928659.79</v>
      </c>
      <c r="U870" s="17" t="s">
        <v>32</v>
      </c>
      <c r="V870" s="17" t="s">
        <v>29</v>
      </c>
      <c r="W870" s="35" t="s">
        <v>3379</v>
      </c>
      <c r="X870" s="35" t="s">
        <v>704</v>
      </c>
      <c r="Y870" s="11"/>
    </row>
    <row r="871" spans="1:25" ht="51" customHeight="1" x14ac:dyDescent="0.2">
      <c r="A871" s="33" t="s">
        <v>3380</v>
      </c>
      <c r="B871" s="34" t="s">
        <v>700</v>
      </c>
      <c r="C871" s="35" t="s">
        <v>701</v>
      </c>
      <c r="D871" s="35" t="s">
        <v>3069</v>
      </c>
      <c r="E871" s="44" t="s">
        <v>74</v>
      </c>
      <c r="F871" s="37" t="s">
        <v>3381</v>
      </c>
      <c r="G871" s="37" t="s">
        <v>3382</v>
      </c>
      <c r="H871" s="19">
        <v>44130</v>
      </c>
      <c r="I871" s="19">
        <v>44677</v>
      </c>
      <c r="J871" s="19" t="str">
        <f ca="1">IF(Ugovori_OPULJP[[#This Row],[DATUM ZAVRŠETKA OPERACIJE]]&lt;TODAY(),"završen","u provedbi")</f>
        <v>završen</v>
      </c>
      <c r="K871" s="18" t="s">
        <v>402</v>
      </c>
      <c r="L871" s="18" t="s">
        <v>402</v>
      </c>
      <c r="M871" s="42">
        <v>0.85</v>
      </c>
      <c r="N871" s="42">
        <v>0.15</v>
      </c>
      <c r="O871" s="27">
        <f>Ugovori_OPULJP[[#This Row],[Bespovratna sredstva - Ukupno (EU+Nac) HRK
= Ukupna ugovorena vrijednost bespovratnih sredstava]]*Ugovori_OPULJP[[#This Row],[EU STOPA SUFINANCIRANJA %
EU CO-FINANCING RATE %]]</f>
        <v>473518</v>
      </c>
      <c r="P871" s="27">
        <f>Ugovori_OPULJP[[#This Row],[Bespovratna sredstva - Ukupno (EU+Nac) HRK
= Ukupna ugovorena vrijednost bespovratnih sredstava]]*Ugovori_OPULJP[[#This Row],[STOPA NACIONALNOG SUFINANCIRANJA %]]</f>
        <v>83562</v>
      </c>
      <c r="Q871" s="27">
        <v>557080</v>
      </c>
      <c r="R871" s="27">
        <v>0</v>
      </c>
      <c r="S871" s="27">
        <v>0</v>
      </c>
      <c r="T871" s="20">
        <f>Ugovori_OPULJP[[#This Row],[Bespovratna sredstva - Ukupno (EU+Nac) HRK
= Ukupna ugovorena vrijednost bespovratnih sredstava]]+Ugovori_OPULJP[[#This Row],[Javni doprinos korisnika - HRK]]+Ugovori_OPULJP[[#This Row],[Privatni doprinos korisnika - HRK]]</f>
        <v>557080</v>
      </c>
      <c r="U871" s="17" t="s">
        <v>32</v>
      </c>
      <c r="V871" s="17" t="s">
        <v>29</v>
      </c>
      <c r="W871" s="35" t="s">
        <v>3383</v>
      </c>
      <c r="X871" s="35" t="s">
        <v>704</v>
      </c>
      <c r="Y871" s="11"/>
    </row>
    <row r="872" spans="1:25" ht="51" customHeight="1" x14ac:dyDescent="0.2">
      <c r="A872" s="33" t="s">
        <v>3384</v>
      </c>
      <c r="B872" s="34" t="s">
        <v>700</v>
      </c>
      <c r="C872" s="35" t="s">
        <v>701</v>
      </c>
      <c r="D872" s="35" t="s">
        <v>3069</v>
      </c>
      <c r="E872" s="44" t="s">
        <v>74</v>
      </c>
      <c r="F872" s="37" t="s">
        <v>3385</v>
      </c>
      <c r="G872" s="37" t="s">
        <v>3386</v>
      </c>
      <c r="H872" s="19">
        <v>44041</v>
      </c>
      <c r="I872" s="19">
        <v>44590</v>
      </c>
      <c r="J872" s="19" t="str">
        <f ca="1">IF(Ugovori_OPULJP[[#This Row],[DATUM ZAVRŠETKA OPERACIJE]]&lt;TODAY(),"završen","u provedbi")</f>
        <v>završen</v>
      </c>
      <c r="K872" s="18" t="s">
        <v>402</v>
      </c>
      <c r="L872" s="18" t="s">
        <v>402</v>
      </c>
      <c r="M872" s="42">
        <v>0.85</v>
      </c>
      <c r="N872" s="42">
        <v>0.15</v>
      </c>
      <c r="O872" s="27">
        <f>Ugovori_OPULJP[[#This Row],[Bespovratna sredstva - Ukupno (EU+Nac) HRK
= Ukupna ugovorena vrijednost bespovratnih sredstava]]*Ugovori_OPULJP[[#This Row],[EU STOPA SUFINANCIRANJA %
EU CO-FINANCING RATE %]]</f>
        <v>394655</v>
      </c>
      <c r="P872" s="27">
        <f>Ugovori_OPULJP[[#This Row],[Bespovratna sredstva - Ukupno (EU+Nac) HRK
= Ukupna ugovorena vrijednost bespovratnih sredstava]]*Ugovori_OPULJP[[#This Row],[STOPA NACIONALNOG SUFINANCIRANJA %]]</f>
        <v>69645</v>
      </c>
      <c r="Q872" s="27">
        <v>464300</v>
      </c>
      <c r="R872" s="27">
        <v>0</v>
      </c>
      <c r="S872" s="27">
        <v>0</v>
      </c>
      <c r="T872" s="20">
        <f>Ugovori_OPULJP[[#This Row],[Bespovratna sredstva - Ukupno (EU+Nac) HRK
= Ukupna ugovorena vrijednost bespovratnih sredstava]]+Ugovori_OPULJP[[#This Row],[Javni doprinos korisnika - HRK]]+Ugovori_OPULJP[[#This Row],[Privatni doprinos korisnika - HRK]]</f>
        <v>464300</v>
      </c>
      <c r="U872" s="17" t="s">
        <v>32</v>
      </c>
      <c r="V872" s="17" t="s">
        <v>29</v>
      </c>
      <c r="W872" s="35" t="s">
        <v>3387</v>
      </c>
      <c r="X872" s="35" t="s">
        <v>704</v>
      </c>
      <c r="Y872" s="11"/>
    </row>
    <row r="873" spans="1:25" ht="51" customHeight="1" x14ac:dyDescent="0.2">
      <c r="A873" s="33" t="s">
        <v>3388</v>
      </c>
      <c r="B873" s="34" t="s">
        <v>700</v>
      </c>
      <c r="C873" s="35" t="s">
        <v>701</v>
      </c>
      <c r="D873" s="35" t="s">
        <v>3069</v>
      </c>
      <c r="E873" s="44" t="s">
        <v>74</v>
      </c>
      <c r="F873" s="37" t="s">
        <v>3389</v>
      </c>
      <c r="G873" s="37" t="s">
        <v>1123</v>
      </c>
      <c r="H873" s="19">
        <v>44000</v>
      </c>
      <c r="I873" s="19">
        <v>44548</v>
      </c>
      <c r="J873" s="19" t="str">
        <f ca="1">IF(Ugovori_OPULJP[[#This Row],[DATUM ZAVRŠETKA OPERACIJE]]&lt;TODAY(),"završen","u provedbi")</f>
        <v>završen</v>
      </c>
      <c r="K873" s="18" t="s">
        <v>97</v>
      </c>
      <c r="L873" s="18" t="s">
        <v>97</v>
      </c>
      <c r="M873" s="42">
        <v>0.85</v>
      </c>
      <c r="N873" s="42">
        <v>0.15</v>
      </c>
      <c r="O873" s="27">
        <f>Ugovori_OPULJP[[#This Row],[Bespovratna sredstva - Ukupno (EU+Nac) HRK
= Ukupna ugovorena vrijednost bespovratnih sredstava]]*Ugovori_OPULJP[[#This Row],[EU STOPA SUFINANCIRANJA %
EU CO-FINANCING RATE %]]</f>
        <v>2368082.4729999998</v>
      </c>
      <c r="P873" s="27">
        <f>Ugovori_OPULJP[[#This Row],[Bespovratna sredstva - Ukupno (EU+Nac) HRK
= Ukupna ugovorena vrijednost bespovratnih sredstava]]*Ugovori_OPULJP[[#This Row],[STOPA NACIONALNOG SUFINANCIRANJA %]]</f>
        <v>417896.90699999995</v>
      </c>
      <c r="Q873" s="27">
        <v>2785979.38</v>
      </c>
      <c r="R873" s="27">
        <v>0</v>
      </c>
      <c r="S873" s="27">
        <v>0</v>
      </c>
      <c r="T873" s="20">
        <f>Ugovori_OPULJP[[#This Row],[Bespovratna sredstva - Ukupno (EU+Nac) HRK
= Ukupna ugovorena vrijednost bespovratnih sredstava]]+Ugovori_OPULJP[[#This Row],[Javni doprinos korisnika - HRK]]+Ugovori_OPULJP[[#This Row],[Privatni doprinos korisnika - HRK]]</f>
        <v>2785979.38</v>
      </c>
      <c r="U873" s="17" t="s">
        <v>32</v>
      </c>
      <c r="V873" s="17" t="s">
        <v>29</v>
      </c>
      <c r="W873" s="35" t="s">
        <v>3390</v>
      </c>
      <c r="X873" s="35" t="s">
        <v>704</v>
      </c>
      <c r="Y873" s="11"/>
    </row>
    <row r="874" spans="1:25" ht="51" customHeight="1" x14ac:dyDescent="0.2">
      <c r="A874" s="33" t="s">
        <v>3391</v>
      </c>
      <c r="B874" s="34" t="s">
        <v>700</v>
      </c>
      <c r="C874" s="35" t="s">
        <v>701</v>
      </c>
      <c r="D874" s="35" t="s">
        <v>3069</v>
      </c>
      <c r="E874" s="44" t="s">
        <v>74</v>
      </c>
      <c r="F874" s="37" t="s">
        <v>3392</v>
      </c>
      <c r="G874" s="37" t="s">
        <v>3393</v>
      </c>
      <c r="H874" s="19">
        <v>44000</v>
      </c>
      <c r="I874" s="19">
        <v>44548</v>
      </c>
      <c r="J874" s="19" t="str">
        <f ca="1">IF(Ugovori_OPULJP[[#This Row],[DATUM ZAVRŠETKA OPERACIJE]]&lt;TODAY(),"završen","u provedbi")</f>
        <v>završen</v>
      </c>
      <c r="K874" s="18" t="s">
        <v>209</v>
      </c>
      <c r="L874" s="18" t="s">
        <v>209</v>
      </c>
      <c r="M874" s="42">
        <v>0.85</v>
      </c>
      <c r="N874" s="42">
        <v>0.15</v>
      </c>
      <c r="O874" s="27">
        <f>Ugovori_OPULJP[[#This Row],[Bespovratna sredstva - Ukupno (EU+Nac) HRK
= Ukupna ugovorena vrijednost bespovratnih sredstava]]*Ugovori_OPULJP[[#This Row],[EU STOPA SUFINANCIRANJA %
EU CO-FINANCING RATE %]]</f>
        <v>3850415</v>
      </c>
      <c r="P874" s="27">
        <f>Ugovori_OPULJP[[#This Row],[Bespovratna sredstva - Ukupno (EU+Nac) HRK
= Ukupna ugovorena vrijednost bespovratnih sredstava]]*Ugovori_OPULJP[[#This Row],[STOPA NACIONALNOG SUFINANCIRANJA %]]</f>
        <v>679485</v>
      </c>
      <c r="Q874" s="27">
        <v>4529900</v>
      </c>
      <c r="R874" s="27">
        <v>0</v>
      </c>
      <c r="S874" s="27">
        <v>0</v>
      </c>
      <c r="T874" s="20">
        <f>Ugovori_OPULJP[[#This Row],[Bespovratna sredstva - Ukupno (EU+Nac) HRK
= Ukupna ugovorena vrijednost bespovratnih sredstava]]+Ugovori_OPULJP[[#This Row],[Javni doprinos korisnika - HRK]]+Ugovori_OPULJP[[#This Row],[Privatni doprinos korisnika - HRK]]</f>
        <v>4529900</v>
      </c>
      <c r="U874" s="17" t="s">
        <v>32</v>
      </c>
      <c r="V874" s="17" t="s">
        <v>29</v>
      </c>
      <c r="W874" s="35" t="s">
        <v>3394</v>
      </c>
      <c r="X874" s="35" t="s">
        <v>704</v>
      </c>
      <c r="Y874" s="11"/>
    </row>
    <row r="875" spans="1:25" ht="51" customHeight="1" x14ac:dyDescent="0.2">
      <c r="A875" s="33" t="s">
        <v>3395</v>
      </c>
      <c r="B875" s="34" t="s">
        <v>700</v>
      </c>
      <c r="C875" s="35" t="s">
        <v>701</v>
      </c>
      <c r="D875" s="35" t="s">
        <v>3069</v>
      </c>
      <c r="E875" s="44" t="s">
        <v>74</v>
      </c>
      <c r="F875" s="37" t="s">
        <v>12979</v>
      </c>
      <c r="G875" s="37" t="s">
        <v>3396</v>
      </c>
      <c r="H875" s="19">
        <v>44000</v>
      </c>
      <c r="I875" s="19">
        <v>44426</v>
      </c>
      <c r="J875" s="19" t="str">
        <f ca="1">IF(Ugovori_OPULJP[[#This Row],[DATUM ZAVRŠETKA OPERACIJE]]&lt;TODAY(),"završen","u provedbi")</f>
        <v>završen</v>
      </c>
      <c r="K875" s="18" t="s">
        <v>171</v>
      </c>
      <c r="L875" s="18" t="s">
        <v>171</v>
      </c>
      <c r="M875" s="42">
        <v>0.85</v>
      </c>
      <c r="N875" s="42">
        <v>0.15</v>
      </c>
      <c r="O875" s="27">
        <f>Ugovori_OPULJP[[#This Row],[Bespovratna sredstva - Ukupno (EU+Nac) HRK
= Ukupna ugovorena vrijednost bespovratnih sredstava]]*Ugovori_OPULJP[[#This Row],[EU STOPA SUFINANCIRANJA %
EU CO-FINANCING RATE %]]</f>
        <v>473615.32500000001</v>
      </c>
      <c r="P875" s="27">
        <f>Ugovori_OPULJP[[#This Row],[Bespovratna sredstva - Ukupno (EU+Nac) HRK
= Ukupna ugovorena vrijednost bespovratnih sredstava]]*Ugovori_OPULJP[[#This Row],[STOPA NACIONALNOG SUFINANCIRANJA %]]</f>
        <v>83579.175000000003</v>
      </c>
      <c r="Q875" s="27">
        <v>557194.5</v>
      </c>
      <c r="R875" s="27">
        <v>0</v>
      </c>
      <c r="S875" s="27">
        <v>0</v>
      </c>
      <c r="T875" s="20">
        <f>Ugovori_OPULJP[[#This Row],[Bespovratna sredstva - Ukupno (EU+Nac) HRK
= Ukupna ugovorena vrijednost bespovratnih sredstava]]+Ugovori_OPULJP[[#This Row],[Javni doprinos korisnika - HRK]]+Ugovori_OPULJP[[#This Row],[Privatni doprinos korisnika - HRK]]</f>
        <v>557194.5</v>
      </c>
      <c r="U875" s="17" t="s">
        <v>32</v>
      </c>
      <c r="V875" s="17" t="s">
        <v>29</v>
      </c>
      <c r="W875" s="35" t="s">
        <v>3397</v>
      </c>
      <c r="X875" s="35" t="s">
        <v>704</v>
      </c>
      <c r="Y875" s="11"/>
    </row>
    <row r="876" spans="1:25" ht="51" customHeight="1" x14ac:dyDescent="0.2">
      <c r="A876" s="33" t="s">
        <v>3398</v>
      </c>
      <c r="B876" s="34" t="s">
        <v>700</v>
      </c>
      <c r="C876" s="35" t="s">
        <v>701</v>
      </c>
      <c r="D876" s="35" t="s">
        <v>3069</v>
      </c>
      <c r="E876" s="44" t="s">
        <v>74</v>
      </c>
      <c r="F876" s="37" t="s">
        <v>3399</v>
      </c>
      <c r="G876" s="37" t="s">
        <v>3400</v>
      </c>
      <c r="H876" s="19">
        <v>44000</v>
      </c>
      <c r="I876" s="19">
        <v>44487</v>
      </c>
      <c r="J876" s="19" t="str">
        <f ca="1">IF(Ugovori_OPULJP[[#This Row],[DATUM ZAVRŠETKA OPERACIJE]]&lt;TODAY(),"završen","u provedbi")</f>
        <v>završen</v>
      </c>
      <c r="K876" s="18" t="s">
        <v>209</v>
      </c>
      <c r="L876" s="18" t="s">
        <v>209</v>
      </c>
      <c r="M876" s="42">
        <v>0.85</v>
      </c>
      <c r="N876" s="42">
        <v>0.15</v>
      </c>
      <c r="O876" s="27">
        <f>Ugovori_OPULJP[[#This Row],[Bespovratna sredstva - Ukupno (EU+Nac) HRK
= Ukupna ugovorena vrijednost bespovratnih sredstava]]*Ugovori_OPULJP[[#This Row],[EU STOPA SUFINANCIRANJA %
EU CO-FINANCING RATE %]]</f>
        <v>1184007.5</v>
      </c>
      <c r="P876" s="27">
        <f>Ugovori_OPULJP[[#This Row],[Bespovratna sredstva - Ukupno (EU+Nac) HRK
= Ukupna ugovorena vrijednost bespovratnih sredstava]]*Ugovori_OPULJP[[#This Row],[STOPA NACIONALNOG SUFINANCIRANJA %]]</f>
        <v>208942.5</v>
      </c>
      <c r="Q876" s="27">
        <v>1392950</v>
      </c>
      <c r="R876" s="27">
        <v>0</v>
      </c>
      <c r="S876" s="27">
        <v>0</v>
      </c>
      <c r="T876" s="20">
        <f>Ugovori_OPULJP[[#This Row],[Bespovratna sredstva - Ukupno (EU+Nac) HRK
= Ukupna ugovorena vrijednost bespovratnih sredstava]]+Ugovori_OPULJP[[#This Row],[Javni doprinos korisnika - HRK]]+Ugovori_OPULJP[[#This Row],[Privatni doprinos korisnika - HRK]]</f>
        <v>1392950</v>
      </c>
      <c r="U876" s="17" t="s">
        <v>32</v>
      </c>
      <c r="V876" s="17" t="s">
        <v>29</v>
      </c>
      <c r="W876" s="35" t="s">
        <v>3401</v>
      </c>
      <c r="X876" s="35" t="s">
        <v>704</v>
      </c>
      <c r="Y876" s="11"/>
    </row>
    <row r="877" spans="1:25" ht="51" customHeight="1" x14ac:dyDescent="0.2">
      <c r="A877" s="33" t="s">
        <v>3402</v>
      </c>
      <c r="B877" s="34" t="s">
        <v>700</v>
      </c>
      <c r="C877" s="35" t="s">
        <v>701</v>
      </c>
      <c r="D877" s="35" t="s">
        <v>3069</v>
      </c>
      <c r="E877" s="44" t="s">
        <v>74</v>
      </c>
      <c r="F877" s="37" t="s">
        <v>3403</v>
      </c>
      <c r="G877" s="37" t="s">
        <v>3404</v>
      </c>
      <c r="H877" s="19">
        <v>44039</v>
      </c>
      <c r="I877" s="19">
        <v>44588</v>
      </c>
      <c r="J877" s="19" t="str">
        <f ca="1">IF(Ugovori_OPULJP[[#This Row],[DATUM ZAVRŠETKA OPERACIJE]]&lt;TODAY(),"završen","u provedbi")</f>
        <v>završen</v>
      </c>
      <c r="K877" s="18" t="s">
        <v>209</v>
      </c>
      <c r="L877" s="18" t="s">
        <v>209</v>
      </c>
      <c r="M877" s="42">
        <v>0.85</v>
      </c>
      <c r="N877" s="42">
        <v>0.15</v>
      </c>
      <c r="O877" s="27">
        <f>Ugovori_OPULJP[[#This Row],[Bespovratna sredstva - Ukupno (EU+Nac) HRK
= Ukupna ugovorena vrijednost bespovratnih sredstava]]*Ugovori_OPULJP[[#This Row],[EU STOPA SUFINANCIRANJA %
EU CO-FINANCING RATE %]]</f>
        <v>1183965</v>
      </c>
      <c r="P877" s="27">
        <f>Ugovori_OPULJP[[#This Row],[Bespovratna sredstva - Ukupno (EU+Nac) HRK
= Ukupna ugovorena vrijednost bespovratnih sredstava]]*Ugovori_OPULJP[[#This Row],[STOPA NACIONALNOG SUFINANCIRANJA %]]</f>
        <v>208935</v>
      </c>
      <c r="Q877" s="27">
        <v>1392900</v>
      </c>
      <c r="R877" s="27">
        <v>0</v>
      </c>
      <c r="S877" s="27">
        <v>0</v>
      </c>
      <c r="T877" s="20">
        <f>Ugovori_OPULJP[[#This Row],[Bespovratna sredstva - Ukupno (EU+Nac) HRK
= Ukupna ugovorena vrijednost bespovratnih sredstava]]+Ugovori_OPULJP[[#This Row],[Javni doprinos korisnika - HRK]]+Ugovori_OPULJP[[#This Row],[Privatni doprinos korisnika - HRK]]</f>
        <v>1392900</v>
      </c>
      <c r="U877" s="17" t="s">
        <v>32</v>
      </c>
      <c r="V877" s="17" t="s">
        <v>29</v>
      </c>
      <c r="W877" s="35" t="s">
        <v>3405</v>
      </c>
      <c r="X877" s="35" t="s">
        <v>704</v>
      </c>
      <c r="Y877" s="11"/>
    </row>
    <row r="878" spans="1:25" ht="51" customHeight="1" x14ac:dyDescent="0.2">
      <c r="A878" s="33" t="s">
        <v>3406</v>
      </c>
      <c r="B878" s="34" t="s">
        <v>700</v>
      </c>
      <c r="C878" s="35" t="s">
        <v>701</v>
      </c>
      <c r="D878" s="35" t="s">
        <v>3069</v>
      </c>
      <c r="E878" s="44" t="s">
        <v>74</v>
      </c>
      <c r="F878" s="37" t="s">
        <v>3407</v>
      </c>
      <c r="G878" s="37" t="s">
        <v>3408</v>
      </c>
      <c r="H878" s="19">
        <v>44015</v>
      </c>
      <c r="I878" s="19">
        <v>44564</v>
      </c>
      <c r="J878" s="19" t="str">
        <f ca="1">IF(Ugovori_OPULJP[[#This Row],[DATUM ZAVRŠETKA OPERACIJE]]&lt;TODAY(),"završen","u provedbi")</f>
        <v>završen</v>
      </c>
      <c r="K878" s="18" t="s">
        <v>92</v>
      </c>
      <c r="L878" s="18" t="s">
        <v>92</v>
      </c>
      <c r="M878" s="42">
        <v>0.85</v>
      </c>
      <c r="N878" s="42">
        <v>0.15</v>
      </c>
      <c r="O878" s="27">
        <f>Ugovori_OPULJP[[#This Row],[Bespovratna sredstva - Ukupno (EU+Nac) HRK
= Ukupna ugovorena vrijednost bespovratnih sredstava]]*Ugovori_OPULJP[[#This Row],[EU STOPA SUFINANCIRANJA %
EU CO-FINANCING RATE %]]</f>
        <v>385391.75099999999</v>
      </c>
      <c r="P878" s="27">
        <f>Ugovori_OPULJP[[#This Row],[Bespovratna sredstva - Ukupno (EU+Nac) HRK
= Ukupna ugovorena vrijednost bespovratnih sredstava]]*Ugovori_OPULJP[[#This Row],[STOPA NACIONALNOG SUFINANCIRANJA %]]</f>
        <v>68010.308999999994</v>
      </c>
      <c r="Q878" s="27">
        <v>453402.06</v>
      </c>
      <c r="R878" s="27">
        <v>0</v>
      </c>
      <c r="S878" s="27">
        <v>0</v>
      </c>
      <c r="T878" s="20">
        <f>Ugovori_OPULJP[[#This Row],[Bespovratna sredstva - Ukupno (EU+Nac) HRK
= Ukupna ugovorena vrijednost bespovratnih sredstava]]+Ugovori_OPULJP[[#This Row],[Javni doprinos korisnika - HRK]]+Ugovori_OPULJP[[#This Row],[Privatni doprinos korisnika - HRK]]</f>
        <v>453402.06</v>
      </c>
      <c r="U878" s="17" t="s">
        <v>32</v>
      </c>
      <c r="V878" s="17" t="s">
        <v>29</v>
      </c>
      <c r="W878" s="35" t="s">
        <v>3409</v>
      </c>
      <c r="X878" s="35" t="s">
        <v>704</v>
      </c>
      <c r="Y878" s="11"/>
    </row>
    <row r="879" spans="1:25" ht="51" customHeight="1" x14ac:dyDescent="0.2">
      <c r="A879" s="33" t="s">
        <v>3410</v>
      </c>
      <c r="B879" s="34" t="s">
        <v>700</v>
      </c>
      <c r="C879" s="35" t="s">
        <v>701</v>
      </c>
      <c r="D879" s="35" t="s">
        <v>3069</v>
      </c>
      <c r="E879" s="44" t="s">
        <v>74</v>
      </c>
      <c r="F879" s="37" t="s">
        <v>3411</v>
      </c>
      <c r="G879" s="37" t="s">
        <v>166</v>
      </c>
      <c r="H879" s="19">
        <v>44000</v>
      </c>
      <c r="I879" s="19">
        <v>44548</v>
      </c>
      <c r="J879" s="19" t="str">
        <f ca="1">IF(Ugovori_OPULJP[[#This Row],[DATUM ZAVRŠETKA OPERACIJE]]&lt;TODAY(),"završen","u provedbi")</f>
        <v>završen</v>
      </c>
      <c r="K879" s="18" t="s">
        <v>31</v>
      </c>
      <c r="L879" s="18" t="s">
        <v>31</v>
      </c>
      <c r="M879" s="42">
        <v>0.85</v>
      </c>
      <c r="N879" s="42">
        <v>0.15</v>
      </c>
      <c r="O879" s="27">
        <f>Ugovori_OPULJP[[#This Row],[Bespovratna sredstva - Ukupno (EU+Nac) HRK
= Ukupna ugovorena vrijednost bespovratnih sredstava]]*Ugovori_OPULJP[[#This Row],[EU STOPA SUFINANCIRANJA %
EU CO-FINANCING RATE %]]</f>
        <v>782153</v>
      </c>
      <c r="P879" s="27">
        <f>Ugovori_OPULJP[[#This Row],[Bespovratna sredstva - Ukupno (EU+Nac) HRK
= Ukupna ugovorena vrijednost bespovratnih sredstava]]*Ugovori_OPULJP[[#This Row],[STOPA NACIONALNOG SUFINANCIRANJA %]]</f>
        <v>138027</v>
      </c>
      <c r="Q879" s="27">
        <v>920180</v>
      </c>
      <c r="R879" s="27">
        <v>0</v>
      </c>
      <c r="S879" s="27">
        <v>0</v>
      </c>
      <c r="T879" s="20">
        <f>Ugovori_OPULJP[[#This Row],[Bespovratna sredstva - Ukupno (EU+Nac) HRK
= Ukupna ugovorena vrijednost bespovratnih sredstava]]+Ugovori_OPULJP[[#This Row],[Javni doprinos korisnika - HRK]]+Ugovori_OPULJP[[#This Row],[Privatni doprinos korisnika - HRK]]</f>
        <v>920180</v>
      </c>
      <c r="U879" s="17" t="s">
        <v>32</v>
      </c>
      <c r="V879" s="17" t="s">
        <v>29</v>
      </c>
      <c r="W879" s="35" t="s">
        <v>3412</v>
      </c>
      <c r="X879" s="35" t="s">
        <v>704</v>
      </c>
      <c r="Y879" s="11"/>
    </row>
    <row r="880" spans="1:25" ht="51" customHeight="1" x14ac:dyDescent="0.2">
      <c r="A880" s="33" t="s">
        <v>3413</v>
      </c>
      <c r="B880" s="34" t="s">
        <v>700</v>
      </c>
      <c r="C880" s="35" t="s">
        <v>701</v>
      </c>
      <c r="D880" s="35" t="s">
        <v>3069</v>
      </c>
      <c r="E880" s="44" t="s">
        <v>74</v>
      </c>
      <c r="F880" s="37" t="s">
        <v>3414</v>
      </c>
      <c r="G880" s="37" t="s">
        <v>269</v>
      </c>
      <c r="H880" s="19">
        <v>44000</v>
      </c>
      <c r="I880" s="19">
        <v>44511</v>
      </c>
      <c r="J880" s="19" t="str">
        <f ca="1">IF(Ugovori_OPULJP[[#This Row],[DATUM ZAVRŠETKA OPERACIJE]]&lt;TODAY(),"završen","u provedbi")</f>
        <v>završen</v>
      </c>
      <c r="K880" s="18" t="s">
        <v>92</v>
      </c>
      <c r="L880" s="18" t="s">
        <v>92</v>
      </c>
      <c r="M880" s="42">
        <v>0.85</v>
      </c>
      <c r="N880" s="42">
        <v>0.15</v>
      </c>
      <c r="O880" s="27">
        <f>Ugovori_OPULJP[[#This Row],[Bespovratna sredstva - Ukupno (EU+Nac) HRK
= Ukupna ugovorena vrijednost bespovratnih sredstava]]*Ugovori_OPULJP[[#This Row],[EU STOPA SUFINANCIRANJA %
EU CO-FINANCING RATE %]]</f>
        <v>468972.16599999997</v>
      </c>
      <c r="P880" s="27">
        <f>Ugovori_OPULJP[[#This Row],[Bespovratna sredstva - Ukupno (EU+Nac) HRK
= Ukupna ugovorena vrijednost bespovratnih sredstava]]*Ugovori_OPULJP[[#This Row],[STOPA NACIONALNOG SUFINANCIRANJA %]]</f>
        <v>82759.793999999994</v>
      </c>
      <c r="Q880" s="27">
        <v>551731.96</v>
      </c>
      <c r="R880" s="27">
        <v>0</v>
      </c>
      <c r="S880" s="27">
        <v>0</v>
      </c>
      <c r="T880" s="20">
        <f>Ugovori_OPULJP[[#This Row],[Bespovratna sredstva - Ukupno (EU+Nac) HRK
= Ukupna ugovorena vrijednost bespovratnih sredstava]]+Ugovori_OPULJP[[#This Row],[Javni doprinos korisnika - HRK]]+Ugovori_OPULJP[[#This Row],[Privatni doprinos korisnika - HRK]]</f>
        <v>551731.96</v>
      </c>
      <c r="U880" s="17" t="s">
        <v>32</v>
      </c>
      <c r="V880" s="17" t="s">
        <v>29</v>
      </c>
      <c r="W880" s="35" t="s">
        <v>3415</v>
      </c>
      <c r="X880" s="35" t="s">
        <v>704</v>
      </c>
      <c r="Y880" s="11"/>
    </row>
    <row r="881" spans="1:25" ht="51" customHeight="1" x14ac:dyDescent="0.2">
      <c r="A881" s="33" t="s">
        <v>3416</v>
      </c>
      <c r="B881" s="34" t="s">
        <v>700</v>
      </c>
      <c r="C881" s="35" t="s">
        <v>701</v>
      </c>
      <c r="D881" s="35" t="s">
        <v>3069</v>
      </c>
      <c r="E881" s="44" t="s">
        <v>74</v>
      </c>
      <c r="F881" s="37" t="s">
        <v>3417</v>
      </c>
      <c r="G881" s="37" t="s">
        <v>3418</v>
      </c>
      <c r="H881" s="19">
        <v>44130</v>
      </c>
      <c r="I881" s="19">
        <v>44677</v>
      </c>
      <c r="J881" s="19" t="str">
        <f ca="1">IF(Ugovori_OPULJP[[#This Row],[DATUM ZAVRŠETKA OPERACIJE]]&lt;TODAY(),"završen","u provedbi")</f>
        <v>završen</v>
      </c>
      <c r="K881" s="18" t="s">
        <v>243</v>
      </c>
      <c r="L881" s="18" t="s">
        <v>243</v>
      </c>
      <c r="M881" s="42">
        <v>0.85</v>
      </c>
      <c r="N881" s="42">
        <v>0.15</v>
      </c>
      <c r="O881" s="27">
        <f>Ugovori_OPULJP[[#This Row],[Bespovratna sredstva - Ukupno (EU+Nac) HRK
= Ukupna ugovorena vrijednost bespovratnih sredstava]]*Ugovori_OPULJP[[#This Row],[EU STOPA SUFINANCIRANJA %
EU CO-FINANCING RATE %]]</f>
        <v>789356.75</v>
      </c>
      <c r="P881" s="27">
        <f>Ugovori_OPULJP[[#This Row],[Bespovratna sredstva - Ukupno (EU+Nac) HRK
= Ukupna ugovorena vrijednost bespovratnih sredstava]]*Ugovori_OPULJP[[#This Row],[STOPA NACIONALNOG SUFINANCIRANJA %]]</f>
        <v>139298.25</v>
      </c>
      <c r="Q881" s="27">
        <v>928655</v>
      </c>
      <c r="R881" s="27">
        <v>0</v>
      </c>
      <c r="S881" s="27">
        <v>0</v>
      </c>
      <c r="T881" s="20">
        <f>Ugovori_OPULJP[[#This Row],[Bespovratna sredstva - Ukupno (EU+Nac) HRK
= Ukupna ugovorena vrijednost bespovratnih sredstava]]+Ugovori_OPULJP[[#This Row],[Javni doprinos korisnika - HRK]]+Ugovori_OPULJP[[#This Row],[Privatni doprinos korisnika - HRK]]</f>
        <v>928655</v>
      </c>
      <c r="U881" s="17" t="s">
        <v>32</v>
      </c>
      <c r="V881" s="17" t="s">
        <v>29</v>
      </c>
      <c r="W881" s="35" t="s">
        <v>3419</v>
      </c>
      <c r="X881" s="35" t="s">
        <v>704</v>
      </c>
      <c r="Y881" s="11"/>
    </row>
    <row r="882" spans="1:25" ht="51" customHeight="1" x14ac:dyDescent="0.2">
      <c r="A882" s="33" t="s">
        <v>3420</v>
      </c>
      <c r="B882" s="34" t="s">
        <v>700</v>
      </c>
      <c r="C882" s="35" t="s">
        <v>701</v>
      </c>
      <c r="D882" s="35" t="s">
        <v>3069</v>
      </c>
      <c r="E882" s="44" t="s">
        <v>74</v>
      </c>
      <c r="F882" s="37" t="s">
        <v>3421</v>
      </c>
      <c r="G882" s="37" t="s">
        <v>2619</v>
      </c>
      <c r="H882" s="19">
        <v>44000</v>
      </c>
      <c r="I882" s="19">
        <v>44548</v>
      </c>
      <c r="J882" s="19" t="str">
        <f ca="1">IF(Ugovori_OPULJP[[#This Row],[DATUM ZAVRŠETKA OPERACIJE]]&lt;TODAY(),"završen","u provedbi")</f>
        <v>završen</v>
      </c>
      <c r="K882" s="18" t="s">
        <v>92</v>
      </c>
      <c r="L882" s="18" t="s">
        <v>92</v>
      </c>
      <c r="M882" s="42">
        <v>0.85</v>
      </c>
      <c r="N882" s="42">
        <v>0.15</v>
      </c>
      <c r="O882" s="27">
        <f>Ugovori_OPULJP[[#This Row],[Bespovratna sredstva - Ukupno (EU+Nac) HRK
= Ukupna ugovorena vrijednost bespovratnih sredstava]]*Ugovori_OPULJP[[#This Row],[EU STOPA SUFINANCIRANJA %
EU CO-FINANCING RATE %]]</f>
        <v>390036.08299999998</v>
      </c>
      <c r="P882" s="27">
        <f>Ugovori_OPULJP[[#This Row],[Bespovratna sredstva - Ukupno (EU+Nac) HRK
= Ukupna ugovorena vrijednost bespovratnih sredstava]]*Ugovori_OPULJP[[#This Row],[STOPA NACIONALNOG SUFINANCIRANJA %]]</f>
        <v>68829.896999999997</v>
      </c>
      <c r="Q882" s="27">
        <v>458865.98</v>
      </c>
      <c r="R882" s="27">
        <v>0</v>
      </c>
      <c r="S882" s="27">
        <v>0</v>
      </c>
      <c r="T882" s="20">
        <f>Ugovori_OPULJP[[#This Row],[Bespovratna sredstva - Ukupno (EU+Nac) HRK
= Ukupna ugovorena vrijednost bespovratnih sredstava]]+Ugovori_OPULJP[[#This Row],[Javni doprinos korisnika - HRK]]+Ugovori_OPULJP[[#This Row],[Privatni doprinos korisnika - HRK]]</f>
        <v>458865.98</v>
      </c>
      <c r="U882" s="17" t="s">
        <v>32</v>
      </c>
      <c r="V882" s="17" t="s">
        <v>29</v>
      </c>
      <c r="W882" s="35" t="s">
        <v>3422</v>
      </c>
      <c r="X882" s="35" t="s">
        <v>704</v>
      </c>
      <c r="Y882" s="11"/>
    </row>
    <row r="883" spans="1:25" ht="51" customHeight="1" x14ac:dyDescent="0.2">
      <c r="A883" s="33" t="s">
        <v>3423</v>
      </c>
      <c r="B883" s="34" t="s">
        <v>700</v>
      </c>
      <c r="C883" s="35" t="s">
        <v>701</v>
      </c>
      <c r="D883" s="35" t="s">
        <v>3069</v>
      </c>
      <c r="E883" s="44" t="s">
        <v>74</v>
      </c>
      <c r="F883" s="37" t="s">
        <v>3424</v>
      </c>
      <c r="G883" s="37" t="s">
        <v>3425</v>
      </c>
      <c r="H883" s="19">
        <v>44000</v>
      </c>
      <c r="I883" s="19">
        <v>44548</v>
      </c>
      <c r="J883" s="19" t="str">
        <f ca="1">IF(Ugovori_OPULJP[[#This Row],[DATUM ZAVRŠETKA OPERACIJE]]&lt;TODAY(),"završen","u provedbi")</f>
        <v>završen</v>
      </c>
      <c r="K883" s="18" t="s">
        <v>171</v>
      </c>
      <c r="L883" s="18" t="s">
        <v>171</v>
      </c>
      <c r="M883" s="42">
        <v>0.85</v>
      </c>
      <c r="N883" s="42">
        <v>0.15</v>
      </c>
      <c r="O883" s="27">
        <f>Ugovori_OPULJP[[#This Row],[Bespovratna sredstva - Ukupno (EU+Nac) HRK
= Ukupna ugovorena vrijednost bespovratnih sredstava]]*Ugovori_OPULJP[[#This Row],[EU STOPA SUFINANCIRANJA %
EU CO-FINANCING RATE %]]</f>
        <v>787142.5</v>
      </c>
      <c r="P883" s="27">
        <f>Ugovori_OPULJP[[#This Row],[Bespovratna sredstva - Ukupno (EU+Nac) HRK
= Ukupna ugovorena vrijednost bespovratnih sredstava]]*Ugovori_OPULJP[[#This Row],[STOPA NACIONALNOG SUFINANCIRANJA %]]</f>
        <v>138907.5</v>
      </c>
      <c r="Q883" s="27">
        <v>926050</v>
      </c>
      <c r="R883" s="27">
        <v>0</v>
      </c>
      <c r="S883" s="27">
        <v>0</v>
      </c>
      <c r="T883" s="20">
        <f>Ugovori_OPULJP[[#This Row],[Bespovratna sredstva - Ukupno (EU+Nac) HRK
= Ukupna ugovorena vrijednost bespovratnih sredstava]]+Ugovori_OPULJP[[#This Row],[Javni doprinos korisnika - HRK]]+Ugovori_OPULJP[[#This Row],[Privatni doprinos korisnika - HRK]]</f>
        <v>926050</v>
      </c>
      <c r="U883" s="17" t="s">
        <v>32</v>
      </c>
      <c r="V883" s="17" t="s">
        <v>29</v>
      </c>
      <c r="W883" s="35" t="s">
        <v>3426</v>
      </c>
      <c r="X883" s="35" t="s">
        <v>704</v>
      </c>
      <c r="Y883" s="11"/>
    </row>
    <row r="884" spans="1:25" ht="51" customHeight="1" x14ac:dyDescent="0.2">
      <c r="A884" s="33" t="s">
        <v>3427</v>
      </c>
      <c r="B884" s="34" t="s">
        <v>700</v>
      </c>
      <c r="C884" s="35" t="s">
        <v>701</v>
      </c>
      <c r="D884" s="35" t="s">
        <v>3069</v>
      </c>
      <c r="E884" s="44" t="s">
        <v>74</v>
      </c>
      <c r="F884" s="37" t="s">
        <v>3428</v>
      </c>
      <c r="G884" s="37" t="s">
        <v>3429</v>
      </c>
      <c r="H884" s="19">
        <v>44000</v>
      </c>
      <c r="I884" s="19">
        <v>44487</v>
      </c>
      <c r="J884" s="19" t="str">
        <f ca="1">IF(Ugovori_OPULJP[[#This Row],[DATUM ZAVRŠETKA OPERACIJE]]&lt;TODAY(),"završen","u provedbi")</f>
        <v>završen</v>
      </c>
      <c r="K884" s="18" t="s">
        <v>92</v>
      </c>
      <c r="L884" s="18" t="s">
        <v>92</v>
      </c>
      <c r="M884" s="42">
        <v>0.85</v>
      </c>
      <c r="N884" s="42">
        <v>0.15</v>
      </c>
      <c r="O884" s="27">
        <f>Ugovori_OPULJP[[#This Row],[Bespovratna sredstva - Ukupno (EU+Nac) HRK
= Ukupna ugovorena vrijednost bespovratnih sredstava]]*Ugovori_OPULJP[[#This Row],[EU STOPA SUFINANCIRANJA %
EU CO-FINANCING RATE %]]</f>
        <v>789352.5</v>
      </c>
      <c r="P884" s="27">
        <f>Ugovori_OPULJP[[#This Row],[Bespovratna sredstva - Ukupno (EU+Nac) HRK
= Ukupna ugovorena vrijednost bespovratnih sredstava]]*Ugovori_OPULJP[[#This Row],[STOPA NACIONALNOG SUFINANCIRANJA %]]</f>
        <v>139297.5</v>
      </c>
      <c r="Q884" s="27">
        <v>928650</v>
      </c>
      <c r="R884" s="27">
        <v>0</v>
      </c>
      <c r="S884" s="27">
        <v>0</v>
      </c>
      <c r="T884" s="20">
        <f>Ugovori_OPULJP[[#This Row],[Bespovratna sredstva - Ukupno (EU+Nac) HRK
= Ukupna ugovorena vrijednost bespovratnih sredstava]]+Ugovori_OPULJP[[#This Row],[Javni doprinos korisnika - HRK]]+Ugovori_OPULJP[[#This Row],[Privatni doprinos korisnika - HRK]]</f>
        <v>928650</v>
      </c>
      <c r="U884" s="17" t="s">
        <v>32</v>
      </c>
      <c r="V884" s="17" t="s">
        <v>29</v>
      </c>
      <c r="W884" s="35" t="s">
        <v>3430</v>
      </c>
      <c r="X884" s="35" t="s">
        <v>704</v>
      </c>
      <c r="Y884" s="11"/>
    </row>
    <row r="885" spans="1:25" ht="51" customHeight="1" x14ac:dyDescent="0.2">
      <c r="A885" s="33" t="s">
        <v>3431</v>
      </c>
      <c r="B885" s="34" t="s">
        <v>700</v>
      </c>
      <c r="C885" s="35" t="s">
        <v>701</v>
      </c>
      <c r="D885" s="35" t="s">
        <v>3069</v>
      </c>
      <c r="E885" s="44" t="s">
        <v>74</v>
      </c>
      <c r="F885" s="37" t="s">
        <v>3432</v>
      </c>
      <c r="G885" s="37" t="s">
        <v>3433</v>
      </c>
      <c r="H885" s="19">
        <v>44000</v>
      </c>
      <c r="I885" s="19">
        <v>44487</v>
      </c>
      <c r="J885" s="19" t="str">
        <f ca="1">IF(Ugovori_OPULJP[[#This Row],[DATUM ZAVRŠETKA OPERACIJE]]&lt;TODAY(),"završen","u provedbi")</f>
        <v>završen</v>
      </c>
      <c r="K885" s="18" t="s">
        <v>92</v>
      </c>
      <c r="L885" s="18" t="s">
        <v>92</v>
      </c>
      <c r="M885" s="42">
        <v>0.85</v>
      </c>
      <c r="N885" s="42">
        <v>0.15</v>
      </c>
      <c r="O885" s="27">
        <f>Ugovori_OPULJP[[#This Row],[Bespovratna sredstva - Ukupno (EU+Nac) HRK
= Ukupna ugovorena vrijednost bespovratnih sredstava]]*Ugovori_OPULJP[[#This Row],[EU STOPA SUFINANCIRANJA %
EU CO-FINANCING RATE %]]</f>
        <v>4369255</v>
      </c>
      <c r="P885" s="27">
        <f>Ugovori_OPULJP[[#This Row],[Bespovratna sredstva - Ukupno (EU+Nac) HRK
= Ukupna ugovorena vrijednost bespovratnih sredstava]]*Ugovori_OPULJP[[#This Row],[STOPA NACIONALNOG SUFINANCIRANJA %]]</f>
        <v>771045</v>
      </c>
      <c r="Q885" s="27">
        <v>5140300</v>
      </c>
      <c r="R885" s="27">
        <v>0</v>
      </c>
      <c r="S885" s="27">
        <v>0</v>
      </c>
      <c r="T885" s="20">
        <f>Ugovori_OPULJP[[#This Row],[Bespovratna sredstva - Ukupno (EU+Nac) HRK
= Ukupna ugovorena vrijednost bespovratnih sredstava]]+Ugovori_OPULJP[[#This Row],[Javni doprinos korisnika - HRK]]+Ugovori_OPULJP[[#This Row],[Privatni doprinos korisnika - HRK]]</f>
        <v>5140300</v>
      </c>
      <c r="U885" s="17" t="s">
        <v>32</v>
      </c>
      <c r="V885" s="17" t="s">
        <v>29</v>
      </c>
      <c r="W885" s="35" t="s">
        <v>3434</v>
      </c>
      <c r="X885" s="35" t="s">
        <v>704</v>
      </c>
      <c r="Y885" s="11"/>
    </row>
    <row r="886" spans="1:25" ht="51" customHeight="1" x14ac:dyDescent="0.2">
      <c r="A886" s="33" t="s">
        <v>3435</v>
      </c>
      <c r="B886" s="34" t="s">
        <v>700</v>
      </c>
      <c r="C886" s="35" t="s">
        <v>701</v>
      </c>
      <c r="D886" s="35" t="s">
        <v>3069</v>
      </c>
      <c r="E886" s="44" t="s">
        <v>74</v>
      </c>
      <c r="F886" s="37" t="s">
        <v>3436</v>
      </c>
      <c r="G886" s="37" t="s">
        <v>1120</v>
      </c>
      <c r="H886" s="19">
        <v>44000</v>
      </c>
      <c r="I886" s="19">
        <v>44548</v>
      </c>
      <c r="J886" s="19" t="str">
        <f ca="1">IF(Ugovori_OPULJP[[#This Row],[DATUM ZAVRŠETKA OPERACIJE]]&lt;TODAY(),"završen","u provedbi")</f>
        <v>završen</v>
      </c>
      <c r="K886" s="18" t="s">
        <v>320</v>
      </c>
      <c r="L886" s="18" t="s">
        <v>320</v>
      </c>
      <c r="M886" s="42">
        <v>0.85</v>
      </c>
      <c r="N886" s="42">
        <v>0.15</v>
      </c>
      <c r="O886" s="27">
        <f>Ugovori_OPULJP[[#This Row],[Bespovratna sredstva - Ukupno (EU+Nac) HRK
= Ukupna ugovorena vrijednost bespovratnih sredstava]]*Ugovori_OPULJP[[#This Row],[EU STOPA SUFINANCIRANJA %
EU CO-FINANCING RATE %]]</f>
        <v>2762755</v>
      </c>
      <c r="P886" s="27">
        <f>Ugovori_OPULJP[[#This Row],[Bespovratna sredstva - Ukupno (EU+Nac) HRK
= Ukupna ugovorena vrijednost bespovratnih sredstava]]*Ugovori_OPULJP[[#This Row],[STOPA NACIONALNOG SUFINANCIRANJA %]]</f>
        <v>487545</v>
      </c>
      <c r="Q886" s="27">
        <v>3250300</v>
      </c>
      <c r="R886" s="27">
        <v>0</v>
      </c>
      <c r="S886" s="27">
        <v>0</v>
      </c>
      <c r="T886" s="20">
        <f>Ugovori_OPULJP[[#This Row],[Bespovratna sredstva - Ukupno (EU+Nac) HRK
= Ukupna ugovorena vrijednost bespovratnih sredstava]]+Ugovori_OPULJP[[#This Row],[Javni doprinos korisnika - HRK]]+Ugovori_OPULJP[[#This Row],[Privatni doprinos korisnika - HRK]]</f>
        <v>3250300</v>
      </c>
      <c r="U886" s="17" t="s">
        <v>32</v>
      </c>
      <c r="V886" s="17" t="s">
        <v>29</v>
      </c>
      <c r="W886" s="35" t="s">
        <v>3437</v>
      </c>
      <c r="X886" s="35" t="s">
        <v>704</v>
      </c>
      <c r="Y886" s="11"/>
    </row>
    <row r="887" spans="1:25" ht="51" customHeight="1" x14ac:dyDescent="0.2">
      <c r="A887" s="33" t="s">
        <v>3438</v>
      </c>
      <c r="B887" s="34" t="s">
        <v>700</v>
      </c>
      <c r="C887" s="35" t="s">
        <v>701</v>
      </c>
      <c r="D887" s="35" t="s">
        <v>3069</v>
      </c>
      <c r="E887" s="44" t="s">
        <v>74</v>
      </c>
      <c r="F887" s="37" t="s">
        <v>3439</v>
      </c>
      <c r="G887" s="37" t="s">
        <v>1173</v>
      </c>
      <c r="H887" s="19">
        <v>44032</v>
      </c>
      <c r="I887" s="19">
        <v>44581</v>
      </c>
      <c r="J887" s="19" t="str">
        <f ca="1">IF(Ugovori_OPULJP[[#This Row],[DATUM ZAVRŠETKA OPERACIJE]]&lt;TODAY(),"završen","u provedbi")</f>
        <v>završen</v>
      </c>
      <c r="K887" s="18" t="s">
        <v>320</v>
      </c>
      <c r="L887" s="18" t="s">
        <v>320</v>
      </c>
      <c r="M887" s="42">
        <v>0.85</v>
      </c>
      <c r="N887" s="42">
        <v>0.15</v>
      </c>
      <c r="O887" s="27">
        <f>Ugovori_OPULJP[[#This Row],[Bespovratna sredstva - Ukupno (EU+Nac) HRK
= Ukupna ugovorena vrijednost bespovratnih sredstava]]*Ugovori_OPULJP[[#This Row],[EU STOPA SUFINANCIRANJA %
EU CO-FINANCING RATE %]]</f>
        <v>2275960</v>
      </c>
      <c r="P887" s="27">
        <f>Ugovori_OPULJP[[#This Row],[Bespovratna sredstva - Ukupno (EU+Nac) HRK
= Ukupna ugovorena vrijednost bespovratnih sredstava]]*Ugovori_OPULJP[[#This Row],[STOPA NACIONALNOG SUFINANCIRANJA %]]</f>
        <v>401640</v>
      </c>
      <c r="Q887" s="27">
        <v>2677600</v>
      </c>
      <c r="R887" s="27">
        <v>0</v>
      </c>
      <c r="S887" s="27">
        <v>0</v>
      </c>
      <c r="T887" s="20">
        <f>Ugovori_OPULJP[[#This Row],[Bespovratna sredstva - Ukupno (EU+Nac) HRK
= Ukupna ugovorena vrijednost bespovratnih sredstava]]+Ugovori_OPULJP[[#This Row],[Javni doprinos korisnika - HRK]]+Ugovori_OPULJP[[#This Row],[Privatni doprinos korisnika - HRK]]</f>
        <v>2677600</v>
      </c>
      <c r="U887" s="17" t="s">
        <v>32</v>
      </c>
      <c r="V887" s="17" t="s">
        <v>29</v>
      </c>
      <c r="W887" s="35" t="s">
        <v>3440</v>
      </c>
      <c r="X887" s="35" t="s">
        <v>704</v>
      </c>
      <c r="Y887" s="11"/>
    </row>
    <row r="888" spans="1:25" ht="51" customHeight="1" x14ac:dyDescent="0.2">
      <c r="A888" s="33" t="s">
        <v>3441</v>
      </c>
      <c r="B888" s="34" t="s">
        <v>700</v>
      </c>
      <c r="C888" s="35" t="s">
        <v>701</v>
      </c>
      <c r="D888" s="35" t="s">
        <v>3069</v>
      </c>
      <c r="E888" s="44" t="s">
        <v>74</v>
      </c>
      <c r="F888" s="37" t="s">
        <v>3442</v>
      </c>
      <c r="G888" s="37" t="s">
        <v>1245</v>
      </c>
      <c r="H888" s="19">
        <v>44000</v>
      </c>
      <c r="I888" s="19">
        <v>44487</v>
      </c>
      <c r="J888" s="19" t="str">
        <f ca="1">IF(Ugovori_OPULJP[[#This Row],[DATUM ZAVRŠETKA OPERACIJE]]&lt;TODAY(),"završen","u provedbi")</f>
        <v>završen</v>
      </c>
      <c r="K888" s="18" t="s">
        <v>92</v>
      </c>
      <c r="L888" s="18" t="s">
        <v>92</v>
      </c>
      <c r="M888" s="42">
        <v>0.85</v>
      </c>
      <c r="N888" s="42">
        <v>0.15</v>
      </c>
      <c r="O888" s="27">
        <f>Ugovori_OPULJP[[#This Row],[Bespovratna sredstva - Ukupno (EU+Nac) HRK
= Ukupna ugovorena vrijednost bespovratnih sredstava]]*Ugovori_OPULJP[[#This Row],[EU STOPA SUFINANCIRANJA %
EU CO-FINANCING RATE %]]</f>
        <v>1176400</v>
      </c>
      <c r="P888" s="27">
        <f>Ugovori_OPULJP[[#This Row],[Bespovratna sredstva - Ukupno (EU+Nac) HRK
= Ukupna ugovorena vrijednost bespovratnih sredstava]]*Ugovori_OPULJP[[#This Row],[STOPA NACIONALNOG SUFINANCIRANJA %]]</f>
        <v>207600</v>
      </c>
      <c r="Q888" s="27">
        <v>1384000</v>
      </c>
      <c r="R888" s="27">
        <v>0</v>
      </c>
      <c r="S888" s="27">
        <v>0</v>
      </c>
      <c r="T888" s="20">
        <f>Ugovori_OPULJP[[#This Row],[Bespovratna sredstva - Ukupno (EU+Nac) HRK
= Ukupna ugovorena vrijednost bespovratnih sredstava]]+Ugovori_OPULJP[[#This Row],[Javni doprinos korisnika - HRK]]+Ugovori_OPULJP[[#This Row],[Privatni doprinos korisnika - HRK]]</f>
        <v>1384000</v>
      </c>
      <c r="U888" s="17" t="s">
        <v>32</v>
      </c>
      <c r="V888" s="17" t="s">
        <v>29</v>
      </c>
      <c r="W888" s="35" t="s">
        <v>3443</v>
      </c>
      <c r="X888" s="35" t="s">
        <v>704</v>
      </c>
      <c r="Y888" s="11"/>
    </row>
    <row r="889" spans="1:25" ht="51" customHeight="1" x14ac:dyDescent="0.2">
      <c r="A889" s="33" t="s">
        <v>3444</v>
      </c>
      <c r="B889" s="34" t="s">
        <v>700</v>
      </c>
      <c r="C889" s="35" t="s">
        <v>701</v>
      </c>
      <c r="D889" s="35" t="s">
        <v>3069</v>
      </c>
      <c r="E889" s="44" t="s">
        <v>74</v>
      </c>
      <c r="F889" s="37" t="s">
        <v>3445</v>
      </c>
      <c r="G889" s="37" t="s">
        <v>3446</v>
      </c>
      <c r="H889" s="19">
        <v>44109</v>
      </c>
      <c r="I889" s="19">
        <v>44566</v>
      </c>
      <c r="J889" s="19" t="str">
        <f ca="1">IF(Ugovori_OPULJP[[#This Row],[DATUM ZAVRŠETKA OPERACIJE]]&lt;TODAY(),"završen","u provedbi")</f>
        <v>završen</v>
      </c>
      <c r="K889" s="18" t="s">
        <v>92</v>
      </c>
      <c r="L889" s="18" t="s">
        <v>92</v>
      </c>
      <c r="M889" s="42">
        <v>0.85</v>
      </c>
      <c r="N889" s="42">
        <v>0.15</v>
      </c>
      <c r="O889" s="27">
        <f>Ugovori_OPULJP[[#This Row],[Bespovratna sredstva - Ukupno (EU+Nac) HRK
= Ukupna ugovorena vrijednost bespovratnih sredstava]]*Ugovori_OPULJP[[#This Row],[EU STOPA SUFINANCIRANJA %
EU CO-FINANCING RATE %]]</f>
        <v>789310</v>
      </c>
      <c r="P889" s="27">
        <f>Ugovori_OPULJP[[#This Row],[Bespovratna sredstva - Ukupno (EU+Nac) HRK
= Ukupna ugovorena vrijednost bespovratnih sredstava]]*Ugovori_OPULJP[[#This Row],[STOPA NACIONALNOG SUFINANCIRANJA %]]</f>
        <v>139290</v>
      </c>
      <c r="Q889" s="27">
        <v>928600</v>
      </c>
      <c r="R889" s="27">
        <v>0</v>
      </c>
      <c r="S889" s="27">
        <v>0</v>
      </c>
      <c r="T889" s="20">
        <f>Ugovori_OPULJP[[#This Row],[Bespovratna sredstva - Ukupno (EU+Nac) HRK
= Ukupna ugovorena vrijednost bespovratnih sredstava]]+Ugovori_OPULJP[[#This Row],[Javni doprinos korisnika - HRK]]+Ugovori_OPULJP[[#This Row],[Privatni doprinos korisnika - HRK]]</f>
        <v>928600</v>
      </c>
      <c r="U889" s="17" t="s">
        <v>32</v>
      </c>
      <c r="V889" s="17" t="s">
        <v>29</v>
      </c>
      <c r="W889" s="35" t="s">
        <v>3447</v>
      </c>
      <c r="X889" s="35" t="s">
        <v>704</v>
      </c>
      <c r="Y889" s="11"/>
    </row>
    <row r="890" spans="1:25" ht="51" customHeight="1" x14ac:dyDescent="0.2">
      <c r="A890" s="33" t="s">
        <v>3448</v>
      </c>
      <c r="B890" s="34" t="s">
        <v>700</v>
      </c>
      <c r="C890" s="35" t="s">
        <v>701</v>
      </c>
      <c r="D890" s="35" t="s">
        <v>3069</v>
      </c>
      <c r="E890" s="44" t="s">
        <v>74</v>
      </c>
      <c r="F890" s="37" t="s">
        <v>3449</v>
      </c>
      <c r="G890" s="37" t="s">
        <v>869</v>
      </c>
      <c r="H890" s="19">
        <v>44036</v>
      </c>
      <c r="I890" s="19">
        <v>44493</v>
      </c>
      <c r="J890" s="19" t="str">
        <f ca="1">IF(Ugovori_OPULJP[[#This Row],[DATUM ZAVRŠETKA OPERACIJE]]&lt;TODAY(),"završen","u provedbi")</f>
        <v>završen</v>
      </c>
      <c r="K890" s="18" t="s">
        <v>556</v>
      </c>
      <c r="L890" s="18" t="s">
        <v>556</v>
      </c>
      <c r="M890" s="42">
        <v>0.85</v>
      </c>
      <c r="N890" s="42">
        <v>0.15</v>
      </c>
      <c r="O890" s="27">
        <f>Ugovori_OPULJP[[#This Row],[Bespovratna sredstva - Ukupno (EU+Nac) HRK
= Ukupna ugovorena vrijednost bespovratnih sredstava]]*Ugovori_OPULJP[[#This Row],[EU STOPA SUFINANCIRANJA %
EU CO-FINANCING RATE %]]</f>
        <v>742900</v>
      </c>
      <c r="P890" s="27">
        <f>Ugovori_OPULJP[[#This Row],[Bespovratna sredstva - Ukupno (EU+Nac) HRK
= Ukupna ugovorena vrijednost bespovratnih sredstava]]*Ugovori_OPULJP[[#This Row],[STOPA NACIONALNOG SUFINANCIRANJA %]]</f>
        <v>131100</v>
      </c>
      <c r="Q890" s="27">
        <v>874000</v>
      </c>
      <c r="R890" s="27">
        <v>0</v>
      </c>
      <c r="S890" s="27">
        <v>0</v>
      </c>
      <c r="T890" s="20">
        <f>Ugovori_OPULJP[[#This Row],[Bespovratna sredstva - Ukupno (EU+Nac) HRK
= Ukupna ugovorena vrijednost bespovratnih sredstava]]+Ugovori_OPULJP[[#This Row],[Javni doprinos korisnika - HRK]]+Ugovori_OPULJP[[#This Row],[Privatni doprinos korisnika - HRK]]</f>
        <v>874000</v>
      </c>
      <c r="U890" s="17" t="s">
        <v>32</v>
      </c>
      <c r="V890" s="17" t="s">
        <v>29</v>
      </c>
      <c r="W890" s="35" t="s">
        <v>3450</v>
      </c>
      <c r="X890" s="35" t="s">
        <v>704</v>
      </c>
      <c r="Y890" s="11"/>
    </row>
    <row r="891" spans="1:25" ht="51" customHeight="1" x14ac:dyDescent="0.2">
      <c r="A891" s="33" t="s">
        <v>3451</v>
      </c>
      <c r="B891" s="34" t="s">
        <v>700</v>
      </c>
      <c r="C891" s="35" t="s">
        <v>701</v>
      </c>
      <c r="D891" s="35" t="s">
        <v>3069</v>
      </c>
      <c r="E891" s="44" t="s">
        <v>74</v>
      </c>
      <c r="F891" s="37" t="s">
        <v>3452</v>
      </c>
      <c r="G891" s="37" t="s">
        <v>3453</v>
      </c>
      <c r="H891" s="19">
        <v>44133</v>
      </c>
      <c r="I891" s="19">
        <v>44680</v>
      </c>
      <c r="J891" s="19" t="str">
        <f ca="1">IF(Ugovori_OPULJP[[#This Row],[DATUM ZAVRŠETKA OPERACIJE]]&lt;TODAY(),"završen","u provedbi")</f>
        <v>završen</v>
      </c>
      <c r="K891" s="18" t="s">
        <v>848</v>
      </c>
      <c r="L891" s="18" t="s">
        <v>31</v>
      </c>
      <c r="M891" s="42">
        <v>0.85</v>
      </c>
      <c r="N891" s="42">
        <v>0.15</v>
      </c>
      <c r="O891" s="27">
        <f>Ugovori_OPULJP[[#This Row],[Bespovratna sredstva - Ukupno (EU+Nac) HRK
= Ukupna ugovorena vrijednost bespovratnih sredstava]]*Ugovori_OPULJP[[#This Row],[EU STOPA SUFINANCIRANJA %
EU CO-FINANCING RATE %]]</f>
        <v>394680.41500000004</v>
      </c>
      <c r="P891" s="27">
        <f>Ugovori_OPULJP[[#This Row],[Bespovratna sredstva - Ukupno (EU+Nac) HRK
= Ukupna ugovorena vrijednost bespovratnih sredstava]]*Ugovori_OPULJP[[#This Row],[STOPA NACIONALNOG SUFINANCIRANJA %]]</f>
        <v>69649.485000000001</v>
      </c>
      <c r="Q891" s="27">
        <v>464329.9</v>
      </c>
      <c r="R891" s="27">
        <v>0</v>
      </c>
      <c r="S891" s="27">
        <v>0</v>
      </c>
      <c r="T891" s="20">
        <f>Ugovori_OPULJP[[#This Row],[Bespovratna sredstva - Ukupno (EU+Nac) HRK
= Ukupna ugovorena vrijednost bespovratnih sredstava]]+Ugovori_OPULJP[[#This Row],[Javni doprinos korisnika - HRK]]+Ugovori_OPULJP[[#This Row],[Privatni doprinos korisnika - HRK]]</f>
        <v>464329.9</v>
      </c>
      <c r="U891" s="17" t="s">
        <v>32</v>
      </c>
      <c r="V891" s="17" t="s">
        <v>29</v>
      </c>
      <c r="W891" s="35" t="s">
        <v>3454</v>
      </c>
      <c r="X891" s="35" t="s">
        <v>704</v>
      </c>
      <c r="Y891" s="11"/>
    </row>
    <row r="892" spans="1:25" ht="51" customHeight="1" x14ac:dyDescent="0.2">
      <c r="A892" s="28" t="s">
        <v>3455</v>
      </c>
      <c r="B892" s="24" t="s">
        <v>700</v>
      </c>
      <c r="C892" s="21" t="s">
        <v>701</v>
      </c>
      <c r="D892" s="21" t="s">
        <v>3069</v>
      </c>
      <c r="E892" s="44" t="s">
        <v>74</v>
      </c>
      <c r="F892" s="23" t="s">
        <v>3456</v>
      </c>
      <c r="G892" s="23" t="s">
        <v>3457</v>
      </c>
      <c r="H892" s="29">
        <v>44170</v>
      </c>
      <c r="I892" s="29">
        <v>44717</v>
      </c>
      <c r="J892" s="29" t="str">
        <f ca="1">IF(Ugovori_OPULJP[[#This Row],[DATUM ZAVRŠETKA OPERACIJE]]&lt;TODAY(),"završen","u provedbi")</f>
        <v>završen</v>
      </c>
      <c r="K892" s="22" t="s">
        <v>848</v>
      </c>
      <c r="L892" s="22" t="s">
        <v>31</v>
      </c>
      <c r="M892" s="42">
        <v>0.85</v>
      </c>
      <c r="N892" s="42">
        <v>0.15</v>
      </c>
      <c r="O892" s="27">
        <f>Ugovori_OPULJP[[#This Row],[Bespovratna sredstva - Ukupno (EU+Nac) HRK
= Ukupna ugovorena vrijednost bespovratnih sredstava]]*Ugovori_OPULJP[[#This Row],[EU STOPA SUFINANCIRANJA %
EU CO-FINANCING RATE %]]</f>
        <v>394680.41500000004</v>
      </c>
      <c r="P892" s="27">
        <f>Ugovori_OPULJP[[#This Row],[Bespovratna sredstva - Ukupno (EU+Nac) HRK
= Ukupna ugovorena vrijednost bespovratnih sredstava]]*Ugovori_OPULJP[[#This Row],[STOPA NACIONALNOG SUFINANCIRANJA %]]</f>
        <v>69649.485000000001</v>
      </c>
      <c r="Q892" s="20">
        <v>464329.9</v>
      </c>
      <c r="R892" s="27">
        <v>0</v>
      </c>
      <c r="S892" s="27">
        <v>0</v>
      </c>
      <c r="T892" s="20">
        <f>Ugovori_OPULJP[[#This Row],[Bespovratna sredstva - Ukupno (EU+Nac) HRK
= Ukupna ugovorena vrijednost bespovratnih sredstava]]+Ugovori_OPULJP[[#This Row],[Javni doprinos korisnika - HRK]]+Ugovori_OPULJP[[#This Row],[Privatni doprinos korisnika - HRK]]</f>
        <v>464329.9</v>
      </c>
      <c r="U892" s="44" t="s">
        <v>32</v>
      </c>
      <c r="V892" s="44" t="s">
        <v>29</v>
      </c>
      <c r="W892" s="21" t="s">
        <v>3072</v>
      </c>
      <c r="X892" s="21" t="s">
        <v>704</v>
      </c>
      <c r="Y892" s="11"/>
    </row>
    <row r="893" spans="1:25" ht="51" customHeight="1" x14ac:dyDescent="0.2">
      <c r="A893" s="33" t="s">
        <v>3458</v>
      </c>
      <c r="B893" s="34" t="s">
        <v>700</v>
      </c>
      <c r="C893" s="35" t="s">
        <v>701</v>
      </c>
      <c r="D893" s="35" t="s">
        <v>3069</v>
      </c>
      <c r="E893" s="44" t="s">
        <v>74</v>
      </c>
      <c r="F893" s="37" t="s">
        <v>3459</v>
      </c>
      <c r="G893" s="37" t="s">
        <v>3460</v>
      </c>
      <c r="H893" s="82">
        <v>44133</v>
      </c>
      <c r="I893" s="82">
        <v>44680</v>
      </c>
      <c r="J893" s="82" t="str">
        <f ca="1">IF(Ugovori_OPULJP[[#This Row],[DATUM ZAVRŠETKA OPERACIJE]]&lt;TODAY(),"završen","u provedbi")</f>
        <v>završen</v>
      </c>
      <c r="K893" s="18" t="s">
        <v>848</v>
      </c>
      <c r="L893" s="18" t="s">
        <v>31</v>
      </c>
      <c r="M893" s="42">
        <v>0.85</v>
      </c>
      <c r="N893" s="42">
        <v>0.15</v>
      </c>
      <c r="O893" s="27">
        <f>Ugovori_OPULJP[[#This Row],[Bespovratna sredstva - Ukupno (EU+Nac) HRK
= Ukupna ugovorena vrijednost bespovratnih sredstava]]*Ugovori_OPULJP[[#This Row],[EU STOPA SUFINANCIRANJA %
EU CO-FINANCING RATE %]]</f>
        <v>394680.41500000004</v>
      </c>
      <c r="P893" s="27">
        <f>Ugovori_OPULJP[[#This Row],[Bespovratna sredstva - Ukupno (EU+Nac) HRK
= Ukupna ugovorena vrijednost bespovratnih sredstava]]*Ugovori_OPULJP[[#This Row],[STOPA NACIONALNOG SUFINANCIRANJA %]]</f>
        <v>69649.485000000001</v>
      </c>
      <c r="Q893" s="27">
        <v>464329.9</v>
      </c>
      <c r="R893" s="27">
        <v>0</v>
      </c>
      <c r="S893" s="27">
        <v>0</v>
      </c>
      <c r="T893" s="20">
        <f>Ugovori_OPULJP[[#This Row],[Bespovratna sredstva - Ukupno (EU+Nac) HRK
= Ukupna ugovorena vrijednost bespovratnih sredstava]]+Ugovori_OPULJP[[#This Row],[Javni doprinos korisnika - HRK]]+Ugovori_OPULJP[[#This Row],[Privatni doprinos korisnika - HRK]]</f>
        <v>464329.9</v>
      </c>
      <c r="U893" s="17" t="s">
        <v>32</v>
      </c>
      <c r="V893" s="17" t="s">
        <v>29</v>
      </c>
      <c r="W893" s="35" t="s">
        <v>3178</v>
      </c>
      <c r="X893" s="35" t="s">
        <v>704</v>
      </c>
      <c r="Y893" s="11"/>
    </row>
    <row r="894" spans="1:25" ht="51" customHeight="1" x14ac:dyDescent="0.2">
      <c r="A894" s="33" t="s">
        <v>3461</v>
      </c>
      <c r="B894" s="34" t="s">
        <v>700</v>
      </c>
      <c r="C894" s="35" t="s">
        <v>701</v>
      </c>
      <c r="D894" s="35" t="s">
        <v>3069</v>
      </c>
      <c r="E894" s="44" t="s">
        <v>74</v>
      </c>
      <c r="F894" s="37" t="s">
        <v>3462</v>
      </c>
      <c r="G894" s="37" t="s">
        <v>3463</v>
      </c>
      <c r="H894" s="19">
        <v>44133</v>
      </c>
      <c r="I894" s="19">
        <v>44680</v>
      </c>
      <c r="J894" s="19" t="str">
        <f ca="1">IF(Ugovori_OPULJP[[#This Row],[DATUM ZAVRŠETKA OPERACIJE]]&lt;TODAY(),"završen","u provedbi")</f>
        <v>završen</v>
      </c>
      <c r="K894" s="18" t="s">
        <v>848</v>
      </c>
      <c r="L894" s="18" t="s">
        <v>31</v>
      </c>
      <c r="M894" s="42">
        <v>0.85</v>
      </c>
      <c r="N894" s="42">
        <v>0.15</v>
      </c>
      <c r="O894" s="27">
        <f>Ugovori_OPULJP[[#This Row],[Bespovratna sredstva - Ukupno (EU+Nac) HRK
= Ukupna ugovorena vrijednost bespovratnih sredstava]]*Ugovori_OPULJP[[#This Row],[EU STOPA SUFINANCIRANJA %
EU CO-FINANCING RATE %]]</f>
        <v>394680.41500000004</v>
      </c>
      <c r="P894" s="27">
        <f>Ugovori_OPULJP[[#This Row],[Bespovratna sredstva - Ukupno (EU+Nac) HRK
= Ukupna ugovorena vrijednost bespovratnih sredstava]]*Ugovori_OPULJP[[#This Row],[STOPA NACIONALNOG SUFINANCIRANJA %]]</f>
        <v>69649.485000000001</v>
      </c>
      <c r="Q894" s="27">
        <v>464329.9</v>
      </c>
      <c r="R894" s="27">
        <v>0</v>
      </c>
      <c r="S894" s="27">
        <v>0</v>
      </c>
      <c r="T894" s="20">
        <f>Ugovori_OPULJP[[#This Row],[Bespovratna sredstva - Ukupno (EU+Nac) HRK
= Ukupna ugovorena vrijednost bespovratnih sredstava]]+Ugovori_OPULJP[[#This Row],[Javni doprinos korisnika - HRK]]+Ugovori_OPULJP[[#This Row],[Privatni doprinos korisnika - HRK]]</f>
        <v>464329.9</v>
      </c>
      <c r="U894" s="17" t="s">
        <v>32</v>
      </c>
      <c r="V894" s="17" t="s">
        <v>29</v>
      </c>
      <c r="W894" s="35" t="s">
        <v>3464</v>
      </c>
      <c r="X894" s="35" t="s">
        <v>704</v>
      </c>
      <c r="Y894" s="11"/>
    </row>
    <row r="895" spans="1:25" ht="51" customHeight="1" x14ac:dyDescent="0.2">
      <c r="A895" s="28" t="s">
        <v>3465</v>
      </c>
      <c r="B895" s="24" t="s">
        <v>700</v>
      </c>
      <c r="C895" s="21" t="s">
        <v>701</v>
      </c>
      <c r="D895" s="33" t="s">
        <v>3069</v>
      </c>
      <c r="E895" s="44" t="s">
        <v>74</v>
      </c>
      <c r="F895" s="23" t="s">
        <v>3466</v>
      </c>
      <c r="G895" s="23" t="s">
        <v>3467</v>
      </c>
      <c r="H895" s="29">
        <v>44214</v>
      </c>
      <c r="I895" s="29">
        <v>44760</v>
      </c>
      <c r="J895" s="29" t="str">
        <f ca="1">IF(Ugovori_OPULJP[[#This Row],[DATUM ZAVRŠETKA OPERACIJE]]&lt;TODAY(),"završen","u provedbi")</f>
        <v>u provedbi</v>
      </c>
      <c r="K895" s="22" t="s">
        <v>848</v>
      </c>
      <c r="L895" s="22" t="s">
        <v>31</v>
      </c>
      <c r="M895" s="42">
        <v>0.85</v>
      </c>
      <c r="N895" s="42">
        <v>0.15</v>
      </c>
      <c r="O895" s="27">
        <f>Ugovori_OPULJP[[#This Row],[Bespovratna sredstva - Ukupno (EU+Nac) HRK
= Ukupna ugovorena vrijednost bespovratnih sredstava]]*Ugovori_OPULJP[[#This Row],[EU STOPA SUFINANCIRANJA %
EU CO-FINANCING RATE %]]</f>
        <v>473616.49799999996</v>
      </c>
      <c r="P895" s="27">
        <f>Ugovori_OPULJP[[#This Row],[Bespovratna sredstva - Ukupno (EU+Nac) HRK
= Ukupna ugovorena vrijednost bespovratnih sredstava]]*Ugovori_OPULJP[[#This Row],[STOPA NACIONALNOG SUFINANCIRANJA %]]</f>
        <v>83579.381999999998</v>
      </c>
      <c r="Q895" s="20">
        <v>557195.88</v>
      </c>
      <c r="R895" s="27">
        <v>0</v>
      </c>
      <c r="S895" s="27">
        <v>0</v>
      </c>
      <c r="T895" s="20">
        <f>Ugovori_OPULJP[[#This Row],[Bespovratna sredstva - Ukupno (EU+Nac) HRK
= Ukupna ugovorena vrijednost bespovratnih sredstava]]+Ugovori_OPULJP[[#This Row],[Javni doprinos korisnika - HRK]]+Ugovori_OPULJP[[#This Row],[Privatni doprinos korisnika - HRK]]</f>
        <v>557195.88</v>
      </c>
      <c r="U895" s="44" t="s">
        <v>32</v>
      </c>
      <c r="V895" s="44" t="s">
        <v>29</v>
      </c>
      <c r="W895" s="21" t="s">
        <v>3468</v>
      </c>
      <c r="X895" s="21" t="s">
        <v>704</v>
      </c>
      <c r="Y895" s="11"/>
    </row>
    <row r="896" spans="1:25" ht="51" customHeight="1" x14ac:dyDescent="0.2">
      <c r="A896" s="33" t="s">
        <v>3469</v>
      </c>
      <c r="B896" s="34" t="s">
        <v>700</v>
      </c>
      <c r="C896" s="35" t="s">
        <v>701</v>
      </c>
      <c r="D896" s="35" t="s">
        <v>3069</v>
      </c>
      <c r="E896" s="44" t="s">
        <v>74</v>
      </c>
      <c r="F896" s="37" t="s">
        <v>3470</v>
      </c>
      <c r="G896" s="37" t="s">
        <v>1078</v>
      </c>
      <c r="H896" s="19">
        <v>44000</v>
      </c>
      <c r="I896" s="19">
        <v>44487</v>
      </c>
      <c r="J896" s="19" t="str">
        <f ca="1">IF(Ugovori_OPULJP[[#This Row],[DATUM ZAVRŠETKA OPERACIJE]]&lt;TODAY(),"završen","u provedbi")</f>
        <v>završen</v>
      </c>
      <c r="K896" s="18" t="s">
        <v>102</v>
      </c>
      <c r="L896" s="18" t="s">
        <v>102</v>
      </c>
      <c r="M896" s="42">
        <v>0.85</v>
      </c>
      <c r="N896" s="42">
        <v>0.15</v>
      </c>
      <c r="O896" s="27">
        <f>Ugovori_OPULJP[[#This Row],[Bespovratna sredstva - Ukupno (EU+Nac) HRK
= Ukupna ugovorena vrijednost bespovratnih sredstava]]*Ugovori_OPULJP[[#This Row],[EU STOPA SUFINANCIRANJA %
EU CO-FINANCING RATE %]]</f>
        <v>4111224.75</v>
      </c>
      <c r="P896" s="27">
        <f>Ugovori_OPULJP[[#This Row],[Bespovratna sredstva - Ukupno (EU+Nac) HRK
= Ukupna ugovorena vrijednost bespovratnih sredstava]]*Ugovori_OPULJP[[#This Row],[STOPA NACIONALNOG SUFINANCIRANJA %]]</f>
        <v>725510.25</v>
      </c>
      <c r="Q896" s="27">
        <v>4836735</v>
      </c>
      <c r="R896" s="27">
        <v>0</v>
      </c>
      <c r="S896" s="27">
        <v>0</v>
      </c>
      <c r="T896" s="20">
        <f>Ugovori_OPULJP[[#This Row],[Bespovratna sredstva - Ukupno (EU+Nac) HRK
= Ukupna ugovorena vrijednost bespovratnih sredstava]]+Ugovori_OPULJP[[#This Row],[Javni doprinos korisnika - HRK]]+Ugovori_OPULJP[[#This Row],[Privatni doprinos korisnika - HRK]]</f>
        <v>4836735</v>
      </c>
      <c r="U896" s="17" t="s">
        <v>32</v>
      </c>
      <c r="V896" s="17" t="s">
        <v>29</v>
      </c>
      <c r="W896" s="35" t="s">
        <v>3471</v>
      </c>
      <c r="X896" s="35" t="s">
        <v>704</v>
      </c>
      <c r="Y896" s="11"/>
    </row>
    <row r="897" spans="1:25" ht="51" customHeight="1" x14ac:dyDescent="0.2">
      <c r="A897" s="33" t="s">
        <v>3472</v>
      </c>
      <c r="B897" s="34" t="s">
        <v>700</v>
      </c>
      <c r="C897" s="35" t="s">
        <v>701</v>
      </c>
      <c r="D897" s="35" t="s">
        <v>3069</v>
      </c>
      <c r="E897" s="44" t="s">
        <v>74</v>
      </c>
      <c r="F897" s="37" t="s">
        <v>3473</v>
      </c>
      <c r="G897" s="37" t="s">
        <v>3474</v>
      </c>
      <c r="H897" s="19">
        <v>44026</v>
      </c>
      <c r="I897" s="19">
        <v>44483</v>
      </c>
      <c r="J897" s="19" t="str">
        <f ca="1">IF(Ugovori_OPULJP[[#This Row],[DATUM ZAVRŠETKA OPERACIJE]]&lt;TODAY(),"završen","u provedbi")</f>
        <v>završen</v>
      </c>
      <c r="K897" s="18" t="s">
        <v>97</v>
      </c>
      <c r="L897" s="18" t="s">
        <v>97</v>
      </c>
      <c r="M897" s="42">
        <v>0.85</v>
      </c>
      <c r="N897" s="42">
        <v>0.15</v>
      </c>
      <c r="O897" s="27">
        <f>Ugovori_OPULJP[[#This Row],[Bespovratna sredstva - Ukupno (EU+Nac) HRK
= Ukupna ugovorena vrijednost bespovratnih sredstava]]*Ugovori_OPULJP[[#This Row],[EU STOPA SUFINANCIRANJA %
EU CO-FINANCING RATE %]]</f>
        <v>783599.61499999999</v>
      </c>
      <c r="P897" s="27">
        <f>Ugovori_OPULJP[[#This Row],[Bespovratna sredstva - Ukupno (EU+Nac) HRK
= Ukupna ugovorena vrijednost bespovratnih sredstava]]*Ugovori_OPULJP[[#This Row],[STOPA NACIONALNOG SUFINANCIRANJA %]]</f>
        <v>138282.285</v>
      </c>
      <c r="Q897" s="27">
        <v>921881.9</v>
      </c>
      <c r="R897" s="27">
        <v>0</v>
      </c>
      <c r="S897" s="27">
        <v>0</v>
      </c>
      <c r="T897" s="20">
        <f>Ugovori_OPULJP[[#This Row],[Bespovratna sredstva - Ukupno (EU+Nac) HRK
= Ukupna ugovorena vrijednost bespovratnih sredstava]]+Ugovori_OPULJP[[#This Row],[Javni doprinos korisnika - HRK]]+Ugovori_OPULJP[[#This Row],[Privatni doprinos korisnika - HRK]]</f>
        <v>921881.9</v>
      </c>
      <c r="U897" s="17" t="s">
        <v>32</v>
      </c>
      <c r="V897" s="17" t="s">
        <v>29</v>
      </c>
      <c r="W897" s="35" t="s">
        <v>3475</v>
      </c>
      <c r="X897" s="35" t="s">
        <v>704</v>
      </c>
      <c r="Y897" s="11"/>
    </row>
    <row r="898" spans="1:25" ht="51" customHeight="1" x14ac:dyDescent="0.2">
      <c r="A898" s="33" t="s">
        <v>3476</v>
      </c>
      <c r="B898" s="34" t="s">
        <v>700</v>
      </c>
      <c r="C898" s="35" t="s">
        <v>701</v>
      </c>
      <c r="D898" s="35" t="s">
        <v>3069</v>
      </c>
      <c r="E898" s="44" t="s">
        <v>74</v>
      </c>
      <c r="F898" s="37" t="s">
        <v>3477</v>
      </c>
      <c r="G898" s="37" t="s">
        <v>592</v>
      </c>
      <c r="H898" s="19">
        <v>44000</v>
      </c>
      <c r="I898" s="19">
        <v>44548</v>
      </c>
      <c r="J898" s="19" t="str">
        <f ca="1">IF(Ugovori_OPULJP[[#This Row],[DATUM ZAVRŠETKA OPERACIJE]]&lt;TODAY(),"završen","u provedbi")</f>
        <v>završen</v>
      </c>
      <c r="K898" s="18" t="s">
        <v>320</v>
      </c>
      <c r="L898" s="18" t="s">
        <v>320</v>
      </c>
      <c r="M898" s="42">
        <v>0.85</v>
      </c>
      <c r="N898" s="42">
        <v>0.15</v>
      </c>
      <c r="O898" s="27">
        <f>Ugovori_OPULJP[[#This Row],[Bespovratna sredstva - Ukupno (EU+Nac) HRK
= Ukupna ugovorena vrijednost bespovratnih sredstava]]*Ugovori_OPULJP[[#This Row],[EU STOPA SUFINANCIRANJA %
EU CO-FINANCING RATE %]]</f>
        <v>2365720</v>
      </c>
      <c r="P898" s="27">
        <f>Ugovori_OPULJP[[#This Row],[Bespovratna sredstva - Ukupno (EU+Nac) HRK
= Ukupna ugovorena vrijednost bespovratnih sredstava]]*Ugovori_OPULJP[[#This Row],[STOPA NACIONALNOG SUFINANCIRANJA %]]</f>
        <v>417480</v>
      </c>
      <c r="Q898" s="27">
        <v>2783200</v>
      </c>
      <c r="R898" s="27">
        <v>0</v>
      </c>
      <c r="S898" s="27">
        <v>0</v>
      </c>
      <c r="T898" s="20">
        <f>Ugovori_OPULJP[[#This Row],[Bespovratna sredstva - Ukupno (EU+Nac) HRK
= Ukupna ugovorena vrijednost bespovratnih sredstava]]+Ugovori_OPULJP[[#This Row],[Javni doprinos korisnika - HRK]]+Ugovori_OPULJP[[#This Row],[Privatni doprinos korisnika - HRK]]</f>
        <v>2783200</v>
      </c>
      <c r="U898" s="17" t="s">
        <v>32</v>
      </c>
      <c r="V898" s="17" t="s">
        <v>29</v>
      </c>
      <c r="W898" s="35" t="s">
        <v>3478</v>
      </c>
      <c r="X898" s="35" t="s">
        <v>704</v>
      </c>
      <c r="Y898" s="11"/>
    </row>
    <row r="899" spans="1:25" ht="51" customHeight="1" x14ac:dyDescent="0.2">
      <c r="A899" s="33" t="s">
        <v>3479</v>
      </c>
      <c r="B899" s="34" t="s">
        <v>700</v>
      </c>
      <c r="C899" s="35" t="s">
        <v>701</v>
      </c>
      <c r="D899" s="35" t="s">
        <v>3069</v>
      </c>
      <c r="E899" s="44" t="s">
        <v>74</v>
      </c>
      <c r="F899" s="37" t="s">
        <v>3480</v>
      </c>
      <c r="G899" s="37" t="s">
        <v>1203</v>
      </c>
      <c r="H899" s="19">
        <v>44000</v>
      </c>
      <c r="I899" s="19">
        <v>44548</v>
      </c>
      <c r="J899" s="19" t="str">
        <f ca="1">IF(Ugovori_OPULJP[[#This Row],[DATUM ZAVRŠETKA OPERACIJE]]&lt;TODAY(),"završen","u provedbi")</f>
        <v>završen</v>
      </c>
      <c r="K899" s="18" t="s">
        <v>102</v>
      </c>
      <c r="L899" s="18" t="s">
        <v>102</v>
      </c>
      <c r="M899" s="42">
        <v>0.85</v>
      </c>
      <c r="N899" s="42">
        <v>0.15</v>
      </c>
      <c r="O899" s="27">
        <f>Ugovori_OPULJP[[#This Row],[Bespovratna sredstva - Ukupno (EU+Nac) HRK
= Ukupna ugovorena vrijednost bespovratnih sredstava]]*Ugovori_OPULJP[[#This Row],[EU STOPA SUFINANCIRANJA %
EU CO-FINANCING RATE %]]</f>
        <v>1180140</v>
      </c>
      <c r="P899" s="27">
        <f>Ugovori_OPULJP[[#This Row],[Bespovratna sredstva - Ukupno (EU+Nac) HRK
= Ukupna ugovorena vrijednost bespovratnih sredstava]]*Ugovori_OPULJP[[#This Row],[STOPA NACIONALNOG SUFINANCIRANJA %]]</f>
        <v>208260</v>
      </c>
      <c r="Q899" s="27">
        <v>1388400</v>
      </c>
      <c r="R899" s="27">
        <v>0</v>
      </c>
      <c r="S899" s="27">
        <v>0</v>
      </c>
      <c r="T899" s="20">
        <f>Ugovori_OPULJP[[#This Row],[Bespovratna sredstva - Ukupno (EU+Nac) HRK
= Ukupna ugovorena vrijednost bespovratnih sredstava]]+Ugovori_OPULJP[[#This Row],[Javni doprinos korisnika - HRK]]+Ugovori_OPULJP[[#This Row],[Privatni doprinos korisnika - HRK]]</f>
        <v>1388400</v>
      </c>
      <c r="U899" s="17" t="s">
        <v>32</v>
      </c>
      <c r="V899" s="17" t="s">
        <v>29</v>
      </c>
      <c r="W899" s="35" t="s">
        <v>3481</v>
      </c>
      <c r="X899" s="35" t="s">
        <v>704</v>
      </c>
      <c r="Y899" s="11"/>
    </row>
    <row r="900" spans="1:25" ht="51" customHeight="1" x14ac:dyDescent="0.2">
      <c r="A900" s="33" t="s">
        <v>3482</v>
      </c>
      <c r="B900" s="34" t="s">
        <v>700</v>
      </c>
      <c r="C900" s="35" t="s">
        <v>701</v>
      </c>
      <c r="D900" s="35" t="s">
        <v>3069</v>
      </c>
      <c r="E900" s="44" t="s">
        <v>74</v>
      </c>
      <c r="F900" s="37" t="s">
        <v>3483</v>
      </c>
      <c r="G900" s="37" t="s">
        <v>708</v>
      </c>
      <c r="H900" s="19">
        <v>44022</v>
      </c>
      <c r="I900" s="19">
        <v>44479</v>
      </c>
      <c r="J900" s="19" t="str">
        <f ca="1">IF(Ugovori_OPULJP[[#This Row],[DATUM ZAVRŠETKA OPERACIJE]]&lt;TODAY(),"završen","u provedbi")</f>
        <v>završen</v>
      </c>
      <c r="K900" s="18" t="s">
        <v>102</v>
      </c>
      <c r="L900" s="18" t="s">
        <v>102</v>
      </c>
      <c r="M900" s="42">
        <v>0.85</v>
      </c>
      <c r="N900" s="42">
        <v>0.15</v>
      </c>
      <c r="O900" s="27">
        <f>Ugovori_OPULJP[[#This Row],[Bespovratna sredstva - Ukupno (EU+Nac) HRK
= Ukupna ugovorena vrijednost bespovratnih sredstava]]*Ugovori_OPULJP[[#This Row],[EU STOPA SUFINANCIRANJA %
EU CO-FINANCING RATE %]]</f>
        <v>4294438</v>
      </c>
      <c r="P900" s="27">
        <f>Ugovori_OPULJP[[#This Row],[Bespovratna sredstva - Ukupno (EU+Nac) HRK
= Ukupna ugovorena vrijednost bespovratnih sredstava]]*Ugovori_OPULJP[[#This Row],[STOPA NACIONALNOG SUFINANCIRANJA %]]</f>
        <v>757842</v>
      </c>
      <c r="Q900" s="27">
        <v>5052280</v>
      </c>
      <c r="R900" s="27">
        <v>0</v>
      </c>
      <c r="S900" s="27">
        <v>0</v>
      </c>
      <c r="T900" s="20">
        <f>Ugovori_OPULJP[[#This Row],[Bespovratna sredstva - Ukupno (EU+Nac) HRK
= Ukupna ugovorena vrijednost bespovratnih sredstava]]+Ugovori_OPULJP[[#This Row],[Javni doprinos korisnika - HRK]]+Ugovori_OPULJP[[#This Row],[Privatni doprinos korisnika - HRK]]</f>
        <v>5052280</v>
      </c>
      <c r="U900" s="17" t="s">
        <v>32</v>
      </c>
      <c r="V900" s="17" t="s">
        <v>29</v>
      </c>
      <c r="W900" s="35" t="s">
        <v>3484</v>
      </c>
      <c r="X900" s="35" t="s">
        <v>704</v>
      </c>
      <c r="Y900" s="11"/>
    </row>
    <row r="901" spans="1:25" ht="51" customHeight="1" x14ac:dyDescent="0.2">
      <c r="A901" s="33" t="s">
        <v>3485</v>
      </c>
      <c r="B901" s="34" t="s">
        <v>700</v>
      </c>
      <c r="C901" s="35" t="s">
        <v>701</v>
      </c>
      <c r="D901" s="35" t="s">
        <v>3069</v>
      </c>
      <c r="E901" s="44" t="s">
        <v>74</v>
      </c>
      <c r="F901" s="37" t="s">
        <v>3486</v>
      </c>
      <c r="G901" s="37" t="s">
        <v>1169</v>
      </c>
      <c r="H901" s="19">
        <v>44000</v>
      </c>
      <c r="I901" s="19">
        <v>44457</v>
      </c>
      <c r="J901" s="19" t="str">
        <f ca="1">IF(Ugovori_OPULJP[[#This Row],[DATUM ZAVRŠETKA OPERACIJE]]&lt;TODAY(),"završen","u provedbi")</f>
        <v>završen</v>
      </c>
      <c r="K901" s="18" t="s">
        <v>102</v>
      </c>
      <c r="L901" s="18" t="s">
        <v>102</v>
      </c>
      <c r="M901" s="42">
        <v>0.85</v>
      </c>
      <c r="N901" s="42">
        <v>0.15</v>
      </c>
      <c r="O901" s="27">
        <f>Ugovori_OPULJP[[#This Row],[Bespovratna sredstva - Ukupno (EU+Nac) HRK
= Ukupna ugovorena vrijednost bespovratnih sredstava]]*Ugovori_OPULJP[[#This Row],[EU STOPA SUFINANCIRANJA %
EU CO-FINANCING RATE %]]</f>
        <v>3061955</v>
      </c>
      <c r="P901" s="27">
        <f>Ugovori_OPULJP[[#This Row],[Bespovratna sredstva - Ukupno (EU+Nac) HRK
= Ukupna ugovorena vrijednost bespovratnih sredstava]]*Ugovori_OPULJP[[#This Row],[STOPA NACIONALNOG SUFINANCIRANJA %]]</f>
        <v>540345</v>
      </c>
      <c r="Q901" s="27">
        <v>3602300</v>
      </c>
      <c r="R901" s="27">
        <v>0</v>
      </c>
      <c r="S901" s="27">
        <v>0</v>
      </c>
      <c r="T901" s="20">
        <f>Ugovori_OPULJP[[#This Row],[Bespovratna sredstva - Ukupno (EU+Nac) HRK
= Ukupna ugovorena vrijednost bespovratnih sredstava]]+Ugovori_OPULJP[[#This Row],[Javni doprinos korisnika - HRK]]+Ugovori_OPULJP[[#This Row],[Privatni doprinos korisnika - HRK]]</f>
        <v>3602300</v>
      </c>
      <c r="U901" s="17" t="s">
        <v>32</v>
      </c>
      <c r="V901" s="17" t="s">
        <v>29</v>
      </c>
      <c r="W901" s="35" t="s">
        <v>3487</v>
      </c>
      <c r="X901" s="35" t="s">
        <v>704</v>
      </c>
      <c r="Y901" s="11"/>
    </row>
    <row r="902" spans="1:25" ht="51" customHeight="1" x14ac:dyDescent="0.2">
      <c r="A902" s="33" t="s">
        <v>3488</v>
      </c>
      <c r="B902" s="34" t="s">
        <v>700</v>
      </c>
      <c r="C902" s="35" t="s">
        <v>701</v>
      </c>
      <c r="D902" s="35" t="s">
        <v>3069</v>
      </c>
      <c r="E902" s="44" t="s">
        <v>74</v>
      </c>
      <c r="F902" s="37" t="s">
        <v>3489</v>
      </c>
      <c r="G902" s="37" t="s">
        <v>1285</v>
      </c>
      <c r="H902" s="19">
        <v>44034</v>
      </c>
      <c r="I902" s="19">
        <v>44583</v>
      </c>
      <c r="J902" s="19" t="str">
        <f ca="1">IF(Ugovori_OPULJP[[#This Row],[DATUM ZAVRŠETKA OPERACIJE]]&lt;TODAY(),"završen","u provedbi")</f>
        <v>završen</v>
      </c>
      <c r="K902" s="18" t="s">
        <v>102</v>
      </c>
      <c r="L902" s="18" t="s">
        <v>102</v>
      </c>
      <c r="M902" s="42">
        <v>0.85</v>
      </c>
      <c r="N902" s="42">
        <v>0.15</v>
      </c>
      <c r="O902" s="27">
        <f>Ugovori_OPULJP[[#This Row],[Bespovratna sredstva - Ukupno (EU+Nac) HRK
= Ukupna ugovorena vrijednost bespovratnih sredstava]]*Ugovori_OPULJP[[#This Row],[EU STOPA SUFINANCIRANJA %
EU CO-FINANCING RATE %]]</f>
        <v>1956189.3625</v>
      </c>
      <c r="P902" s="27">
        <f>Ugovori_OPULJP[[#This Row],[Bespovratna sredstva - Ukupno (EU+Nac) HRK
= Ukupna ugovorena vrijednost bespovratnih sredstava]]*Ugovori_OPULJP[[#This Row],[STOPA NACIONALNOG SUFINANCIRANJA %]]</f>
        <v>345209.88750000001</v>
      </c>
      <c r="Q902" s="27">
        <v>2301399.25</v>
      </c>
      <c r="R902" s="27">
        <v>0</v>
      </c>
      <c r="S902" s="27">
        <v>0</v>
      </c>
      <c r="T902" s="20">
        <f>Ugovori_OPULJP[[#This Row],[Bespovratna sredstva - Ukupno (EU+Nac) HRK
= Ukupna ugovorena vrijednost bespovratnih sredstava]]+Ugovori_OPULJP[[#This Row],[Javni doprinos korisnika - HRK]]+Ugovori_OPULJP[[#This Row],[Privatni doprinos korisnika - HRK]]</f>
        <v>2301399.25</v>
      </c>
      <c r="U902" s="17" t="s">
        <v>32</v>
      </c>
      <c r="V902" s="17" t="s">
        <v>29</v>
      </c>
      <c r="W902" s="35" t="s">
        <v>3490</v>
      </c>
      <c r="X902" s="35" t="s">
        <v>704</v>
      </c>
      <c r="Y902" s="11"/>
    </row>
    <row r="903" spans="1:25" ht="51" customHeight="1" x14ac:dyDescent="0.2">
      <c r="A903" s="33" t="s">
        <v>3491</v>
      </c>
      <c r="B903" s="34" t="s">
        <v>700</v>
      </c>
      <c r="C903" s="35" t="s">
        <v>701</v>
      </c>
      <c r="D903" s="35" t="s">
        <v>3069</v>
      </c>
      <c r="E903" s="44" t="s">
        <v>74</v>
      </c>
      <c r="F903" s="37" t="s">
        <v>3492</v>
      </c>
      <c r="G903" s="37" t="s">
        <v>1095</v>
      </c>
      <c r="H903" s="19">
        <v>44000</v>
      </c>
      <c r="I903" s="19">
        <v>44548</v>
      </c>
      <c r="J903" s="19" t="str">
        <f ca="1">IF(Ugovori_OPULJP[[#This Row],[DATUM ZAVRŠETKA OPERACIJE]]&lt;TODAY(),"završen","u provedbi")</f>
        <v>završen</v>
      </c>
      <c r="K903" s="18" t="s">
        <v>102</v>
      </c>
      <c r="L903" s="18" t="s">
        <v>102</v>
      </c>
      <c r="M903" s="42">
        <v>0.85</v>
      </c>
      <c r="N903" s="42">
        <v>0.15</v>
      </c>
      <c r="O903" s="27">
        <f>Ugovori_OPULJP[[#This Row],[Bespovratna sredstva - Ukupno (EU+Nac) HRK
= Ukupna ugovorena vrijednost bespovratnih sredstava]]*Ugovori_OPULJP[[#This Row],[EU STOPA SUFINANCIRANJA %
EU CO-FINANCING RATE %]]</f>
        <v>2675545</v>
      </c>
      <c r="P903" s="27">
        <f>Ugovori_OPULJP[[#This Row],[Bespovratna sredstva - Ukupno (EU+Nac) HRK
= Ukupna ugovorena vrijednost bespovratnih sredstava]]*Ugovori_OPULJP[[#This Row],[STOPA NACIONALNOG SUFINANCIRANJA %]]</f>
        <v>472155</v>
      </c>
      <c r="Q903" s="27">
        <v>3147700</v>
      </c>
      <c r="R903" s="27">
        <v>0</v>
      </c>
      <c r="S903" s="27">
        <v>0</v>
      </c>
      <c r="T903" s="20">
        <f>Ugovori_OPULJP[[#This Row],[Bespovratna sredstva - Ukupno (EU+Nac) HRK
= Ukupna ugovorena vrijednost bespovratnih sredstava]]+Ugovori_OPULJP[[#This Row],[Javni doprinos korisnika - HRK]]+Ugovori_OPULJP[[#This Row],[Privatni doprinos korisnika - HRK]]</f>
        <v>3147700</v>
      </c>
      <c r="U903" s="17" t="s">
        <v>32</v>
      </c>
      <c r="V903" s="17" t="s">
        <v>29</v>
      </c>
      <c r="W903" s="35" t="s">
        <v>3493</v>
      </c>
      <c r="X903" s="35" t="s">
        <v>704</v>
      </c>
      <c r="Y903" s="11"/>
    </row>
    <row r="904" spans="1:25" ht="51" customHeight="1" x14ac:dyDescent="0.2">
      <c r="A904" s="33" t="s">
        <v>3494</v>
      </c>
      <c r="B904" s="34" t="s">
        <v>700</v>
      </c>
      <c r="C904" s="35" t="s">
        <v>701</v>
      </c>
      <c r="D904" s="35" t="s">
        <v>3069</v>
      </c>
      <c r="E904" s="44" t="s">
        <v>74</v>
      </c>
      <c r="F904" s="37" t="s">
        <v>3495</v>
      </c>
      <c r="G904" s="37" t="s">
        <v>1269</v>
      </c>
      <c r="H904" s="19">
        <v>44019</v>
      </c>
      <c r="I904" s="19">
        <v>44568</v>
      </c>
      <c r="J904" s="19" t="str">
        <f ca="1">IF(Ugovori_OPULJP[[#This Row],[DATUM ZAVRŠETKA OPERACIJE]]&lt;TODAY(),"završen","u provedbi")</f>
        <v>završen</v>
      </c>
      <c r="K904" s="18" t="s">
        <v>102</v>
      </c>
      <c r="L904" s="18" t="s">
        <v>102</v>
      </c>
      <c r="M904" s="42">
        <v>0.85</v>
      </c>
      <c r="N904" s="42">
        <v>0.15</v>
      </c>
      <c r="O904" s="27">
        <f>Ugovori_OPULJP[[#This Row],[Bespovratna sredstva - Ukupno (EU+Nac) HRK
= Ukupna ugovorena vrijednost bespovratnih sredstava]]*Ugovori_OPULJP[[#This Row],[EU STOPA SUFINANCIRANJA %
EU CO-FINANCING RATE %]]</f>
        <v>1138609</v>
      </c>
      <c r="P904" s="27">
        <f>Ugovori_OPULJP[[#This Row],[Bespovratna sredstva - Ukupno (EU+Nac) HRK
= Ukupna ugovorena vrijednost bespovratnih sredstava]]*Ugovori_OPULJP[[#This Row],[STOPA NACIONALNOG SUFINANCIRANJA %]]</f>
        <v>200931</v>
      </c>
      <c r="Q904" s="27">
        <v>1339540</v>
      </c>
      <c r="R904" s="27">
        <v>0</v>
      </c>
      <c r="S904" s="27">
        <v>0</v>
      </c>
      <c r="T904" s="20">
        <f>Ugovori_OPULJP[[#This Row],[Bespovratna sredstva - Ukupno (EU+Nac) HRK
= Ukupna ugovorena vrijednost bespovratnih sredstava]]+Ugovori_OPULJP[[#This Row],[Javni doprinos korisnika - HRK]]+Ugovori_OPULJP[[#This Row],[Privatni doprinos korisnika - HRK]]</f>
        <v>1339540</v>
      </c>
      <c r="U904" s="17" t="s">
        <v>32</v>
      </c>
      <c r="V904" s="17" t="s">
        <v>29</v>
      </c>
      <c r="W904" s="35" t="s">
        <v>3496</v>
      </c>
      <c r="X904" s="35" t="s">
        <v>704</v>
      </c>
      <c r="Y904" s="11"/>
    </row>
    <row r="905" spans="1:25" ht="51" customHeight="1" x14ac:dyDescent="0.2">
      <c r="A905" s="33" t="s">
        <v>3497</v>
      </c>
      <c r="B905" s="34" t="s">
        <v>700</v>
      </c>
      <c r="C905" s="35" t="s">
        <v>701</v>
      </c>
      <c r="D905" s="35" t="s">
        <v>3069</v>
      </c>
      <c r="E905" s="44" t="s">
        <v>74</v>
      </c>
      <c r="F905" s="37" t="s">
        <v>3498</v>
      </c>
      <c r="G905" s="37" t="s">
        <v>3499</v>
      </c>
      <c r="H905" s="19">
        <v>44000</v>
      </c>
      <c r="I905" s="19">
        <v>44457</v>
      </c>
      <c r="J905" s="19" t="str">
        <f ca="1">IF(Ugovori_OPULJP[[#This Row],[DATUM ZAVRŠETKA OPERACIJE]]&lt;TODAY(),"završen","u provedbi")</f>
        <v>završen</v>
      </c>
      <c r="K905" s="18" t="s">
        <v>102</v>
      </c>
      <c r="L905" s="18" t="s">
        <v>102</v>
      </c>
      <c r="M905" s="42">
        <v>0.85</v>
      </c>
      <c r="N905" s="42">
        <v>0.15</v>
      </c>
      <c r="O905" s="27">
        <f>Ugovori_OPULJP[[#This Row],[Bespovratna sredstva - Ukupno (EU+Nac) HRK
= Ukupna ugovorena vrijednost bespovratnih sredstava]]*Ugovori_OPULJP[[#This Row],[EU STOPA SUFINANCIRANJA %
EU CO-FINANCING RATE %]]</f>
        <v>4124837.5</v>
      </c>
      <c r="P905" s="27">
        <f>Ugovori_OPULJP[[#This Row],[Bespovratna sredstva - Ukupno (EU+Nac) HRK
= Ukupna ugovorena vrijednost bespovratnih sredstava]]*Ugovori_OPULJP[[#This Row],[STOPA NACIONALNOG SUFINANCIRANJA %]]</f>
        <v>727912.5</v>
      </c>
      <c r="Q905" s="27">
        <v>4852750</v>
      </c>
      <c r="R905" s="27">
        <v>0</v>
      </c>
      <c r="S905" s="27">
        <v>0</v>
      </c>
      <c r="T905" s="20">
        <f>Ugovori_OPULJP[[#This Row],[Bespovratna sredstva - Ukupno (EU+Nac) HRK
= Ukupna ugovorena vrijednost bespovratnih sredstava]]+Ugovori_OPULJP[[#This Row],[Javni doprinos korisnika - HRK]]+Ugovori_OPULJP[[#This Row],[Privatni doprinos korisnika - HRK]]</f>
        <v>4852750</v>
      </c>
      <c r="U905" s="17" t="s">
        <v>32</v>
      </c>
      <c r="V905" s="17" t="s">
        <v>29</v>
      </c>
      <c r="W905" s="35" t="s">
        <v>3500</v>
      </c>
      <c r="X905" s="35" t="s">
        <v>704</v>
      </c>
      <c r="Y905" s="11"/>
    </row>
    <row r="906" spans="1:25" ht="51" customHeight="1" x14ac:dyDescent="0.2">
      <c r="A906" s="33" t="s">
        <v>3501</v>
      </c>
      <c r="B906" s="34" t="s">
        <v>700</v>
      </c>
      <c r="C906" s="35" t="s">
        <v>701</v>
      </c>
      <c r="D906" s="35" t="s">
        <v>3069</v>
      </c>
      <c r="E906" s="44" t="s">
        <v>74</v>
      </c>
      <c r="F906" s="37" t="s">
        <v>3502</v>
      </c>
      <c r="G906" s="37" t="s">
        <v>3503</v>
      </c>
      <c r="H906" s="19">
        <v>44000</v>
      </c>
      <c r="I906" s="19">
        <v>44457</v>
      </c>
      <c r="J906" s="19" t="str">
        <f ca="1">IF(Ugovori_OPULJP[[#This Row],[DATUM ZAVRŠETKA OPERACIJE]]&lt;TODAY(),"završen","u provedbi")</f>
        <v>završen</v>
      </c>
      <c r="K906" s="18" t="s">
        <v>97</v>
      </c>
      <c r="L906" s="18" t="s">
        <v>97</v>
      </c>
      <c r="M906" s="42">
        <v>0.85</v>
      </c>
      <c r="N906" s="42">
        <v>0.15</v>
      </c>
      <c r="O906" s="27">
        <f>Ugovori_OPULJP[[#This Row],[Bespovratna sredstva - Ukupno (EU+Nac) HRK
= Ukupna ugovorena vrijednost bespovratnih sredstava]]*Ugovori_OPULJP[[#This Row],[EU STOPA SUFINANCIRANJA %
EU CO-FINANCING RATE %]]</f>
        <v>765255</v>
      </c>
      <c r="P906" s="27">
        <f>Ugovori_OPULJP[[#This Row],[Bespovratna sredstva - Ukupno (EU+Nac) HRK
= Ukupna ugovorena vrijednost bespovratnih sredstava]]*Ugovori_OPULJP[[#This Row],[STOPA NACIONALNOG SUFINANCIRANJA %]]</f>
        <v>135045</v>
      </c>
      <c r="Q906" s="27">
        <v>900300</v>
      </c>
      <c r="R906" s="27">
        <v>0</v>
      </c>
      <c r="S906" s="27">
        <v>0</v>
      </c>
      <c r="T906" s="20">
        <f>Ugovori_OPULJP[[#This Row],[Bespovratna sredstva - Ukupno (EU+Nac) HRK
= Ukupna ugovorena vrijednost bespovratnih sredstava]]+Ugovori_OPULJP[[#This Row],[Javni doprinos korisnika - HRK]]+Ugovori_OPULJP[[#This Row],[Privatni doprinos korisnika - HRK]]</f>
        <v>900300</v>
      </c>
      <c r="U906" s="17" t="s">
        <v>32</v>
      </c>
      <c r="V906" s="17" t="s">
        <v>29</v>
      </c>
      <c r="W906" s="35" t="s">
        <v>3504</v>
      </c>
      <c r="X906" s="35" t="s">
        <v>704</v>
      </c>
      <c r="Y906" s="11"/>
    </row>
    <row r="907" spans="1:25" ht="51" customHeight="1" x14ac:dyDescent="0.2">
      <c r="A907" s="33" t="s">
        <v>3505</v>
      </c>
      <c r="B907" s="34" t="s">
        <v>700</v>
      </c>
      <c r="C907" s="35" t="s">
        <v>701</v>
      </c>
      <c r="D907" s="35" t="s">
        <v>3069</v>
      </c>
      <c r="E907" s="44" t="s">
        <v>74</v>
      </c>
      <c r="F907" s="37" t="s">
        <v>3506</v>
      </c>
      <c r="G907" s="37" t="s">
        <v>3507</v>
      </c>
      <c r="H907" s="19">
        <v>44027</v>
      </c>
      <c r="I907" s="19">
        <v>44576</v>
      </c>
      <c r="J907" s="19" t="str">
        <f ca="1">IF(Ugovori_OPULJP[[#This Row],[DATUM ZAVRŠETKA OPERACIJE]]&lt;TODAY(),"završen","u provedbi")</f>
        <v>završen</v>
      </c>
      <c r="K907" s="18" t="s">
        <v>97</v>
      </c>
      <c r="L907" s="18" t="s">
        <v>97</v>
      </c>
      <c r="M907" s="42">
        <v>0.85</v>
      </c>
      <c r="N907" s="42">
        <v>0.15</v>
      </c>
      <c r="O907" s="27">
        <f>Ugovori_OPULJP[[#This Row],[Bespovratna sredstva - Ukupno (EU+Nac) HRK
= Ukupna ugovorena vrijednost bespovratnih sredstava]]*Ugovori_OPULJP[[#This Row],[EU STOPA SUFINANCIRANJA %
EU CO-FINANCING RATE %]]</f>
        <v>789335.5</v>
      </c>
      <c r="P907" s="27">
        <f>Ugovori_OPULJP[[#This Row],[Bespovratna sredstva - Ukupno (EU+Nac) HRK
= Ukupna ugovorena vrijednost bespovratnih sredstava]]*Ugovori_OPULJP[[#This Row],[STOPA NACIONALNOG SUFINANCIRANJA %]]</f>
        <v>139294.5</v>
      </c>
      <c r="Q907" s="27">
        <v>928630</v>
      </c>
      <c r="R907" s="27">
        <v>0</v>
      </c>
      <c r="S907" s="27">
        <v>0</v>
      </c>
      <c r="T907" s="20">
        <f>Ugovori_OPULJP[[#This Row],[Bespovratna sredstva - Ukupno (EU+Nac) HRK
= Ukupna ugovorena vrijednost bespovratnih sredstava]]+Ugovori_OPULJP[[#This Row],[Javni doprinos korisnika - HRK]]+Ugovori_OPULJP[[#This Row],[Privatni doprinos korisnika - HRK]]</f>
        <v>928630</v>
      </c>
      <c r="U907" s="17" t="s">
        <v>32</v>
      </c>
      <c r="V907" s="17" t="s">
        <v>29</v>
      </c>
      <c r="W907" s="35" t="s">
        <v>3508</v>
      </c>
      <c r="X907" s="35" t="s">
        <v>704</v>
      </c>
      <c r="Y907" s="11"/>
    </row>
    <row r="908" spans="1:25" ht="51" customHeight="1" x14ac:dyDescent="0.2">
      <c r="A908" s="33" t="s">
        <v>3509</v>
      </c>
      <c r="B908" s="34" t="s">
        <v>700</v>
      </c>
      <c r="C908" s="35" t="s">
        <v>701</v>
      </c>
      <c r="D908" s="35" t="s">
        <v>3069</v>
      </c>
      <c r="E908" s="44" t="s">
        <v>74</v>
      </c>
      <c r="F908" s="37" t="s">
        <v>3510</v>
      </c>
      <c r="G908" s="37" t="s">
        <v>3511</v>
      </c>
      <c r="H908" s="19">
        <v>44044</v>
      </c>
      <c r="I908" s="19">
        <v>44593</v>
      </c>
      <c r="J908" s="19" t="str">
        <f ca="1">IF(Ugovori_OPULJP[[#This Row],[DATUM ZAVRŠETKA OPERACIJE]]&lt;TODAY(),"završen","u provedbi")</f>
        <v>završen</v>
      </c>
      <c r="K908" s="18" t="s">
        <v>97</v>
      </c>
      <c r="L908" s="18" t="s">
        <v>97</v>
      </c>
      <c r="M908" s="42">
        <v>0.85</v>
      </c>
      <c r="N908" s="42">
        <v>0.15</v>
      </c>
      <c r="O908" s="27">
        <f>Ugovori_OPULJP[[#This Row],[Bespovratna sredstva - Ukupno (EU+Nac) HRK
= Ukupna ugovorena vrijednost bespovratnih sredstava]]*Ugovori_OPULJP[[#This Row],[EU STOPA SUFINANCIRANJA %
EU CO-FINANCING RATE %]]</f>
        <v>391807.5</v>
      </c>
      <c r="P908" s="27">
        <f>Ugovori_OPULJP[[#This Row],[Bespovratna sredstva - Ukupno (EU+Nac) HRK
= Ukupna ugovorena vrijednost bespovratnih sredstava]]*Ugovori_OPULJP[[#This Row],[STOPA NACIONALNOG SUFINANCIRANJA %]]</f>
        <v>69142.5</v>
      </c>
      <c r="Q908" s="27">
        <v>460950</v>
      </c>
      <c r="R908" s="27">
        <v>0</v>
      </c>
      <c r="S908" s="27">
        <v>0</v>
      </c>
      <c r="T908" s="20">
        <f>Ugovori_OPULJP[[#This Row],[Bespovratna sredstva - Ukupno (EU+Nac) HRK
= Ukupna ugovorena vrijednost bespovratnih sredstava]]+Ugovori_OPULJP[[#This Row],[Javni doprinos korisnika - HRK]]+Ugovori_OPULJP[[#This Row],[Privatni doprinos korisnika - HRK]]</f>
        <v>460950</v>
      </c>
      <c r="U908" s="17" t="s">
        <v>32</v>
      </c>
      <c r="V908" s="17" t="s">
        <v>29</v>
      </c>
      <c r="W908" s="35" t="s">
        <v>3512</v>
      </c>
      <c r="X908" s="35" t="s">
        <v>704</v>
      </c>
      <c r="Y908" s="11"/>
    </row>
    <row r="909" spans="1:25" ht="51" customHeight="1" x14ac:dyDescent="0.2">
      <c r="A909" s="33" t="s">
        <v>3513</v>
      </c>
      <c r="B909" s="34" t="s">
        <v>700</v>
      </c>
      <c r="C909" s="35" t="s">
        <v>701</v>
      </c>
      <c r="D909" s="35" t="s">
        <v>3069</v>
      </c>
      <c r="E909" s="44" t="s">
        <v>74</v>
      </c>
      <c r="F909" s="37" t="s">
        <v>3514</v>
      </c>
      <c r="G909" s="37" t="s">
        <v>1249</v>
      </c>
      <c r="H909" s="19">
        <v>44025</v>
      </c>
      <c r="I909" s="19">
        <v>44513</v>
      </c>
      <c r="J909" s="19" t="str">
        <f ca="1">IF(Ugovori_OPULJP[[#This Row],[DATUM ZAVRŠETKA OPERACIJE]]&lt;TODAY(),"završen","u provedbi")</f>
        <v>završen</v>
      </c>
      <c r="K909" s="18" t="s">
        <v>102</v>
      </c>
      <c r="L909" s="18" t="s">
        <v>102</v>
      </c>
      <c r="M909" s="42">
        <v>0.85</v>
      </c>
      <c r="N909" s="42">
        <v>0.15</v>
      </c>
      <c r="O909" s="27">
        <f>Ugovori_OPULJP[[#This Row],[Bespovratna sredstva - Ukupno (EU+Nac) HRK
= Ukupna ugovorena vrijednost bespovratnih sredstava]]*Ugovori_OPULJP[[#This Row],[EU STOPA SUFINANCIRANJA %
EU CO-FINANCING RATE %]]</f>
        <v>1182520</v>
      </c>
      <c r="P909" s="27">
        <f>Ugovori_OPULJP[[#This Row],[Bespovratna sredstva - Ukupno (EU+Nac) HRK
= Ukupna ugovorena vrijednost bespovratnih sredstava]]*Ugovori_OPULJP[[#This Row],[STOPA NACIONALNOG SUFINANCIRANJA %]]</f>
        <v>208680</v>
      </c>
      <c r="Q909" s="27">
        <v>1391200</v>
      </c>
      <c r="R909" s="27">
        <v>0</v>
      </c>
      <c r="S909" s="27">
        <v>0</v>
      </c>
      <c r="T909" s="20">
        <f>Ugovori_OPULJP[[#This Row],[Bespovratna sredstva - Ukupno (EU+Nac) HRK
= Ukupna ugovorena vrijednost bespovratnih sredstava]]+Ugovori_OPULJP[[#This Row],[Javni doprinos korisnika - HRK]]+Ugovori_OPULJP[[#This Row],[Privatni doprinos korisnika - HRK]]</f>
        <v>1391200</v>
      </c>
      <c r="U909" s="17" t="s">
        <v>32</v>
      </c>
      <c r="V909" s="17" t="s">
        <v>29</v>
      </c>
      <c r="W909" s="35" t="s">
        <v>3515</v>
      </c>
      <c r="X909" s="35" t="s">
        <v>704</v>
      </c>
      <c r="Y909" s="11"/>
    </row>
    <row r="910" spans="1:25" ht="51" customHeight="1" x14ac:dyDescent="0.2">
      <c r="A910" s="33" t="s">
        <v>3516</v>
      </c>
      <c r="B910" s="34" t="s">
        <v>700</v>
      </c>
      <c r="C910" s="35" t="s">
        <v>701</v>
      </c>
      <c r="D910" s="35" t="s">
        <v>3069</v>
      </c>
      <c r="E910" s="44" t="s">
        <v>74</v>
      </c>
      <c r="F910" s="37" t="s">
        <v>3517</v>
      </c>
      <c r="G910" s="37" t="s">
        <v>1111</v>
      </c>
      <c r="H910" s="19">
        <v>44000</v>
      </c>
      <c r="I910" s="19">
        <v>44487</v>
      </c>
      <c r="J910" s="19" t="str">
        <f ca="1">IF(Ugovori_OPULJP[[#This Row],[DATUM ZAVRŠETKA OPERACIJE]]&lt;TODAY(),"završen","u provedbi")</f>
        <v>završen</v>
      </c>
      <c r="K910" s="18" t="s">
        <v>102</v>
      </c>
      <c r="L910" s="18" t="s">
        <v>102</v>
      </c>
      <c r="M910" s="42">
        <v>0.85</v>
      </c>
      <c r="N910" s="42">
        <v>0.15</v>
      </c>
      <c r="O910" s="27">
        <f>Ugovori_OPULJP[[#This Row],[Bespovratna sredstva - Ukupno (EU+Nac) HRK
= Ukupna ugovorena vrijednost bespovratnih sredstava]]*Ugovori_OPULJP[[#This Row],[EU STOPA SUFINANCIRANJA %
EU CO-FINANCING RATE %]]</f>
        <v>2187058.5</v>
      </c>
      <c r="P910" s="27">
        <f>Ugovori_OPULJP[[#This Row],[Bespovratna sredstva - Ukupno (EU+Nac) HRK
= Ukupna ugovorena vrijednost bespovratnih sredstava]]*Ugovori_OPULJP[[#This Row],[STOPA NACIONALNOG SUFINANCIRANJA %]]</f>
        <v>385951.5</v>
      </c>
      <c r="Q910" s="27">
        <v>2573010</v>
      </c>
      <c r="R910" s="27">
        <v>0</v>
      </c>
      <c r="S910" s="27">
        <v>0</v>
      </c>
      <c r="T910" s="20">
        <f>Ugovori_OPULJP[[#This Row],[Bespovratna sredstva - Ukupno (EU+Nac) HRK
= Ukupna ugovorena vrijednost bespovratnih sredstava]]+Ugovori_OPULJP[[#This Row],[Javni doprinos korisnika - HRK]]+Ugovori_OPULJP[[#This Row],[Privatni doprinos korisnika - HRK]]</f>
        <v>2573010</v>
      </c>
      <c r="U910" s="17" t="s">
        <v>32</v>
      </c>
      <c r="V910" s="17" t="s">
        <v>29</v>
      </c>
      <c r="W910" s="35" t="s">
        <v>3518</v>
      </c>
      <c r="X910" s="35" t="s">
        <v>704</v>
      </c>
      <c r="Y910" s="11"/>
    </row>
    <row r="911" spans="1:25" ht="51" customHeight="1" x14ac:dyDescent="0.2">
      <c r="A911" s="33" t="s">
        <v>3519</v>
      </c>
      <c r="B911" s="34" t="s">
        <v>700</v>
      </c>
      <c r="C911" s="35" t="s">
        <v>701</v>
      </c>
      <c r="D911" s="35" t="s">
        <v>3069</v>
      </c>
      <c r="E911" s="44" t="s">
        <v>74</v>
      </c>
      <c r="F911" s="37" t="s">
        <v>3520</v>
      </c>
      <c r="G911" s="37" t="s">
        <v>1365</v>
      </c>
      <c r="H911" s="19">
        <v>44036</v>
      </c>
      <c r="I911" s="19">
        <v>44585</v>
      </c>
      <c r="J911" s="19" t="str">
        <f ca="1">IF(Ugovori_OPULJP[[#This Row],[DATUM ZAVRŠETKA OPERACIJE]]&lt;TODAY(),"završen","u provedbi")</f>
        <v>završen</v>
      </c>
      <c r="K911" s="18" t="s">
        <v>97</v>
      </c>
      <c r="L911" s="18" t="s">
        <v>97</v>
      </c>
      <c r="M911" s="42">
        <v>0.85</v>
      </c>
      <c r="N911" s="42">
        <v>0.15</v>
      </c>
      <c r="O911" s="27">
        <f>Ugovori_OPULJP[[#This Row],[Bespovratna sredstva - Ukupno (EU+Nac) HRK
= Ukupna ugovorena vrijednost bespovratnih sredstava]]*Ugovori_OPULJP[[#This Row],[EU STOPA SUFINANCIRANJA %
EU CO-FINANCING RATE %]]</f>
        <v>2368082.3200000003</v>
      </c>
      <c r="P911" s="27">
        <f>Ugovori_OPULJP[[#This Row],[Bespovratna sredstva - Ukupno (EU+Nac) HRK
= Ukupna ugovorena vrijednost bespovratnih sredstava]]*Ugovori_OPULJP[[#This Row],[STOPA NACIONALNOG SUFINANCIRANJA %]]</f>
        <v>417896.88</v>
      </c>
      <c r="Q911" s="27">
        <v>2785979.2</v>
      </c>
      <c r="R911" s="27">
        <v>0</v>
      </c>
      <c r="S911" s="27">
        <v>0</v>
      </c>
      <c r="T911" s="20">
        <f>Ugovori_OPULJP[[#This Row],[Bespovratna sredstva - Ukupno (EU+Nac) HRK
= Ukupna ugovorena vrijednost bespovratnih sredstava]]+Ugovori_OPULJP[[#This Row],[Javni doprinos korisnika - HRK]]+Ugovori_OPULJP[[#This Row],[Privatni doprinos korisnika - HRK]]</f>
        <v>2785979.2</v>
      </c>
      <c r="U911" s="17" t="s">
        <v>32</v>
      </c>
      <c r="V911" s="17" t="s">
        <v>29</v>
      </c>
      <c r="W911" s="35" t="s">
        <v>3521</v>
      </c>
      <c r="X911" s="35" t="s">
        <v>704</v>
      </c>
      <c r="Y911" s="11"/>
    </row>
    <row r="912" spans="1:25" ht="51" customHeight="1" x14ac:dyDescent="0.2">
      <c r="A912" s="33" t="s">
        <v>3522</v>
      </c>
      <c r="B912" s="34" t="s">
        <v>700</v>
      </c>
      <c r="C912" s="35" t="s">
        <v>701</v>
      </c>
      <c r="D912" s="35" t="s">
        <v>3069</v>
      </c>
      <c r="E912" s="44" t="s">
        <v>74</v>
      </c>
      <c r="F912" s="37" t="s">
        <v>3523</v>
      </c>
      <c r="G912" s="37" t="s">
        <v>1195</v>
      </c>
      <c r="H912" s="19">
        <v>44033</v>
      </c>
      <c r="I912" s="19">
        <v>44582</v>
      </c>
      <c r="J912" s="19" t="str">
        <f ca="1">IF(Ugovori_OPULJP[[#This Row],[DATUM ZAVRŠETKA OPERACIJE]]&lt;TODAY(),"završen","u provedbi")</f>
        <v>završen</v>
      </c>
      <c r="K912" s="18" t="s">
        <v>102</v>
      </c>
      <c r="L912" s="18" t="s">
        <v>102</v>
      </c>
      <c r="M912" s="42">
        <v>0.85</v>
      </c>
      <c r="N912" s="42">
        <v>0.15</v>
      </c>
      <c r="O912" s="27">
        <f>Ugovori_OPULJP[[#This Row],[Bespovratna sredstva - Ukupno (EU+Nac) HRK
= Ukupna ugovorena vrijednost bespovratnih sredstava]]*Ugovori_OPULJP[[#This Row],[EU STOPA SUFINANCIRANJA %
EU CO-FINANCING RATE %]]</f>
        <v>1176200.25</v>
      </c>
      <c r="P912" s="27">
        <f>Ugovori_OPULJP[[#This Row],[Bespovratna sredstva - Ukupno (EU+Nac) HRK
= Ukupna ugovorena vrijednost bespovratnih sredstava]]*Ugovori_OPULJP[[#This Row],[STOPA NACIONALNOG SUFINANCIRANJA %]]</f>
        <v>207564.75</v>
      </c>
      <c r="Q912" s="27">
        <v>1383765</v>
      </c>
      <c r="R912" s="27">
        <v>0</v>
      </c>
      <c r="S912" s="27">
        <v>0</v>
      </c>
      <c r="T912" s="20">
        <f>Ugovori_OPULJP[[#This Row],[Bespovratna sredstva - Ukupno (EU+Nac) HRK
= Ukupna ugovorena vrijednost bespovratnih sredstava]]+Ugovori_OPULJP[[#This Row],[Javni doprinos korisnika - HRK]]+Ugovori_OPULJP[[#This Row],[Privatni doprinos korisnika - HRK]]</f>
        <v>1383765</v>
      </c>
      <c r="U912" s="17" t="s">
        <v>32</v>
      </c>
      <c r="V912" s="17" t="s">
        <v>29</v>
      </c>
      <c r="W912" s="35" t="s">
        <v>3524</v>
      </c>
      <c r="X912" s="35" t="s">
        <v>704</v>
      </c>
      <c r="Y912" s="11"/>
    </row>
    <row r="913" spans="1:25" ht="51" customHeight="1" x14ac:dyDescent="0.2">
      <c r="A913" s="33" t="s">
        <v>3525</v>
      </c>
      <c r="B913" s="34" t="s">
        <v>700</v>
      </c>
      <c r="C913" s="35" t="s">
        <v>701</v>
      </c>
      <c r="D913" s="35" t="s">
        <v>3069</v>
      </c>
      <c r="E913" s="44" t="s">
        <v>74</v>
      </c>
      <c r="F913" s="37" t="s">
        <v>3526</v>
      </c>
      <c r="G913" s="37" t="s">
        <v>3527</v>
      </c>
      <c r="H913" s="19">
        <v>44015</v>
      </c>
      <c r="I913" s="19">
        <v>44503</v>
      </c>
      <c r="J913" s="19" t="str">
        <f ca="1">IF(Ugovori_OPULJP[[#This Row],[DATUM ZAVRŠETKA OPERACIJE]]&lt;TODAY(),"završen","u provedbi")</f>
        <v>završen</v>
      </c>
      <c r="K913" s="18" t="s">
        <v>102</v>
      </c>
      <c r="L913" s="18" t="s">
        <v>102</v>
      </c>
      <c r="M913" s="42">
        <v>0.85</v>
      </c>
      <c r="N913" s="42">
        <v>0.15</v>
      </c>
      <c r="O913" s="27">
        <f>Ugovori_OPULJP[[#This Row],[Bespovratna sredstva - Ukupno (EU+Nac) HRK
= Ukupna ugovorena vrijednost bespovratnih sredstava]]*Ugovori_OPULJP[[#This Row],[EU STOPA SUFINANCIRANJA %
EU CO-FINANCING RATE %]]</f>
        <v>1514849.26</v>
      </c>
      <c r="P913" s="27">
        <f>Ugovori_OPULJP[[#This Row],[Bespovratna sredstva - Ukupno (EU+Nac) HRK
= Ukupna ugovorena vrijednost bespovratnih sredstava]]*Ugovori_OPULJP[[#This Row],[STOPA NACIONALNOG SUFINANCIRANJA %]]</f>
        <v>267326.34000000003</v>
      </c>
      <c r="Q913" s="27">
        <v>1782175.6</v>
      </c>
      <c r="R913" s="27">
        <v>0</v>
      </c>
      <c r="S913" s="27">
        <v>0</v>
      </c>
      <c r="T913" s="20">
        <f>Ugovori_OPULJP[[#This Row],[Bespovratna sredstva - Ukupno (EU+Nac) HRK
= Ukupna ugovorena vrijednost bespovratnih sredstava]]+Ugovori_OPULJP[[#This Row],[Javni doprinos korisnika - HRK]]+Ugovori_OPULJP[[#This Row],[Privatni doprinos korisnika - HRK]]</f>
        <v>1782175.6</v>
      </c>
      <c r="U913" s="17" t="s">
        <v>32</v>
      </c>
      <c r="V913" s="17" t="s">
        <v>29</v>
      </c>
      <c r="W913" s="35" t="s">
        <v>3528</v>
      </c>
      <c r="X913" s="35" t="s">
        <v>704</v>
      </c>
      <c r="Y913" s="11"/>
    </row>
    <row r="914" spans="1:25" ht="51" customHeight="1" x14ac:dyDescent="0.2">
      <c r="A914" s="33" t="s">
        <v>3529</v>
      </c>
      <c r="B914" s="34" t="s">
        <v>700</v>
      </c>
      <c r="C914" s="35" t="s">
        <v>701</v>
      </c>
      <c r="D914" s="35" t="s">
        <v>3069</v>
      </c>
      <c r="E914" s="44" t="s">
        <v>74</v>
      </c>
      <c r="F914" s="37" t="s">
        <v>3530</v>
      </c>
      <c r="G914" s="37" t="s">
        <v>3531</v>
      </c>
      <c r="H914" s="19">
        <v>44027</v>
      </c>
      <c r="I914" s="19">
        <v>44576</v>
      </c>
      <c r="J914" s="19" t="str">
        <f ca="1">IF(Ugovori_OPULJP[[#This Row],[DATUM ZAVRŠETKA OPERACIJE]]&lt;TODAY(),"završen","u provedbi")</f>
        <v>završen</v>
      </c>
      <c r="K914" s="18" t="s">
        <v>402</v>
      </c>
      <c r="L914" s="18" t="s">
        <v>402</v>
      </c>
      <c r="M914" s="42">
        <v>0.85</v>
      </c>
      <c r="N914" s="42">
        <v>0.15</v>
      </c>
      <c r="O914" s="27">
        <f>Ugovori_OPULJP[[#This Row],[Bespovratna sredstva - Ukupno (EU+Nac) HRK
= Ukupna ugovorena vrijednost bespovratnih sredstava]]*Ugovori_OPULJP[[#This Row],[EU STOPA SUFINANCIRANJA %
EU CO-FINANCING RATE %]]</f>
        <v>473615.91999999993</v>
      </c>
      <c r="P914" s="27">
        <f>Ugovori_OPULJP[[#This Row],[Bespovratna sredstva - Ukupno (EU+Nac) HRK
= Ukupna ugovorena vrijednost bespovratnih sredstava]]*Ugovori_OPULJP[[#This Row],[STOPA NACIONALNOG SUFINANCIRANJA %]]</f>
        <v>83579.279999999984</v>
      </c>
      <c r="Q914" s="27">
        <v>557195.19999999995</v>
      </c>
      <c r="R914" s="27">
        <v>0</v>
      </c>
      <c r="S914" s="27">
        <v>0</v>
      </c>
      <c r="T914" s="20">
        <f>Ugovori_OPULJP[[#This Row],[Bespovratna sredstva - Ukupno (EU+Nac) HRK
= Ukupna ugovorena vrijednost bespovratnih sredstava]]+Ugovori_OPULJP[[#This Row],[Javni doprinos korisnika - HRK]]+Ugovori_OPULJP[[#This Row],[Privatni doprinos korisnika - HRK]]</f>
        <v>557195.19999999995</v>
      </c>
      <c r="U914" s="17" t="s">
        <v>32</v>
      </c>
      <c r="V914" s="17" t="s">
        <v>29</v>
      </c>
      <c r="W914" s="35" t="s">
        <v>3532</v>
      </c>
      <c r="X914" s="35" t="s">
        <v>704</v>
      </c>
      <c r="Y914" s="11"/>
    </row>
    <row r="915" spans="1:25" ht="51" customHeight="1" x14ac:dyDescent="0.2">
      <c r="A915" s="33" t="s">
        <v>3533</v>
      </c>
      <c r="B915" s="34" t="s">
        <v>700</v>
      </c>
      <c r="C915" s="35" t="s">
        <v>701</v>
      </c>
      <c r="D915" s="35" t="s">
        <v>3069</v>
      </c>
      <c r="E915" s="44" t="s">
        <v>74</v>
      </c>
      <c r="F915" s="37" t="s">
        <v>3534</v>
      </c>
      <c r="G915" s="37" t="s">
        <v>3535</v>
      </c>
      <c r="H915" s="19">
        <v>44000</v>
      </c>
      <c r="I915" s="19">
        <v>44548</v>
      </c>
      <c r="J915" s="19" t="str">
        <f ca="1">IF(Ugovori_OPULJP[[#This Row],[DATUM ZAVRŠETKA OPERACIJE]]&lt;TODAY(),"završen","u provedbi")</f>
        <v>završen</v>
      </c>
      <c r="K915" s="18" t="s">
        <v>3536</v>
      </c>
      <c r="L915" s="18" t="s">
        <v>31</v>
      </c>
      <c r="M915" s="42">
        <v>0.85</v>
      </c>
      <c r="N915" s="42">
        <v>0.15</v>
      </c>
      <c r="O915" s="27">
        <f>Ugovori_OPULJP[[#This Row],[Bespovratna sredstva - Ukupno (EU+Nac) HRK
= Ukupna ugovorena vrijednost bespovratnih sredstava]]*Ugovori_OPULJP[[#This Row],[EU STOPA SUFINANCIRANJA %
EU CO-FINANCING RATE %]]</f>
        <v>1420849.4855</v>
      </c>
      <c r="P915" s="27">
        <f>Ugovori_OPULJP[[#This Row],[Bespovratna sredstva - Ukupno (EU+Nac) HRK
= Ukupna ugovorena vrijednost bespovratnih sredstava]]*Ugovori_OPULJP[[#This Row],[STOPA NACIONALNOG SUFINANCIRANJA %]]</f>
        <v>250738.14449999997</v>
      </c>
      <c r="Q915" s="27">
        <v>1671587.63</v>
      </c>
      <c r="R915" s="27">
        <v>0</v>
      </c>
      <c r="S915" s="27">
        <v>0</v>
      </c>
      <c r="T915" s="20">
        <f>Ugovori_OPULJP[[#This Row],[Bespovratna sredstva - Ukupno (EU+Nac) HRK
= Ukupna ugovorena vrijednost bespovratnih sredstava]]+Ugovori_OPULJP[[#This Row],[Javni doprinos korisnika - HRK]]+Ugovori_OPULJP[[#This Row],[Privatni doprinos korisnika - HRK]]</f>
        <v>1671587.63</v>
      </c>
      <c r="U915" s="17" t="s">
        <v>32</v>
      </c>
      <c r="V915" s="17" t="s">
        <v>29</v>
      </c>
      <c r="W915" s="35" t="s">
        <v>3537</v>
      </c>
      <c r="X915" s="35" t="s">
        <v>704</v>
      </c>
      <c r="Y915" s="11"/>
    </row>
    <row r="916" spans="1:25" ht="51" customHeight="1" x14ac:dyDescent="0.2">
      <c r="A916" s="33" t="s">
        <v>3538</v>
      </c>
      <c r="B916" s="34" t="s">
        <v>700</v>
      </c>
      <c r="C916" s="35" t="s">
        <v>701</v>
      </c>
      <c r="D916" s="35" t="s">
        <v>3069</v>
      </c>
      <c r="E916" s="44" t="s">
        <v>74</v>
      </c>
      <c r="F916" s="37" t="s">
        <v>3539</v>
      </c>
      <c r="G916" s="37" t="s">
        <v>3540</v>
      </c>
      <c r="H916" s="19">
        <v>44000</v>
      </c>
      <c r="I916" s="19">
        <v>44548</v>
      </c>
      <c r="J916" s="19" t="str">
        <f ca="1">IF(Ugovori_OPULJP[[#This Row],[DATUM ZAVRŠETKA OPERACIJE]]&lt;TODAY(),"završen","u provedbi")</f>
        <v>završen</v>
      </c>
      <c r="K916" s="18" t="s">
        <v>2409</v>
      </c>
      <c r="L916" s="18" t="s">
        <v>31</v>
      </c>
      <c r="M916" s="42">
        <v>0.85</v>
      </c>
      <c r="N916" s="42">
        <v>0.15</v>
      </c>
      <c r="O916" s="27">
        <f>Ugovori_OPULJP[[#This Row],[Bespovratna sredstva - Ukupno (EU+Nac) HRK
= Ukupna ugovorena vrijednost bespovratnih sredstava]]*Ugovori_OPULJP[[#This Row],[EU STOPA SUFINANCIRANJA %
EU CO-FINANCING RATE %]]</f>
        <v>1180140</v>
      </c>
      <c r="P916" s="27">
        <f>Ugovori_OPULJP[[#This Row],[Bespovratna sredstva - Ukupno (EU+Nac) HRK
= Ukupna ugovorena vrijednost bespovratnih sredstava]]*Ugovori_OPULJP[[#This Row],[STOPA NACIONALNOG SUFINANCIRANJA %]]</f>
        <v>208260</v>
      </c>
      <c r="Q916" s="27">
        <v>1388400</v>
      </c>
      <c r="R916" s="27">
        <v>0</v>
      </c>
      <c r="S916" s="27">
        <v>0</v>
      </c>
      <c r="T916" s="20">
        <f>Ugovori_OPULJP[[#This Row],[Bespovratna sredstva - Ukupno (EU+Nac) HRK
= Ukupna ugovorena vrijednost bespovratnih sredstava]]+Ugovori_OPULJP[[#This Row],[Javni doprinos korisnika - HRK]]+Ugovori_OPULJP[[#This Row],[Privatni doprinos korisnika - HRK]]</f>
        <v>1388400</v>
      </c>
      <c r="U916" s="17" t="s">
        <v>32</v>
      </c>
      <c r="V916" s="17" t="s">
        <v>29</v>
      </c>
      <c r="W916" s="35" t="s">
        <v>3541</v>
      </c>
      <c r="X916" s="35" t="s">
        <v>704</v>
      </c>
      <c r="Y916" s="11"/>
    </row>
    <row r="917" spans="1:25" ht="51" customHeight="1" x14ac:dyDescent="0.2">
      <c r="A917" s="33" t="s">
        <v>3542</v>
      </c>
      <c r="B917" s="34" t="s">
        <v>700</v>
      </c>
      <c r="C917" s="35" t="s">
        <v>701</v>
      </c>
      <c r="D917" s="35" t="s">
        <v>3069</v>
      </c>
      <c r="E917" s="44" t="s">
        <v>74</v>
      </c>
      <c r="F917" s="37" t="s">
        <v>3543</v>
      </c>
      <c r="G917" s="37" t="s">
        <v>3544</v>
      </c>
      <c r="H917" s="19">
        <v>44000</v>
      </c>
      <c r="I917" s="19">
        <v>44548</v>
      </c>
      <c r="J917" s="19" t="str">
        <f ca="1">IF(Ugovori_OPULJP[[#This Row],[DATUM ZAVRŠETKA OPERACIJE]]&lt;TODAY(),"završen","u provedbi")</f>
        <v>završen</v>
      </c>
      <c r="K917" s="18" t="s">
        <v>248</v>
      </c>
      <c r="L917" s="18" t="s">
        <v>248</v>
      </c>
      <c r="M917" s="42">
        <v>0.85</v>
      </c>
      <c r="N917" s="42">
        <v>0.15</v>
      </c>
      <c r="O917" s="27">
        <f>Ugovori_OPULJP[[#This Row],[Bespovratna sredstva - Ukupno (EU+Nac) HRK
= Ukupna ugovorena vrijednost bespovratnih sredstava]]*Ugovori_OPULJP[[#This Row],[EU STOPA SUFINANCIRANJA %
EU CO-FINANCING RATE %]]</f>
        <v>1183752.5</v>
      </c>
      <c r="P917" s="27">
        <f>Ugovori_OPULJP[[#This Row],[Bespovratna sredstva - Ukupno (EU+Nac) HRK
= Ukupna ugovorena vrijednost bespovratnih sredstava]]*Ugovori_OPULJP[[#This Row],[STOPA NACIONALNOG SUFINANCIRANJA %]]</f>
        <v>208897.5</v>
      </c>
      <c r="Q917" s="27">
        <v>1392650</v>
      </c>
      <c r="R917" s="27">
        <v>0</v>
      </c>
      <c r="S917" s="27">
        <v>0</v>
      </c>
      <c r="T917" s="20">
        <f>Ugovori_OPULJP[[#This Row],[Bespovratna sredstva - Ukupno (EU+Nac) HRK
= Ukupna ugovorena vrijednost bespovratnih sredstava]]+Ugovori_OPULJP[[#This Row],[Javni doprinos korisnika - HRK]]+Ugovori_OPULJP[[#This Row],[Privatni doprinos korisnika - HRK]]</f>
        <v>1392650</v>
      </c>
      <c r="U917" s="17" t="s">
        <v>32</v>
      </c>
      <c r="V917" s="17" t="s">
        <v>29</v>
      </c>
      <c r="W917" s="35" t="s">
        <v>3545</v>
      </c>
      <c r="X917" s="35" t="s">
        <v>704</v>
      </c>
      <c r="Y917" s="11"/>
    </row>
    <row r="918" spans="1:25" ht="51" customHeight="1" x14ac:dyDescent="0.2">
      <c r="A918" s="33" t="s">
        <v>3546</v>
      </c>
      <c r="B918" s="34" t="s">
        <v>700</v>
      </c>
      <c r="C918" s="35" t="s">
        <v>701</v>
      </c>
      <c r="D918" s="35" t="s">
        <v>3069</v>
      </c>
      <c r="E918" s="44" t="s">
        <v>74</v>
      </c>
      <c r="F918" s="37" t="s">
        <v>3547</v>
      </c>
      <c r="G918" s="37" t="s">
        <v>3548</v>
      </c>
      <c r="H918" s="19">
        <v>44130</v>
      </c>
      <c r="I918" s="19">
        <v>44677</v>
      </c>
      <c r="J918" s="19" t="str">
        <f ca="1">IF(Ugovori_OPULJP[[#This Row],[DATUM ZAVRŠETKA OPERACIJE]]&lt;TODAY(),"završen","u provedbi")</f>
        <v>završen</v>
      </c>
      <c r="K918" s="18" t="s">
        <v>402</v>
      </c>
      <c r="L918" s="18" t="s">
        <v>402</v>
      </c>
      <c r="M918" s="42">
        <v>0.85</v>
      </c>
      <c r="N918" s="42">
        <v>0.15</v>
      </c>
      <c r="O918" s="27">
        <f>Ugovori_OPULJP[[#This Row],[Bespovratna sredstva - Ukupno (EU+Nac) HRK
= Ukupna ugovorena vrijednost bespovratnih sredstava]]*Ugovori_OPULJP[[#This Row],[EU STOPA SUFINANCIRANJA %
EU CO-FINANCING RATE %]]</f>
        <v>631201.5</v>
      </c>
      <c r="P918" s="27">
        <f>Ugovori_OPULJP[[#This Row],[Bespovratna sredstva - Ukupno (EU+Nac) HRK
= Ukupna ugovorena vrijednost bespovratnih sredstava]]*Ugovori_OPULJP[[#This Row],[STOPA NACIONALNOG SUFINANCIRANJA %]]</f>
        <v>111388.5</v>
      </c>
      <c r="Q918" s="27">
        <v>742590</v>
      </c>
      <c r="R918" s="27">
        <v>0</v>
      </c>
      <c r="S918" s="27">
        <v>0</v>
      </c>
      <c r="T918" s="20">
        <f>Ugovori_OPULJP[[#This Row],[Bespovratna sredstva - Ukupno (EU+Nac) HRK
= Ukupna ugovorena vrijednost bespovratnih sredstava]]+Ugovori_OPULJP[[#This Row],[Javni doprinos korisnika - HRK]]+Ugovori_OPULJP[[#This Row],[Privatni doprinos korisnika - HRK]]</f>
        <v>742590</v>
      </c>
      <c r="U918" s="17" t="s">
        <v>32</v>
      </c>
      <c r="V918" s="17" t="s">
        <v>29</v>
      </c>
      <c r="W918" s="35" t="s">
        <v>3549</v>
      </c>
      <c r="X918" s="35" t="s">
        <v>704</v>
      </c>
      <c r="Y918" s="11"/>
    </row>
    <row r="919" spans="1:25" ht="51" customHeight="1" x14ac:dyDescent="0.2">
      <c r="A919" s="33" t="s">
        <v>3550</v>
      </c>
      <c r="B919" s="34" t="s">
        <v>700</v>
      </c>
      <c r="C919" s="35" t="s">
        <v>701</v>
      </c>
      <c r="D919" s="35" t="s">
        <v>3069</v>
      </c>
      <c r="E919" s="44" t="s">
        <v>74</v>
      </c>
      <c r="F919" s="37" t="s">
        <v>3551</v>
      </c>
      <c r="G919" s="37" t="s">
        <v>2500</v>
      </c>
      <c r="H919" s="19">
        <v>44039</v>
      </c>
      <c r="I919" s="19">
        <v>44588</v>
      </c>
      <c r="J919" s="19" t="str">
        <f ca="1">IF(Ugovori_OPULJP[[#This Row],[DATUM ZAVRŠETKA OPERACIJE]]&lt;TODAY(),"završen","u provedbi")</f>
        <v>završen</v>
      </c>
      <c r="K919" s="18" t="s">
        <v>3552</v>
      </c>
      <c r="L919" s="18" t="s">
        <v>97</v>
      </c>
      <c r="M919" s="42">
        <v>0.85</v>
      </c>
      <c r="N919" s="42">
        <v>0.15</v>
      </c>
      <c r="O919" s="27">
        <f>Ugovori_OPULJP[[#This Row],[Bespovratna sredstva - Ukupno (EU+Nac) HRK
= Ukupna ugovorena vrijednost bespovratnih sredstava]]*Ugovori_OPULJP[[#This Row],[EU STOPA SUFINANCIRANJA %
EU CO-FINANCING RATE %]]</f>
        <v>1575271</v>
      </c>
      <c r="P919" s="27">
        <f>Ugovori_OPULJP[[#This Row],[Bespovratna sredstva - Ukupno (EU+Nac) HRK
= Ukupna ugovorena vrijednost bespovratnih sredstava]]*Ugovori_OPULJP[[#This Row],[STOPA NACIONALNOG SUFINANCIRANJA %]]</f>
        <v>277989</v>
      </c>
      <c r="Q919" s="27">
        <v>1853260</v>
      </c>
      <c r="R919" s="27">
        <v>0</v>
      </c>
      <c r="S919" s="27">
        <v>0</v>
      </c>
      <c r="T919" s="20">
        <f>Ugovori_OPULJP[[#This Row],[Bespovratna sredstva - Ukupno (EU+Nac) HRK
= Ukupna ugovorena vrijednost bespovratnih sredstava]]+Ugovori_OPULJP[[#This Row],[Javni doprinos korisnika - HRK]]+Ugovori_OPULJP[[#This Row],[Privatni doprinos korisnika - HRK]]</f>
        <v>1853260</v>
      </c>
      <c r="U919" s="17" t="s">
        <v>32</v>
      </c>
      <c r="V919" s="17" t="s">
        <v>29</v>
      </c>
      <c r="W919" s="35" t="s">
        <v>3553</v>
      </c>
      <c r="X919" s="35" t="s">
        <v>704</v>
      </c>
      <c r="Y919" s="11"/>
    </row>
    <row r="920" spans="1:25" ht="51" customHeight="1" x14ac:dyDescent="0.2">
      <c r="A920" s="33" t="s">
        <v>3554</v>
      </c>
      <c r="B920" s="34" t="s">
        <v>700</v>
      </c>
      <c r="C920" s="35" t="s">
        <v>701</v>
      </c>
      <c r="D920" s="35" t="s">
        <v>3069</v>
      </c>
      <c r="E920" s="44" t="s">
        <v>74</v>
      </c>
      <c r="F920" s="37" t="s">
        <v>3555</v>
      </c>
      <c r="G920" s="37" t="s">
        <v>3556</v>
      </c>
      <c r="H920" s="19">
        <v>44013</v>
      </c>
      <c r="I920" s="19">
        <v>44562</v>
      </c>
      <c r="J920" s="19" t="str">
        <f ca="1">IF(Ugovori_OPULJP[[#This Row],[DATUM ZAVRŠETKA OPERACIJE]]&lt;TODAY(),"završen","u provedbi")</f>
        <v>završen</v>
      </c>
      <c r="K920" s="18" t="s">
        <v>243</v>
      </c>
      <c r="L920" s="18" t="s">
        <v>243</v>
      </c>
      <c r="M920" s="42">
        <v>0.85</v>
      </c>
      <c r="N920" s="42">
        <v>0.15</v>
      </c>
      <c r="O920" s="27">
        <f>Ugovori_OPULJP[[#This Row],[Bespovratna sredstva - Ukupno (EU+Nac) HRK
= Ukupna ugovorena vrijednost bespovratnih sredstava]]*Ugovori_OPULJP[[#This Row],[EU STOPA SUFINANCIRANJA %
EU CO-FINANCING RATE %]]</f>
        <v>631465</v>
      </c>
      <c r="P920" s="27">
        <f>Ugovori_OPULJP[[#This Row],[Bespovratna sredstva - Ukupno (EU+Nac) HRK
= Ukupna ugovorena vrijednost bespovratnih sredstava]]*Ugovori_OPULJP[[#This Row],[STOPA NACIONALNOG SUFINANCIRANJA %]]</f>
        <v>111435</v>
      </c>
      <c r="Q920" s="27">
        <v>742900</v>
      </c>
      <c r="R920" s="27">
        <v>0</v>
      </c>
      <c r="S920" s="27">
        <v>0</v>
      </c>
      <c r="T920" s="20">
        <f>Ugovori_OPULJP[[#This Row],[Bespovratna sredstva - Ukupno (EU+Nac) HRK
= Ukupna ugovorena vrijednost bespovratnih sredstava]]+Ugovori_OPULJP[[#This Row],[Javni doprinos korisnika - HRK]]+Ugovori_OPULJP[[#This Row],[Privatni doprinos korisnika - HRK]]</f>
        <v>742900</v>
      </c>
      <c r="U920" s="17" t="s">
        <v>32</v>
      </c>
      <c r="V920" s="17" t="s">
        <v>29</v>
      </c>
      <c r="W920" s="35" t="s">
        <v>3557</v>
      </c>
      <c r="X920" s="35" t="s">
        <v>704</v>
      </c>
      <c r="Y920" s="11"/>
    </row>
    <row r="921" spans="1:25" ht="51" customHeight="1" x14ac:dyDescent="0.2">
      <c r="A921" s="33" t="s">
        <v>3558</v>
      </c>
      <c r="B921" s="34" t="s">
        <v>700</v>
      </c>
      <c r="C921" s="35" t="s">
        <v>701</v>
      </c>
      <c r="D921" s="35" t="s">
        <v>3069</v>
      </c>
      <c r="E921" s="44" t="s">
        <v>74</v>
      </c>
      <c r="F921" s="37" t="s">
        <v>3559</v>
      </c>
      <c r="G921" s="37" t="s">
        <v>3560</v>
      </c>
      <c r="H921" s="19">
        <v>44041</v>
      </c>
      <c r="I921" s="19">
        <v>44559</v>
      </c>
      <c r="J921" s="19" t="str">
        <f ca="1">IF(Ugovori_OPULJP[[#This Row],[DATUM ZAVRŠETKA OPERACIJE]]&lt;TODAY(),"završen","u provedbi")</f>
        <v>završen</v>
      </c>
      <c r="K921" s="18" t="s">
        <v>248</v>
      </c>
      <c r="L921" s="18" t="s">
        <v>248</v>
      </c>
      <c r="M921" s="42">
        <v>0.85</v>
      </c>
      <c r="N921" s="42">
        <v>0.15</v>
      </c>
      <c r="O921" s="27">
        <f>Ugovori_OPULJP[[#This Row],[Bespovratna sredstva - Ukupno (EU+Nac) HRK
= Ukupna ugovorena vrijednost bespovratnih sredstava]]*Ugovori_OPULJP[[#This Row],[EU STOPA SUFINANCIRANJA %
EU CO-FINANCING RATE %]]</f>
        <v>780071.77500000002</v>
      </c>
      <c r="P921" s="27">
        <f>Ugovori_OPULJP[[#This Row],[Bespovratna sredstva - Ukupno (EU+Nac) HRK
= Ukupna ugovorena vrijednost bespovratnih sredstava]]*Ugovori_OPULJP[[#This Row],[STOPA NACIONALNOG SUFINANCIRANJA %]]</f>
        <v>137659.72500000001</v>
      </c>
      <c r="Q921" s="27">
        <v>917731.5</v>
      </c>
      <c r="R921" s="27">
        <v>0</v>
      </c>
      <c r="S921" s="27">
        <v>0</v>
      </c>
      <c r="T921" s="20">
        <f>Ugovori_OPULJP[[#This Row],[Bespovratna sredstva - Ukupno (EU+Nac) HRK
= Ukupna ugovorena vrijednost bespovratnih sredstava]]+Ugovori_OPULJP[[#This Row],[Javni doprinos korisnika - HRK]]+Ugovori_OPULJP[[#This Row],[Privatni doprinos korisnika - HRK]]</f>
        <v>917731.5</v>
      </c>
      <c r="U921" s="17" t="s">
        <v>32</v>
      </c>
      <c r="V921" s="17" t="s">
        <v>29</v>
      </c>
      <c r="W921" s="35" t="s">
        <v>3561</v>
      </c>
      <c r="X921" s="35" t="s">
        <v>704</v>
      </c>
      <c r="Y921" s="11"/>
    </row>
    <row r="922" spans="1:25" ht="51" customHeight="1" x14ac:dyDescent="0.2">
      <c r="A922" s="33" t="s">
        <v>3562</v>
      </c>
      <c r="B922" s="34" t="s">
        <v>700</v>
      </c>
      <c r="C922" s="35" t="s">
        <v>701</v>
      </c>
      <c r="D922" s="35" t="s">
        <v>3069</v>
      </c>
      <c r="E922" s="44" t="s">
        <v>74</v>
      </c>
      <c r="F922" s="37" t="s">
        <v>3563</v>
      </c>
      <c r="G922" s="37" t="s">
        <v>3564</v>
      </c>
      <c r="H922" s="19">
        <v>44000</v>
      </c>
      <c r="I922" s="19">
        <v>44548</v>
      </c>
      <c r="J922" s="19" t="str">
        <f ca="1">IF(Ugovori_OPULJP[[#This Row],[DATUM ZAVRŠETKA OPERACIJE]]&lt;TODAY(),"završen","u provedbi")</f>
        <v>završen</v>
      </c>
      <c r="K922" s="18" t="s">
        <v>248</v>
      </c>
      <c r="L922" s="18" t="s">
        <v>248</v>
      </c>
      <c r="M922" s="42">
        <v>0.85</v>
      </c>
      <c r="N922" s="42">
        <v>0.15</v>
      </c>
      <c r="O922" s="27">
        <f>Ugovori_OPULJP[[#This Row],[Bespovratna sredstva - Ukupno (EU+Nac) HRK
= Ukupna ugovorena vrijednost bespovratnih sredstava]]*Ugovori_OPULJP[[#This Row],[EU STOPA SUFINANCIRANJA %
EU CO-FINANCING RATE %]]</f>
        <v>1973190</v>
      </c>
      <c r="P922" s="27">
        <f>Ugovori_OPULJP[[#This Row],[Bespovratna sredstva - Ukupno (EU+Nac) HRK
= Ukupna ugovorena vrijednost bespovratnih sredstava]]*Ugovori_OPULJP[[#This Row],[STOPA NACIONALNOG SUFINANCIRANJA %]]</f>
        <v>348210</v>
      </c>
      <c r="Q922" s="27">
        <v>2321400</v>
      </c>
      <c r="R922" s="27">
        <v>0</v>
      </c>
      <c r="S922" s="27">
        <v>0</v>
      </c>
      <c r="T922" s="20">
        <f>Ugovori_OPULJP[[#This Row],[Bespovratna sredstva - Ukupno (EU+Nac) HRK
= Ukupna ugovorena vrijednost bespovratnih sredstava]]+Ugovori_OPULJP[[#This Row],[Javni doprinos korisnika - HRK]]+Ugovori_OPULJP[[#This Row],[Privatni doprinos korisnika - HRK]]</f>
        <v>2321400</v>
      </c>
      <c r="U922" s="17" t="s">
        <v>32</v>
      </c>
      <c r="V922" s="17" t="s">
        <v>29</v>
      </c>
      <c r="W922" s="35" t="s">
        <v>3565</v>
      </c>
      <c r="X922" s="35" t="s">
        <v>704</v>
      </c>
      <c r="Y922" s="11"/>
    </row>
    <row r="923" spans="1:25" ht="51" customHeight="1" x14ac:dyDescent="0.2">
      <c r="A923" s="33" t="s">
        <v>3566</v>
      </c>
      <c r="B923" s="34" t="s">
        <v>700</v>
      </c>
      <c r="C923" s="35" t="s">
        <v>701</v>
      </c>
      <c r="D923" s="35" t="s">
        <v>3069</v>
      </c>
      <c r="E923" s="44" t="s">
        <v>74</v>
      </c>
      <c r="F923" s="37" t="s">
        <v>3567</v>
      </c>
      <c r="G923" s="37" t="s">
        <v>3568</v>
      </c>
      <c r="H923" s="19">
        <v>44109</v>
      </c>
      <c r="I923" s="19">
        <v>44625</v>
      </c>
      <c r="J923" s="19" t="str">
        <f ca="1">IF(Ugovori_OPULJP[[#This Row],[DATUM ZAVRŠETKA OPERACIJE]]&lt;TODAY(),"završen","u provedbi")</f>
        <v>završen</v>
      </c>
      <c r="K923" s="18" t="s">
        <v>97</v>
      </c>
      <c r="L923" s="18" t="s">
        <v>97</v>
      </c>
      <c r="M923" s="42">
        <v>0.85</v>
      </c>
      <c r="N923" s="42">
        <v>0.15</v>
      </c>
      <c r="O923" s="27">
        <f>Ugovori_OPULJP[[#This Row],[Bespovratna sredstva - Ukupno (EU+Nac) HRK
= Ukupna ugovorena vrijednost bespovratnih sredstava]]*Ugovori_OPULJP[[#This Row],[EU STOPA SUFINANCIRANJA %
EU CO-FINANCING RATE %]]</f>
        <v>2306275.25</v>
      </c>
      <c r="P923" s="27">
        <f>Ugovori_OPULJP[[#This Row],[Bespovratna sredstva - Ukupno (EU+Nac) HRK
= Ukupna ugovorena vrijednost bespovratnih sredstava]]*Ugovori_OPULJP[[#This Row],[STOPA NACIONALNOG SUFINANCIRANJA %]]</f>
        <v>406989.75</v>
      </c>
      <c r="Q923" s="27">
        <v>2713265</v>
      </c>
      <c r="R923" s="27">
        <v>0</v>
      </c>
      <c r="S923" s="27">
        <v>0</v>
      </c>
      <c r="T923" s="20">
        <f>Ugovori_OPULJP[[#This Row],[Bespovratna sredstva - Ukupno (EU+Nac) HRK
= Ukupna ugovorena vrijednost bespovratnih sredstava]]+Ugovori_OPULJP[[#This Row],[Javni doprinos korisnika - HRK]]+Ugovori_OPULJP[[#This Row],[Privatni doprinos korisnika - HRK]]</f>
        <v>2713265</v>
      </c>
      <c r="U923" s="17" t="s">
        <v>32</v>
      </c>
      <c r="V923" s="17" t="s">
        <v>29</v>
      </c>
      <c r="W923" s="35" t="s">
        <v>3569</v>
      </c>
      <c r="X923" s="35" t="s">
        <v>704</v>
      </c>
      <c r="Y923" s="11"/>
    </row>
    <row r="924" spans="1:25" ht="51" customHeight="1" x14ac:dyDescent="0.2">
      <c r="A924" s="33" t="s">
        <v>3570</v>
      </c>
      <c r="B924" s="34" t="s">
        <v>700</v>
      </c>
      <c r="C924" s="35" t="s">
        <v>701</v>
      </c>
      <c r="D924" s="35" t="s">
        <v>3069</v>
      </c>
      <c r="E924" s="44" t="s">
        <v>74</v>
      </c>
      <c r="F924" s="37" t="s">
        <v>3571</v>
      </c>
      <c r="G924" s="37" t="s">
        <v>3572</v>
      </c>
      <c r="H924" s="19">
        <v>44131</v>
      </c>
      <c r="I924" s="19">
        <v>44678</v>
      </c>
      <c r="J924" s="19" t="str">
        <f ca="1">IF(Ugovori_OPULJP[[#This Row],[DATUM ZAVRŠETKA OPERACIJE]]&lt;TODAY(),"završen","u provedbi")</f>
        <v>završen</v>
      </c>
      <c r="K924" s="18" t="s">
        <v>82</v>
      </c>
      <c r="L924" s="18" t="s">
        <v>82</v>
      </c>
      <c r="M924" s="42">
        <v>0.85</v>
      </c>
      <c r="N924" s="42">
        <v>0.15</v>
      </c>
      <c r="O924" s="27">
        <f>Ugovori_OPULJP[[#This Row],[Bespovratna sredstva - Ukupno (EU+Nac) HRK
= Ukupna ugovorena vrijednost bespovratnih sredstava]]*Ugovori_OPULJP[[#This Row],[EU STOPA SUFINANCIRANJA %
EU CO-FINANCING RATE %]]</f>
        <v>394680.41500000004</v>
      </c>
      <c r="P924" s="27">
        <f>Ugovori_OPULJP[[#This Row],[Bespovratna sredstva - Ukupno (EU+Nac) HRK
= Ukupna ugovorena vrijednost bespovratnih sredstava]]*Ugovori_OPULJP[[#This Row],[STOPA NACIONALNOG SUFINANCIRANJA %]]</f>
        <v>69649.485000000001</v>
      </c>
      <c r="Q924" s="27">
        <v>464329.9</v>
      </c>
      <c r="R924" s="27">
        <v>0</v>
      </c>
      <c r="S924" s="27">
        <v>0</v>
      </c>
      <c r="T924" s="20">
        <f>Ugovori_OPULJP[[#This Row],[Bespovratna sredstva - Ukupno (EU+Nac) HRK
= Ukupna ugovorena vrijednost bespovratnih sredstava]]+Ugovori_OPULJP[[#This Row],[Javni doprinos korisnika - HRK]]+Ugovori_OPULJP[[#This Row],[Privatni doprinos korisnika - HRK]]</f>
        <v>464329.9</v>
      </c>
      <c r="U924" s="17" t="s">
        <v>32</v>
      </c>
      <c r="V924" s="17" t="s">
        <v>29</v>
      </c>
      <c r="W924" s="35" t="s">
        <v>3573</v>
      </c>
      <c r="X924" s="35" t="s">
        <v>704</v>
      </c>
      <c r="Y924" s="11"/>
    </row>
    <row r="925" spans="1:25" ht="51" customHeight="1" x14ac:dyDescent="0.2">
      <c r="A925" s="33" t="s">
        <v>3574</v>
      </c>
      <c r="B925" s="34" t="s">
        <v>700</v>
      </c>
      <c r="C925" s="35" t="s">
        <v>701</v>
      </c>
      <c r="D925" s="35" t="s">
        <v>3069</v>
      </c>
      <c r="E925" s="44" t="s">
        <v>74</v>
      </c>
      <c r="F925" s="37" t="s">
        <v>3575</v>
      </c>
      <c r="G925" s="37" t="s">
        <v>1292</v>
      </c>
      <c r="H925" s="19">
        <v>44000</v>
      </c>
      <c r="I925" s="19">
        <v>44548</v>
      </c>
      <c r="J925" s="19" t="str">
        <f ca="1">IF(Ugovori_OPULJP[[#This Row],[DATUM ZAVRŠETKA OPERACIJE]]&lt;TODAY(),"završen","u provedbi")</f>
        <v>završen</v>
      </c>
      <c r="K925" s="18" t="s">
        <v>97</v>
      </c>
      <c r="L925" s="18" t="s">
        <v>97</v>
      </c>
      <c r="M925" s="42">
        <v>0.85</v>
      </c>
      <c r="N925" s="42">
        <v>0.15</v>
      </c>
      <c r="O925" s="27">
        <f>Ugovori_OPULJP[[#This Row],[Bespovratna sredstva - Ukupno (EU+Nac) HRK
= Ukupna ugovorena vrijednost bespovratnih sredstava]]*Ugovori_OPULJP[[#This Row],[EU STOPA SUFINANCIRANJA %
EU CO-FINANCING RATE %]]</f>
        <v>789012.5</v>
      </c>
      <c r="P925" s="27">
        <f>Ugovori_OPULJP[[#This Row],[Bespovratna sredstva - Ukupno (EU+Nac) HRK
= Ukupna ugovorena vrijednost bespovratnih sredstava]]*Ugovori_OPULJP[[#This Row],[STOPA NACIONALNOG SUFINANCIRANJA %]]</f>
        <v>139237.5</v>
      </c>
      <c r="Q925" s="27">
        <v>928250</v>
      </c>
      <c r="R925" s="27">
        <v>0</v>
      </c>
      <c r="S925" s="27">
        <v>0</v>
      </c>
      <c r="T925" s="20">
        <f>Ugovori_OPULJP[[#This Row],[Bespovratna sredstva - Ukupno (EU+Nac) HRK
= Ukupna ugovorena vrijednost bespovratnih sredstava]]+Ugovori_OPULJP[[#This Row],[Javni doprinos korisnika - HRK]]+Ugovori_OPULJP[[#This Row],[Privatni doprinos korisnika - HRK]]</f>
        <v>928250</v>
      </c>
      <c r="U925" s="17" t="s">
        <v>32</v>
      </c>
      <c r="V925" s="17" t="s">
        <v>29</v>
      </c>
      <c r="W925" s="35" t="s">
        <v>3576</v>
      </c>
      <c r="X925" s="35" t="s">
        <v>704</v>
      </c>
      <c r="Y925" s="11"/>
    </row>
    <row r="926" spans="1:25" ht="51" customHeight="1" x14ac:dyDescent="0.2">
      <c r="A926" s="33" t="s">
        <v>3577</v>
      </c>
      <c r="B926" s="34" t="s">
        <v>700</v>
      </c>
      <c r="C926" s="35" t="s">
        <v>701</v>
      </c>
      <c r="D926" s="35" t="s">
        <v>3069</v>
      </c>
      <c r="E926" s="44" t="s">
        <v>74</v>
      </c>
      <c r="F926" s="37" t="s">
        <v>3578</v>
      </c>
      <c r="G926" s="37" t="s">
        <v>3579</v>
      </c>
      <c r="H926" s="19">
        <v>44109</v>
      </c>
      <c r="I926" s="19">
        <v>44656</v>
      </c>
      <c r="J926" s="19" t="str">
        <f ca="1">IF(Ugovori_OPULJP[[#This Row],[DATUM ZAVRŠETKA OPERACIJE]]&lt;TODAY(),"završen","u provedbi")</f>
        <v>završen</v>
      </c>
      <c r="K926" s="18" t="s">
        <v>97</v>
      </c>
      <c r="L926" s="18" t="s">
        <v>97</v>
      </c>
      <c r="M926" s="42">
        <v>0.85</v>
      </c>
      <c r="N926" s="42">
        <v>0.15</v>
      </c>
      <c r="O926" s="27">
        <f>Ugovori_OPULJP[[#This Row],[Bespovratna sredstva - Ukupno (EU+Nac) HRK
= Ukupna ugovorena vrijednost bespovratnih sredstava]]*Ugovori_OPULJP[[#This Row],[EU STOPA SUFINANCIRANJA %
EU CO-FINANCING RATE %]]</f>
        <v>789012.5</v>
      </c>
      <c r="P926" s="27">
        <f>Ugovori_OPULJP[[#This Row],[Bespovratna sredstva - Ukupno (EU+Nac) HRK
= Ukupna ugovorena vrijednost bespovratnih sredstava]]*Ugovori_OPULJP[[#This Row],[STOPA NACIONALNOG SUFINANCIRANJA %]]</f>
        <v>139237.5</v>
      </c>
      <c r="Q926" s="27">
        <v>928250</v>
      </c>
      <c r="R926" s="27">
        <v>0</v>
      </c>
      <c r="S926" s="27">
        <v>0</v>
      </c>
      <c r="T926" s="20">
        <f>Ugovori_OPULJP[[#This Row],[Bespovratna sredstva - Ukupno (EU+Nac) HRK
= Ukupna ugovorena vrijednost bespovratnih sredstava]]+Ugovori_OPULJP[[#This Row],[Javni doprinos korisnika - HRK]]+Ugovori_OPULJP[[#This Row],[Privatni doprinos korisnika - HRK]]</f>
        <v>928250</v>
      </c>
      <c r="U926" s="17" t="s">
        <v>32</v>
      </c>
      <c r="V926" s="17" t="s">
        <v>29</v>
      </c>
      <c r="W926" s="35" t="s">
        <v>3580</v>
      </c>
      <c r="X926" s="35" t="s">
        <v>704</v>
      </c>
      <c r="Y926" s="11"/>
    </row>
    <row r="927" spans="1:25" ht="51" customHeight="1" x14ac:dyDescent="0.2">
      <c r="A927" s="33" t="s">
        <v>3581</v>
      </c>
      <c r="B927" s="34" t="s">
        <v>700</v>
      </c>
      <c r="C927" s="35" t="s">
        <v>701</v>
      </c>
      <c r="D927" s="35" t="s">
        <v>3069</v>
      </c>
      <c r="E927" s="44" t="s">
        <v>74</v>
      </c>
      <c r="F927" s="37" t="s">
        <v>3582</v>
      </c>
      <c r="G927" s="37" t="s">
        <v>1277</v>
      </c>
      <c r="H927" s="19">
        <v>44000</v>
      </c>
      <c r="I927" s="19">
        <v>44548</v>
      </c>
      <c r="J927" s="19" t="str">
        <f ca="1">IF(Ugovori_OPULJP[[#This Row],[DATUM ZAVRŠETKA OPERACIJE]]&lt;TODAY(),"završen","u provedbi")</f>
        <v>završen</v>
      </c>
      <c r="K927" s="18" t="s">
        <v>97</v>
      </c>
      <c r="L927" s="18" t="s">
        <v>97</v>
      </c>
      <c r="M927" s="42">
        <v>0.85</v>
      </c>
      <c r="N927" s="42">
        <v>0.15</v>
      </c>
      <c r="O927" s="27">
        <f>Ugovori_OPULJP[[#This Row],[Bespovratna sredstva - Ukupno (EU+Nac) HRK
= Ukupna ugovorena vrijednost bespovratnih sredstava]]*Ugovori_OPULJP[[#This Row],[EU STOPA SUFINANCIRANJA %
EU CO-FINANCING RATE %]]</f>
        <v>789012.5</v>
      </c>
      <c r="P927" s="27">
        <f>Ugovori_OPULJP[[#This Row],[Bespovratna sredstva - Ukupno (EU+Nac) HRK
= Ukupna ugovorena vrijednost bespovratnih sredstava]]*Ugovori_OPULJP[[#This Row],[STOPA NACIONALNOG SUFINANCIRANJA %]]</f>
        <v>139237.5</v>
      </c>
      <c r="Q927" s="27">
        <v>928250</v>
      </c>
      <c r="R927" s="27">
        <v>0</v>
      </c>
      <c r="S927" s="27">
        <v>0</v>
      </c>
      <c r="T927" s="20">
        <f>Ugovori_OPULJP[[#This Row],[Bespovratna sredstva - Ukupno (EU+Nac) HRK
= Ukupna ugovorena vrijednost bespovratnih sredstava]]+Ugovori_OPULJP[[#This Row],[Javni doprinos korisnika - HRK]]+Ugovori_OPULJP[[#This Row],[Privatni doprinos korisnika - HRK]]</f>
        <v>928250</v>
      </c>
      <c r="U927" s="17" t="s">
        <v>32</v>
      </c>
      <c r="V927" s="17" t="s">
        <v>29</v>
      </c>
      <c r="W927" s="35" t="s">
        <v>3583</v>
      </c>
      <c r="X927" s="35" t="s">
        <v>704</v>
      </c>
      <c r="Y927" s="11"/>
    </row>
    <row r="928" spans="1:25" ht="51" customHeight="1" x14ac:dyDescent="0.2">
      <c r="A928" s="33" t="s">
        <v>3584</v>
      </c>
      <c r="B928" s="34" t="s">
        <v>700</v>
      </c>
      <c r="C928" s="35" t="s">
        <v>701</v>
      </c>
      <c r="D928" s="35" t="s">
        <v>3069</v>
      </c>
      <c r="E928" s="44" t="s">
        <v>74</v>
      </c>
      <c r="F928" s="37" t="s">
        <v>3585</v>
      </c>
      <c r="G928" s="37" t="s">
        <v>588</v>
      </c>
      <c r="H928" s="19">
        <v>44039</v>
      </c>
      <c r="I928" s="19">
        <v>44588</v>
      </c>
      <c r="J928" s="19" t="str">
        <f ca="1">IF(Ugovori_OPULJP[[#This Row],[DATUM ZAVRŠETKA OPERACIJE]]&lt;TODAY(),"završen","u provedbi")</f>
        <v>završen</v>
      </c>
      <c r="K928" s="18" t="s">
        <v>97</v>
      </c>
      <c r="L928" s="18" t="s">
        <v>97</v>
      </c>
      <c r="M928" s="42">
        <v>0.85</v>
      </c>
      <c r="N928" s="42">
        <v>0.15</v>
      </c>
      <c r="O928" s="27">
        <f>Ugovori_OPULJP[[#This Row],[Bespovratna sredstva - Ukupno (EU+Nac) HRK
= Ukupna ugovorena vrijednost bespovratnih sredstava]]*Ugovori_OPULJP[[#This Row],[EU STOPA SUFINANCIRANJA %
EU CO-FINANCING RATE %]]</f>
        <v>3873620</v>
      </c>
      <c r="P928" s="27">
        <f>Ugovori_OPULJP[[#This Row],[Bespovratna sredstva - Ukupno (EU+Nac) HRK
= Ukupna ugovorena vrijednost bespovratnih sredstava]]*Ugovori_OPULJP[[#This Row],[STOPA NACIONALNOG SUFINANCIRANJA %]]</f>
        <v>683580</v>
      </c>
      <c r="Q928" s="27">
        <v>4557200</v>
      </c>
      <c r="R928" s="27">
        <v>0</v>
      </c>
      <c r="S928" s="27">
        <v>0</v>
      </c>
      <c r="T928" s="20">
        <f>Ugovori_OPULJP[[#This Row],[Bespovratna sredstva - Ukupno (EU+Nac) HRK
= Ukupna ugovorena vrijednost bespovratnih sredstava]]+Ugovori_OPULJP[[#This Row],[Javni doprinos korisnika - HRK]]+Ugovori_OPULJP[[#This Row],[Privatni doprinos korisnika - HRK]]</f>
        <v>4557200</v>
      </c>
      <c r="U928" s="17" t="s">
        <v>32</v>
      </c>
      <c r="V928" s="17" t="s">
        <v>29</v>
      </c>
      <c r="W928" s="35" t="s">
        <v>3586</v>
      </c>
      <c r="X928" s="35" t="s">
        <v>704</v>
      </c>
      <c r="Y928" s="11"/>
    </row>
    <row r="929" spans="1:25" ht="51" customHeight="1" x14ac:dyDescent="0.2">
      <c r="A929" s="33" t="s">
        <v>3587</v>
      </c>
      <c r="B929" s="34" t="s">
        <v>700</v>
      </c>
      <c r="C929" s="35" t="s">
        <v>701</v>
      </c>
      <c r="D929" s="35" t="s">
        <v>3069</v>
      </c>
      <c r="E929" s="44" t="s">
        <v>74</v>
      </c>
      <c r="F929" s="37" t="s">
        <v>3588</v>
      </c>
      <c r="G929" s="37" t="s">
        <v>3589</v>
      </c>
      <c r="H929" s="19">
        <v>44015</v>
      </c>
      <c r="I929" s="19">
        <v>44564</v>
      </c>
      <c r="J929" s="19" t="str">
        <f ca="1">IF(Ugovori_OPULJP[[#This Row],[DATUM ZAVRŠETKA OPERACIJE]]&lt;TODAY(),"završen","u provedbi")</f>
        <v>završen</v>
      </c>
      <c r="K929" s="18" t="s">
        <v>97</v>
      </c>
      <c r="L929" s="18" t="s">
        <v>97</v>
      </c>
      <c r="M929" s="42">
        <v>0.85</v>
      </c>
      <c r="N929" s="42">
        <v>0.15</v>
      </c>
      <c r="O929" s="27">
        <f>Ugovori_OPULJP[[#This Row],[Bespovratna sredstva - Ukupno (EU+Nac) HRK
= Ukupna ugovorena vrijednost bespovratnih sredstava]]*Ugovori_OPULJP[[#This Row],[EU STOPA SUFINANCIRANJA %
EU CO-FINANCING RATE %]]</f>
        <v>631211.69999999995</v>
      </c>
      <c r="P929" s="27">
        <f>Ugovori_OPULJP[[#This Row],[Bespovratna sredstva - Ukupno (EU+Nac) HRK
= Ukupna ugovorena vrijednost bespovratnih sredstava]]*Ugovori_OPULJP[[#This Row],[STOPA NACIONALNOG SUFINANCIRANJA %]]</f>
        <v>111390.3</v>
      </c>
      <c r="Q929" s="27">
        <v>742602</v>
      </c>
      <c r="R929" s="27">
        <v>0</v>
      </c>
      <c r="S929" s="27">
        <v>0</v>
      </c>
      <c r="T929" s="20">
        <f>Ugovori_OPULJP[[#This Row],[Bespovratna sredstva - Ukupno (EU+Nac) HRK
= Ukupna ugovorena vrijednost bespovratnih sredstava]]+Ugovori_OPULJP[[#This Row],[Javni doprinos korisnika - HRK]]+Ugovori_OPULJP[[#This Row],[Privatni doprinos korisnika - HRK]]</f>
        <v>742602</v>
      </c>
      <c r="U929" s="17" t="s">
        <v>32</v>
      </c>
      <c r="V929" s="17" t="s">
        <v>29</v>
      </c>
      <c r="W929" s="35" t="s">
        <v>3590</v>
      </c>
      <c r="X929" s="35" t="s">
        <v>704</v>
      </c>
      <c r="Y929" s="11"/>
    </row>
    <row r="930" spans="1:25" ht="51" customHeight="1" x14ac:dyDescent="0.2">
      <c r="A930" s="33" t="s">
        <v>3591</v>
      </c>
      <c r="B930" s="34" t="s">
        <v>700</v>
      </c>
      <c r="C930" s="35" t="s">
        <v>701</v>
      </c>
      <c r="D930" s="35" t="s">
        <v>3069</v>
      </c>
      <c r="E930" s="44" t="s">
        <v>74</v>
      </c>
      <c r="F930" s="37" t="s">
        <v>3592</v>
      </c>
      <c r="G930" s="37" t="s">
        <v>439</v>
      </c>
      <c r="H930" s="19">
        <v>44015</v>
      </c>
      <c r="I930" s="19">
        <v>44564</v>
      </c>
      <c r="J930" s="19" t="str">
        <f ca="1">IF(Ugovori_OPULJP[[#This Row],[DATUM ZAVRŠETKA OPERACIJE]]&lt;TODAY(),"završen","u provedbi")</f>
        <v>završen</v>
      </c>
      <c r="K930" s="18" t="s">
        <v>92</v>
      </c>
      <c r="L930" s="18" t="s">
        <v>92</v>
      </c>
      <c r="M930" s="42">
        <v>0.85</v>
      </c>
      <c r="N930" s="42">
        <v>0.15</v>
      </c>
      <c r="O930" s="27">
        <f>Ugovori_OPULJP[[#This Row],[Bespovratna sredstva - Ukupno (EU+Nac) HRK
= Ukupna ugovorena vrijednost bespovratnih sredstava]]*Ugovori_OPULJP[[#This Row],[EU STOPA SUFINANCIRANJA %
EU CO-FINANCING RATE %]]</f>
        <v>552551</v>
      </c>
      <c r="P930" s="27">
        <f>Ugovori_OPULJP[[#This Row],[Bespovratna sredstva - Ukupno (EU+Nac) HRK
= Ukupna ugovorena vrijednost bespovratnih sredstava]]*Ugovori_OPULJP[[#This Row],[STOPA NACIONALNOG SUFINANCIRANJA %]]</f>
        <v>97509</v>
      </c>
      <c r="Q930" s="27">
        <v>650060</v>
      </c>
      <c r="R930" s="27">
        <v>0</v>
      </c>
      <c r="S930" s="27">
        <v>0</v>
      </c>
      <c r="T930" s="20">
        <f>Ugovori_OPULJP[[#This Row],[Bespovratna sredstva - Ukupno (EU+Nac) HRK
= Ukupna ugovorena vrijednost bespovratnih sredstava]]+Ugovori_OPULJP[[#This Row],[Javni doprinos korisnika - HRK]]+Ugovori_OPULJP[[#This Row],[Privatni doprinos korisnika - HRK]]</f>
        <v>650060</v>
      </c>
      <c r="U930" s="17" t="s">
        <v>32</v>
      </c>
      <c r="V930" s="17" t="s">
        <v>29</v>
      </c>
      <c r="W930" s="35" t="s">
        <v>3593</v>
      </c>
      <c r="X930" s="35" t="s">
        <v>704</v>
      </c>
      <c r="Y930" s="11"/>
    </row>
    <row r="931" spans="1:25" ht="51" customHeight="1" x14ac:dyDescent="0.2">
      <c r="A931" s="33" t="s">
        <v>3594</v>
      </c>
      <c r="B931" s="34" t="s">
        <v>700</v>
      </c>
      <c r="C931" s="35" t="s">
        <v>701</v>
      </c>
      <c r="D931" s="35" t="s">
        <v>3069</v>
      </c>
      <c r="E931" s="44" t="s">
        <v>74</v>
      </c>
      <c r="F931" s="37" t="s">
        <v>3595</v>
      </c>
      <c r="G931" s="37" t="s">
        <v>3596</v>
      </c>
      <c r="H931" s="19">
        <v>44035</v>
      </c>
      <c r="I931" s="19">
        <v>44584</v>
      </c>
      <c r="J931" s="19" t="str">
        <f ca="1">IF(Ugovori_OPULJP[[#This Row],[DATUM ZAVRŠETKA OPERACIJE]]&lt;TODAY(),"završen","u provedbi")</f>
        <v>završen</v>
      </c>
      <c r="K931" s="18" t="s">
        <v>560</v>
      </c>
      <c r="L931" s="18" t="s">
        <v>560</v>
      </c>
      <c r="M931" s="42">
        <v>0.85</v>
      </c>
      <c r="N931" s="42">
        <v>0.15</v>
      </c>
      <c r="O931" s="27">
        <f>Ugovori_OPULJP[[#This Row],[Bespovratna sredstva - Ukupno (EU+Nac) HRK
= Ukupna ugovorena vrijednost bespovratnih sredstava]]*Ugovori_OPULJP[[#This Row],[EU STOPA SUFINANCIRANJA %
EU CO-FINANCING RATE %]]</f>
        <v>2564951.5</v>
      </c>
      <c r="P931" s="27">
        <f>Ugovori_OPULJP[[#This Row],[Bespovratna sredstva - Ukupno (EU+Nac) HRK
= Ukupna ugovorena vrijednost bespovratnih sredstava]]*Ugovori_OPULJP[[#This Row],[STOPA NACIONALNOG SUFINANCIRANJA %]]</f>
        <v>452638.5</v>
      </c>
      <c r="Q931" s="27">
        <v>3017590</v>
      </c>
      <c r="R931" s="27">
        <v>0</v>
      </c>
      <c r="S931" s="27">
        <v>0</v>
      </c>
      <c r="T931" s="20">
        <f>Ugovori_OPULJP[[#This Row],[Bespovratna sredstva - Ukupno (EU+Nac) HRK
= Ukupna ugovorena vrijednost bespovratnih sredstava]]+Ugovori_OPULJP[[#This Row],[Javni doprinos korisnika - HRK]]+Ugovori_OPULJP[[#This Row],[Privatni doprinos korisnika - HRK]]</f>
        <v>3017590</v>
      </c>
      <c r="U931" s="17" t="s">
        <v>32</v>
      </c>
      <c r="V931" s="17" t="s">
        <v>29</v>
      </c>
      <c r="W931" s="35" t="s">
        <v>3597</v>
      </c>
      <c r="X931" s="35" t="s">
        <v>704</v>
      </c>
      <c r="Y931" s="11"/>
    </row>
    <row r="932" spans="1:25" ht="51" customHeight="1" x14ac:dyDescent="0.2">
      <c r="A932" s="33" t="s">
        <v>3598</v>
      </c>
      <c r="B932" s="34" t="s">
        <v>700</v>
      </c>
      <c r="C932" s="35" t="s">
        <v>701</v>
      </c>
      <c r="D932" s="35" t="s">
        <v>3069</v>
      </c>
      <c r="E932" s="44" t="s">
        <v>74</v>
      </c>
      <c r="F932" s="37" t="s">
        <v>3599</v>
      </c>
      <c r="G932" s="37" t="s">
        <v>162</v>
      </c>
      <c r="H932" s="19">
        <v>44037</v>
      </c>
      <c r="I932" s="19">
        <v>44586</v>
      </c>
      <c r="J932" s="19" t="str">
        <f ca="1">IF(Ugovori_OPULJP[[#This Row],[DATUM ZAVRŠETKA OPERACIJE]]&lt;TODAY(),"završen","u provedbi")</f>
        <v>završen</v>
      </c>
      <c r="K932" s="18" t="s">
        <v>31</v>
      </c>
      <c r="L932" s="18" t="s">
        <v>31</v>
      </c>
      <c r="M932" s="42">
        <v>0.85</v>
      </c>
      <c r="N932" s="42">
        <v>0.15</v>
      </c>
      <c r="O932" s="27">
        <f>Ugovori_OPULJP[[#This Row],[Bespovratna sredstva - Ukupno (EU+Nac) HRK
= Ukupna ugovorena vrijednost bespovratnih sredstava]]*Ugovori_OPULJP[[#This Row],[EU STOPA SUFINANCIRANJA %
EU CO-FINANCING RATE %]]</f>
        <v>236808.24899999998</v>
      </c>
      <c r="P932" s="27">
        <f>Ugovori_OPULJP[[#This Row],[Bespovratna sredstva - Ukupno (EU+Nac) HRK
= Ukupna ugovorena vrijednost bespovratnih sredstava]]*Ugovori_OPULJP[[#This Row],[STOPA NACIONALNOG SUFINANCIRANJA %]]</f>
        <v>41789.690999999999</v>
      </c>
      <c r="Q932" s="27">
        <v>278597.94</v>
      </c>
      <c r="R932" s="27">
        <v>0</v>
      </c>
      <c r="S932" s="27">
        <v>0</v>
      </c>
      <c r="T932" s="20">
        <f>Ugovori_OPULJP[[#This Row],[Bespovratna sredstva - Ukupno (EU+Nac) HRK
= Ukupna ugovorena vrijednost bespovratnih sredstava]]+Ugovori_OPULJP[[#This Row],[Javni doprinos korisnika - HRK]]+Ugovori_OPULJP[[#This Row],[Privatni doprinos korisnika - HRK]]</f>
        <v>278597.94</v>
      </c>
      <c r="U932" s="17" t="s">
        <v>32</v>
      </c>
      <c r="V932" s="17" t="s">
        <v>29</v>
      </c>
      <c r="W932" s="35" t="s">
        <v>3600</v>
      </c>
      <c r="X932" s="35" t="s">
        <v>704</v>
      </c>
      <c r="Y932" s="11"/>
    </row>
    <row r="933" spans="1:25" ht="51" customHeight="1" x14ac:dyDescent="0.2">
      <c r="A933" s="33" t="s">
        <v>3601</v>
      </c>
      <c r="B933" s="34" t="s">
        <v>700</v>
      </c>
      <c r="C933" s="35" t="s">
        <v>701</v>
      </c>
      <c r="D933" s="35" t="s">
        <v>3069</v>
      </c>
      <c r="E933" s="44" t="s">
        <v>74</v>
      </c>
      <c r="F933" s="37" t="s">
        <v>3602</v>
      </c>
      <c r="G933" s="37" t="s">
        <v>1083</v>
      </c>
      <c r="H933" s="19">
        <v>44032</v>
      </c>
      <c r="I933" s="19">
        <v>44581</v>
      </c>
      <c r="J933" s="19" t="str">
        <f ca="1">IF(Ugovori_OPULJP[[#This Row],[DATUM ZAVRŠETKA OPERACIJE]]&lt;TODAY(),"završen","u provedbi")</f>
        <v>završen</v>
      </c>
      <c r="K933" s="18" t="s">
        <v>97</v>
      </c>
      <c r="L933" s="18" t="s">
        <v>97</v>
      </c>
      <c r="M933" s="42">
        <v>0.85</v>
      </c>
      <c r="N933" s="42">
        <v>0.15</v>
      </c>
      <c r="O933" s="27">
        <f>Ugovori_OPULJP[[#This Row],[Bespovratna sredstva - Ukupno (EU+Nac) HRK
= Ukupna ugovorena vrijednost bespovratnih sredstava]]*Ugovori_OPULJP[[#This Row],[EU STOPA SUFINANCIRANJA %
EU CO-FINANCING RATE %]]</f>
        <v>2762762.8709999998</v>
      </c>
      <c r="P933" s="27">
        <f>Ugovori_OPULJP[[#This Row],[Bespovratna sredstva - Ukupno (EU+Nac) HRK
= Ukupna ugovorena vrijednost bespovratnih sredstava]]*Ugovori_OPULJP[[#This Row],[STOPA NACIONALNOG SUFINANCIRANJA %]]</f>
        <v>487546.38899999997</v>
      </c>
      <c r="Q933" s="27">
        <v>3250309.26</v>
      </c>
      <c r="R933" s="27">
        <v>0</v>
      </c>
      <c r="S933" s="27">
        <v>0</v>
      </c>
      <c r="T933" s="20">
        <f>Ugovori_OPULJP[[#This Row],[Bespovratna sredstva - Ukupno (EU+Nac) HRK
= Ukupna ugovorena vrijednost bespovratnih sredstava]]+Ugovori_OPULJP[[#This Row],[Javni doprinos korisnika - HRK]]+Ugovori_OPULJP[[#This Row],[Privatni doprinos korisnika - HRK]]</f>
        <v>3250309.26</v>
      </c>
      <c r="U933" s="17" t="s">
        <v>32</v>
      </c>
      <c r="V933" s="17" t="s">
        <v>29</v>
      </c>
      <c r="W933" s="35" t="s">
        <v>3603</v>
      </c>
      <c r="X933" s="35" t="s">
        <v>704</v>
      </c>
      <c r="Y933" s="11"/>
    </row>
    <row r="934" spans="1:25" ht="51" customHeight="1" x14ac:dyDescent="0.2">
      <c r="A934" s="33" t="s">
        <v>3604</v>
      </c>
      <c r="B934" s="34" t="s">
        <v>700</v>
      </c>
      <c r="C934" s="35" t="s">
        <v>701</v>
      </c>
      <c r="D934" s="35" t="s">
        <v>3069</v>
      </c>
      <c r="E934" s="44" t="s">
        <v>74</v>
      </c>
      <c r="F934" s="37" t="s">
        <v>3605</v>
      </c>
      <c r="G934" s="37" t="s">
        <v>1199</v>
      </c>
      <c r="H934" s="19">
        <v>44000</v>
      </c>
      <c r="I934" s="19">
        <v>44548</v>
      </c>
      <c r="J934" s="19" t="str">
        <f ca="1">IF(Ugovori_OPULJP[[#This Row],[DATUM ZAVRŠETKA OPERACIJE]]&lt;TODAY(),"završen","u provedbi")</f>
        <v>završen</v>
      </c>
      <c r="K934" s="18" t="s">
        <v>102</v>
      </c>
      <c r="L934" s="18" t="s">
        <v>102</v>
      </c>
      <c r="M934" s="42">
        <v>0.85</v>
      </c>
      <c r="N934" s="42">
        <v>0.15</v>
      </c>
      <c r="O934" s="27">
        <f>Ugovori_OPULJP[[#This Row],[Bespovratna sredstva - Ukupno (EU+Nac) HRK
= Ukupna ugovorena vrijednost bespovratnih sredstava]]*Ugovori_OPULJP[[#This Row],[EU STOPA SUFINANCIRANJA %
EU CO-FINANCING RATE %]]</f>
        <v>2280152.71</v>
      </c>
      <c r="P934" s="27">
        <f>Ugovori_OPULJP[[#This Row],[Bespovratna sredstva - Ukupno (EU+Nac) HRK
= Ukupna ugovorena vrijednost bespovratnih sredstava]]*Ugovori_OPULJP[[#This Row],[STOPA NACIONALNOG SUFINANCIRANJA %]]</f>
        <v>402379.89</v>
      </c>
      <c r="Q934" s="27">
        <v>2682532.6</v>
      </c>
      <c r="R934" s="27">
        <v>0</v>
      </c>
      <c r="S934" s="27">
        <v>0</v>
      </c>
      <c r="T934" s="20">
        <f>Ugovori_OPULJP[[#This Row],[Bespovratna sredstva - Ukupno (EU+Nac) HRK
= Ukupna ugovorena vrijednost bespovratnih sredstava]]+Ugovori_OPULJP[[#This Row],[Javni doprinos korisnika - HRK]]+Ugovori_OPULJP[[#This Row],[Privatni doprinos korisnika - HRK]]</f>
        <v>2682532.6</v>
      </c>
      <c r="U934" s="17" t="s">
        <v>32</v>
      </c>
      <c r="V934" s="17" t="s">
        <v>29</v>
      </c>
      <c r="W934" s="35" t="s">
        <v>3606</v>
      </c>
      <c r="X934" s="35" t="s">
        <v>704</v>
      </c>
      <c r="Y934" s="11"/>
    </row>
    <row r="935" spans="1:25" ht="51" customHeight="1" x14ac:dyDescent="0.2">
      <c r="A935" s="33" t="s">
        <v>3607</v>
      </c>
      <c r="B935" s="34" t="s">
        <v>700</v>
      </c>
      <c r="C935" s="35" t="s">
        <v>701</v>
      </c>
      <c r="D935" s="35" t="s">
        <v>3069</v>
      </c>
      <c r="E935" s="44" t="s">
        <v>74</v>
      </c>
      <c r="F935" s="37" t="s">
        <v>1372</v>
      </c>
      <c r="G935" s="37" t="s">
        <v>1373</v>
      </c>
      <c r="H935" s="19">
        <v>44025</v>
      </c>
      <c r="I935" s="19">
        <v>44574</v>
      </c>
      <c r="J935" s="19" t="str">
        <f ca="1">IF(Ugovori_OPULJP[[#This Row],[DATUM ZAVRŠETKA OPERACIJE]]&lt;TODAY(),"završen","u provedbi")</f>
        <v>završen</v>
      </c>
      <c r="K935" s="18" t="s">
        <v>97</v>
      </c>
      <c r="L935" s="18" t="s">
        <v>97</v>
      </c>
      <c r="M935" s="42">
        <v>0.85</v>
      </c>
      <c r="N935" s="42">
        <v>0.15</v>
      </c>
      <c r="O935" s="27">
        <f>Ugovori_OPULJP[[#This Row],[Bespovratna sredstva - Ukupno (EU+Nac) HRK
= Ukupna ugovorena vrijednost bespovratnih sredstava]]*Ugovori_OPULJP[[#This Row],[EU STOPA SUFINANCIRANJA %
EU CO-FINANCING RATE %]]</f>
        <v>1023460.775</v>
      </c>
      <c r="P935" s="27">
        <f>Ugovori_OPULJP[[#This Row],[Bespovratna sredstva - Ukupno (EU+Nac) HRK
= Ukupna ugovorena vrijednost bespovratnih sredstava]]*Ugovori_OPULJP[[#This Row],[STOPA NACIONALNOG SUFINANCIRANJA %]]</f>
        <v>180610.72500000001</v>
      </c>
      <c r="Q935" s="27">
        <v>1204071.5</v>
      </c>
      <c r="R935" s="27">
        <v>0</v>
      </c>
      <c r="S935" s="27">
        <v>0</v>
      </c>
      <c r="T935" s="20">
        <f>Ugovori_OPULJP[[#This Row],[Bespovratna sredstva - Ukupno (EU+Nac) HRK
= Ukupna ugovorena vrijednost bespovratnih sredstava]]+Ugovori_OPULJP[[#This Row],[Javni doprinos korisnika - HRK]]+Ugovori_OPULJP[[#This Row],[Privatni doprinos korisnika - HRK]]</f>
        <v>1204071.5</v>
      </c>
      <c r="U935" s="17" t="s">
        <v>32</v>
      </c>
      <c r="V935" s="17" t="s">
        <v>29</v>
      </c>
      <c r="W935" s="35" t="s">
        <v>3608</v>
      </c>
      <c r="X935" s="35" t="s">
        <v>704</v>
      </c>
      <c r="Y935" s="11"/>
    </row>
    <row r="936" spans="1:25" ht="51" customHeight="1" x14ac:dyDescent="0.2">
      <c r="A936" s="33" t="s">
        <v>3609</v>
      </c>
      <c r="B936" s="34" t="s">
        <v>700</v>
      </c>
      <c r="C936" s="35" t="s">
        <v>701</v>
      </c>
      <c r="D936" s="35" t="s">
        <v>3069</v>
      </c>
      <c r="E936" s="44" t="s">
        <v>74</v>
      </c>
      <c r="F936" s="37" t="s">
        <v>3610</v>
      </c>
      <c r="G936" s="37" t="s">
        <v>2424</v>
      </c>
      <c r="H936" s="19">
        <v>44032</v>
      </c>
      <c r="I936" s="19">
        <v>44581</v>
      </c>
      <c r="J936" s="19" t="str">
        <f ca="1">IF(Ugovori_OPULJP[[#This Row],[DATUM ZAVRŠETKA OPERACIJE]]&lt;TODAY(),"završen","u provedbi")</f>
        <v>završen</v>
      </c>
      <c r="K936" s="18" t="s">
        <v>556</v>
      </c>
      <c r="L936" s="18" t="s">
        <v>556</v>
      </c>
      <c r="M936" s="42">
        <v>0.85</v>
      </c>
      <c r="N936" s="42">
        <v>0.15</v>
      </c>
      <c r="O936" s="27">
        <f>Ugovori_OPULJP[[#This Row],[Bespovratna sredstva - Ukupno (EU+Nac) HRK
= Ukupna ugovorena vrijednost bespovratnih sredstava]]*Ugovori_OPULJP[[#This Row],[EU STOPA SUFINANCIRANJA %
EU CO-FINANCING RATE %]]</f>
        <v>473480.6</v>
      </c>
      <c r="P936" s="27">
        <f>Ugovori_OPULJP[[#This Row],[Bespovratna sredstva - Ukupno (EU+Nac) HRK
= Ukupna ugovorena vrijednost bespovratnih sredstava]]*Ugovori_OPULJP[[#This Row],[STOPA NACIONALNOG SUFINANCIRANJA %]]</f>
        <v>83555.399999999994</v>
      </c>
      <c r="Q936" s="27">
        <v>557036</v>
      </c>
      <c r="R936" s="27">
        <v>0</v>
      </c>
      <c r="S936" s="27">
        <v>0</v>
      </c>
      <c r="T936" s="20">
        <f>Ugovori_OPULJP[[#This Row],[Bespovratna sredstva - Ukupno (EU+Nac) HRK
= Ukupna ugovorena vrijednost bespovratnih sredstava]]+Ugovori_OPULJP[[#This Row],[Javni doprinos korisnika - HRK]]+Ugovori_OPULJP[[#This Row],[Privatni doprinos korisnika - HRK]]</f>
        <v>557036</v>
      </c>
      <c r="U936" s="17" t="s">
        <v>32</v>
      </c>
      <c r="V936" s="17" t="s">
        <v>29</v>
      </c>
      <c r="W936" s="35" t="s">
        <v>3611</v>
      </c>
      <c r="X936" s="35" t="s">
        <v>704</v>
      </c>
      <c r="Y936" s="11"/>
    </row>
    <row r="937" spans="1:25" ht="51" customHeight="1" x14ac:dyDescent="0.2">
      <c r="A937" s="33" t="s">
        <v>3612</v>
      </c>
      <c r="B937" s="34" t="s">
        <v>700</v>
      </c>
      <c r="C937" s="35" t="s">
        <v>701</v>
      </c>
      <c r="D937" s="35" t="s">
        <v>3069</v>
      </c>
      <c r="E937" s="44" t="s">
        <v>74</v>
      </c>
      <c r="F937" s="37" t="s">
        <v>3613</v>
      </c>
      <c r="G937" s="37" t="s">
        <v>3614</v>
      </c>
      <c r="H937" s="19">
        <v>44022</v>
      </c>
      <c r="I937" s="19">
        <v>44571</v>
      </c>
      <c r="J937" s="19" t="str">
        <f ca="1">IF(Ugovori_OPULJP[[#This Row],[DATUM ZAVRŠETKA OPERACIJE]]&lt;TODAY(),"završen","u provedbi")</f>
        <v>završen</v>
      </c>
      <c r="K937" s="18" t="s">
        <v>97</v>
      </c>
      <c r="L937" s="18" t="s">
        <v>97</v>
      </c>
      <c r="M937" s="42">
        <v>0.85</v>
      </c>
      <c r="N937" s="42">
        <v>0.15</v>
      </c>
      <c r="O937" s="27">
        <f>Ugovori_OPULJP[[#This Row],[Bespovratna sredstva - Ukupno (EU+Nac) HRK
= Ukupna ugovorena vrijednost bespovratnih sredstava]]*Ugovori_OPULJP[[#This Row],[EU STOPA SUFINANCIRANJA %
EU CO-FINANCING RATE %]]</f>
        <v>868074.4</v>
      </c>
      <c r="P937" s="27">
        <f>Ugovori_OPULJP[[#This Row],[Bespovratna sredstva - Ukupno (EU+Nac) HRK
= Ukupna ugovorena vrijednost bespovratnih sredstava]]*Ugovori_OPULJP[[#This Row],[STOPA NACIONALNOG SUFINANCIRANJA %]]</f>
        <v>153189.6</v>
      </c>
      <c r="Q937" s="27">
        <v>1021264</v>
      </c>
      <c r="R937" s="27">
        <v>0</v>
      </c>
      <c r="S937" s="27">
        <v>0</v>
      </c>
      <c r="T937" s="20">
        <f>Ugovori_OPULJP[[#This Row],[Bespovratna sredstva - Ukupno (EU+Nac) HRK
= Ukupna ugovorena vrijednost bespovratnih sredstava]]+Ugovori_OPULJP[[#This Row],[Javni doprinos korisnika - HRK]]+Ugovori_OPULJP[[#This Row],[Privatni doprinos korisnika - HRK]]</f>
        <v>1021264</v>
      </c>
      <c r="U937" s="17" t="s">
        <v>32</v>
      </c>
      <c r="V937" s="17" t="s">
        <v>29</v>
      </c>
      <c r="W937" s="35" t="s">
        <v>3615</v>
      </c>
      <c r="X937" s="35" t="s">
        <v>704</v>
      </c>
      <c r="Y937" s="11"/>
    </row>
    <row r="938" spans="1:25" ht="51" customHeight="1" x14ac:dyDescent="0.2">
      <c r="A938" s="33" t="s">
        <v>3616</v>
      </c>
      <c r="B938" s="34" t="s">
        <v>700</v>
      </c>
      <c r="C938" s="35" t="s">
        <v>701</v>
      </c>
      <c r="D938" s="35" t="s">
        <v>3069</v>
      </c>
      <c r="E938" s="44" t="s">
        <v>74</v>
      </c>
      <c r="F938" s="37" t="s">
        <v>3617</v>
      </c>
      <c r="G938" s="37" t="s">
        <v>3618</v>
      </c>
      <c r="H938" s="19">
        <v>44028</v>
      </c>
      <c r="I938" s="19">
        <v>44577</v>
      </c>
      <c r="J938" s="19" t="str">
        <f ca="1">IF(Ugovori_OPULJP[[#This Row],[DATUM ZAVRŠETKA OPERACIJE]]&lt;TODAY(),"završen","u provedbi")</f>
        <v>završen</v>
      </c>
      <c r="K938" s="18" t="s">
        <v>320</v>
      </c>
      <c r="L938" s="18" t="s">
        <v>320</v>
      </c>
      <c r="M938" s="42">
        <v>0.85</v>
      </c>
      <c r="N938" s="42">
        <v>0.15</v>
      </c>
      <c r="O938" s="27">
        <f>Ugovori_OPULJP[[#This Row],[Bespovratna sredstva - Ukupno (EU+Nac) HRK
= Ukupna ugovorena vrijednost bespovratnih sredstava]]*Ugovori_OPULJP[[#This Row],[EU STOPA SUFINANCIRANJA %
EU CO-FINANCING RATE %]]</f>
        <v>1568760</v>
      </c>
      <c r="P938" s="27">
        <f>Ugovori_OPULJP[[#This Row],[Bespovratna sredstva - Ukupno (EU+Nac) HRK
= Ukupna ugovorena vrijednost bespovratnih sredstava]]*Ugovori_OPULJP[[#This Row],[STOPA NACIONALNOG SUFINANCIRANJA %]]</f>
        <v>276840</v>
      </c>
      <c r="Q938" s="27">
        <v>1845600</v>
      </c>
      <c r="R938" s="27">
        <v>0</v>
      </c>
      <c r="S938" s="27">
        <v>0</v>
      </c>
      <c r="T938" s="20">
        <f>Ugovori_OPULJP[[#This Row],[Bespovratna sredstva - Ukupno (EU+Nac) HRK
= Ukupna ugovorena vrijednost bespovratnih sredstava]]+Ugovori_OPULJP[[#This Row],[Javni doprinos korisnika - HRK]]+Ugovori_OPULJP[[#This Row],[Privatni doprinos korisnika - HRK]]</f>
        <v>1845600</v>
      </c>
      <c r="U938" s="17" t="s">
        <v>32</v>
      </c>
      <c r="V938" s="17" t="s">
        <v>29</v>
      </c>
      <c r="W938" s="35" t="s">
        <v>3619</v>
      </c>
      <c r="X938" s="35" t="s">
        <v>704</v>
      </c>
      <c r="Y938" s="11"/>
    </row>
    <row r="939" spans="1:25" ht="51" customHeight="1" x14ac:dyDescent="0.2">
      <c r="A939" s="33" t="s">
        <v>3620</v>
      </c>
      <c r="B939" s="34" t="s">
        <v>700</v>
      </c>
      <c r="C939" s="35" t="s">
        <v>701</v>
      </c>
      <c r="D939" s="35" t="s">
        <v>3069</v>
      </c>
      <c r="E939" s="44" t="s">
        <v>74</v>
      </c>
      <c r="F939" s="37" t="s">
        <v>3621</v>
      </c>
      <c r="G939" s="37" t="s">
        <v>1225</v>
      </c>
      <c r="H939" s="19">
        <v>44000</v>
      </c>
      <c r="I939" s="19">
        <v>44548</v>
      </c>
      <c r="J939" s="19" t="str">
        <f ca="1">IF(Ugovori_OPULJP[[#This Row],[DATUM ZAVRŠETKA OPERACIJE]]&lt;TODAY(),"završen","u provedbi")</f>
        <v>završen</v>
      </c>
      <c r="K939" s="18" t="s">
        <v>92</v>
      </c>
      <c r="L939" s="18" t="s">
        <v>92</v>
      </c>
      <c r="M939" s="42">
        <v>0.85</v>
      </c>
      <c r="N939" s="42">
        <v>0.15</v>
      </c>
      <c r="O939" s="27">
        <f>Ugovori_OPULJP[[#This Row],[Bespovratna sredstva - Ukupno (EU+Nac) HRK
= Ukupna ugovorena vrijednost bespovratnih sredstava]]*Ugovori_OPULJP[[#This Row],[EU STOPA SUFINANCIRANJA %
EU CO-FINANCING RATE %]]</f>
        <v>1457949.75</v>
      </c>
      <c r="P939" s="27">
        <f>Ugovori_OPULJP[[#This Row],[Bespovratna sredstva - Ukupno (EU+Nac) HRK
= Ukupna ugovorena vrijednost bespovratnih sredstava]]*Ugovori_OPULJP[[#This Row],[STOPA NACIONALNOG SUFINANCIRANJA %]]</f>
        <v>257285.25</v>
      </c>
      <c r="Q939" s="27">
        <v>1715235</v>
      </c>
      <c r="R939" s="27">
        <v>0</v>
      </c>
      <c r="S939" s="27">
        <v>0</v>
      </c>
      <c r="T939" s="20">
        <f>Ugovori_OPULJP[[#This Row],[Bespovratna sredstva - Ukupno (EU+Nac) HRK
= Ukupna ugovorena vrijednost bespovratnih sredstava]]+Ugovori_OPULJP[[#This Row],[Javni doprinos korisnika - HRK]]+Ugovori_OPULJP[[#This Row],[Privatni doprinos korisnika - HRK]]</f>
        <v>1715235</v>
      </c>
      <c r="U939" s="17" t="s">
        <v>32</v>
      </c>
      <c r="V939" s="17" t="s">
        <v>29</v>
      </c>
      <c r="W939" s="35" t="s">
        <v>3622</v>
      </c>
      <c r="X939" s="35" t="s">
        <v>704</v>
      </c>
      <c r="Y939" s="11"/>
    </row>
    <row r="940" spans="1:25" ht="51" customHeight="1" x14ac:dyDescent="0.2">
      <c r="A940" s="33" t="s">
        <v>3623</v>
      </c>
      <c r="B940" s="34" t="s">
        <v>700</v>
      </c>
      <c r="C940" s="35" t="s">
        <v>701</v>
      </c>
      <c r="D940" s="35" t="s">
        <v>3069</v>
      </c>
      <c r="E940" s="44" t="s">
        <v>74</v>
      </c>
      <c r="F940" s="37" t="s">
        <v>3624</v>
      </c>
      <c r="G940" s="37" t="s">
        <v>3625</v>
      </c>
      <c r="H940" s="19">
        <v>44044</v>
      </c>
      <c r="I940" s="19">
        <v>44593</v>
      </c>
      <c r="J940" s="19" t="str">
        <f ca="1">IF(Ugovori_OPULJP[[#This Row],[DATUM ZAVRŠETKA OPERACIJE]]&lt;TODAY(),"završen","u provedbi")</f>
        <v>završen</v>
      </c>
      <c r="K940" s="18" t="s">
        <v>184</v>
      </c>
      <c r="L940" s="18" t="s">
        <v>184</v>
      </c>
      <c r="M940" s="42">
        <v>0.85</v>
      </c>
      <c r="N940" s="42">
        <v>0.15</v>
      </c>
      <c r="O940" s="27">
        <f>Ugovori_OPULJP[[#This Row],[Bespovratna sredstva - Ukupno (EU+Nac) HRK
= Ukupna ugovorena vrijednost bespovratnih sredstava]]*Ugovori_OPULJP[[#This Row],[EU STOPA SUFINANCIRANJA %
EU CO-FINANCING RATE %]]</f>
        <v>552381</v>
      </c>
      <c r="P940" s="27">
        <f>Ugovori_OPULJP[[#This Row],[Bespovratna sredstva - Ukupno (EU+Nac) HRK
= Ukupna ugovorena vrijednost bespovratnih sredstava]]*Ugovori_OPULJP[[#This Row],[STOPA NACIONALNOG SUFINANCIRANJA %]]</f>
        <v>97479</v>
      </c>
      <c r="Q940" s="27">
        <v>649860</v>
      </c>
      <c r="R940" s="27">
        <v>0</v>
      </c>
      <c r="S940" s="27">
        <v>0</v>
      </c>
      <c r="T940" s="20">
        <f>Ugovori_OPULJP[[#This Row],[Bespovratna sredstva - Ukupno (EU+Nac) HRK
= Ukupna ugovorena vrijednost bespovratnih sredstava]]+Ugovori_OPULJP[[#This Row],[Javni doprinos korisnika - HRK]]+Ugovori_OPULJP[[#This Row],[Privatni doprinos korisnika - HRK]]</f>
        <v>649860</v>
      </c>
      <c r="U940" s="17" t="s">
        <v>32</v>
      </c>
      <c r="V940" s="17" t="s">
        <v>29</v>
      </c>
      <c r="W940" s="35" t="s">
        <v>3626</v>
      </c>
      <c r="X940" s="35" t="s">
        <v>704</v>
      </c>
      <c r="Y940" s="11"/>
    </row>
    <row r="941" spans="1:25" ht="51" customHeight="1" x14ac:dyDescent="0.2">
      <c r="A941" s="33" t="s">
        <v>3627</v>
      </c>
      <c r="B941" s="34" t="s">
        <v>700</v>
      </c>
      <c r="C941" s="35" t="s">
        <v>701</v>
      </c>
      <c r="D941" s="35" t="s">
        <v>3069</v>
      </c>
      <c r="E941" s="44" t="s">
        <v>74</v>
      </c>
      <c r="F941" s="37" t="s">
        <v>3628</v>
      </c>
      <c r="G941" s="37" t="s">
        <v>3629</v>
      </c>
      <c r="H941" s="19">
        <v>44035</v>
      </c>
      <c r="I941" s="19">
        <v>44584</v>
      </c>
      <c r="J941" s="19" t="str">
        <f ca="1">IF(Ugovori_OPULJP[[#This Row],[DATUM ZAVRŠETKA OPERACIJE]]&lt;TODAY(),"završen","u provedbi")</f>
        <v>završen</v>
      </c>
      <c r="K941" s="18" t="s">
        <v>128</v>
      </c>
      <c r="L941" s="18" t="s">
        <v>128</v>
      </c>
      <c r="M941" s="42">
        <v>0.85</v>
      </c>
      <c r="N941" s="42">
        <v>0.15</v>
      </c>
      <c r="O941" s="27">
        <f>Ugovori_OPULJP[[#This Row],[Bespovratna sredstva - Ukupno (EU+Nac) HRK
= Ukupna ugovorena vrijednost bespovratnih sredstava]]*Ugovori_OPULJP[[#This Row],[EU STOPA SUFINANCIRANJA %
EU CO-FINANCING RATE %]]</f>
        <v>1973402.058</v>
      </c>
      <c r="P941" s="27">
        <f>Ugovori_OPULJP[[#This Row],[Bespovratna sredstva - Ukupno (EU+Nac) HRK
= Ukupna ugovorena vrijednost bespovratnih sredstava]]*Ugovori_OPULJP[[#This Row],[STOPA NACIONALNOG SUFINANCIRANJA %]]</f>
        <v>348247.42199999996</v>
      </c>
      <c r="Q941" s="27">
        <v>2321649.48</v>
      </c>
      <c r="R941" s="27">
        <v>0</v>
      </c>
      <c r="S941" s="27">
        <v>0</v>
      </c>
      <c r="T941" s="20">
        <f>Ugovori_OPULJP[[#This Row],[Bespovratna sredstva - Ukupno (EU+Nac) HRK
= Ukupna ugovorena vrijednost bespovratnih sredstava]]+Ugovori_OPULJP[[#This Row],[Javni doprinos korisnika - HRK]]+Ugovori_OPULJP[[#This Row],[Privatni doprinos korisnika - HRK]]</f>
        <v>2321649.48</v>
      </c>
      <c r="U941" s="17" t="s">
        <v>32</v>
      </c>
      <c r="V941" s="17" t="s">
        <v>29</v>
      </c>
      <c r="W941" s="35" t="s">
        <v>3630</v>
      </c>
      <c r="X941" s="35" t="s">
        <v>704</v>
      </c>
      <c r="Y941" s="11"/>
    </row>
    <row r="942" spans="1:25" ht="51" customHeight="1" x14ac:dyDescent="0.2">
      <c r="A942" s="33" t="s">
        <v>3631</v>
      </c>
      <c r="B942" s="34" t="s">
        <v>700</v>
      </c>
      <c r="C942" s="35" t="s">
        <v>701</v>
      </c>
      <c r="D942" s="35" t="s">
        <v>3069</v>
      </c>
      <c r="E942" s="44" t="s">
        <v>74</v>
      </c>
      <c r="F942" s="37" t="s">
        <v>3632</v>
      </c>
      <c r="G942" s="37" t="s">
        <v>3633</v>
      </c>
      <c r="H942" s="19">
        <v>44000</v>
      </c>
      <c r="I942" s="19">
        <v>44548</v>
      </c>
      <c r="J942" s="19" t="str">
        <f ca="1">IF(Ugovori_OPULJP[[#This Row],[DATUM ZAVRŠETKA OPERACIJE]]&lt;TODAY(),"završen","u provedbi")</f>
        <v>završen</v>
      </c>
      <c r="K942" s="18" t="s">
        <v>77</v>
      </c>
      <c r="L942" s="18" t="s">
        <v>77</v>
      </c>
      <c r="M942" s="42">
        <v>0.85</v>
      </c>
      <c r="N942" s="42">
        <v>0.15</v>
      </c>
      <c r="O942" s="27">
        <f>Ugovori_OPULJP[[#This Row],[Bespovratna sredstva - Ukupno (EU+Nac) HRK
= Ukupna ugovorena vrijednost bespovratnih sredstava]]*Ugovori_OPULJP[[#This Row],[EU STOPA SUFINANCIRANJA %
EU CO-FINANCING RATE %]]</f>
        <v>471988</v>
      </c>
      <c r="P942" s="27">
        <f>Ugovori_OPULJP[[#This Row],[Bespovratna sredstva - Ukupno (EU+Nac) HRK
= Ukupna ugovorena vrijednost bespovratnih sredstava]]*Ugovori_OPULJP[[#This Row],[STOPA NACIONALNOG SUFINANCIRANJA %]]</f>
        <v>83292</v>
      </c>
      <c r="Q942" s="27">
        <v>555280</v>
      </c>
      <c r="R942" s="27">
        <v>0</v>
      </c>
      <c r="S942" s="27">
        <v>0</v>
      </c>
      <c r="T942" s="20">
        <f>Ugovori_OPULJP[[#This Row],[Bespovratna sredstva - Ukupno (EU+Nac) HRK
= Ukupna ugovorena vrijednost bespovratnih sredstava]]+Ugovori_OPULJP[[#This Row],[Javni doprinos korisnika - HRK]]+Ugovori_OPULJP[[#This Row],[Privatni doprinos korisnika - HRK]]</f>
        <v>555280</v>
      </c>
      <c r="U942" s="17" t="s">
        <v>32</v>
      </c>
      <c r="V942" s="17" t="s">
        <v>29</v>
      </c>
      <c r="W942" s="35" t="s">
        <v>3634</v>
      </c>
      <c r="X942" s="35" t="s">
        <v>704</v>
      </c>
      <c r="Y942" s="11"/>
    </row>
    <row r="943" spans="1:25" ht="51" customHeight="1" x14ac:dyDescent="0.2">
      <c r="A943" s="33" t="s">
        <v>3635</v>
      </c>
      <c r="B943" s="34" t="s">
        <v>700</v>
      </c>
      <c r="C943" s="35" t="s">
        <v>701</v>
      </c>
      <c r="D943" s="35" t="s">
        <v>3069</v>
      </c>
      <c r="E943" s="44" t="s">
        <v>74</v>
      </c>
      <c r="F943" s="37" t="s">
        <v>3636</v>
      </c>
      <c r="G943" s="37" t="s">
        <v>3637</v>
      </c>
      <c r="H943" s="19">
        <v>44029</v>
      </c>
      <c r="I943" s="19">
        <v>44578</v>
      </c>
      <c r="J943" s="19" t="str">
        <f ca="1">IF(Ugovori_OPULJP[[#This Row],[DATUM ZAVRŠETKA OPERACIJE]]&lt;TODAY(),"završen","u provedbi")</f>
        <v>završen</v>
      </c>
      <c r="K943" s="18" t="s">
        <v>97</v>
      </c>
      <c r="L943" s="18" t="s">
        <v>97</v>
      </c>
      <c r="M943" s="42">
        <v>0.85</v>
      </c>
      <c r="N943" s="42">
        <v>0.15</v>
      </c>
      <c r="O943" s="27">
        <f>Ugovori_OPULJP[[#This Row],[Bespovratna sredstva - Ukupno (EU+Nac) HRK
= Ukupna ugovorena vrijednost bespovratnih sredstava]]*Ugovori_OPULJP[[#This Row],[EU STOPA SUFINANCIRANJA %
EU CO-FINANCING RATE %]]</f>
        <v>1070894.8465</v>
      </c>
      <c r="P943" s="27">
        <f>Ugovori_OPULJP[[#This Row],[Bespovratna sredstva - Ukupno (EU+Nac) HRK
= Ukupna ugovorena vrijednost bespovratnih sredstava]]*Ugovori_OPULJP[[#This Row],[STOPA NACIONALNOG SUFINANCIRANJA %]]</f>
        <v>188981.44349999999</v>
      </c>
      <c r="Q943" s="27">
        <v>1259876.29</v>
      </c>
      <c r="R943" s="27">
        <v>0</v>
      </c>
      <c r="S943" s="27">
        <v>0</v>
      </c>
      <c r="T943" s="20">
        <f>Ugovori_OPULJP[[#This Row],[Bespovratna sredstva - Ukupno (EU+Nac) HRK
= Ukupna ugovorena vrijednost bespovratnih sredstava]]+Ugovori_OPULJP[[#This Row],[Javni doprinos korisnika - HRK]]+Ugovori_OPULJP[[#This Row],[Privatni doprinos korisnika - HRK]]</f>
        <v>1259876.29</v>
      </c>
      <c r="U943" s="17" t="s">
        <v>32</v>
      </c>
      <c r="V943" s="17" t="s">
        <v>29</v>
      </c>
      <c r="W943" s="35" t="s">
        <v>3638</v>
      </c>
      <c r="X943" s="35" t="s">
        <v>704</v>
      </c>
      <c r="Y943" s="11"/>
    </row>
    <row r="944" spans="1:25" ht="51" customHeight="1" x14ac:dyDescent="0.2">
      <c r="A944" s="33" t="s">
        <v>3639</v>
      </c>
      <c r="B944" s="34" t="s">
        <v>700</v>
      </c>
      <c r="C944" s="35" t="s">
        <v>701</v>
      </c>
      <c r="D944" s="35" t="s">
        <v>3069</v>
      </c>
      <c r="E944" s="44" t="s">
        <v>74</v>
      </c>
      <c r="F944" s="37" t="s">
        <v>3640</v>
      </c>
      <c r="G944" s="37" t="s">
        <v>3641</v>
      </c>
      <c r="H944" s="19">
        <v>44078</v>
      </c>
      <c r="I944" s="19">
        <v>44561</v>
      </c>
      <c r="J944" s="19" t="str">
        <f ca="1">IF(Ugovori_OPULJP[[#This Row],[DATUM ZAVRŠETKA OPERACIJE]]&lt;TODAY(),"završen","u provedbi")</f>
        <v>završen</v>
      </c>
      <c r="K944" s="18" t="s">
        <v>3642</v>
      </c>
      <c r="L944" s="18" t="s">
        <v>184</v>
      </c>
      <c r="M944" s="42">
        <v>0.85</v>
      </c>
      <c r="N944" s="42">
        <v>0.15</v>
      </c>
      <c r="O944" s="27">
        <f>Ugovori_OPULJP[[#This Row],[Bespovratna sredstva - Ukupno (EU+Nac) HRK
= Ukupna ugovorena vrijednost bespovratnih sredstava]]*Ugovori_OPULJP[[#This Row],[EU STOPA SUFINANCIRANJA %
EU CO-FINANCING RATE %]]</f>
        <v>1554437.5</v>
      </c>
      <c r="P944" s="27">
        <f>Ugovori_OPULJP[[#This Row],[Bespovratna sredstva - Ukupno (EU+Nac) HRK
= Ukupna ugovorena vrijednost bespovratnih sredstava]]*Ugovori_OPULJP[[#This Row],[STOPA NACIONALNOG SUFINANCIRANJA %]]</f>
        <v>274312.5</v>
      </c>
      <c r="Q944" s="27">
        <v>1828750</v>
      </c>
      <c r="R944" s="27">
        <v>0</v>
      </c>
      <c r="S944" s="27">
        <v>0</v>
      </c>
      <c r="T944" s="20">
        <f>Ugovori_OPULJP[[#This Row],[Bespovratna sredstva - Ukupno (EU+Nac) HRK
= Ukupna ugovorena vrijednost bespovratnih sredstava]]+Ugovori_OPULJP[[#This Row],[Javni doprinos korisnika - HRK]]+Ugovori_OPULJP[[#This Row],[Privatni doprinos korisnika - HRK]]</f>
        <v>1828750</v>
      </c>
      <c r="U944" s="17" t="s">
        <v>32</v>
      </c>
      <c r="V944" s="17" t="s">
        <v>29</v>
      </c>
      <c r="W944" s="81" t="s">
        <v>3643</v>
      </c>
      <c r="X944" s="35" t="s">
        <v>704</v>
      </c>
      <c r="Y944" s="11"/>
    </row>
    <row r="945" spans="1:25" ht="51" customHeight="1" x14ac:dyDescent="0.2">
      <c r="A945" s="33" t="s">
        <v>3644</v>
      </c>
      <c r="B945" s="34" t="s">
        <v>700</v>
      </c>
      <c r="C945" s="35" t="s">
        <v>701</v>
      </c>
      <c r="D945" s="35" t="s">
        <v>3069</v>
      </c>
      <c r="E945" s="44" t="s">
        <v>74</v>
      </c>
      <c r="F945" s="37" t="s">
        <v>3645</v>
      </c>
      <c r="G945" s="37" t="s">
        <v>1150</v>
      </c>
      <c r="H945" s="19">
        <v>44033</v>
      </c>
      <c r="I945" s="19">
        <v>44490</v>
      </c>
      <c r="J945" s="19" t="str">
        <f ca="1">IF(Ugovori_OPULJP[[#This Row],[DATUM ZAVRŠETKA OPERACIJE]]&lt;TODAY(),"završen","u provedbi")</f>
        <v>završen</v>
      </c>
      <c r="K945" s="18" t="s">
        <v>209</v>
      </c>
      <c r="L945" s="18" t="s">
        <v>209</v>
      </c>
      <c r="M945" s="42">
        <v>0.85</v>
      </c>
      <c r="N945" s="42">
        <v>0.15</v>
      </c>
      <c r="O945" s="27">
        <f>Ugovori_OPULJP[[#This Row],[Bespovratna sredstva - Ukupno (EU+Nac) HRK
= Ukupna ugovorena vrijednost bespovratnih sredstava]]*Ugovori_OPULJP[[#This Row],[EU STOPA SUFINANCIRANJA %
EU CO-FINANCING RATE %]]</f>
        <v>1133220</v>
      </c>
      <c r="P945" s="27">
        <f>Ugovori_OPULJP[[#This Row],[Bespovratna sredstva - Ukupno (EU+Nac) HRK
= Ukupna ugovorena vrijednost bespovratnih sredstava]]*Ugovori_OPULJP[[#This Row],[STOPA NACIONALNOG SUFINANCIRANJA %]]</f>
        <v>199980</v>
      </c>
      <c r="Q945" s="27">
        <v>1333200</v>
      </c>
      <c r="R945" s="27">
        <v>0</v>
      </c>
      <c r="S945" s="27">
        <v>0</v>
      </c>
      <c r="T945" s="20">
        <f>Ugovori_OPULJP[[#This Row],[Bespovratna sredstva - Ukupno (EU+Nac) HRK
= Ukupna ugovorena vrijednost bespovratnih sredstava]]+Ugovori_OPULJP[[#This Row],[Javni doprinos korisnika - HRK]]+Ugovori_OPULJP[[#This Row],[Privatni doprinos korisnika - HRK]]</f>
        <v>1333200</v>
      </c>
      <c r="U945" s="17" t="s">
        <v>32</v>
      </c>
      <c r="V945" s="17" t="s">
        <v>29</v>
      </c>
      <c r="W945" s="35" t="s">
        <v>3646</v>
      </c>
      <c r="X945" s="35" t="s">
        <v>704</v>
      </c>
      <c r="Y945" s="11"/>
    </row>
    <row r="946" spans="1:25" ht="51" customHeight="1" x14ac:dyDescent="0.2">
      <c r="A946" s="33" t="s">
        <v>3647</v>
      </c>
      <c r="B946" s="34" t="s">
        <v>700</v>
      </c>
      <c r="C946" s="35" t="s">
        <v>701</v>
      </c>
      <c r="D946" s="35" t="s">
        <v>3069</v>
      </c>
      <c r="E946" s="44" t="s">
        <v>74</v>
      </c>
      <c r="F946" s="37" t="s">
        <v>3648</v>
      </c>
      <c r="G946" s="37" t="s">
        <v>3649</v>
      </c>
      <c r="H946" s="19">
        <v>44036</v>
      </c>
      <c r="I946" s="19">
        <v>44585</v>
      </c>
      <c r="J946" s="19" t="str">
        <f ca="1">IF(Ugovori_OPULJP[[#This Row],[DATUM ZAVRŠETKA OPERACIJE]]&lt;TODAY(),"završen","u provedbi")</f>
        <v>završen</v>
      </c>
      <c r="K946" s="18" t="s">
        <v>97</v>
      </c>
      <c r="L946" s="18" t="s">
        <v>97</v>
      </c>
      <c r="M946" s="42">
        <v>0.85</v>
      </c>
      <c r="N946" s="42">
        <v>0.15</v>
      </c>
      <c r="O946" s="27">
        <f>Ugovori_OPULJP[[#This Row],[Bespovratna sredstva - Ukupno (EU+Nac) HRK
= Ukupna ugovorena vrijednost bespovratnih sredstava]]*Ugovori_OPULJP[[#This Row],[EU STOPA SUFINANCIRANJA %
EU CO-FINANCING RATE %]]</f>
        <v>787525</v>
      </c>
      <c r="P946" s="27">
        <f>Ugovori_OPULJP[[#This Row],[Bespovratna sredstva - Ukupno (EU+Nac) HRK
= Ukupna ugovorena vrijednost bespovratnih sredstava]]*Ugovori_OPULJP[[#This Row],[STOPA NACIONALNOG SUFINANCIRANJA %]]</f>
        <v>138975</v>
      </c>
      <c r="Q946" s="27">
        <v>926500</v>
      </c>
      <c r="R946" s="27">
        <v>0</v>
      </c>
      <c r="S946" s="27">
        <v>0</v>
      </c>
      <c r="T946" s="20">
        <f>Ugovori_OPULJP[[#This Row],[Bespovratna sredstva - Ukupno (EU+Nac) HRK
= Ukupna ugovorena vrijednost bespovratnih sredstava]]+Ugovori_OPULJP[[#This Row],[Javni doprinos korisnika - HRK]]+Ugovori_OPULJP[[#This Row],[Privatni doprinos korisnika - HRK]]</f>
        <v>926500</v>
      </c>
      <c r="U946" s="17" t="s">
        <v>32</v>
      </c>
      <c r="V946" s="17" t="s">
        <v>29</v>
      </c>
      <c r="W946" s="35" t="s">
        <v>3650</v>
      </c>
      <c r="X946" s="35" t="s">
        <v>704</v>
      </c>
      <c r="Y946" s="11"/>
    </row>
    <row r="947" spans="1:25" ht="51" customHeight="1" x14ac:dyDescent="0.2">
      <c r="A947" s="33" t="s">
        <v>3651</v>
      </c>
      <c r="B947" s="34" t="s">
        <v>700</v>
      </c>
      <c r="C947" s="35" t="s">
        <v>701</v>
      </c>
      <c r="D947" s="35" t="s">
        <v>3069</v>
      </c>
      <c r="E947" s="44" t="s">
        <v>74</v>
      </c>
      <c r="F947" s="37" t="s">
        <v>3652</v>
      </c>
      <c r="G947" s="37" t="s">
        <v>8113</v>
      </c>
      <c r="H947" s="19">
        <v>44078</v>
      </c>
      <c r="I947" s="19">
        <v>44561</v>
      </c>
      <c r="J947" s="19" t="str">
        <f ca="1">IF(Ugovori_OPULJP[[#This Row],[DATUM ZAVRŠETKA OPERACIJE]]&lt;TODAY(),"završen","u provedbi")</f>
        <v>završen</v>
      </c>
      <c r="K947" s="18" t="s">
        <v>184</v>
      </c>
      <c r="L947" s="18" t="s">
        <v>184</v>
      </c>
      <c r="M947" s="42">
        <v>0.85</v>
      </c>
      <c r="N947" s="42">
        <v>0.15</v>
      </c>
      <c r="O947" s="27">
        <f>Ugovori_OPULJP[[#This Row],[Bespovratna sredstva - Ukupno (EU+Nac) HRK
= Ukupna ugovorena vrijednost bespovratnih sredstava]]*Ugovori_OPULJP[[#This Row],[EU STOPA SUFINANCIRANJA %
EU CO-FINANCING RATE %]]</f>
        <v>1932666.25</v>
      </c>
      <c r="P947" s="27">
        <f>Ugovori_OPULJP[[#This Row],[Bespovratna sredstva - Ukupno (EU+Nac) HRK
= Ukupna ugovorena vrijednost bespovratnih sredstava]]*Ugovori_OPULJP[[#This Row],[STOPA NACIONALNOG SUFINANCIRANJA %]]</f>
        <v>341058.75</v>
      </c>
      <c r="Q947" s="27">
        <v>2273725</v>
      </c>
      <c r="R947" s="27">
        <v>0</v>
      </c>
      <c r="S947" s="27">
        <v>0</v>
      </c>
      <c r="T947" s="20">
        <f>Ugovori_OPULJP[[#This Row],[Bespovratna sredstva - Ukupno (EU+Nac) HRK
= Ukupna ugovorena vrijednost bespovratnih sredstava]]+Ugovori_OPULJP[[#This Row],[Javni doprinos korisnika - HRK]]+Ugovori_OPULJP[[#This Row],[Privatni doprinos korisnika - HRK]]</f>
        <v>2273725</v>
      </c>
      <c r="U947" s="17" t="s">
        <v>32</v>
      </c>
      <c r="V947" s="17" t="s">
        <v>29</v>
      </c>
      <c r="W947" s="81" t="s">
        <v>3653</v>
      </c>
      <c r="X947" s="35" t="s">
        <v>704</v>
      </c>
      <c r="Y947" s="11"/>
    </row>
    <row r="948" spans="1:25" ht="51" customHeight="1" x14ac:dyDescent="0.2">
      <c r="A948" s="33" t="s">
        <v>3654</v>
      </c>
      <c r="B948" s="34" t="s">
        <v>700</v>
      </c>
      <c r="C948" s="35" t="s">
        <v>701</v>
      </c>
      <c r="D948" s="35" t="s">
        <v>3069</v>
      </c>
      <c r="E948" s="83" t="s">
        <v>74</v>
      </c>
      <c r="F948" s="37" t="s">
        <v>3655</v>
      </c>
      <c r="G948" s="37" t="s">
        <v>2875</v>
      </c>
      <c r="H948" s="19">
        <v>44078</v>
      </c>
      <c r="I948" s="19">
        <v>44624</v>
      </c>
      <c r="J948" s="19" t="str">
        <f ca="1">IF(Ugovori_OPULJP[[#This Row],[DATUM ZAVRŠETKA OPERACIJE]]&lt;TODAY(),"završen","u provedbi")</f>
        <v>završen</v>
      </c>
      <c r="K948" s="18" t="s">
        <v>92</v>
      </c>
      <c r="L948" s="18" t="s">
        <v>92</v>
      </c>
      <c r="M948" s="42">
        <v>0.85</v>
      </c>
      <c r="N948" s="42">
        <v>0.15</v>
      </c>
      <c r="O948" s="27">
        <f>Ugovori_OPULJP[[#This Row],[Bespovratna sredstva - Ukupno (EU+Nac) HRK
= Ukupna ugovorena vrijednost bespovratnih sredstava]]*Ugovori_OPULJP[[#This Row],[EU STOPA SUFINANCIRANJA %
EU CO-FINANCING RATE %]]</f>
        <v>538466.5</v>
      </c>
      <c r="P948" s="27">
        <f>Ugovori_OPULJP[[#This Row],[Bespovratna sredstva - Ukupno (EU+Nac) HRK
= Ukupna ugovorena vrijednost bespovratnih sredstava]]*Ugovori_OPULJP[[#This Row],[STOPA NACIONALNOG SUFINANCIRANJA %]]</f>
        <v>95023.5</v>
      </c>
      <c r="Q948" s="27">
        <v>633490</v>
      </c>
      <c r="R948" s="27">
        <v>0</v>
      </c>
      <c r="S948" s="27">
        <v>0</v>
      </c>
      <c r="T948" s="20">
        <f>Ugovori_OPULJP[[#This Row],[Bespovratna sredstva - Ukupno (EU+Nac) HRK
= Ukupna ugovorena vrijednost bespovratnih sredstava]]+Ugovori_OPULJP[[#This Row],[Javni doprinos korisnika - HRK]]+Ugovori_OPULJP[[#This Row],[Privatni doprinos korisnika - HRK]]</f>
        <v>633490</v>
      </c>
      <c r="U948" s="17" t="s">
        <v>32</v>
      </c>
      <c r="V948" s="17" t="s">
        <v>29</v>
      </c>
      <c r="W948" s="81" t="s">
        <v>3656</v>
      </c>
      <c r="X948" s="35" t="s">
        <v>704</v>
      </c>
      <c r="Y948" s="11"/>
    </row>
    <row r="949" spans="1:25" ht="51" customHeight="1" x14ac:dyDescent="0.2">
      <c r="A949" s="33" t="s">
        <v>3657</v>
      </c>
      <c r="B949" s="34" t="s">
        <v>700</v>
      </c>
      <c r="C949" s="35" t="s">
        <v>701</v>
      </c>
      <c r="D949" s="35" t="s">
        <v>3069</v>
      </c>
      <c r="E949" s="44" t="s">
        <v>74</v>
      </c>
      <c r="F949" s="37" t="s">
        <v>3658</v>
      </c>
      <c r="G949" s="37" t="s">
        <v>3659</v>
      </c>
      <c r="H949" s="19">
        <v>44044</v>
      </c>
      <c r="I949" s="19">
        <v>44470</v>
      </c>
      <c r="J949" s="19" t="str">
        <f ca="1">IF(Ugovori_OPULJP[[#This Row],[DATUM ZAVRŠETKA OPERACIJE]]&lt;TODAY(),"završen","u provedbi")</f>
        <v>završen</v>
      </c>
      <c r="K949" s="18" t="s">
        <v>82</v>
      </c>
      <c r="L949" s="18" t="s">
        <v>82</v>
      </c>
      <c r="M949" s="42">
        <v>0.85</v>
      </c>
      <c r="N949" s="42">
        <v>0.15</v>
      </c>
      <c r="O949" s="27">
        <f>Ugovori_OPULJP[[#This Row],[Bespovratna sredstva - Ukupno (EU+Nac) HRK
= Ukupna ugovorena vrijednost bespovratnih sredstava]]*Ugovori_OPULJP[[#This Row],[EU STOPA SUFINANCIRANJA %
EU CO-FINANCING RATE %]]</f>
        <v>928234</v>
      </c>
      <c r="P949" s="27">
        <f>Ugovori_OPULJP[[#This Row],[Bespovratna sredstva - Ukupno (EU+Nac) HRK
= Ukupna ugovorena vrijednost bespovratnih sredstava]]*Ugovori_OPULJP[[#This Row],[STOPA NACIONALNOG SUFINANCIRANJA %]]</f>
        <v>163806</v>
      </c>
      <c r="Q949" s="27">
        <v>1092040</v>
      </c>
      <c r="R949" s="27">
        <v>0</v>
      </c>
      <c r="S949" s="27">
        <v>0</v>
      </c>
      <c r="T949" s="20">
        <f>Ugovori_OPULJP[[#This Row],[Bespovratna sredstva - Ukupno (EU+Nac) HRK
= Ukupna ugovorena vrijednost bespovratnih sredstava]]+Ugovori_OPULJP[[#This Row],[Javni doprinos korisnika - HRK]]+Ugovori_OPULJP[[#This Row],[Privatni doprinos korisnika - HRK]]</f>
        <v>1092040</v>
      </c>
      <c r="U949" s="17" t="s">
        <v>32</v>
      </c>
      <c r="V949" s="17" t="s">
        <v>29</v>
      </c>
      <c r="W949" s="35" t="s">
        <v>3660</v>
      </c>
      <c r="X949" s="35" t="s">
        <v>704</v>
      </c>
      <c r="Y949" s="11"/>
    </row>
    <row r="950" spans="1:25" ht="51" customHeight="1" x14ac:dyDescent="0.2">
      <c r="A950" s="33" t="s">
        <v>3661</v>
      </c>
      <c r="B950" s="34" t="s">
        <v>700</v>
      </c>
      <c r="C950" s="35" t="s">
        <v>701</v>
      </c>
      <c r="D950" s="35" t="s">
        <v>3069</v>
      </c>
      <c r="E950" s="44" t="s">
        <v>74</v>
      </c>
      <c r="F950" s="37" t="s">
        <v>3662</v>
      </c>
      <c r="G950" s="37" t="s">
        <v>1074</v>
      </c>
      <c r="H950" s="19">
        <v>44109</v>
      </c>
      <c r="I950" s="19">
        <v>44656</v>
      </c>
      <c r="J950" s="19" t="str">
        <f ca="1">IF(Ugovori_OPULJP[[#This Row],[DATUM ZAVRŠETKA OPERACIJE]]&lt;TODAY(),"završen","u provedbi")</f>
        <v>završen</v>
      </c>
      <c r="K950" s="18" t="s">
        <v>102</v>
      </c>
      <c r="L950" s="18" t="s">
        <v>102</v>
      </c>
      <c r="M950" s="42">
        <v>0.85</v>
      </c>
      <c r="N950" s="42">
        <v>0.15</v>
      </c>
      <c r="O950" s="27">
        <f>Ugovori_OPULJP[[#This Row],[Bespovratna sredstva - Ukupno (EU+Nac) HRK
= Ukupna ugovorena vrijednost bespovratnih sredstava]]*Ugovori_OPULJP[[#This Row],[EU STOPA SUFINANCIRANJA %
EU CO-FINANCING RATE %]]</f>
        <v>1883855</v>
      </c>
      <c r="P950" s="27">
        <f>Ugovori_OPULJP[[#This Row],[Bespovratna sredstva - Ukupno (EU+Nac) HRK
= Ukupna ugovorena vrijednost bespovratnih sredstava]]*Ugovori_OPULJP[[#This Row],[STOPA NACIONALNOG SUFINANCIRANJA %]]</f>
        <v>332445</v>
      </c>
      <c r="Q950" s="27">
        <v>2216300</v>
      </c>
      <c r="R950" s="27">
        <v>0</v>
      </c>
      <c r="S950" s="27">
        <v>0</v>
      </c>
      <c r="T950" s="20">
        <f>Ugovori_OPULJP[[#This Row],[Bespovratna sredstva - Ukupno (EU+Nac) HRK
= Ukupna ugovorena vrijednost bespovratnih sredstava]]+Ugovori_OPULJP[[#This Row],[Javni doprinos korisnika - HRK]]+Ugovori_OPULJP[[#This Row],[Privatni doprinos korisnika - HRK]]</f>
        <v>2216300</v>
      </c>
      <c r="U950" s="17" t="s">
        <v>32</v>
      </c>
      <c r="V950" s="17" t="s">
        <v>29</v>
      </c>
      <c r="W950" s="35" t="s">
        <v>3663</v>
      </c>
      <c r="X950" s="35" t="s">
        <v>704</v>
      </c>
      <c r="Y950" s="11"/>
    </row>
    <row r="951" spans="1:25" ht="51" customHeight="1" x14ac:dyDescent="0.2">
      <c r="A951" s="33" t="s">
        <v>3664</v>
      </c>
      <c r="B951" s="34" t="s">
        <v>700</v>
      </c>
      <c r="C951" s="35" t="s">
        <v>701</v>
      </c>
      <c r="D951" s="35" t="s">
        <v>3069</v>
      </c>
      <c r="E951" s="44" t="s">
        <v>74</v>
      </c>
      <c r="F951" s="37" t="s">
        <v>12865</v>
      </c>
      <c r="G951" s="37" t="s">
        <v>1229</v>
      </c>
      <c r="H951" s="19">
        <v>44109</v>
      </c>
      <c r="I951" s="19">
        <v>44597</v>
      </c>
      <c r="J951" s="19" t="str">
        <f ca="1">IF(Ugovori_OPULJP[[#This Row],[DATUM ZAVRŠETKA OPERACIJE]]&lt;TODAY(),"završen","u provedbi")</f>
        <v>završen</v>
      </c>
      <c r="K951" s="18" t="s">
        <v>102</v>
      </c>
      <c r="L951" s="18" t="s">
        <v>102</v>
      </c>
      <c r="M951" s="42">
        <v>0.85</v>
      </c>
      <c r="N951" s="42">
        <v>0.15</v>
      </c>
      <c r="O951" s="27">
        <f>Ugovori_OPULJP[[#This Row],[Bespovratna sredstva - Ukupno (EU+Nac) HRK
= Ukupna ugovorena vrijednost bespovratnih sredstava]]*Ugovori_OPULJP[[#This Row],[EU STOPA SUFINANCIRANJA %
EU CO-FINANCING RATE %]]</f>
        <v>786517.75</v>
      </c>
      <c r="P951" s="27">
        <f>Ugovori_OPULJP[[#This Row],[Bespovratna sredstva - Ukupno (EU+Nac) HRK
= Ukupna ugovorena vrijednost bespovratnih sredstava]]*Ugovori_OPULJP[[#This Row],[STOPA NACIONALNOG SUFINANCIRANJA %]]</f>
        <v>138797.25</v>
      </c>
      <c r="Q951" s="27">
        <v>925315</v>
      </c>
      <c r="R951" s="27">
        <v>0</v>
      </c>
      <c r="S951" s="27">
        <v>0</v>
      </c>
      <c r="T951" s="20">
        <f>Ugovori_OPULJP[[#This Row],[Bespovratna sredstva - Ukupno (EU+Nac) HRK
= Ukupna ugovorena vrijednost bespovratnih sredstava]]+Ugovori_OPULJP[[#This Row],[Javni doprinos korisnika - HRK]]+Ugovori_OPULJP[[#This Row],[Privatni doprinos korisnika - HRK]]</f>
        <v>925315</v>
      </c>
      <c r="U951" s="17" t="s">
        <v>32</v>
      </c>
      <c r="V951" s="17" t="s">
        <v>29</v>
      </c>
      <c r="W951" s="35" t="s">
        <v>3665</v>
      </c>
      <c r="X951" s="35" t="s">
        <v>704</v>
      </c>
      <c r="Y951" s="11"/>
    </row>
    <row r="952" spans="1:25" ht="51" customHeight="1" x14ac:dyDescent="0.2">
      <c r="A952" s="33" t="s">
        <v>3666</v>
      </c>
      <c r="B952" s="34" t="s">
        <v>700</v>
      </c>
      <c r="C952" s="35" t="s">
        <v>701</v>
      </c>
      <c r="D952" s="35" t="s">
        <v>3069</v>
      </c>
      <c r="E952" s="44" t="s">
        <v>74</v>
      </c>
      <c r="F952" s="37" t="s">
        <v>3667</v>
      </c>
      <c r="G952" s="37" t="s">
        <v>3668</v>
      </c>
      <c r="H952" s="19">
        <v>44083</v>
      </c>
      <c r="I952" s="19">
        <v>44629</v>
      </c>
      <c r="J952" s="19" t="str">
        <f ca="1">IF(Ugovori_OPULJP[[#This Row],[DATUM ZAVRŠETKA OPERACIJE]]&lt;TODAY(),"završen","u provedbi")</f>
        <v>završen</v>
      </c>
      <c r="K952" s="18" t="s">
        <v>31</v>
      </c>
      <c r="L952" s="18" t="s">
        <v>31</v>
      </c>
      <c r="M952" s="42">
        <v>0.85</v>
      </c>
      <c r="N952" s="42">
        <v>0.15</v>
      </c>
      <c r="O952" s="27">
        <f>Ugovori_OPULJP[[#This Row],[Bespovratna sredstva - Ukupno (EU+Nac) HRK
= Ukupna ugovorena vrijednost bespovratnih sredstava]]*Ugovori_OPULJP[[#This Row],[EU STOPA SUFINANCIRANJA %
EU CO-FINANCING RATE %]]</f>
        <v>1184041.2364999999</v>
      </c>
      <c r="P952" s="27">
        <f>Ugovori_OPULJP[[#This Row],[Bespovratna sredstva - Ukupno (EU+Nac) HRK
= Ukupna ugovorena vrijednost bespovratnih sredstava]]*Ugovori_OPULJP[[#This Row],[STOPA NACIONALNOG SUFINANCIRANJA %]]</f>
        <v>208948.45349999997</v>
      </c>
      <c r="Q952" s="27">
        <v>1392989.69</v>
      </c>
      <c r="R952" s="27">
        <v>0</v>
      </c>
      <c r="S952" s="27">
        <v>0</v>
      </c>
      <c r="T952" s="20">
        <f>Ugovori_OPULJP[[#This Row],[Bespovratna sredstva - Ukupno (EU+Nac) HRK
= Ukupna ugovorena vrijednost bespovratnih sredstava]]+Ugovori_OPULJP[[#This Row],[Javni doprinos korisnika - HRK]]+Ugovori_OPULJP[[#This Row],[Privatni doprinos korisnika - HRK]]</f>
        <v>1392989.69</v>
      </c>
      <c r="U952" s="17" t="s">
        <v>32</v>
      </c>
      <c r="V952" s="17" t="s">
        <v>29</v>
      </c>
      <c r="W952" s="81" t="s">
        <v>3669</v>
      </c>
      <c r="X952" s="35" t="s">
        <v>704</v>
      </c>
      <c r="Y952" s="11"/>
    </row>
    <row r="953" spans="1:25" ht="51" customHeight="1" x14ac:dyDescent="0.2">
      <c r="A953" s="33" t="s">
        <v>3670</v>
      </c>
      <c r="B953" s="34" t="s">
        <v>700</v>
      </c>
      <c r="C953" s="35" t="s">
        <v>701</v>
      </c>
      <c r="D953" s="35" t="s">
        <v>3069</v>
      </c>
      <c r="E953" s="44" t="s">
        <v>74</v>
      </c>
      <c r="F953" s="37" t="s">
        <v>12866</v>
      </c>
      <c r="G953" s="37" t="s">
        <v>3671</v>
      </c>
      <c r="H953" s="19">
        <v>44131</v>
      </c>
      <c r="I953" s="19">
        <v>44678</v>
      </c>
      <c r="J953" s="19" t="str">
        <f ca="1">IF(Ugovori_OPULJP[[#This Row],[DATUM ZAVRŠETKA OPERACIJE]]&lt;TODAY(),"završen","u provedbi")</f>
        <v>završen</v>
      </c>
      <c r="K953" s="18" t="s">
        <v>31</v>
      </c>
      <c r="L953" s="18" t="s">
        <v>31</v>
      </c>
      <c r="M953" s="42">
        <v>0.85</v>
      </c>
      <c r="N953" s="42">
        <v>0.15</v>
      </c>
      <c r="O953" s="27">
        <f>Ugovori_OPULJP[[#This Row],[Bespovratna sredstva - Ukupno (EU+Nac) HRK
= Ukupna ugovorena vrijednost bespovratnih sredstava]]*Ugovori_OPULJP[[#This Row],[EU STOPA SUFINANCIRANJA %
EU CO-FINANCING RATE %]]</f>
        <v>1183582.5</v>
      </c>
      <c r="P953" s="27">
        <f>Ugovori_OPULJP[[#This Row],[Bespovratna sredstva - Ukupno (EU+Nac) HRK
= Ukupna ugovorena vrijednost bespovratnih sredstava]]*Ugovori_OPULJP[[#This Row],[STOPA NACIONALNOG SUFINANCIRANJA %]]</f>
        <v>208867.5</v>
      </c>
      <c r="Q953" s="27">
        <v>1392450</v>
      </c>
      <c r="R953" s="27">
        <v>0</v>
      </c>
      <c r="S953" s="27">
        <v>0</v>
      </c>
      <c r="T953" s="20">
        <f>Ugovori_OPULJP[[#This Row],[Bespovratna sredstva - Ukupno (EU+Nac) HRK
= Ukupna ugovorena vrijednost bespovratnih sredstava]]+Ugovori_OPULJP[[#This Row],[Javni doprinos korisnika - HRK]]+Ugovori_OPULJP[[#This Row],[Privatni doprinos korisnika - HRK]]</f>
        <v>1392450</v>
      </c>
      <c r="U953" s="17" t="s">
        <v>32</v>
      </c>
      <c r="V953" s="17" t="s">
        <v>29</v>
      </c>
      <c r="W953" s="35" t="s">
        <v>3672</v>
      </c>
      <c r="X953" s="35" t="s">
        <v>704</v>
      </c>
      <c r="Y953" s="11"/>
    </row>
    <row r="954" spans="1:25" ht="51" customHeight="1" x14ac:dyDescent="0.2">
      <c r="A954" s="33" t="s">
        <v>3673</v>
      </c>
      <c r="B954" s="34" t="s">
        <v>700</v>
      </c>
      <c r="C954" s="35" t="s">
        <v>701</v>
      </c>
      <c r="D954" s="35" t="s">
        <v>3069</v>
      </c>
      <c r="E954" s="44" t="s">
        <v>74</v>
      </c>
      <c r="F954" s="37" t="s">
        <v>3674</v>
      </c>
      <c r="G954" s="37" t="s">
        <v>3675</v>
      </c>
      <c r="H954" s="19">
        <v>44091</v>
      </c>
      <c r="I954" s="19">
        <v>44637</v>
      </c>
      <c r="J954" s="19" t="str">
        <f ca="1">IF(Ugovori_OPULJP[[#This Row],[DATUM ZAVRŠETKA OPERACIJE]]&lt;TODAY(),"završen","u provedbi")</f>
        <v>završen</v>
      </c>
      <c r="K954" s="18" t="s">
        <v>560</v>
      </c>
      <c r="L954" s="18" t="s">
        <v>560</v>
      </c>
      <c r="M954" s="42">
        <v>0.85</v>
      </c>
      <c r="N954" s="42">
        <v>0.15</v>
      </c>
      <c r="O954" s="27">
        <f>Ugovori_OPULJP[[#This Row],[Bespovratna sredstva - Ukupno (EU+Nac) HRK
= Ukupna ugovorena vrijednost bespovratnih sredstava]]*Ugovori_OPULJP[[#This Row],[EU STOPA SUFINANCIRANJA %
EU CO-FINANCING RATE %]]</f>
        <v>1578721.6514999999</v>
      </c>
      <c r="P954" s="27">
        <f>Ugovori_OPULJP[[#This Row],[Bespovratna sredstva - Ukupno (EU+Nac) HRK
= Ukupna ugovorena vrijednost bespovratnih sredstava]]*Ugovori_OPULJP[[#This Row],[STOPA NACIONALNOG SUFINANCIRANJA %]]</f>
        <v>278597.93849999999</v>
      </c>
      <c r="Q954" s="27">
        <v>1857319.59</v>
      </c>
      <c r="R954" s="27">
        <v>0</v>
      </c>
      <c r="S954" s="27">
        <v>0</v>
      </c>
      <c r="T954" s="20">
        <f>Ugovori_OPULJP[[#This Row],[Bespovratna sredstva - Ukupno (EU+Nac) HRK
= Ukupna ugovorena vrijednost bespovratnih sredstava]]+Ugovori_OPULJP[[#This Row],[Javni doprinos korisnika - HRK]]+Ugovori_OPULJP[[#This Row],[Privatni doprinos korisnika - HRK]]</f>
        <v>1857319.59</v>
      </c>
      <c r="U954" s="17" t="s">
        <v>32</v>
      </c>
      <c r="V954" s="17" t="s">
        <v>29</v>
      </c>
      <c r="W954" s="35" t="s">
        <v>3676</v>
      </c>
      <c r="X954" s="35" t="s">
        <v>704</v>
      </c>
      <c r="Y954" s="11"/>
    </row>
    <row r="955" spans="1:25" ht="51" customHeight="1" x14ac:dyDescent="0.2">
      <c r="A955" s="28" t="s">
        <v>3677</v>
      </c>
      <c r="B955" s="24" t="s">
        <v>700</v>
      </c>
      <c r="C955" s="21" t="s">
        <v>701</v>
      </c>
      <c r="D955" s="21" t="s">
        <v>3069</v>
      </c>
      <c r="E955" s="44" t="s">
        <v>74</v>
      </c>
      <c r="F955" s="23" t="s">
        <v>3678</v>
      </c>
      <c r="G955" s="23" t="s">
        <v>3679</v>
      </c>
      <c r="H955" s="29">
        <v>44155</v>
      </c>
      <c r="I955" s="29">
        <v>44701</v>
      </c>
      <c r="J955" s="29" t="str">
        <f ca="1">IF(Ugovori_OPULJP[[#This Row],[DATUM ZAVRŠETKA OPERACIJE]]&lt;TODAY(),"završen","u provedbi")</f>
        <v>završen</v>
      </c>
      <c r="K955" s="43" t="s">
        <v>153</v>
      </c>
      <c r="L955" s="18" t="s">
        <v>153</v>
      </c>
      <c r="M955" s="42">
        <v>0.85</v>
      </c>
      <c r="N955" s="42">
        <v>0.15</v>
      </c>
      <c r="O955" s="27">
        <f>Ugovori_OPULJP[[#This Row],[Bespovratna sredstva - Ukupno (EU+Nac) HRK
= Ukupna ugovorena vrijednost bespovratnih sredstava]]*Ugovori_OPULJP[[#This Row],[EU STOPA SUFINANCIRANJA %
EU CO-FINANCING RATE %]]</f>
        <v>315744.33199999999</v>
      </c>
      <c r="P955" s="27">
        <f>Ugovori_OPULJP[[#This Row],[Bespovratna sredstva - Ukupno (EU+Nac) HRK
= Ukupna ugovorena vrijednost bespovratnih sredstava]]*Ugovori_OPULJP[[#This Row],[STOPA NACIONALNOG SUFINANCIRANJA %]]</f>
        <v>55719.587999999996</v>
      </c>
      <c r="Q955" s="20">
        <v>371463.92</v>
      </c>
      <c r="R955" s="27">
        <v>0</v>
      </c>
      <c r="S955" s="27">
        <v>0</v>
      </c>
      <c r="T955" s="20">
        <f>Ugovori_OPULJP[[#This Row],[Bespovratna sredstva - Ukupno (EU+Nac) HRK
= Ukupna ugovorena vrijednost bespovratnih sredstava]]+Ugovori_OPULJP[[#This Row],[Javni doprinos korisnika - HRK]]+Ugovori_OPULJP[[#This Row],[Privatni doprinos korisnika - HRK]]</f>
        <v>371463.92</v>
      </c>
      <c r="U955" s="44" t="s">
        <v>32</v>
      </c>
      <c r="V955" s="17" t="s">
        <v>29</v>
      </c>
      <c r="W955" s="21" t="s">
        <v>3680</v>
      </c>
      <c r="X955" s="35" t="s">
        <v>704</v>
      </c>
      <c r="Y955" s="11"/>
    </row>
    <row r="956" spans="1:25" ht="51" customHeight="1" x14ac:dyDescent="0.2">
      <c r="A956" s="33" t="s">
        <v>3681</v>
      </c>
      <c r="B956" s="34" t="s">
        <v>700</v>
      </c>
      <c r="C956" s="35" t="s">
        <v>701</v>
      </c>
      <c r="D956" s="35" t="s">
        <v>3069</v>
      </c>
      <c r="E956" s="44" t="s">
        <v>74</v>
      </c>
      <c r="F956" s="37" t="s">
        <v>3682</v>
      </c>
      <c r="G956" s="37" t="s">
        <v>3683</v>
      </c>
      <c r="H956" s="19">
        <v>44078</v>
      </c>
      <c r="I956" s="19">
        <v>44624</v>
      </c>
      <c r="J956" s="19" t="str">
        <f ca="1">IF(Ugovori_OPULJP[[#This Row],[DATUM ZAVRŠETKA OPERACIJE]]&lt;TODAY(),"završen","u provedbi")</f>
        <v>završen</v>
      </c>
      <c r="K956" s="18" t="s">
        <v>184</v>
      </c>
      <c r="L956" s="18" t="s">
        <v>184</v>
      </c>
      <c r="M956" s="42">
        <v>0.85</v>
      </c>
      <c r="N956" s="42">
        <v>0.15</v>
      </c>
      <c r="O956" s="27">
        <f>Ugovori_OPULJP[[#This Row],[Bespovratna sredstva - Ukupno (EU+Nac) HRK
= Ukupna ugovorena vrijednost bespovratnih sredstava]]*Ugovori_OPULJP[[#This Row],[EU STOPA SUFINANCIRANJA %
EU CO-FINANCING RATE %]]</f>
        <v>1530743.75</v>
      </c>
      <c r="P956" s="27">
        <f>Ugovori_OPULJP[[#This Row],[Bespovratna sredstva - Ukupno (EU+Nac) HRK
= Ukupna ugovorena vrijednost bespovratnih sredstava]]*Ugovori_OPULJP[[#This Row],[STOPA NACIONALNOG SUFINANCIRANJA %]]</f>
        <v>270131.25</v>
      </c>
      <c r="Q956" s="27">
        <v>1800875</v>
      </c>
      <c r="R956" s="27">
        <v>0</v>
      </c>
      <c r="S956" s="27">
        <v>0</v>
      </c>
      <c r="T956" s="20">
        <f>Ugovori_OPULJP[[#This Row],[Bespovratna sredstva - Ukupno (EU+Nac) HRK
= Ukupna ugovorena vrijednost bespovratnih sredstava]]+Ugovori_OPULJP[[#This Row],[Javni doprinos korisnika - HRK]]+Ugovori_OPULJP[[#This Row],[Privatni doprinos korisnika - HRK]]</f>
        <v>1800875</v>
      </c>
      <c r="U956" s="17" t="s">
        <v>32</v>
      </c>
      <c r="V956" s="17" t="s">
        <v>29</v>
      </c>
      <c r="W956" s="81" t="s">
        <v>3684</v>
      </c>
      <c r="X956" s="35" t="s">
        <v>704</v>
      </c>
      <c r="Y956" s="11"/>
    </row>
    <row r="957" spans="1:25" ht="51" customHeight="1" x14ac:dyDescent="0.2">
      <c r="A957" s="33" t="s">
        <v>3685</v>
      </c>
      <c r="B957" s="34" t="s">
        <v>700</v>
      </c>
      <c r="C957" s="35" t="s">
        <v>701</v>
      </c>
      <c r="D957" s="35" t="s">
        <v>3069</v>
      </c>
      <c r="E957" s="44" t="s">
        <v>74</v>
      </c>
      <c r="F957" s="37" t="s">
        <v>3686</v>
      </c>
      <c r="G957" s="37" t="s">
        <v>3687</v>
      </c>
      <c r="H957" s="19">
        <v>44078</v>
      </c>
      <c r="I957" s="19">
        <v>44624</v>
      </c>
      <c r="J957" s="19" t="str">
        <f ca="1">IF(Ugovori_OPULJP[[#This Row],[DATUM ZAVRŠETKA OPERACIJE]]&lt;TODAY(),"završen","u provedbi")</f>
        <v>završen</v>
      </c>
      <c r="K957" s="18" t="s">
        <v>320</v>
      </c>
      <c r="L957" s="18" t="s">
        <v>320</v>
      </c>
      <c r="M957" s="42">
        <v>0.85</v>
      </c>
      <c r="N957" s="42">
        <v>0.15</v>
      </c>
      <c r="O957" s="27">
        <f>Ugovori_OPULJP[[#This Row],[Bespovratna sredstva - Ukupno (EU+Nac) HRK
= Ukupna ugovorena vrijednost bespovratnih sredstava]]*Ugovori_OPULJP[[#This Row],[EU STOPA SUFINANCIRANJA %
EU CO-FINANCING RATE %]]</f>
        <v>789360.82149999996</v>
      </c>
      <c r="P957" s="27">
        <f>Ugovori_OPULJP[[#This Row],[Bespovratna sredstva - Ukupno (EU+Nac) HRK
= Ukupna ugovorena vrijednost bespovratnih sredstava]]*Ugovori_OPULJP[[#This Row],[STOPA NACIONALNOG SUFINANCIRANJA %]]</f>
        <v>139298.96849999999</v>
      </c>
      <c r="Q957" s="27">
        <v>928659.79</v>
      </c>
      <c r="R957" s="27">
        <v>0</v>
      </c>
      <c r="S957" s="27">
        <v>0</v>
      </c>
      <c r="T957" s="20">
        <f>Ugovori_OPULJP[[#This Row],[Bespovratna sredstva - Ukupno (EU+Nac) HRK
= Ukupna ugovorena vrijednost bespovratnih sredstava]]+Ugovori_OPULJP[[#This Row],[Javni doprinos korisnika - HRK]]+Ugovori_OPULJP[[#This Row],[Privatni doprinos korisnika - HRK]]</f>
        <v>928659.79</v>
      </c>
      <c r="U957" s="17" t="s">
        <v>32</v>
      </c>
      <c r="V957" s="17" t="s">
        <v>29</v>
      </c>
      <c r="W957" s="81" t="s">
        <v>3688</v>
      </c>
      <c r="X957" s="35" t="s">
        <v>704</v>
      </c>
      <c r="Y957" s="11"/>
    </row>
    <row r="958" spans="1:25" ht="51" customHeight="1" x14ac:dyDescent="0.2">
      <c r="A958" s="33" t="s">
        <v>3689</v>
      </c>
      <c r="B958" s="34" t="s">
        <v>700</v>
      </c>
      <c r="C958" s="35" t="s">
        <v>701</v>
      </c>
      <c r="D958" s="35" t="s">
        <v>3069</v>
      </c>
      <c r="E958" s="44" t="s">
        <v>74</v>
      </c>
      <c r="F958" s="37" t="s">
        <v>3690</v>
      </c>
      <c r="G958" s="37" t="s">
        <v>3691</v>
      </c>
      <c r="H958" s="19">
        <v>44078</v>
      </c>
      <c r="I958" s="19">
        <v>44624</v>
      </c>
      <c r="J958" s="19" t="str">
        <f ca="1">IF(Ugovori_OPULJP[[#This Row],[DATUM ZAVRŠETKA OPERACIJE]]&lt;TODAY(),"završen","u provedbi")</f>
        <v>završen</v>
      </c>
      <c r="K958" s="18" t="s">
        <v>92</v>
      </c>
      <c r="L958" s="18" t="s">
        <v>92</v>
      </c>
      <c r="M958" s="42">
        <v>0.85</v>
      </c>
      <c r="N958" s="42">
        <v>0.15</v>
      </c>
      <c r="O958" s="27">
        <f>Ugovori_OPULJP[[#This Row],[Bespovratna sredstva - Ukupno (EU+Nac) HRK
= Ukupna ugovorena vrijednost bespovratnih sredstava]]*Ugovori_OPULJP[[#This Row],[EU STOPA SUFINANCIRANJA %
EU CO-FINANCING RATE %]]</f>
        <v>1146886.5975000001</v>
      </c>
      <c r="P958" s="27">
        <f>Ugovori_OPULJP[[#This Row],[Bespovratna sredstva - Ukupno (EU+Nac) HRK
= Ukupna ugovorena vrijednost bespovratnih sredstava]]*Ugovori_OPULJP[[#This Row],[STOPA NACIONALNOG SUFINANCIRANJA %]]</f>
        <v>202391.7525</v>
      </c>
      <c r="Q958" s="27">
        <v>1349278.35</v>
      </c>
      <c r="R958" s="27">
        <v>0</v>
      </c>
      <c r="S958" s="27">
        <v>0</v>
      </c>
      <c r="T958" s="20">
        <f>Ugovori_OPULJP[[#This Row],[Bespovratna sredstva - Ukupno (EU+Nac) HRK
= Ukupna ugovorena vrijednost bespovratnih sredstava]]+Ugovori_OPULJP[[#This Row],[Javni doprinos korisnika - HRK]]+Ugovori_OPULJP[[#This Row],[Privatni doprinos korisnika - HRK]]</f>
        <v>1349278.35</v>
      </c>
      <c r="U958" s="17" t="s">
        <v>32</v>
      </c>
      <c r="V958" s="17" t="s">
        <v>29</v>
      </c>
      <c r="W958" s="81" t="s">
        <v>3692</v>
      </c>
      <c r="X958" s="35" t="s">
        <v>704</v>
      </c>
      <c r="Y958" s="11"/>
    </row>
    <row r="959" spans="1:25" ht="51" customHeight="1" x14ac:dyDescent="0.2">
      <c r="A959" s="33" t="s">
        <v>3693</v>
      </c>
      <c r="B959" s="34" t="s">
        <v>700</v>
      </c>
      <c r="C959" s="35" t="s">
        <v>701</v>
      </c>
      <c r="D959" s="35" t="s">
        <v>3069</v>
      </c>
      <c r="E959" s="44" t="s">
        <v>74</v>
      </c>
      <c r="F959" s="37" t="s">
        <v>3694</v>
      </c>
      <c r="G959" s="37" t="s">
        <v>3695</v>
      </c>
      <c r="H959" s="19">
        <v>44078</v>
      </c>
      <c r="I959" s="19">
        <v>44624</v>
      </c>
      <c r="J959" s="19" t="str">
        <f ca="1">IF(Ugovori_OPULJP[[#This Row],[DATUM ZAVRŠETKA OPERACIJE]]&lt;TODAY(),"završen","u provedbi")</f>
        <v>završen</v>
      </c>
      <c r="K959" s="18" t="s">
        <v>153</v>
      </c>
      <c r="L959" s="18" t="s">
        <v>153</v>
      </c>
      <c r="M959" s="42">
        <v>0.85</v>
      </c>
      <c r="N959" s="42">
        <v>0.15</v>
      </c>
      <c r="O959" s="27">
        <f>Ugovori_OPULJP[[#This Row],[Bespovratna sredstva - Ukupno (EU+Nac) HRK
= Ukupna ugovorena vrijednost bespovratnih sredstava]]*Ugovori_OPULJP[[#This Row],[EU STOPA SUFINANCIRANJA %
EU CO-FINANCING RATE %]]</f>
        <v>1183561.25</v>
      </c>
      <c r="P959" s="27">
        <f>Ugovori_OPULJP[[#This Row],[Bespovratna sredstva - Ukupno (EU+Nac) HRK
= Ukupna ugovorena vrijednost bespovratnih sredstava]]*Ugovori_OPULJP[[#This Row],[STOPA NACIONALNOG SUFINANCIRANJA %]]</f>
        <v>208863.75</v>
      </c>
      <c r="Q959" s="27">
        <v>1392425</v>
      </c>
      <c r="R959" s="27">
        <v>0</v>
      </c>
      <c r="S959" s="27">
        <v>0</v>
      </c>
      <c r="T959" s="20">
        <f>Ugovori_OPULJP[[#This Row],[Bespovratna sredstva - Ukupno (EU+Nac) HRK
= Ukupna ugovorena vrijednost bespovratnih sredstava]]+Ugovori_OPULJP[[#This Row],[Javni doprinos korisnika - HRK]]+Ugovori_OPULJP[[#This Row],[Privatni doprinos korisnika - HRK]]</f>
        <v>1392425</v>
      </c>
      <c r="U959" s="17" t="s">
        <v>32</v>
      </c>
      <c r="V959" s="17" t="s">
        <v>29</v>
      </c>
      <c r="W959" s="81" t="s">
        <v>3696</v>
      </c>
      <c r="X959" s="35" t="s">
        <v>704</v>
      </c>
      <c r="Y959" s="11"/>
    </row>
    <row r="960" spans="1:25" ht="51" customHeight="1" x14ac:dyDescent="0.2">
      <c r="A960" s="33" t="s">
        <v>3697</v>
      </c>
      <c r="B960" s="34" t="s">
        <v>700</v>
      </c>
      <c r="C960" s="35" t="s">
        <v>701</v>
      </c>
      <c r="D960" s="35" t="s">
        <v>3069</v>
      </c>
      <c r="E960" s="44" t="s">
        <v>74</v>
      </c>
      <c r="F960" s="37" t="s">
        <v>1348</v>
      </c>
      <c r="G960" s="37" t="s">
        <v>1349</v>
      </c>
      <c r="H960" s="19">
        <v>44078</v>
      </c>
      <c r="I960" s="19">
        <v>44624</v>
      </c>
      <c r="J960" s="19" t="str">
        <f ca="1">IF(Ugovori_OPULJP[[#This Row],[DATUM ZAVRŠETKA OPERACIJE]]&lt;TODAY(),"završen","u provedbi")</f>
        <v>završen</v>
      </c>
      <c r="K960" s="18" t="s">
        <v>209</v>
      </c>
      <c r="L960" s="18" t="s">
        <v>209</v>
      </c>
      <c r="M960" s="42">
        <v>0.85</v>
      </c>
      <c r="N960" s="42">
        <v>0.15</v>
      </c>
      <c r="O960" s="27">
        <f>Ugovori_OPULJP[[#This Row],[Bespovratna sredstva - Ukupno (EU+Nac) HRK
= Ukupna ugovorena vrijednost bespovratnih sredstava]]*Ugovori_OPULJP[[#This Row],[EU STOPA SUFINANCIRANJA %
EU CO-FINANCING RATE %]]</f>
        <v>2525894</v>
      </c>
      <c r="P960" s="27">
        <f>Ugovori_OPULJP[[#This Row],[Bespovratna sredstva - Ukupno (EU+Nac) HRK
= Ukupna ugovorena vrijednost bespovratnih sredstava]]*Ugovori_OPULJP[[#This Row],[STOPA NACIONALNOG SUFINANCIRANJA %]]</f>
        <v>445746</v>
      </c>
      <c r="Q960" s="27">
        <v>2971640</v>
      </c>
      <c r="R960" s="27">
        <v>0</v>
      </c>
      <c r="S960" s="27">
        <v>0</v>
      </c>
      <c r="T960" s="20">
        <f>Ugovori_OPULJP[[#This Row],[Bespovratna sredstva - Ukupno (EU+Nac) HRK
= Ukupna ugovorena vrijednost bespovratnih sredstava]]+Ugovori_OPULJP[[#This Row],[Javni doprinos korisnika - HRK]]+Ugovori_OPULJP[[#This Row],[Privatni doprinos korisnika - HRK]]</f>
        <v>2971640</v>
      </c>
      <c r="U960" s="17" t="s">
        <v>32</v>
      </c>
      <c r="V960" s="17" t="s">
        <v>29</v>
      </c>
      <c r="W960" s="81" t="s">
        <v>3698</v>
      </c>
      <c r="X960" s="35" t="s">
        <v>704</v>
      </c>
      <c r="Y960" s="11"/>
    </row>
    <row r="961" spans="1:25" ht="51" customHeight="1" x14ac:dyDescent="0.2">
      <c r="A961" s="33" t="s">
        <v>3699</v>
      </c>
      <c r="B961" s="34" t="s">
        <v>700</v>
      </c>
      <c r="C961" s="35" t="s">
        <v>701</v>
      </c>
      <c r="D961" s="35" t="s">
        <v>3069</v>
      </c>
      <c r="E961" s="44" t="s">
        <v>74</v>
      </c>
      <c r="F961" s="37" t="s">
        <v>3700</v>
      </c>
      <c r="G961" s="37" t="s">
        <v>3701</v>
      </c>
      <c r="H961" s="19">
        <v>44078</v>
      </c>
      <c r="I961" s="19">
        <v>44624</v>
      </c>
      <c r="J961" s="19" t="str">
        <f ca="1">IF(Ugovori_OPULJP[[#This Row],[DATUM ZAVRŠETKA OPERACIJE]]&lt;TODAY(),"završen","u provedbi")</f>
        <v>završen</v>
      </c>
      <c r="K961" s="18" t="s">
        <v>102</v>
      </c>
      <c r="L961" s="18" t="s">
        <v>102</v>
      </c>
      <c r="M961" s="42">
        <v>0.85</v>
      </c>
      <c r="N961" s="42">
        <v>0.15</v>
      </c>
      <c r="O961" s="27">
        <f>Ugovori_OPULJP[[#This Row],[Bespovratna sredstva - Ukupno (EU+Nac) HRK
= Ukupna ugovorena vrijednost bespovratnih sredstava]]*Ugovori_OPULJP[[#This Row],[EU STOPA SUFINANCIRANJA %
EU CO-FINANCING RATE %]]</f>
        <v>789360.82149999996</v>
      </c>
      <c r="P961" s="27">
        <f>Ugovori_OPULJP[[#This Row],[Bespovratna sredstva - Ukupno (EU+Nac) HRK
= Ukupna ugovorena vrijednost bespovratnih sredstava]]*Ugovori_OPULJP[[#This Row],[STOPA NACIONALNOG SUFINANCIRANJA %]]</f>
        <v>139298.96849999999</v>
      </c>
      <c r="Q961" s="27">
        <v>928659.79</v>
      </c>
      <c r="R961" s="27">
        <v>0</v>
      </c>
      <c r="S961" s="27">
        <v>0</v>
      </c>
      <c r="T961" s="20">
        <f>Ugovori_OPULJP[[#This Row],[Bespovratna sredstva - Ukupno (EU+Nac) HRK
= Ukupna ugovorena vrijednost bespovratnih sredstava]]+Ugovori_OPULJP[[#This Row],[Javni doprinos korisnika - HRK]]+Ugovori_OPULJP[[#This Row],[Privatni doprinos korisnika - HRK]]</f>
        <v>928659.79</v>
      </c>
      <c r="U961" s="17" t="s">
        <v>32</v>
      </c>
      <c r="V961" s="17" t="s">
        <v>29</v>
      </c>
      <c r="W961" s="81" t="s">
        <v>3702</v>
      </c>
      <c r="X961" s="35" t="s">
        <v>704</v>
      </c>
      <c r="Y961" s="11"/>
    </row>
    <row r="962" spans="1:25" ht="51" customHeight="1" x14ac:dyDescent="0.2">
      <c r="A962" s="33" t="s">
        <v>3703</v>
      </c>
      <c r="B962" s="34" t="s">
        <v>700</v>
      </c>
      <c r="C962" s="35" t="s">
        <v>701</v>
      </c>
      <c r="D962" s="35" t="s">
        <v>3069</v>
      </c>
      <c r="E962" s="44" t="s">
        <v>74</v>
      </c>
      <c r="F962" s="37" t="s">
        <v>9734</v>
      </c>
      <c r="G962" s="37" t="s">
        <v>3704</v>
      </c>
      <c r="H962" s="19">
        <v>44078</v>
      </c>
      <c r="I962" s="19">
        <v>44624</v>
      </c>
      <c r="J962" s="19" t="str">
        <f ca="1">IF(Ugovori_OPULJP[[#This Row],[DATUM ZAVRŠETKA OPERACIJE]]&lt;TODAY(),"završen","u provedbi")</f>
        <v>završen</v>
      </c>
      <c r="K962" s="18" t="s">
        <v>102</v>
      </c>
      <c r="L962" s="18" t="s">
        <v>102</v>
      </c>
      <c r="M962" s="42">
        <v>0.85</v>
      </c>
      <c r="N962" s="42">
        <v>0.15</v>
      </c>
      <c r="O962" s="27">
        <f>Ugovori_OPULJP[[#This Row],[Bespovratna sredstva - Ukupno (EU+Nac) HRK
= Ukupna ugovorena vrijednost bespovratnih sredstava]]*Ugovori_OPULJP[[#This Row],[EU STOPA SUFINANCIRANJA %
EU CO-FINANCING RATE %]]</f>
        <v>789360.82149999996</v>
      </c>
      <c r="P962" s="27">
        <f>Ugovori_OPULJP[[#This Row],[Bespovratna sredstva - Ukupno (EU+Nac) HRK
= Ukupna ugovorena vrijednost bespovratnih sredstava]]*Ugovori_OPULJP[[#This Row],[STOPA NACIONALNOG SUFINANCIRANJA %]]</f>
        <v>139298.96849999999</v>
      </c>
      <c r="Q962" s="27">
        <v>928659.79</v>
      </c>
      <c r="R962" s="27">
        <v>0</v>
      </c>
      <c r="S962" s="27">
        <v>0</v>
      </c>
      <c r="T962" s="20">
        <f>Ugovori_OPULJP[[#This Row],[Bespovratna sredstva - Ukupno (EU+Nac) HRK
= Ukupna ugovorena vrijednost bespovratnih sredstava]]+Ugovori_OPULJP[[#This Row],[Javni doprinos korisnika - HRK]]+Ugovori_OPULJP[[#This Row],[Privatni doprinos korisnika - HRK]]</f>
        <v>928659.79</v>
      </c>
      <c r="U962" s="17" t="s">
        <v>32</v>
      </c>
      <c r="V962" s="17" t="s">
        <v>29</v>
      </c>
      <c r="W962" s="81" t="s">
        <v>3705</v>
      </c>
      <c r="X962" s="35" t="s">
        <v>704</v>
      </c>
      <c r="Y962" s="11"/>
    </row>
    <row r="963" spans="1:25" ht="51" customHeight="1" x14ac:dyDescent="0.2">
      <c r="A963" s="33" t="s">
        <v>3706</v>
      </c>
      <c r="B963" s="34" t="s">
        <v>700</v>
      </c>
      <c r="C963" s="35" t="s">
        <v>701</v>
      </c>
      <c r="D963" s="35" t="s">
        <v>3069</v>
      </c>
      <c r="E963" s="44" t="s">
        <v>74</v>
      </c>
      <c r="F963" s="37" t="s">
        <v>3707</v>
      </c>
      <c r="G963" s="37" t="s">
        <v>3708</v>
      </c>
      <c r="H963" s="19">
        <v>44078</v>
      </c>
      <c r="I963" s="19">
        <v>44561</v>
      </c>
      <c r="J963" s="19" t="str">
        <f ca="1">IF(Ugovori_OPULJP[[#This Row],[DATUM ZAVRŠETKA OPERACIJE]]&lt;TODAY(),"završen","u provedbi")</f>
        <v>završen</v>
      </c>
      <c r="K963" s="18" t="s">
        <v>3709</v>
      </c>
      <c r="L963" s="18" t="s">
        <v>324</v>
      </c>
      <c r="M963" s="42">
        <v>0.85</v>
      </c>
      <c r="N963" s="42">
        <v>0.15</v>
      </c>
      <c r="O963" s="27">
        <f>Ugovori_OPULJP[[#This Row],[Bespovratna sredstva - Ukupno (EU+Nac) HRK
= Ukupna ugovorena vrijednost bespovratnih sredstava]]*Ugovori_OPULJP[[#This Row],[EU STOPA SUFINANCIRANJA %
EU CO-FINANCING RATE %]]</f>
        <v>789360.82149999996</v>
      </c>
      <c r="P963" s="27">
        <f>Ugovori_OPULJP[[#This Row],[Bespovratna sredstva - Ukupno (EU+Nac) HRK
= Ukupna ugovorena vrijednost bespovratnih sredstava]]*Ugovori_OPULJP[[#This Row],[STOPA NACIONALNOG SUFINANCIRANJA %]]</f>
        <v>139298.96849999999</v>
      </c>
      <c r="Q963" s="27">
        <v>928659.79</v>
      </c>
      <c r="R963" s="27">
        <v>0</v>
      </c>
      <c r="S963" s="27">
        <v>0</v>
      </c>
      <c r="T963" s="20">
        <f>Ugovori_OPULJP[[#This Row],[Bespovratna sredstva - Ukupno (EU+Nac) HRK
= Ukupna ugovorena vrijednost bespovratnih sredstava]]+Ugovori_OPULJP[[#This Row],[Javni doprinos korisnika - HRK]]+Ugovori_OPULJP[[#This Row],[Privatni doprinos korisnika - HRK]]</f>
        <v>928659.79</v>
      </c>
      <c r="U963" s="17" t="s">
        <v>32</v>
      </c>
      <c r="V963" s="17" t="s">
        <v>29</v>
      </c>
      <c r="W963" s="81" t="s">
        <v>3710</v>
      </c>
      <c r="X963" s="35" t="s">
        <v>704</v>
      </c>
      <c r="Y963" s="11"/>
    </row>
    <row r="964" spans="1:25" ht="51" customHeight="1" x14ac:dyDescent="0.2">
      <c r="A964" s="33" t="s">
        <v>3711</v>
      </c>
      <c r="B964" s="34" t="s">
        <v>700</v>
      </c>
      <c r="C964" s="35" t="s">
        <v>701</v>
      </c>
      <c r="D964" s="35" t="s">
        <v>3069</v>
      </c>
      <c r="E964" s="44" t="s">
        <v>74</v>
      </c>
      <c r="F964" s="37" t="s">
        <v>3712</v>
      </c>
      <c r="G964" s="37" t="s">
        <v>3713</v>
      </c>
      <c r="H964" s="19">
        <v>44091</v>
      </c>
      <c r="I964" s="19">
        <v>44637</v>
      </c>
      <c r="J964" s="19" t="str">
        <f ca="1">IF(Ugovori_OPULJP[[#This Row],[DATUM ZAVRŠETKA OPERACIJE]]&lt;TODAY(),"završen","u provedbi")</f>
        <v>završen</v>
      </c>
      <c r="K964" s="18" t="s">
        <v>402</v>
      </c>
      <c r="L964" s="18" t="s">
        <v>402</v>
      </c>
      <c r="M964" s="42">
        <v>0.85</v>
      </c>
      <c r="N964" s="42">
        <v>0.15</v>
      </c>
      <c r="O964" s="27">
        <f>Ugovori_OPULJP[[#This Row],[Bespovratna sredstva - Ukupno (EU+Nac) HRK
= Ukupna ugovorena vrijednost bespovratnih sredstava]]*Ugovori_OPULJP[[#This Row],[EU STOPA SUFINANCIRANJA %
EU CO-FINANCING RATE %]]</f>
        <v>394655</v>
      </c>
      <c r="P964" s="27">
        <f>Ugovori_OPULJP[[#This Row],[Bespovratna sredstva - Ukupno (EU+Nac) HRK
= Ukupna ugovorena vrijednost bespovratnih sredstava]]*Ugovori_OPULJP[[#This Row],[STOPA NACIONALNOG SUFINANCIRANJA %]]</f>
        <v>69645</v>
      </c>
      <c r="Q964" s="27">
        <v>464300</v>
      </c>
      <c r="R964" s="27">
        <v>0</v>
      </c>
      <c r="S964" s="27">
        <v>0</v>
      </c>
      <c r="T964" s="20">
        <f>Ugovori_OPULJP[[#This Row],[Bespovratna sredstva - Ukupno (EU+Nac) HRK
= Ukupna ugovorena vrijednost bespovratnih sredstava]]+Ugovori_OPULJP[[#This Row],[Javni doprinos korisnika - HRK]]+Ugovori_OPULJP[[#This Row],[Privatni doprinos korisnika - HRK]]</f>
        <v>464300</v>
      </c>
      <c r="U964" s="17" t="s">
        <v>32</v>
      </c>
      <c r="V964" s="17" t="s">
        <v>29</v>
      </c>
      <c r="W964" s="35" t="s">
        <v>3714</v>
      </c>
      <c r="X964" s="35" t="s">
        <v>704</v>
      </c>
      <c r="Y964" s="11"/>
    </row>
    <row r="965" spans="1:25" ht="51" customHeight="1" x14ac:dyDescent="0.2">
      <c r="A965" s="33" t="s">
        <v>3715</v>
      </c>
      <c r="B965" s="34" t="s">
        <v>700</v>
      </c>
      <c r="C965" s="35" t="s">
        <v>701</v>
      </c>
      <c r="D965" s="35" t="s">
        <v>3069</v>
      </c>
      <c r="E965" s="44" t="s">
        <v>74</v>
      </c>
      <c r="F965" s="37" t="s">
        <v>3716</v>
      </c>
      <c r="G965" s="37" t="s">
        <v>885</v>
      </c>
      <c r="H965" s="19">
        <v>44078</v>
      </c>
      <c r="I965" s="19">
        <v>44504</v>
      </c>
      <c r="J965" s="19" t="str">
        <f ca="1">IF(Ugovori_OPULJP[[#This Row],[DATUM ZAVRŠETKA OPERACIJE]]&lt;TODAY(),"završen","u provedbi")</f>
        <v>završen</v>
      </c>
      <c r="K965" s="18" t="s">
        <v>97</v>
      </c>
      <c r="L965" s="18" t="s">
        <v>97</v>
      </c>
      <c r="M965" s="42">
        <v>0.85</v>
      </c>
      <c r="N965" s="42">
        <v>0.15</v>
      </c>
      <c r="O965" s="27">
        <f>Ugovori_OPULJP[[#This Row],[Bespovratna sredstva - Ukupno (EU+Nac) HRK
= Ukupna ugovorena vrijednost bespovratnih sredstava]]*Ugovori_OPULJP[[#This Row],[EU STOPA SUFINANCIRANJA %
EU CO-FINANCING RATE %]]</f>
        <v>1554905</v>
      </c>
      <c r="P965" s="27">
        <f>Ugovori_OPULJP[[#This Row],[Bespovratna sredstva - Ukupno (EU+Nac) HRK
= Ukupna ugovorena vrijednost bespovratnih sredstava]]*Ugovori_OPULJP[[#This Row],[STOPA NACIONALNOG SUFINANCIRANJA %]]</f>
        <v>274395</v>
      </c>
      <c r="Q965" s="27">
        <v>1829300</v>
      </c>
      <c r="R965" s="27">
        <v>0</v>
      </c>
      <c r="S965" s="27">
        <v>0</v>
      </c>
      <c r="T965" s="20">
        <f>Ugovori_OPULJP[[#This Row],[Bespovratna sredstva - Ukupno (EU+Nac) HRK
= Ukupna ugovorena vrijednost bespovratnih sredstava]]+Ugovori_OPULJP[[#This Row],[Javni doprinos korisnika - HRK]]+Ugovori_OPULJP[[#This Row],[Privatni doprinos korisnika - HRK]]</f>
        <v>1829300</v>
      </c>
      <c r="U965" s="17" t="s">
        <v>32</v>
      </c>
      <c r="V965" s="17" t="s">
        <v>29</v>
      </c>
      <c r="W965" s="81" t="s">
        <v>3717</v>
      </c>
      <c r="X965" s="35" t="s">
        <v>704</v>
      </c>
      <c r="Y965" s="11"/>
    </row>
    <row r="966" spans="1:25" ht="51" customHeight="1" x14ac:dyDescent="0.2">
      <c r="A966" s="33" t="s">
        <v>3718</v>
      </c>
      <c r="B966" s="34" t="s">
        <v>700</v>
      </c>
      <c r="C966" s="35" t="s">
        <v>701</v>
      </c>
      <c r="D966" s="35" t="s">
        <v>3069</v>
      </c>
      <c r="E966" s="44" t="s">
        <v>74</v>
      </c>
      <c r="F966" s="37" t="s">
        <v>3719</v>
      </c>
      <c r="G966" s="37" t="s">
        <v>3720</v>
      </c>
      <c r="H966" s="19">
        <v>44078</v>
      </c>
      <c r="I966" s="19">
        <v>44624</v>
      </c>
      <c r="J966" s="19" t="str">
        <f ca="1">IF(Ugovori_OPULJP[[#This Row],[DATUM ZAVRŠETKA OPERACIJE]]&lt;TODAY(),"završen","u provedbi")</f>
        <v>završen</v>
      </c>
      <c r="K966" s="18" t="s">
        <v>184</v>
      </c>
      <c r="L966" s="18" t="s">
        <v>184</v>
      </c>
      <c r="M966" s="42">
        <v>0.85</v>
      </c>
      <c r="N966" s="42">
        <v>0.15</v>
      </c>
      <c r="O966" s="27">
        <f>Ugovori_OPULJP[[#This Row],[Bespovratna sredstva - Ukupno (EU+Nac) HRK
= Ukupna ugovorena vrijednost bespovratnih sredstava]]*Ugovori_OPULJP[[#This Row],[EU STOPA SUFINANCIRANJA %
EU CO-FINANCING RATE %]]</f>
        <v>788698</v>
      </c>
      <c r="P966" s="27">
        <f>Ugovori_OPULJP[[#This Row],[Bespovratna sredstva - Ukupno (EU+Nac) HRK
= Ukupna ugovorena vrijednost bespovratnih sredstava]]*Ugovori_OPULJP[[#This Row],[STOPA NACIONALNOG SUFINANCIRANJA %]]</f>
        <v>139182</v>
      </c>
      <c r="Q966" s="27">
        <v>927880</v>
      </c>
      <c r="R966" s="27">
        <v>0</v>
      </c>
      <c r="S966" s="27">
        <v>0</v>
      </c>
      <c r="T966" s="20">
        <f>Ugovori_OPULJP[[#This Row],[Bespovratna sredstva - Ukupno (EU+Nac) HRK
= Ukupna ugovorena vrijednost bespovratnih sredstava]]+Ugovori_OPULJP[[#This Row],[Javni doprinos korisnika - HRK]]+Ugovori_OPULJP[[#This Row],[Privatni doprinos korisnika - HRK]]</f>
        <v>927880</v>
      </c>
      <c r="U966" s="17" t="s">
        <v>32</v>
      </c>
      <c r="V966" s="17" t="s">
        <v>29</v>
      </c>
      <c r="W966" s="81" t="s">
        <v>3721</v>
      </c>
      <c r="X966" s="35" t="s">
        <v>704</v>
      </c>
      <c r="Y966" s="11"/>
    </row>
    <row r="967" spans="1:25" ht="51" customHeight="1" x14ac:dyDescent="0.2">
      <c r="A967" s="33" t="s">
        <v>3722</v>
      </c>
      <c r="B967" s="34" t="s">
        <v>700</v>
      </c>
      <c r="C967" s="35" t="s">
        <v>701</v>
      </c>
      <c r="D967" s="35" t="s">
        <v>3069</v>
      </c>
      <c r="E967" s="44" t="s">
        <v>74</v>
      </c>
      <c r="F967" s="37" t="s">
        <v>3723</v>
      </c>
      <c r="G967" s="37" t="s">
        <v>1369</v>
      </c>
      <c r="H967" s="19">
        <v>44109</v>
      </c>
      <c r="I967" s="19">
        <v>44566</v>
      </c>
      <c r="J967" s="19" t="str">
        <f ca="1">IF(Ugovori_OPULJP[[#This Row],[DATUM ZAVRŠETKA OPERACIJE]]&lt;TODAY(),"završen","u provedbi")</f>
        <v>završen</v>
      </c>
      <c r="K967" s="18" t="s">
        <v>97</v>
      </c>
      <c r="L967" s="18" t="s">
        <v>97</v>
      </c>
      <c r="M967" s="42">
        <v>0.85</v>
      </c>
      <c r="N967" s="42">
        <v>0.15</v>
      </c>
      <c r="O967" s="27">
        <f>Ugovori_OPULJP[[#This Row],[Bespovratna sredstva - Ukupno (EU+Nac) HRK
= Ukupna ugovorena vrijednost bespovratnih sredstava]]*Ugovori_OPULJP[[#This Row],[EU STOPA SUFINANCIRANJA %
EU CO-FINANCING RATE %]]</f>
        <v>3482407.5</v>
      </c>
      <c r="P967" s="27">
        <f>Ugovori_OPULJP[[#This Row],[Bespovratna sredstva - Ukupno (EU+Nac) HRK
= Ukupna ugovorena vrijednost bespovratnih sredstava]]*Ugovori_OPULJP[[#This Row],[STOPA NACIONALNOG SUFINANCIRANJA %]]</f>
        <v>614542.5</v>
      </c>
      <c r="Q967" s="27">
        <v>4096950</v>
      </c>
      <c r="R967" s="27">
        <v>0</v>
      </c>
      <c r="S967" s="27">
        <v>0</v>
      </c>
      <c r="T967" s="20">
        <f>Ugovori_OPULJP[[#This Row],[Bespovratna sredstva - Ukupno (EU+Nac) HRK
= Ukupna ugovorena vrijednost bespovratnih sredstava]]+Ugovori_OPULJP[[#This Row],[Javni doprinos korisnika - HRK]]+Ugovori_OPULJP[[#This Row],[Privatni doprinos korisnika - HRK]]</f>
        <v>4096950</v>
      </c>
      <c r="U967" s="17" t="s">
        <v>32</v>
      </c>
      <c r="V967" s="17" t="s">
        <v>29</v>
      </c>
      <c r="W967" s="35" t="s">
        <v>3724</v>
      </c>
      <c r="X967" s="35" t="s">
        <v>704</v>
      </c>
      <c r="Y967" s="11"/>
    </row>
    <row r="968" spans="1:25" ht="51" customHeight="1" x14ac:dyDescent="0.2">
      <c r="A968" s="33" t="s">
        <v>3725</v>
      </c>
      <c r="B968" s="34" t="s">
        <v>700</v>
      </c>
      <c r="C968" s="35" t="s">
        <v>701</v>
      </c>
      <c r="D968" s="35" t="s">
        <v>3069</v>
      </c>
      <c r="E968" s="44" t="s">
        <v>74</v>
      </c>
      <c r="F968" s="37" t="s">
        <v>3726</v>
      </c>
      <c r="G968" s="37" t="s">
        <v>1191</v>
      </c>
      <c r="H968" s="19">
        <v>44078</v>
      </c>
      <c r="I968" s="19">
        <v>44624</v>
      </c>
      <c r="J968" s="19" t="str">
        <f ca="1">IF(Ugovori_OPULJP[[#This Row],[DATUM ZAVRŠETKA OPERACIJE]]&lt;TODAY(),"završen","u provedbi")</f>
        <v>završen</v>
      </c>
      <c r="K968" s="18" t="s">
        <v>102</v>
      </c>
      <c r="L968" s="18" t="s">
        <v>102</v>
      </c>
      <c r="M968" s="42">
        <v>0.85</v>
      </c>
      <c r="N968" s="42">
        <v>0.15</v>
      </c>
      <c r="O968" s="27">
        <f>Ugovori_OPULJP[[#This Row],[Bespovratna sredstva - Ukupno (EU+Nac) HRK
= Ukupna ugovorena vrijednost bespovratnih sredstava]]*Ugovori_OPULJP[[#This Row],[EU STOPA SUFINANCIRANJA %
EU CO-FINANCING RATE %]]</f>
        <v>1525155</v>
      </c>
      <c r="P968" s="27">
        <f>Ugovori_OPULJP[[#This Row],[Bespovratna sredstva - Ukupno (EU+Nac) HRK
= Ukupna ugovorena vrijednost bespovratnih sredstava]]*Ugovori_OPULJP[[#This Row],[STOPA NACIONALNOG SUFINANCIRANJA %]]</f>
        <v>269145</v>
      </c>
      <c r="Q968" s="27">
        <v>1794300</v>
      </c>
      <c r="R968" s="27">
        <v>0</v>
      </c>
      <c r="S968" s="27">
        <v>0</v>
      </c>
      <c r="T968" s="20">
        <f>Ugovori_OPULJP[[#This Row],[Bespovratna sredstva - Ukupno (EU+Nac) HRK
= Ukupna ugovorena vrijednost bespovratnih sredstava]]+Ugovori_OPULJP[[#This Row],[Javni doprinos korisnika - HRK]]+Ugovori_OPULJP[[#This Row],[Privatni doprinos korisnika - HRK]]</f>
        <v>1794300</v>
      </c>
      <c r="U968" s="17" t="s">
        <v>32</v>
      </c>
      <c r="V968" s="17" t="s">
        <v>29</v>
      </c>
      <c r="W968" s="81" t="s">
        <v>3727</v>
      </c>
      <c r="X968" s="35" t="s">
        <v>704</v>
      </c>
      <c r="Y968" s="11"/>
    </row>
    <row r="969" spans="1:25" ht="51" customHeight="1" x14ac:dyDescent="0.2">
      <c r="A969" s="33" t="s">
        <v>3728</v>
      </c>
      <c r="B969" s="34" t="s">
        <v>700</v>
      </c>
      <c r="C969" s="35" t="s">
        <v>701</v>
      </c>
      <c r="D969" s="35" t="s">
        <v>3069</v>
      </c>
      <c r="E969" s="44" t="s">
        <v>74</v>
      </c>
      <c r="F969" s="37" t="s">
        <v>3729</v>
      </c>
      <c r="G969" s="37" t="s">
        <v>1319</v>
      </c>
      <c r="H969" s="19">
        <v>44109</v>
      </c>
      <c r="I969" s="19">
        <v>44656</v>
      </c>
      <c r="J969" s="19" t="str">
        <f ca="1">IF(Ugovori_OPULJP[[#This Row],[DATUM ZAVRŠETKA OPERACIJE]]&lt;TODAY(),"završen","u provedbi")</f>
        <v>završen</v>
      </c>
      <c r="K969" s="18" t="s">
        <v>97</v>
      </c>
      <c r="L969" s="18" t="s">
        <v>97</v>
      </c>
      <c r="M969" s="42">
        <v>0.85</v>
      </c>
      <c r="N969" s="42">
        <v>0.15</v>
      </c>
      <c r="O969" s="27">
        <f>Ugovori_OPULJP[[#This Row],[Bespovratna sredstva - Ukupno (EU+Nac) HRK
= Ukupna ugovorena vrijednost bespovratnih sredstava]]*Ugovori_OPULJP[[#This Row],[EU STOPA SUFINANCIRANJA %
EU CO-FINANCING RATE %]]</f>
        <v>2310878</v>
      </c>
      <c r="P969" s="27">
        <f>Ugovori_OPULJP[[#This Row],[Bespovratna sredstva - Ukupno (EU+Nac) HRK
= Ukupna ugovorena vrijednost bespovratnih sredstava]]*Ugovori_OPULJP[[#This Row],[STOPA NACIONALNOG SUFINANCIRANJA %]]</f>
        <v>407802</v>
      </c>
      <c r="Q969" s="27">
        <v>2718680</v>
      </c>
      <c r="R969" s="27">
        <v>0</v>
      </c>
      <c r="S969" s="27">
        <v>0</v>
      </c>
      <c r="T969" s="20">
        <f>Ugovori_OPULJP[[#This Row],[Bespovratna sredstva - Ukupno (EU+Nac) HRK
= Ukupna ugovorena vrijednost bespovratnih sredstava]]+Ugovori_OPULJP[[#This Row],[Javni doprinos korisnika - HRK]]+Ugovori_OPULJP[[#This Row],[Privatni doprinos korisnika - HRK]]</f>
        <v>2718680</v>
      </c>
      <c r="U969" s="17" t="s">
        <v>32</v>
      </c>
      <c r="V969" s="17" t="s">
        <v>29</v>
      </c>
      <c r="W969" s="35" t="s">
        <v>3730</v>
      </c>
      <c r="X969" s="35" t="s">
        <v>704</v>
      </c>
      <c r="Y969" s="11"/>
    </row>
    <row r="970" spans="1:25" ht="51" customHeight="1" x14ac:dyDescent="0.2">
      <c r="A970" s="33" t="s">
        <v>3731</v>
      </c>
      <c r="B970" s="34" t="s">
        <v>700</v>
      </c>
      <c r="C970" s="35" t="s">
        <v>701</v>
      </c>
      <c r="D970" s="35" t="s">
        <v>3069</v>
      </c>
      <c r="E970" s="44" t="s">
        <v>74</v>
      </c>
      <c r="F970" s="37" t="s">
        <v>3732</v>
      </c>
      <c r="G970" s="37" t="s">
        <v>1265</v>
      </c>
      <c r="H970" s="19">
        <v>44078</v>
      </c>
      <c r="I970" s="19">
        <v>44624</v>
      </c>
      <c r="J970" s="19" t="str">
        <f ca="1">IF(Ugovori_OPULJP[[#This Row],[DATUM ZAVRŠETKA OPERACIJE]]&lt;TODAY(),"završen","u provedbi")</f>
        <v>završen</v>
      </c>
      <c r="K970" s="18" t="s">
        <v>92</v>
      </c>
      <c r="L970" s="18" t="s">
        <v>92</v>
      </c>
      <c r="M970" s="42">
        <v>0.85</v>
      </c>
      <c r="N970" s="42">
        <v>0.15</v>
      </c>
      <c r="O970" s="27">
        <f>Ugovori_OPULJP[[#This Row],[Bespovratna sredstva - Ukupno (EU+Nac) HRK
= Ukupna ugovorena vrijednost bespovratnih sredstava]]*Ugovori_OPULJP[[#This Row],[EU STOPA SUFINANCIRANJA %
EU CO-FINANCING RATE %]]</f>
        <v>4518622.0999999996</v>
      </c>
      <c r="P970" s="27">
        <f>Ugovori_OPULJP[[#This Row],[Bespovratna sredstva - Ukupno (EU+Nac) HRK
= Ukupna ugovorena vrijednost bespovratnih sredstava]]*Ugovori_OPULJP[[#This Row],[STOPA NACIONALNOG SUFINANCIRANJA %]]</f>
        <v>797403.9</v>
      </c>
      <c r="Q970" s="27">
        <v>5316026</v>
      </c>
      <c r="R970" s="27">
        <v>0</v>
      </c>
      <c r="S970" s="27">
        <v>0</v>
      </c>
      <c r="T970" s="20">
        <f>Ugovori_OPULJP[[#This Row],[Bespovratna sredstva - Ukupno (EU+Nac) HRK
= Ukupna ugovorena vrijednost bespovratnih sredstava]]+Ugovori_OPULJP[[#This Row],[Javni doprinos korisnika - HRK]]+Ugovori_OPULJP[[#This Row],[Privatni doprinos korisnika - HRK]]</f>
        <v>5316026</v>
      </c>
      <c r="U970" s="17" t="s">
        <v>32</v>
      </c>
      <c r="V970" s="17" t="s">
        <v>29</v>
      </c>
      <c r="W970" s="81" t="s">
        <v>3733</v>
      </c>
      <c r="X970" s="35" t="s">
        <v>704</v>
      </c>
      <c r="Y970" s="11"/>
    </row>
    <row r="971" spans="1:25" ht="51" customHeight="1" x14ac:dyDescent="0.2">
      <c r="A971" s="33" t="s">
        <v>3734</v>
      </c>
      <c r="B971" s="34" t="s">
        <v>700</v>
      </c>
      <c r="C971" s="35" t="s">
        <v>701</v>
      </c>
      <c r="D971" s="35" t="s">
        <v>3069</v>
      </c>
      <c r="E971" s="44" t="s">
        <v>74</v>
      </c>
      <c r="F971" s="37" t="s">
        <v>3735</v>
      </c>
      <c r="G971" s="37" t="s">
        <v>1237</v>
      </c>
      <c r="H971" s="19">
        <v>44078</v>
      </c>
      <c r="I971" s="19">
        <v>44624</v>
      </c>
      <c r="J971" s="19" t="str">
        <f ca="1">IF(Ugovori_OPULJP[[#This Row],[DATUM ZAVRŠETKA OPERACIJE]]&lt;TODAY(),"završen","u provedbi")</f>
        <v>završen</v>
      </c>
      <c r="K971" s="18" t="s">
        <v>102</v>
      </c>
      <c r="L971" s="18" t="s">
        <v>102</v>
      </c>
      <c r="M971" s="42">
        <v>0.85</v>
      </c>
      <c r="N971" s="42">
        <v>0.15</v>
      </c>
      <c r="O971" s="27">
        <f>Ugovori_OPULJP[[#This Row],[Bespovratna sredstva - Ukupno (EU+Nac) HRK
= Ukupna ugovorena vrijednost bespovratnih sredstava]]*Ugovori_OPULJP[[#This Row],[EU STOPA SUFINANCIRANJA %
EU CO-FINANCING RATE %]]</f>
        <v>4145501</v>
      </c>
      <c r="P971" s="27">
        <f>Ugovori_OPULJP[[#This Row],[Bespovratna sredstva - Ukupno (EU+Nac) HRK
= Ukupna ugovorena vrijednost bespovratnih sredstava]]*Ugovori_OPULJP[[#This Row],[STOPA NACIONALNOG SUFINANCIRANJA %]]</f>
        <v>731559</v>
      </c>
      <c r="Q971" s="27">
        <v>4877060</v>
      </c>
      <c r="R971" s="27">
        <v>0</v>
      </c>
      <c r="S971" s="27">
        <v>0</v>
      </c>
      <c r="T971" s="20">
        <f>Ugovori_OPULJP[[#This Row],[Bespovratna sredstva - Ukupno (EU+Nac) HRK
= Ukupna ugovorena vrijednost bespovratnih sredstava]]+Ugovori_OPULJP[[#This Row],[Javni doprinos korisnika - HRK]]+Ugovori_OPULJP[[#This Row],[Privatni doprinos korisnika - HRK]]</f>
        <v>4877060</v>
      </c>
      <c r="U971" s="17" t="s">
        <v>32</v>
      </c>
      <c r="V971" s="17" t="s">
        <v>29</v>
      </c>
      <c r="W971" s="81" t="s">
        <v>3736</v>
      </c>
      <c r="X971" s="35" t="s">
        <v>704</v>
      </c>
      <c r="Y971" s="11"/>
    </row>
    <row r="972" spans="1:25" ht="51" customHeight="1" x14ac:dyDescent="0.2">
      <c r="A972" s="33" t="s">
        <v>3737</v>
      </c>
      <c r="B972" s="34" t="s">
        <v>700</v>
      </c>
      <c r="C972" s="35" t="s">
        <v>701</v>
      </c>
      <c r="D972" s="35" t="s">
        <v>3069</v>
      </c>
      <c r="E972" s="44" t="s">
        <v>74</v>
      </c>
      <c r="F972" s="37" t="s">
        <v>3738</v>
      </c>
      <c r="G972" s="37" t="s">
        <v>1327</v>
      </c>
      <c r="H972" s="19">
        <v>44109</v>
      </c>
      <c r="I972" s="19">
        <v>44656</v>
      </c>
      <c r="J972" s="19" t="str">
        <f ca="1">IF(Ugovori_OPULJP[[#This Row],[DATUM ZAVRŠETKA OPERACIJE]]&lt;TODAY(),"završen","u provedbi")</f>
        <v>završen</v>
      </c>
      <c r="K972" s="18" t="s">
        <v>92</v>
      </c>
      <c r="L972" s="18" t="s">
        <v>92</v>
      </c>
      <c r="M972" s="42">
        <v>0.85</v>
      </c>
      <c r="N972" s="42">
        <v>0.15</v>
      </c>
      <c r="O972" s="27">
        <f>Ugovori_OPULJP[[#This Row],[Bespovratna sredstva - Ukupno (EU+Nac) HRK
= Ukupna ugovorena vrijednost bespovratnih sredstava]]*Ugovori_OPULJP[[#This Row],[EU STOPA SUFINANCIRANJA %
EU CO-FINANCING RATE %]]</f>
        <v>1114376.2904999999</v>
      </c>
      <c r="P972" s="27">
        <f>Ugovori_OPULJP[[#This Row],[Bespovratna sredstva - Ukupno (EU+Nac) HRK
= Ukupna ugovorena vrijednost bespovratnih sredstava]]*Ugovori_OPULJP[[#This Row],[STOPA NACIONALNOG SUFINANCIRANJA %]]</f>
        <v>196654.63949999999</v>
      </c>
      <c r="Q972" s="27">
        <v>1311030.93</v>
      </c>
      <c r="R972" s="27">
        <v>0</v>
      </c>
      <c r="S972" s="27">
        <v>0</v>
      </c>
      <c r="T972" s="20">
        <f>Ugovori_OPULJP[[#This Row],[Bespovratna sredstva - Ukupno (EU+Nac) HRK
= Ukupna ugovorena vrijednost bespovratnih sredstava]]+Ugovori_OPULJP[[#This Row],[Javni doprinos korisnika - HRK]]+Ugovori_OPULJP[[#This Row],[Privatni doprinos korisnika - HRK]]</f>
        <v>1311030.93</v>
      </c>
      <c r="U972" s="17" t="s">
        <v>32</v>
      </c>
      <c r="V972" s="17" t="s">
        <v>29</v>
      </c>
      <c r="W972" s="35" t="s">
        <v>3739</v>
      </c>
      <c r="X972" s="35" t="s">
        <v>704</v>
      </c>
      <c r="Y972" s="11"/>
    </row>
    <row r="973" spans="1:25" ht="51" customHeight="1" x14ac:dyDescent="0.2">
      <c r="A973" s="33" t="s">
        <v>3740</v>
      </c>
      <c r="B973" s="34" t="s">
        <v>700</v>
      </c>
      <c r="C973" s="35" t="s">
        <v>701</v>
      </c>
      <c r="D973" s="35" t="s">
        <v>3069</v>
      </c>
      <c r="E973" s="44" t="s">
        <v>74</v>
      </c>
      <c r="F973" s="37" t="s">
        <v>3741</v>
      </c>
      <c r="G973" s="37" t="s">
        <v>3742</v>
      </c>
      <c r="H973" s="19">
        <v>44078</v>
      </c>
      <c r="I973" s="19">
        <v>44500</v>
      </c>
      <c r="J973" s="19" t="str">
        <f ca="1">IF(Ugovori_OPULJP[[#This Row],[DATUM ZAVRŠETKA OPERACIJE]]&lt;TODAY(),"završen","u provedbi")</f>
        <v>završen</v>
      </c>
      <c r="K973" s="18" t="s">
        <v>31</v>
      </c>
      <c r="L973" s="18" t="s">
        <v>31</v>
      </c>
      <c r="M973" s="42">
        <v>0.85</v>
      </c>
      <c r="N973" s="42">
        <v>0.15</v>
      </c>
      <c r="O973" s="27">
        <f>Ugovori_OPULJP[[#This Row],[Bespovratna sredstva - Ukupno (EU+Nac) HRK
= Ukupna ugovorena vrijednost bespovratnih sredstava]]*Ugovori_OPULJP[[#This Row],[EU STOPA SUFINANCIRANJA %
EU CO-FINANCING RATE %]]</f>
        <v>4145229</v>
      </c>
      <c r="P973" s="27">
        <f>Ugovori_OPULJP[[#This Row],[Bespovratna sredstva - Ukupno (EU+Nac) HRK
= Ukupna ugovorena vrijednost bespovratnih sredstava]]*Ugovori_OPULJP[[#This Row],[STOPA NACIONALNOG SUFINANCIRANJA %]]</f>
        <v>731511</v>
      </c>
      <c r="Q973" s="27">
        <v>4876740</v>
      </c>
      <c r="R973" s="27">
        <v>0</v>
      </c>
      <c r="S973" s="27">
        <v>0</v>
      </c>
      <c r="T973" s="20">
        <f>Ugovori_OPULJP[[#This Row],[Bespovratna sredstva - Ukupno (EU+Nac) HRK
= Ukupna ugovorena vrijednost bespovratnih sredstava]]+Ugovori_OPULJP[[#This Row],[Javni doprinos korisnika - HRK]]+Ugovori_OPULJP[[#This Row],[Privatni doprinos korisnika - HRK]]</f>
        <v>4876740</v>
      </c>
      <c r="U973" s="17" t="s">
        <v>32</v>
      </c>
      <c r="V973" s="17" t="s">
        <v>29</v>
      </c>
      <c r="W973" s="81" t="s">
        <v>3743</v>
      </c>
      <c r="X973" s="35" t="s">
        <v>704</v>
      </c>
      <c r="Y973" s="11"/>
    </row>
    <row r="974" spans="1:25" ht="51" customHeight="1" x14ac:dyDescent="0.2">
      <c r="A974" s="33" t="s">
        <v>3744</v>
      </c>
      <c r="B974" s="34" t="s">
        <v>700</v>
      </c>
      <c r="C974" s="35" t="s">
        <v>701</v>
      </c>
      <c r="D974" s="35" t="s">
        <v>3069</v>
      </c>
      <c r="E974" s="44" t="s">
        <v>74</v>
      </c>
      <c r="F974" s="37" t="s">
        <v>3745</v>
      </c>
      <c r="G974" s="37" t="s">
        <v>1281</v>
      </c>
      <c r="H974" s="19">
        <v>44091</v>
      </c>
      <c r="I974" s="19">
        <v>44517</v>
      </c>
      <c r="J974" s="19" t="str">
        <f ca="1">IF(Ugovori_OPULJP[[#This Row],[DATUM ZAVRŠETKA OPERACIJE]]&lt;TODAY(),"završen","u provedbi")</f>
        <v>završen</v>
      </c>
      <c r="K974" s="18" t="s">
        <v>243</v>
      </c>
      <c r="L974" s="18" t="s">
        <v>243</v>
      </c>
      <c r="M974" s="42">
        <v>0.85</v>
      </c>
      <c r="N974" s="42">
        <v>0.15</v>
      </c>
      <c r="O974" s="27">
        <f>Ugovori_OPULJP[[#This Row],[Bespovratna sredstva - Ukupno (EU+Nac) HRK
= Ukupna ugovorena vrijednost bespovratnih sredstava]]*Ugovori_OPULJP[[#This Row],[EU STOPA SUFINANCIRANJA %
EU CO-FINANCING RATE %]]</f>
        <v>1181415</v>
      </c>
      <c r="P974" s="27">
        <f>Ugovori_OPULJP[[#This Row],[Bespovratna sredstva - Ukupno (EU+Nac) HRK
= Ukupna ugovorena vrijednost bespovratnih sredstava]]*Ugovori_OPULJP[[#This Row],[STOPA NACIONALNOG SUFINANCIRANJA %]]</f>
        <v>208485</v>
      </c>
      <c r="Q974" s="27">
        <v>1389900</v>
      </c>
      <c r="R974" s="27">
        <v>0</v>
      </c>
      <c r="S974" s="27">
        <v>0</v>
      </c>
      <c r="T974" s="20">
        <f>Ugovori_OPULJP[[#This Row],[Bespovratna sredstva - Ukupno (EU+Nac) HRK
= Ukupna ugovorena vrijednost bespovratnih sredstava]]+Ugovori_OPULJP[[#This Row],[Javni doprinos korisnika - HRK]]+Ugovori_OPULJP[[#This Row],[Privatni doprinos korisnika - HRK]]</f>
        <v>1389900</v>
      </c>
      <c r="U974" s="17" t="s">
        <v>32</v>
      </c>
      <c r="V974" s="17" t="s">
        <v>29</v>
      </c>
      <c r="W974" s="35" t="s">
        <v>3746</v>
      </c>
      <c r="X974" s="35" t="s">
        <v>704</v>
      </c>
      <c r="Y974" s="11"/>
    </row>
    <row r="975" spans="1:25" ht="51" customHeight="1" x14ac:dyDescent="0.2">
      <c r="A975" s="33" t="s">
        <v>3747</v>
      </c>
      <c r="B975" s="34" t="s">
        <v>700</v>
      </c>
      <c r="C975" s="35" t="s">
        <v>701</v>
      </c>
      <c r="D975" s="35" t="s">
        <v>3069</v>
      </c>
      <c r="E975" s="44" t="s">
        <v>74</v>
      </c>
      <c r="F975" s="37" t="s">
        <v>3748</v>
      </c>
      <c r="G975" s="37" t="s">
        <v>1308</v>
      </c>
      <c r="H975" s="19">
        <v>44078</v>
      </c>
      <c r="I975" s="19">
        <v>44624</v>
      </c>
      <c r="J975" s="19" t="str">
        <f ca="1">IF(Ugovori_OPULJP[[#This Row],[DATUM ZAVRŠETKA OPERACIJE]]&lt;TODAY(),"završen","u provedbi")</f>
        <v>završen</v>
      </c>
      <c r="K975" s="18" t="s">
        <v>102</v>
      </c>
      <c r="L975" s="18" t="s">
        <v>102</v>
      </c>
      <c r="M975" s="42">
        <v>0.85</v>
      </c>
      <c r="N975" s="42">
        <v>0.15</v>
      </c>
      <c r="O975" s="27">
        <f>Ugovori_OPULJP[[#This Row],[Bespovratna sredstva - Ukupno (EU+Nac) HRK
= Ukupna ugovorena vrijednost bespovratnih sredstava]]*Ugovori_OPULJP[[#This Row],[EU STOPA SUFINANCIRANJA %
EU CO-FINANCING RATE %]]</f>
        <v>1178057.5</v>
      </c>
      <c r="P975" s="27">
        <f>Ugovori_OPULJP[[#This Row],[Bespovratna sredstva - Ukupno (EU+Nac) HRK
= Ukupna ugovorena vrijednost bespovratnih sredstava]]*Ugovori_OPULJP[[#This Row],[STOPA NACIONALNOG SUFINANCIRANJA %]]</f>
        <v>207892.5</v>
      </c>
      <c r="Q975" s="27">
        <v>1385950</v>
      </c>
      <c r="R975" s="27">
        <v>0</v>
      </c>
      <c r="S975" s="27">
        <v>0</v>
      </c>
      <c r="T975" s="20">
        <f>Ugovori_OPULJP[[#This Row],[Bespovratna sredstva - Ukupno (EU+Nac) HRK
= Ukupna ugovorena vrijednost bespovratnih sredstava]]+Ugovori_OPULJP[[#This Row],[Javni doprinos korisnika - HRK]]+Ugovori_OPULJP[[#This Row],[Privatni doprinos korisnika - HRK]]</f>
        <v>1385950</v>
      </c>
      <c r="U975" s="17" t="s">
        <v>32</v>
      </c>
      <c r="V975" s="17" t="s">
        <v>29</v>
      </c>
      <c r="W975" s="81" t="s">
        <v>3749</v>
      </c>
      <c r="X975" s="35" t="s">
        <v>704</v>
      </c>
      <c r="Y975" s="11"/>
    </row>
    <row r="976" spans="1:25" ht="51" customHeight="1" x14ac:dyDescent="0.2">
      <c r="A976" s="33" t="s">
        <v>3750</v>
      </c>
      <c r="B976" s="34" t="s">
        <v>700</v>
      </c>
      <c r="C976" s="35" t="s">
        <v>701</v>
      </c>
      <c r="D976" s="35" t="s">
        <v>3069</v>
      </c>
      <c r="E976" s="44" t="s">
        <v>74</v>
      </c>
      <c r="F976" s="37" t="s">
        <v>3751</v>
      </c>
      <c r="G976" s="37" t="s">
        <v>2595</v>
      </c>
      <c r="H976" s="19">
        <v>44134</v>
      </c>
      <c r="I976" s="19">
        <v>44591</v>
      </c>
      <c r="J976" s="19" t="str">
        <f ca="1">IF(Ugovori_OPULJP[[#This Row],[DATUM ZAVRŠETKA OPERACIJE]]&lt;TODAY(),"završen","u provedbi")</f>
        <v>završen</v>
      </c>
      <c r="K976" s="18" t="s">
        <v>248</v>
      </c>
      <c r="L976" s="18" t="s">
        <v>248</v>
      </c>
      <c r="M976" s="42">
        <v>0.85</v>
      </c>
      <c r="N976" s="42">
        <v>0.15</v>
      </c>
      <c r="O976" s="27">
        <f>Ugovori_OPULJP[[#This Row],[Bespovratna sredstva - Ukupno (EU+Nac) HRK
= Ukupna ugovorena vrijednost bespovratnih sredstava]]*Ugovori_OPULJP[[#This Row],[EU STOPA SUFINANCIRANJA %
EU CO-FINANCING RATE %]]</f>
        <v>1529532.5</v>
      </c>
      <c r="P976" s="27">
        <f>Ugovori_OPULJP[[#This Row],[Bespovratna sredstva - Ukupno (EU+Nac) HRK
= Ukupna ugovorena vrijednost bespovratnih sredstava]]*Ugovori_OPULJP[[#This Row],[STOPA NACIONALNOG SUFINANCIRANJA %]]</f>
        <v>269917.5</v>
      </c>
      <c r="Q976" s="27">
        <v>1799450</v>
      </c>
      <c r="R976" s="27">
        <v>0</v>
      </c>
      <c r="S976" s="27">
        <v>0</v>
      </c>
      <c r="T976" s="20">
        <f>Ugovori_OPULJP[[#This Row],[Bespovratna sredstva - Ukupno (EU+Nac) HRK
= Ukupna ugovorena vrijednost bespovratnih sredstava]]+Ugovori_OPULJP[[#This Row],[Javni doprinos korisnika - HRK]]+Ugovori_OPULJP[[#This Row],[Privatni doprinos korisnika - HRK]]</f>
        <v>1799450</v>
      </c>
      <c r="U976" s="17" t="s">
        <v>32</v>
      </c>
      <c r="V976" s="17" t="s">
        <v>29</v>
      </c>
      <c r="W976" s="35" t="s">
        <v>3749</v>
      </c>
      <c r="X976" s="35" t="s">
        <v>704</v>
      </c>
      <c r="Y976" s="11"/>
    </row>
    <row r="977" spans="1:25" ht="51" customHeight="1" x14ac:dyDescent="0.2">
      <c r="A977" s="33" t="s">
        <v>3752</v>
      </c>
      <c r="B977" s="34" t="s">
        <v>700</v>
      </c>
      <c r="C977" s="35" t="s">
        <v>701</v>
      </c>
      <c r="D977" s="35" t="s">
        <v>3069</v>
      </c>
      <c r="E977" s="44" t="s">
        <v>74</v>
      </c>
      <c r="F977" s="37" t="s">
        <v>3753</v>
      </c>
      <c r="G977" s="37" t="s">
        <v>1315</v>
      </c>
      <c r="H977" s="19">
        <v>44078</v>
      </c>
      <c r="I977" s="19">
        <v>44534</v>
      </c>
      <c r="J977" s="19" t="str">
        <f ca="1">IF(Ugovori_OPULJP[[#This Row],[DATUM ZAVRŠETKA OPERACIJE]]&lt;TODAY(),"završen","u provedbi")</f>
        <v>završen</v>
      </c>
      <c r="K977" s="18" t="s">
        <v>556</v>
      </c>
      <c r="L977" s="18" t="s">
        <v>556</v>
      </c>
      <c r="M977" s="42">
        <v>0.85</v>
      </c>
      <c r="N977" s="42">
        <v>0.15</v>
      </c>
      <c r="O977" s="27">
        <f>Ugovori_OPULJP[[#This Row],[Bespovratna sredstva - Ukupno (EU+Nac) HRK
= Ukupna ugovorena vrijednost bespovratnih sredstava]]*Ugovori_OPULJP[[#This Row],[EU STOPA SUFINANCIRANJA %
EU CO-FINANCING RATE %]]</f>
        <v>1592637.112</v>
      </c>
      <c r="P977" s="27">
        <f>Ugovori_OPULJP[[#This Row],[Bespovratna sredstva - Ukupno (EU+Nac) HRK
= Ukupna ugovorena vrijednost bespovratnih sredstava]]*Ugovori_OPULJP[[#This Row],[STOPA NACIONALNOG SUFINANCIRANJA %]]</f>
        <v>281053.60800000001</v>
      </c>
      <c r="Q977" s="27">
        <v>1873690.72</v>
      </c>
      <c r="R977" s="27">
        <v>0</v>
      </c>
      <c r="S977" s="27">
        <v>0</v>
      </c>
      <c r="T977" s="20">
        <f>Ugovori_OPULJP[[#This Row],[Bespovratna sredstva - Ukupno (EU+Nac) HRK
= Ukupna ugovorena vrijednost bespovratnih sredstava]]+Ugovori_OPULJP[[#This Row],[Javni doprinos korisnika - HRK]]+Ugovori_OPULJP[[#This Row],[Privatni doprinos korisnika - HRK]]</f>
        <v>1873690.72</v>
      </c>
      <c r="U977" s="17" t="s">
        <v>32</v>
      </c>
      <c r="V977" s="17" t="s">
        <v>29</v>
      </c>
      <c r="W977" s="81" t="s">
        <v>3754</v>
      </c>
      <c r="X977" s="35" t="s">
        <v>704</v>
      </c>
      <c r="Y977" s="11"/>
    </row>
    <row r="978" spans="1:25" ht="51" customHeight="1" x14ac:dyDescent="0.2">
      <c r="A978" s="33" t="s">
        <v>3755</v>
      </c>
      <c r="B978" s="34" t="s">
        <v>700</v>
      </c>
      <c r="C978" s="35" t="s">
        <v>701</v>
      </c>
      <c r="D978" s="35" t="s">
        <v>3069</v>
      </c>
      <c r="E978" s="44" t="s">
        <v>74</v>
      </c>
      <c r="F978" s="37" t="s">
        <v>3756</v>
      </c>
      <c r="G978" s="37" t="s">
        <v>1184</v>
      </c>
      <c r="H978" s="19">
        <v>44078</v>
      </c>
      <c r="I978" s="19">
        <v>44624</v>
      </c>
      <c r="J978" s="19" t="str">
        <f ca="1">IF(Ugovori_OPULJP[[#This Row],[DATUM ZAVRŠETKA OPERACIJE]]&lt;TODAY(),"završen","u provedbi")</f>
        <v>završen</v>
      </c>
      <c r="K978" s="18" t="s">
        <v>102</v>
      </c>
      <c r="L978" s="18" t="s">
        <v>102</v>
      </c>
      <c r="M978" s="42">
        <v>0.85</v>
      </c>
      <c r="N978" s="42">
        <v>0.15</v>
      </c>
      <c r="O978" s="27">
        <f>Ugovori_OPULJP[[#This Row],[Bespovratna sredstva - Ukupno (EU+Nac) HRK
= Ukupna ugovorena vrijednost bespovratnih sredstava]]*Ugovori_OPULJP[[#This Row],[EU STOPA SUFINANCIRANJA %
EU CO-FINANCING RATE %]]</f>
        <v>1523595.25</v>
      </c>
      <c r="P978" s="27">
        <f>Ugovori_OPULJP[[#This Row],[Bespovratna sredstva - Ukupno (EU+Nac) HRK
= Ukupna ugovorena vrijednost bespovratnih sredstava]]*Ugovori_OPULJP[[#This Row],[STOPA NACIONALNOG SUFINANCIRANJA %]]</f>
        <v>268869.75</v>
      </c>
      <c r="Q978" s="27">
        <v>1792465</v>
      </c>
      <c r="R978" s="27">
        <v>0</v>
      </c>
      <c r="S978" s="27">
        <v>0</v>
      </c>
      <c r="T978" s="20">
        <f>Ugovori_OPULJP[[#This Row],[Bespovratna sredstva - Ukupno (EU+Nac) HRK
= Ukupna ugovorena vrijednost bespovratnih sredstava]]+Ugovori_OPULJP[[#This Row],[Javni doprinos korisnika - HRK]]+Ugovori_OPULJP[[#This Row],[Privatni doprinos korisnika - HRK]]</f>
        <v>1792465</v>
      </c>
      <c r="U978" s="17" t="s">
        <v>32</v>
      </c>
      <c r="V978" s="17" t="s">
        <v>29</v>
      </c>
      <c r="W978" s="81" t="s">
        <v>3757</v>
      </c>
      <c r="X978" s="35" t="s">
        <v>704</v>
      </c>
      <c r="Y978" s="11"/>
    </row>
    <row r="979" spans="1:25" ht="51" customHeight="1" x14ac:dyDescent="0.2">
      <c r="A979" s="33" t="s">
        <v>3758</v>
      </c>
      <c r="B979" s="34" t="s">
        <v>700</v>
      </c>
      <c r="C979" s="35" t="s">
        <v>701</v>
      </c>
      <c r="D979" s="35" t="s">
        <v>3069</v>
      </c>
      <c r="E979" s="44" t="s">
        <v>74</v>
      </c>
      <c r="F979" s="37" t="s">
        <v>3759</v>
      </c>
      <c r="G979" s="37" t="s">
        <v>2552</v>
      </c>
      <c r="H979" s="19">
        <v>44085</v>
      </c>
      <c r="I979" s="19">
        <v>44631</v>
      </c>
      <c r="J979" s="19" t="str">
        <f ca="1">IF(Ugovori_OPULJP[[#This Row],[DATUM ZAVRŠETKA OPERACIJE]]&lt;TODAY(),"završen","u provedbi")</f>
        <v>završen</v>
      </c>
      <c r="K979" s="18" t="s">
        <v>3760</v>
      </c>
      <c r="L979" s="18" t="s">
        <v>31</v>
      </c>
      <c r="M979" s="42">
        <v>0.85</v>
      </c>
      <c r="N979" s="42">
        <v>0.15</v>
      </c>
      <c r="O979" s="27">
        <f>Ugovori_OPULJP[[#This Row],[Bespovratna sredstva - Ukupno (EU+Nac) HRK
= Ukupna ugovorena vrijednost bespovratnih sredstava]]*Ugovori_OPULJP[[#This Row],[EU STOPA SUFINANCIRANJA %
EU CO-FINANCING RATE %]]</f>
        <v>742900</v>
      </c>
      <c r="P979" s="27">
        <f>Ugovori_OPULJP[[#This Row],[Bespovratna sredstva - Ukupno (EU+Nac) HRK
= Ukupna ugovorena vrijednost bespovratnih sredstava]]*Ugovori_OPULJP[[#This Row],[STOPA NACIONALNOG SUFINANCIRANJA %]]</f>
        <v>131100</v>
      </c>
      <c r="Q979" s="27">
        <v>874000</v>
      </c>
      <c r="R979" s="27">
        <v>0</v>
      </c>
      <c r="S979" s="27">
        <v>0</v>
      </c>
      <c r="T979" s="20">
        <f>Ugovori_OPULJP[[#This Row],[Bespovratna sredstva - Ukupno (EU+Nac) HRK
= Ukupna ugovorena vrijednost bespovratnih sredstava]]+Ugovori_OPULJP[[#This Row],[Javni doprinos korisnika - HRK]]+Ugovori_OPULJP[[#This Row],[Privatni doprinos korisnika - HRK]]</f>
        <v>874000</v>
      </c>
      <c r="U979" s="17" t="s">
        <v>32</v>
      </c>
      <c r="V979" s="17" t="s">
        <v>29</v>
      </c>
      <c r="W979" s="35" t="s">
        <v>3761</v>
      </c>
      <c r="X979" s="35" t="s">
        <v>704</v>
      </c>
      <c r="Y979" s="11"/>
    </row>
    <row r="980" spans="1:25" ht="51" customHeight="1" x14ac:dyDescent="0.2">
      <c r="A980" s="33" t="s">
        <v>3762</v>
      </c>
      <c r="B980" s="34" t="s">
        <v>700</v>
      </c>
      <c r="C980" s="35" t="s">
        <v>701</v>
      </c>
      <c r="D980" s="35" t="s">
        <v>3069</v>
      </c>
      <c r="E980" s="44" t="s">
        <v>74</v>
      </c>
      <c r="F980" s="37" t="s">
        <v>3763</v>
      </c>
      <c r="G980" s="37" t="s">
        <v>3764</v>
      </c>
      <c r="H980" s="19">
        <v>44078</v>
      </c>
      <c r="I980" s="19">
        <v>44624</v>
      </c>
      <c r="J980" s="19" t="str">
        <f ca="1">IF(Ugovori_OPULJP[[#This Row],[DATUM ZAVRŠETKA OPERACIJE]]&lt;TODAY(),"završen","u provedbi")</f>
        <v>završen</v>
      </c>
      <c r="K980" s="18" t="s">
        <v>92</v>
      </c>
      <c r="L980" s="18" t="s">
        <v>92</v>
      </c>
      <c r="M980" s="42">
        <v>0.85</v>
      </c>
      <c r="N980" s="42">
        <v>0.15</v>
      </c>
      <c r="O980" s="27">
        <f>Ugovori_OPULJP[[#This Row],[Bespovratna sredstva - Ukupno (EU+Nac) HRK
= Ukupna ugovorena vrijednost bespovratnih sredstava]]*Ugovori_OPULJP[[#This Row],[EU STOPA SUFINANCIRANJA %
EU CO-FINANCING RATE %]]</f>
        <v>2306594</v>
      </c>
      <c r="P980" s="27">
        <f>Ugovori_OPULJP[[#This Row],[Bespovratna sredstva - Ukupno (EU+Nac) HRK
= Ukupna ugovorena vrijednost bespovratnih sredstava]]*Ugovori_OPULJP[[#This Row],[STOPA NACIONALNOG SUFINANCIRANJA %]]</f>
        <v>407046</v>
      </c>
      <c r="Q980" s="27">
        <v>2713640</v>
      </c>
      <c r="R980" s="27">
        <v>0</v>
      </c>
      <c r="S980" s="27">
        <v>0</v>
      </c>
      <c r="T980" s="20">
        <f>Ugovori_OPULJP[[#This Row],[Bespovratna sredstva - Ukupno (EU+Nac) HRK
= Ukupna ugovorena vrijednost bespovratnih sredstava]]+Ugovori_OPULJP[[#This Row],[Javni doprinos korisnika - HRK]]+Ugovori_OPULJP[[#This Row],[Privatni doprinos korisnika - HRK]]</f>
        <v>2713640</v>
      </c>
      <c r="U980" s="17" t="s">
        <v>32</v>
      </c>
      <c r="V980" s="17" t="s">
        <v>29</v>
      </c>
      <c r="W980" s="81" t="s">
        <v>3765</v>
      </c>
      <c r="X980" s="35" t="s">
        <v>704</v>
      </c>
      <c r="Y980" s="11"/>
    </row>
    <row r="981" spans="1:25" ht="51" customHeight="1" x14ac:dyDescent="0.2">
      <c r="A981" s="33" t="s">
        <v>3766</v>
      </c>
      <c r="B981" s="34" t="s">
        <v>700</v>
      </c>
      <c r="C981" s="35" t="s">
        <v>701</v>
      </c>
      <c r="D981" s="35" t="s">
        <v>3069</v>
      </c>
      <c r="E981" s="44" t="s">
        <v>74</v>
      </c>
      <c r="F981" s="37" t="s">
        <v>3767</v>
      </c>
      <c r="G981" s="37" t="s">
        <v>175</v>
      </c>
      <c r="H981" s="19">
        <v>44130</v>
      </c>
      <c r="I981" s="19">
        <v>44677</v>
      </c>
      <c r="J981" s="19" t="str">
        <f ca="1">IF(Ugovori_OPULJP[[#This Row],[DATUM ZAVRŠETKA OPERACIJE]]&lt;TODAY(),"završen","u provedbi")</f>
        <v>završen</v>
      </c>
      <c r="K981" s="18" t="s">
        <v>31</v>
      </c>
      <c r="L981" s="18" t="s">
        <v>31</v>
      </c>
      <c r="M981" s="42">
        <v>0.85</v>
      </c>
      <c r="N981" s="42">
        <v>0.15</v>
      </c>
      <c r="O981" s="27">
        <f>Ugovori_OPULJP[[#This Row],[Bespovratna sredstva - Ukupno (EU+Nac) HRK
= Ukupna ugovorena vrijednost bespovratnih sredstava]]*Ugovori_OPULJP[[#This Row],[EU STOPA SUFINANCIRANJA %
EU CO-FINANCING RATE %]]</f>
        <v>236808.24899999998</v>
      </c>
      <c r="P981" s="27">
        <f>Ugovori_OPULJP[[#This Row],[Bespovratna sredstva - Ukupno (EU+Nac) HRK
= Ukupna ugovorena vrijednost bespovratnih sredstava]]*Ugovori_OPULJP[[#This Row],[STOPA NACIONALNOG SUFINANCIRANJA %]]</f>
        <v>41789.690999999999</v>
      </c>
      <c r="Q981" s="27">
        <v>278597.94</v>
      </c>
      <c r="R981" s="27">
        <v>0</v>
      </c>
      <c r="S981" s="27">
        <v>0</v>
      </c>
      <c r="T981" s="20">
        <f>Ugovori_OPULJP[[#This Row],[Bespovratna sredstva - Ukupno (EU+Nac) HRK
= Ukupna ugovorena vrijednost bespovratnih sredstava]]+Ugovori_OPULJP[[#This Row],[Javni doprinos korisnika - HRK]]+Ugovori_OPULJP[[#This Row],[Privatni doprinos korisnika - HRK]]</f>
        <v>278597.94</v>
      </c>
      <c r="U981" s="17" t="s">
        <v>32</v>
      </c>
      <c r="V981" s="17" t="s">
        <v>29</v>
      </c>
      <c r="W981" s="35" t="s">
        <v>3768</v>
      </c>
      <c r="X981" s="35" t="s">
        <v>704</v>
      </c>
      <c r="Y981" s="11"/>
    </row>
    <row r="982" spans="1:25" ht="51" customHeight="1" x14ac:dyDescent="0.2">
      <c r="A982" s="33" t="s">
        <v>3769</v>
      </c>
      <c r="B982" s="34" t="s">
        <v>700</v>
      </c>
      <c r="C982" s="35" t="s">
        <v>701</v>
      </c>
      <c r="D982" s="35" t="s">
        <v>3069</v>
      </c>
      <c r="E982" s="44" t="s">
        <v>74</v>
      </c>
      <c r="F982" s="37" t="s">
        <v>3770</v>
      </c>
      <c r="G982" s="37" t="s">
        <v>3771</v>
      </c>
      <c r="H982" s="19">
        <v>44078</v>
      </c>
      <c r="I982" s="19">
        <v>44624</v>
      </c>
      <c r="J982" s="19" t="str">
        <f ca="1">IF(Ugovori_OPULJP[[#This Row],[DATUM ZAVRŠETKA OPERACIJE]]&lt;TODAY(),"završen","u provedbi")</f>
        <v>završen</v>
      </c>
      <c r="K982" s="18" t="s">
        <v>171</v>
      </c>
      <c r="L982" s="18" t="s">
        <v>171</v>
      </c>
      <c r="M982" s="42">
        <v>0.85</v>
      </c>
      <c r="N982" s="42">
        <v>0.15</v>
      </c>
      <c r="O982" s="27">
        <f>Ugovori_OPULJP[[#This Row],[Bespovratna sredstva - Ukupno (EU+Nac) HRK
= Ukupna ugovorena vrijednost bespovratnih sredstava]]*Ugovori_OPULJP[[#This Row],[EU STOPA SUFINANCIRANJA %
EU CO-FINANCING RATE %]]</f>
        <v>767465</v>
      </c>
      <c r="P982" s="27">
        <f>Ugovori_OPULJP[[#This Row],[Bespovratna sredstva - Ukupno (EU+Nac) HRK
= Ukupna ugovorena vrijednost bespovratnih sredstava]]*Ugovori_OPULJP[[#This Row],[STOPA NACIONALNOG SUFINANCIRANJA %]]</f>
        <v>135435</v>
      </c>
      <c r="Q982" s="27">
        <v>902900</v>
      </c>
      <c r="R982" s="27">
        <v>0</v>
      </c>
      <c r="S982" s="27">
        <v>0</v>
      </c>
      <c r="T982" s="20">
        <f>Ugovori_OPULJP[[#This Row],[Bespovratna sredstva - Ukupno (EU+Nac) HRK
= Ukupna ugovorena vrijednost bespovratnih sredstava]]+Ugovori_OPULJP[[#This Row],[Javni doprinos korisnika - HRK]]+Ugovori_OPULJP[[#This Row],[Privatni doprinos korisnika - HRK]]</f>
        <v>902900</v>
      </c>
      <c r="U982" s="17" t="s">
        <v>32</v>
      </c>
      <c r="V982" s="17" t="s">
        <v>29</v>
      </c>
      <c r="W982" s="81" t="s">
        <v>3772</v>
      </c>
      <c r="X982" s="35" t="s">
        <v>704</v>
      </c>
      <c r="Y982" s="11"/>
    </row>
    <row r="983" spans="1:25" ht="51" customHeight="1" x14ac:dyDescent="0.2">
      <c r="A983" s="33" t="s">
        <v>3773</v>
      </c>
      <c r="B983" s="34" t="s">
        <v>700</v>
      </c>
      <c r="C983" s="35" t="s">
        <v>701</v>
      </c>
      <c r="D983" s="35" t="s">
        <v>3069</v>
      </c>
      <c r="E983" s="44" t="s">
        <v>74</v>
      </c>
      <c r="F983" s="37" t="s">
        <v>3774</v>
      </c>
      <c r="G983" s="37" t="s">
        <v>3775</v>
      </c>
      <c r="H983" s="19">
        <v>44078</v>
      </c>
      <c r="I983" s="19">
        <v>44624</v>
      </c>
      <c r="J983" s="19" t="str">
        <f ca="1">IF(Ugovori_OPULJP[[#This Row],[DATUM ZAVRŠETKA OPERACIJE]]&lt;TODAY(),"završen","u provedbi")</f>
        <v>završen</v>
      </c>
      <c r="K983" s="18" t="s">
        <v>266</v>
      </c>
      <c r="L983" s="18" t="s">
        <v>266</v>
      </c>
      <c r="M983" s="42">
        <v>0.85</v>
      </c>
      <c r="N983" s="42">
        <v>0.15</v>
      </c>
      <c r="O983" s="27">
        <f>Ugovori_OPULJP[[#This Row],[Bespovratna sredstva - Ukupno (EU+Nac) HRK
= Ukupna ugovorena vrijednost bespovratnih sredstava]]*Ugovori_OPULJP[[#This Row],[EU STOPA SUFINANCIRANJA %
EU CO-FINANCING RATE %]]</f>
        <v>473616.49799999996</v>
      </c>
      <c r="P983" s="27">
        <f>Ugovori_OPULJP[[#This Row],[Bespovratna sredstva - Ukupno (EU+Nac) HRK
= Ukupna ugovorena vrijednost bespovratnih sredstava]]*Ugovori_OPULJP[[#This Row],[STOPA NACIONALNOG SUFINANCIRANJA %]]</f>
        <v>83579.381999999998</v>
      </c>
      <c r="Q983" s="27">
        <v>557195.88</v>
      </c>
      <c r="R983" s="27">
        <v>0</v>
      </c>
      <c r="S983" s="27">
        <v>0</v>
      </c>
      <c r="T983" s="20">
        <f>Ugovori_OPULJP[[#This Row],[Bespovratna sredstva - Ukupno (EU+Nac) HRK
= Ukupna ugovorena vrijednost bespovratnih sredstava]]+Ugovori_OPULJP[[#This Row],[Javni doprinos korisnika - HRK]]+Ugovori_OPULJP[[#This Row],[Privatni doprinos korisnika - HRK]]</f>
        <v>557195.88</v>
      </c>
      <c r="U983" s="17" t="s">
        <v>32</v>
      </c>
      <c r="V983" s="17" t="s">
        <v>29</v>
      </c>
      <c r="W983" s="81" t="s">
        <v>3776</v>
      </c>
      <c r="X983" s="35" t="s">
        <v>704</v>
      </c>
      <c r="Y983" s="11"/>
    </row>
    <row r="984" spans="1:25" ht="51" customHeight="1" x14ac:dyDescent="0.2">
      <c r="A984" s="33" t="s">
        <v>3777</v>
      </c>
      <c r="B984" s="34" t="s">
        <v>700</v>
      </c>
      <c r="C984" s="35" t="s">
        <v>701</v>
      </c>
      <c r="D984" s="35" t="s">
        <v>3069</v>
      </c>
      <c r="E984" s="44" t="s">
        <v>74</v>
      </c>
      <c r="F984" s="37" t="s">
        <v>3778</v>
      </c>
      <c r="G984" s="37" t="s">
        <v>3779</v>
      </c>
      <c r="H984" s="19">
        <v>44099</v>
      </c>
      <c r="I984" s="19">
        <v>44586</v>
      </c>
      <c r="J984" s="19" t="str">
        <f ca="1">IF(Ugovori_OPULJP[[#This Row],[DATUM ZAVRŠETKA OPERACIJE]]&lt;TODAY(),"završen","u provedbi")</f>
        <v>završen</v>
      </c>
      <c r="K984" s="18" t="s">
        <v>248</v>
      </c>
      <c r="L984" s="18" t="s">
        <v>248</v>
      </c>
      <c r="M984" s="42">
        <v>0.85</v>
      </c>
      <c r="N984" s="42">
        <v>0.15</v>
      </c>
      <c r="O984" s="27">
        <f>Ugovori_OPULJP[[#This Row],[Bespovratna sredstva - Ukupno (EU+Nac) HRK
= Ukupna ugovorena vrijednost bespovratnih sredstava]]*Ugovori_OPULJP[[#This Row],[EU STOPA SUFINANCIRANJA %
EU CO-FINANCING RATE %]]</f>
        <v>1181670</v>
      </c>
      <c r="P984" s="27">
        <f>Ugovori_OPULJP[[#This Row],[Bespovratna sredstva - Ukupno (EU+Nac) HRK
= Ukupna ugovorena vrijednost bespovratnih sredstava]]*Ugovori_OPULJP[[#This Row],[STOPA NACIONALNOG SUFINANCIRANJA %]]</f>
        <v>208530</v>
      </c>
      <c r="Q984" s="27">
        <v>1390200</v>
      </c>
      <c r="R984" s="27">
        <v>0</v>
      </c>
      <c r="S984" s="27">
        <v>0</v>
      </c>
      <c r="T984" s="20">
        <f>Ugovori_OPULJP[[#This Row],[Bespovratna sredstva - Ukupno (EU+Nac) HRK
= Ukupna ugovorena vrijednost bespovratnih sredstava]]+Ugovori_OPULJP[[#This Row],[Javni doprinos korisnika - HRK]]+Ugovori_OPULJP[[#This Row],[Privatni doprinos korisnika - HRK]]</f>
        <v>1390200</v>
      </c>
      <c r="U984" s="17" t="s">
        <v>32</v>
      </c>
      <c r="V984" s="17" t="s">
        <v>29</v>
      </c>
      <c r="W984" s="35" t="s">
        <v>3780</v>
      </c>
      <c r="X984" s="35" t="s">
        <v>704</v>
      </c>
      <c r="Y984" s="11"/>
    </row>
    <row r="985" spans="1:25" ht="51" customHeight="1" x14ac:dyDescent="0.2">
      <c r="A985" s="33" t="s">
        <v>3781</v>
      </c>
      <c r="B985" s="34" t="s">
        <v>700</v>
      </c>
      <c r="C985" s="35" t="s">
        <v>701</v>
      </c>
      <c r="D985" s="35" t="s">
        <v>3069</v>
      </c>
      <c r="E985" s="44" t="s">
        <v>74</v>
      </c>
      <c r="F985" s="37" t="s">
        <v>3782</v>
      </c>
      <c r="G985" s="37" t="s">
        <v>3783</v>
      </c>
      <c r="H985" s="19">
        <v>44109</v>
      </c>
      <c r="I985" s="19">
        <v>44656</v>
      </c>
      <c r="J985" s="19" t="str">
        <f ca="1">IF(Ugovori_OPULJP[[#This Row],[DATUM ZAVRŠETKA OPERACIJE]]&lt;TODAY(),"završen","u provedbi")</f>
        <v>završen</v>
      </c>
      <c r="K985" s="18" t="s">
        <v>97</v>
      </c>
      <c r="L985" s="18" t="s">
        <v>97</v>
      </c>
      <c r="M985" s="42">
        <v>0.85</v>
      </c>
      <c r="N985" s="42">
        <v>0.15</v>
      </c>
      <c r="O985" s="27">
        <f>Ugovori_OPULJP[[#This Row],[Bespovratna sredstva - Ukupno (EU+Nac) HRK
= Ukupna ugovorena vrijednost bespovratnih sredstava]]*Ugovori_OPULJP[[#This Row],[EU STOPA SUFINANCIRANJA %
EU CO-FINANCING RATE %]]</f>
        <v>788851</v>
      </c>
      <c r="P985" s="27">
        <f>Ugovori_OPULJP[[#This Row],[Bespovratna sredstva - Ukupno (EU+Nac) HRK
= Ukupna ugovorena vrijednost bespovratnih sredstava]]*Ugovori_OPULJP[[#This Row],[STOPA NACIONALNOG SUFINANCIRANJA %]]</f>
        <v>139209</v>
      </c>
      <c r="Q985" s="27">
        <v>928060</v>
      </c>
      <c r="R985" s="27">
        <v>0</v>
      </c>
      <c r="S985" s="27">
        <v>0</v>
      </c>
      <c r="T985" s="20">
        <f>Ugovori_OPULJP[[#This Row],[Bespovratna sredstva - Ukupno (EU+Nac) HRK
= Ukupna ugovorena vrijednost bespovratnih sredstava]]+Ugovori_OPULJP[[#This Row],[Javni doprinos korisnika - HRK]]+Ugovori_OPULJP[[#This Row],[Privatni doprinos korisnika - HRK]]</f>
        <v>928060</v>
      </c>
      <c r="U985" s="17" t="s">
        <v>32</v>
      </c>
      <c r="V985" s="17" t="s">
        <v>29</v>
      </c>
      <c r="W985" s="35" t="s">
        <v>3784</v>
      </c>
      <c r="X985" s="35" t="s">
        <v>704</v>
      </c>
      <c r="Y985" s="11"/>
    </row>
    <row r="986" spans="1:25" ht="51" customHeight="1" x14ac:dyDescent="0.2">
      <c r="A986" s="33" t="s">
        <v>3785</v>
      </c>
      <c r="B986" s="34" t="s">
        <v>700</v>
      </c>
      <c r="C986" s="35" t="s">
        <v>701</v>
      </c>
      <c r="D986" s="35" t="s">
        <v>3069</v>
      </c>
      <c r="E986" s="44" t="s">
        <v>74</v>
      </c>
      <c r="F986" s="37" t="s">
        <v>3786</v>
      </c>
      <c r="G986" s="37" t="s">
        <v>3787</v>
      </c>
      <c r="H986" s="19">
        <v>44078</v>
      </c>
      <c r="I986" s="19">
        <v>44624</v>
      </c>
      <c r="J986" s="19" t="str">
        <f ca="1">IF(Ugovori_OPULJP[[#This Row],[DATUM ZAVRŠETKA OPERACIJE]]&lt;TODAY(),"završen","u provedbi")</f>
        <v>završen</v>
      </c>
      <c r="K986" s="18" t="s">
        <v>102</v>
      </c>
      <c r="L986" s="18" t="s">
        <v>102</v>
      </c>
      <c r="M986" s="42">
        <v>0.85</v>
      </c>
      <c r="N986" s="42">
        <v>0.15</v>
      </c>
      <c r="O986" s="27">
        <f>Ugovori_OPULJP[[#This Row],[Bespovratna sredstva - Ukupno (EU+Nac) HRK
= Ukupna ugovorena vrijednost bespovratnih sredstava]]*Ugovori_OPULJP[[#This Row],[EU STOPA SUFINANCIRANJA %
EU CO-FINANCING RATE %]]</f>
        <v>1973317.058</v>
      </c>
      <c r="P986" s="27">
        <f>Ugovori_OPULJP[[#This Row],[Bespovratna sredstva - Ukupno (EU+Nac) HRK
= Ukupna ugovorena vrijednost bespovratnih sredstava]]*Ugovori_OPULJP[[#This Row],[STOPA NACIONALNOG SUFINANCIRANJA %]]</f>
        <v>348232.42199999996</v>
      </c>
      <c r="Q986" s="27">
        <v>2321549.48</v>
      </c>
      <c r="R986" s="27">
        <v>0</v>
      </c>
      <c r="S986" s="27">
        <v>0</v>
      </c>
      <c r="T986" s="20">
        <f>Ugovori_OPULJP[[#This Row],[Bespovratna sredstva - Ukupno (EU+Nac) HRK
= Ukupna ugovorena vrijednost bespovratnih sredstava]]+Ugovori_OPULJP[[#This Row],[Javni doprinos korisnika - HRK]]+Ugovori_OPULJP[[#This Row],[Privatni doprinos korisnika - HRK]]</f>
        <v>2321549.48</v>
      </c>
      <c r="U986" s="17" t="s">
        <v>32</v>
      </c>
      <c r="V986" s="17" t="s">
        <v>29</v>
      </c>
      <c r="W986" s="81" t="s">
        <v>3788</v>
      </c>
      <c r="X986" s="35" t="s">
        <v>704</v>
      </c>
      <c r="Y986" s="11"/>
    </row>
    <row r="987" spans="1:25" ht="51" customHeight="1" x14ac:dyDescent="0.2">
      <c r="A987" s="33" t="s">
        <v>3789</v>
      </c>
      <c r="B987" s="34" t="s">
        <v>700</v>
      </c>
      <c r="C987" s="35" t="s">
        <v>701</v>
      </c>
      <c r="D987" s="35" t="s">
        <v>3069</v>
      </c>
      <c r="E987" s="44" t="s">
        <v>74</v>
      </c>
      <c r="F987" s="37" t="s">
        <v>3790</v>
      </c>
      <c r="G987" s="37" t="s">
        <v>3791</v>
      </c>
      <c r="H987" s="19">
        <v>44104</v>
      </c>
      <c r="I987" s="19">
        <v>44530</v>
      </c>
      <c r="J987" s="19" t="str">
        <f ca="1">IF(Ugovori_OPULJP[[#This Row],[DATUM ZAVRŠETKA OPERACIJE]]&lt;TODAY(),"završen","u provedbi")</f>
        <v>završen</v>
      </c>
      <c r="K987" s="18" t="s">
        <v>82</v>
      </c>
      <c r="L987" s="18" t="s">
        <v>82</v>
      </c>
      <c r="M987" s="42">
        <v>0.85</v>
      </c>
      <c r="N987" s="42">
        <v>0.15</v>
      </c>
      <c r="O987" s="27">
        <f>Ugovori_OPULJP[[#This Row],[Bespovratna sredstva - Ukupno (EU+Nac) HRK
= Ukupna ugovorena vrijednost bespovratnih sredstava]]*Ugovori_OPULJP[[#This Row],[EU STOPA SUFINANCIRANJA %
EU CO-FINANCING RATE %]]</f>
        <v>854241.5</v>
      </c>
      <c r="P987" s="27">
        <f>Ugovori_OPULJP[[#This Row],[Bespovratna sredstva - Ukupno (EU+Nac) HRK
= Ukupna ugovorena vrijednost bespovratnih sredstava]]*Ugovori_OPULJP[[#This Row],[STOPA NACIONALNOG SUFINANCIRANJA %]]</f>
        <v>150748.5</v>
      </c>
      <c r="Q987" s="27">
        <v>1004990</v>
      </c>
      <c r="R987" s="27">
        <v>0</v>
      </c>
      <c r="S987" s="27">
        <v>0</v>
      </c>
      <c r="T987" s="20">
        <f>Ugovori_OPULJP[[#This Row],[Bespovratna sredstva - Ukupno (EU+Nac) HRK
= Ukupna ugovorena vrijednost bespovratnih sredstava]]+Ugovori_OPULJP[[#This Row],[Javni doprinos korisnika - HRK]]+Ugovori_OPULJP[[#This Row],[Privatni doprinos korisnika - HRK]]</f>
        <v>1004990</v>
      </c>
      <c r="U987" s="17" t="s">
        <v>32</v>
      </c>
      <c r="V987" s="17" t="s">
        <v>29</v>
      </c>
      <c r="W987" s="35" t="s">
        <v>3792</v>
      </c>
      <c r="X987" s="35" t="s">
        <v>704</v>
      </c>
      <c r="Y987" s="11"/>
    </row>
    <row r="988" spans="1:25" ht="51" customHeight="1" x14ac:dyDescent="0.2">
      <c r="A988" s="33" t="s">
        <v>3793</v>
      </c>
      <c r="B988" s="34" t="s">
        <v>700</v>
      </c>
      <c r="C988" s="35" t="s">
        <v>701</v>
      </c>
      <c r="D988" s="35" t="s">
        <v>3069</v>
      </c>
      <c r="E988" s="44" t="s">
        <v>74</v>
      </c>
      <c r="F988" s="37" t="s">
        <v>3794</v>
      </c>
      <c r="G988" s="37" t="s">
        <v>3795</v>
      </c>
      <c r="H988" s="19">
        <v>44132</v>
      </c>
      <c r="I988" s="19">
        <v>44679</v>
      </c>
      <c r="J988" s="19" t="str">
        <f ca="1">IF(Ugovori_OPULJP[[#This Row],[DATUM ZAVRŠETKA OPERACIJE]]&lt;TODAY(),"završen","u provedbi")</f>
        <v>završen</v>
      </c>
      <c r="K988" s="18" t="s">
        <v>171</v>
      </c>
      <c r="L988" s="18" t="s">
        <v>171</v>
      </c>
      <c r="M988" s="42">
        <v>0.85</v>
      </c>
      <c r="N988" s="42">
        <v>0.15</v>
      </c>
      <c r="O988" s="27">
        <f>Ugovori_OPULJP[[#This Row],[Bespovratna sredstva - Ukupno (EU+Nac) HRK
= Ukupna ugovorena vrijednost bespovratnih sredstava]]*Ugovori_OPULJP[[#This Row],[EU STOPA SUFINANCIRANJA %
EU CO-FINANCING RATE %]]</f>
        <v>787397.5</v>
      </c>
      <c r="P988" s="27">
        <f>Ugovori_OPULJP[[#This Row],[Bespovratna sredstva - Ukupno (EU+Nac) HRK
= Ukupna ugovorena vrijednost bespovratnih sredstava]]*Ugovori_OPULJP[[#This Row],[STOPA NACIONALNOG SUFINANCIRANJA %]]</f>
        <v>138952.5</v>
      </c>
      <c r="Q988" s="27">
        <v>926350</v>
      </c>
      <c r="R988" s="27">
        <v>0</v>
      </c>
      <c r="S988" s="27">
        <v>0</v>
      </c>
      <c r="T988" s="20">
        <f>Ugovori_OPULJP[[#This Row],[Bespovratna sredstva - Ukupno (EU+Nac) HRK
= Ukupna ugovorena vrijednost bespovratnih sredstava]]+Ugovori_OPULJP[[#This Row],[Javni doprinos korisnika - HRK]]+Ugovori_OPULJP[[#This Row],[Privatni doprinos korisnika - HRK]]</f>
        <v>926350</v>
      </c>
      <c r="U988" s="17" t="s">
        <v>32</v>
      </c>
      <c r="V988" s="17" t="s">
        <v>29</v>
      </c>
      <c r="W988" s="35" t="s">
        <v>3796</v>
      </c>
      <c r="X988" s="35" t="s">
        <v>704</v>
      </c>
      <c r="Y988" s="11"/>
    </row>
    <row r="989" spans="1:25" ht="51" customHeight="1" x14ac:dyDescent="0.2">
      <c r="A989" s="33" t="s">
        <v>3797</v>
      </c>
      <c r="B989" s="34" t="s">
        <v>700</v>
      </c>
      <c r="C989" s="35" t="s">
        <v>701</v>
      </c>
      <c r="D989" s="35" t="s">
        <v>3069</v>
      </c>
      <c r="E989" s="44" t="s">
        <v>74</v>
      </c>
      <c r="F989" s="37" t="s">
        <v>3798</v>
      </c>
      <c r="G989" s="37" t="s">
        <v>3799</v>
      </c>
      <c r="H989" s="19">
        <v>44078</v>
      </c>
      <c r="I989" s="19">
        <v>44624</v>
      </c>
      <c r="J989" s="19" t="str">
        <f ca="1">IF(Ugovori_OPULJP[[#This Row],[DATUM ZAVRŠETKA OPERACIJE]]&lt;TODAY(),"završen","u provedbi")</f>
        <v>završen</v>
      </c>
      <c r="K989" s="18" t="s">
        <v>128</v>
      </c>
      <c r="L989" s="18" t="s">
        <v>128</v>
      </c>
      <c r="M989" s="42">
        <v>0.85</v>
      </c>
      <c r="N989" s="42">
        <v>0.15</v>
      </c>
      <c r="O989" s="27">
        <f>Ugovori_OPULJP[[#This Row],[Bespovratna sredstva - Ukupno (EU+Nac) HRK
= Ukupna ugovorena vrijednost bespovratnih sredstava]]*Ugovori_OPULJP[[#This Row],[EU STOPA SUFINANCIRANJA %
EU CO-FINANCING RATE %]]</f>
        <v>1276836</v>
      </c>
      <c r="P989" s="27">
        <f>Ugovori_OPULJP[[#This Row],[Bespovratna sredstva - Ukupno (EU+Nac) HRK
= Ukupna ugovorena vrijednost bespovratnih sredstava]]*Ugovori_OPULJP[[#This Row],[STOPA NACIONALNOG SUFINANCIRANJA %]]</f>
        <v>225324</v>
      </c>
      <c r="Q989" s="27">
        <v>1502160</v>
      </c>
      <c r="R989" s="27">
        <v>0</v>
      </c>
      <c r="S989" s="27">
        <v>0</v>
      </c>
      <c r="T989" s="20">
        <f>Ugovori_OPULJP[[#This Row],[Bespovratna sredstva - Ukupno (EU+Nac) HRK
= Ukupna ugovorena vrijednost bespovratnih sredstava]]+Ugovori_OPULJP[[#This Row],[Javni doprinos korisnika - HRK]]+Ugovori_OPULJP[[#This Row],[Privatni doprinos korisnika - HRK]]</f>
        <v>1502160</v>
      </c>
      <c r="U989" s="17" t="s">
        <v>32</v>
      </c>
      <c r="V989" s="17" t="s">
        <v>29</v>
      </c>
      <c r="W989" s="81" t="s">
        <v>3800</v>
      </c>
      <c r="X989" s="35" t="s">
        <v>704</v>
      </c>
      <c r="Y989" s="11"/>
    </row>
    <row r="990" spans="1:25" ht="51" customHeight="1" x14ac:dyDescent="0.2">
      <c r="A990" s="33" t="s">
        <v>3801</v>
      </c>
      <c r="B990" s="34" t="s">
        <v>700</v>
      </c>
      <c r="C990" s="35" t="s">
        <v>701</v>
      </c>
      <c r="D990" s="35" t="s">
        <v>3069</v>
      </c>
      <c r="E990" s="44" t="s">
        <v>74</v>
      </c>
      <c r="F990" s="37" t="s">
        <v>3277</v>
      </c>
      <c r="G990" s="37" t="s">
        <v>3802</v>
      </c>
      <c r="H990" s="19">
        <v>44091</v>
      </c>
      <c r="I990" s="19">
        <v>44637</v>
      </c>
      <c r="J990" s="19" t="str">
        <f ca="1">IF(Ugovori_OPULJP[[#This Row],[DATUM ZAVRŠETKA OPERACIJE]]&lt;TODAY(),"završen","u provedbi")</f>
        <v>završen</v>
      </c>
      <c r="K990" s="18" t="s">
        <v>82</v>
      </c>
      <c r="L990" s="18" t="s">
        <v>82</v>
      </c>
      <c r="M990" s="42">
        <v>0.85</v>
      </c>
      <c r="N990" s="42">
        <v>0.15</v>
      </c>
      <c r="O990" s="27">
        <f>Ugovori_OPULJP[[#This Row],[Bespovratna sredstva - Ukupno (EU+Nac) HRK
= Ukupna ugovorena vrijednost bespovratnih sredstava]]*Ugovori_OPULJP[[#This Row],[EU STOPA SUFINANCIRANJA %
EU CO-FINANCING RATE %]]</f>
        <v>1570587.5</v>
      </c>
      <c r="P990" s="27">
        <f>Ugovori_OPULJP[[#This Row],[Bespovratna sredstva - Ukupno (EU+Nac) HRK
= Ukupna ugovorena vrijednost bespovratnih sredstava]]*Ugovori_OPULJP[[#This Row],[STOPA NACIONALNOG SUFINANCIRANJA %]]</f>
        <v>277162.5</v>
      </c>
      <c r="Q990" s="27">
        <v>1847750</v>
      </c>
      <c r="R990" s="27">
        <v>0</v>
      </c>
      <c r="S990" s="27">
        <v>0</v>
      </c>
      <c r="T990" s="20">
        <f>Ugovori_OPULJP[[#This Row],[Bespovratna sredstva - Ukupno (EU+Nac) HRK
= Ukupna ugovorena vrijednost bespovratnih sredstava]]+Ugovori_OPULJP[[#This Row],[Javni doprinos korisnika - HRK]]+Ugovori_OPULJP[[#This Row],[Privatni doprinos korisnika - HRK]]</f>
        <v>1847750</v>
      </c>
      <c r="U990" s="17" t="s">
        <v>32</v>
      </c>
      <c r="V990" s="17" t="s">
        <v>29</v>
      </c>
      <c r="W990" s="35" t="s">
        <v>3803</v>
      </c>
      <c r="X990" s="35" t="s">
        <v>704</v>
      </c>
      <c r="Y990" s="11"/>
    </row>
    <row r="991" spans="1:25" ht="51" customHeight="1" x14ac:dyDescent="0.2">
      <c r="A991" s="33" t="s">
        <v>3804</v>
      </c>
      <c r="B991" s="34" t="s">
        <v>700</v>
      </c>
      <c r="C991" s="35" t="s">
        <v>701</v>
      </c>
      <c r="D991" s="35" t="s">
        <v>3069</v>
      </c>
      <c r="E991" s="44" t="s">
        <v>74</v>
      </c>
      <c r="F991" s="37" t="s">
        <v>3805</v>
      </c>
      <c r="G991" s="37" t="s">
        <v>3806</v>
      </c>
      <c r="H991" s="19">
        <v>44078</v>
      </c>
      <c r="I991" s="19">
        <v>44596</v>
      </c>
      <c r="J991" s="19" t="str">
        <f ca="1">IF(Ugovori_OPULJP[[#This Row],[DATUM ZAVRŠETKA OPERACIJE]]&lt;TODAY(),"završen","u provedbi")</f>
        <v>završen</v>
      </c>
      <c r="K991" s="18" t="s">
        <v>92</v>
      </c>
      <c r="L991" s="18" t="s">
        <v>92</v>
      </c>
      <c r="M991" s="42">
        <v>0.85</v>
      </c>
      <c r="N991" s="42">
        <v>0.15</v>
      </c>
      <c r="O991" s="27">
        <f>Ugovori_OPULJP[[#This Row],[Bespovratna sredstva - Ukupno (EU+Nac) HRK
= Ukupna ugovorena vrijednost bespovratnih sredstava]]*Ugovori_OPULJP[[#This Row],[EU STOPA SUFINANCIRANJA %
EU CO-FINANCING RATE %]]</f>
        <v>1856825</v>
      </c>
      <c r="P991" s="27">
        <f>Ugovori_OPULJP[[#This Row],[Bespovratna sredstva - Ukupno (EU+Nac) HRK
= Ukupna ugovorena vrijednost bespovratnih sredstava]]*Ugovori_OPULJP[[#This Row],[STOPA NACIONALNOG SUFINANCIRANJA %]]</f>
        <v>327675</v>
      </c>
      <c r="Q991" s="27">
        <v>2184500</v>
      </c>
      <c r="R991" s="27">
        <v>0</v>
      </c>
      <c r="S991" s="27">
        <v>0</v>
      </c>
      <c r="T991" s="20">
        <f>Ugovori_OPULJP[[#This Row],[Bespovratna sredstva - Ukupno (EU+Nac) HRK
= Ukupna ugovorena vrijednost bespovratnih sredstava]]+Ugovori_OPULJP[[#This Row],[Javni doprinos korisnika - HRK]]+Ugovori_OPULJP[[#This Row],[Privatni doprinos korisnika - HRK]]</f>
        <v>2184500</v>
      </c>
      <c r="U991" s="17" t="s">
        <v>32</v>
      </c>
      <c r="V991" s="17" t="s">
        <v>29</v>
      </c>
      <c r="W991" s="81" t="s">
        <v>3807</v>
      </c>
      <c r="X991" s="35" t="s">
        <v>704</v>
      </c>
      <c r="Y991" s="11"/>
    </row>
    <row r="992" spans="1:25" ht="51" customHeight="1" x14ac:dyDescent="0.2">
      <c r="A992" s="33" t="s">
        <v>3808</v>
      </c>
      <c r="B992" s="34" t="s">
        <v>700</v>
      </c>
      <c r="C992" s="35" t="s">
        <v>701</v>
      </c>
      <c r="D992" s="35" t="s">
        <v>3069</v>
      </c>
      <c r="E992" s="44" t="s">
        <v>74</v>
      </c>
      <c r="F992" s="53" t="s">
        <v>3809</v>
      </c>
      <c r="G992" s="53" t="s">
        <v>3810</v>
      </c>
      <c r="H992" s="19">
        <v>44078</v>
      </c>
      <c r="I992" s="19">
        <v>44624</v>
      </c>
      <c r="J992" s="19" t="str">
        <f ca="1">IF(Ugovori_OPULJP[[#This Row],[DATUM ZAVRŠETKA OPERACIJE]]&lt;TODAY(),"završen","u provedbi")</f>
        <v>završen</v>
      </c>
      <c r="K992" s="18" t="s">
        <v>266</v>
      </c>
      <c r="L992" s="18" t="s">
        <v>266</v>
      </c>
      <c r="M992" s="42">
        <v>0.85</v>
      </c>
      <c r="N992" s="42">
        <v>0.15</v>
      </c>
      <c r="O992" s="27">
        <f>Ugovori_OPULJP[[#This Row],[Bespovratna sredstva - Ukupno (EU+Nac) HRK
= Ukupna ugovorena vrijednost bespovratnih sredstava]]*Ugovori_OPULJP[[#This Row],[EU STOPA SUFINANCIRANJA %
EU CO-FINANCING RATE %]]</f>
        <v>788162.5</v>
      </c>
      <c r="P992" s="27">
        <f>Ugovori_OPULJP[[#This Row],[Bespovratna sredstva - Ukupno (EU+Nac) HRK
= Ukupna ugovorena vrijednost bespovratnih sredstava]]*Ugovori_OPULJP[[#This Row],[STOPA NACIONALNOG SUFINANCIRANJA %]]</f>
        <v>139087.5</v>
      </c>
      <c r="Q992" s="27">
        <v>927250</v>
      </c>
      <c r="R992" s="27">
        <v>0</v>
      </c>
      <c r="S992" s="27">
        <v>0</v>
      </c>
      <c r="T992" s="20">
        <f>Ugovori_OPULJP[[#This Row],[Bespovratna sredstva - Ukupno (EU+Nac) HRK
= Ukupna ugovorena vrijednost bespovratnih sredstava]]+Ugovori_OPULJP[[#This Row],[Javni doprinos korisnika - HRK]]+Ugovori_OPULJP[[#This Row],[Privatni doprinos korisnika - HRK]]</f>
        <v>927250</v>
      </c>
      <c r="U992" s="17" t="s">
        <v>32</v>
      </c>
      <c r="V992" s="17" t="s">
        <v>29</v>
      </c>
      <c r="W992" s="81" t="s">
        <v>3811</v>
      </c>
      <c r="X992" s="35" t="s">
        <v>704</v>
      </c>
      <c r="Y992" s="11"/>
    </row>
    <row r="993" spans="1:25" ht="51" customHeight="1" x14ac:dyDescent="0.2">
      <c r="A993" s="33" t="s">
        <v>3812</v>
      </c>
      <c r="B993" s="34" t="s">
        <v>700</v>
      </c>
      <c r="C993" s="35" t="s">
        <v>701</v>
      </c>
      <c r="D993" s="35" t="s">
        <v>3069</v>
      </c>
      <c r="E993" s="44" t="s">
        <v>74</v>
      </c>
      <c r="F993" s="53" t="s">
        <v>3813</v>
      </c>
      <c r="G993" s="53" t="s">
        <v>1446</v>
      </c>
      <c r="H993" s="19">
        <v>44083</v>
      </c>
      <c r="I993" s="19">
        <v>44539</v>
      </c>
      <c r="J993" s="19" t="str">
        <f ca="1">IF(Ugovori_OPULJP[[#This Row],[DATUM ZAVRŠETKA OPERACIJE]]&lt;TODAY(),"završen","u provedbi")</f>
        <v>završen</v>
      </c>
      <c r="K993" s="18" t="s">
        <v>128</v>
      </c>
      <c r="L993" s="18" t="s">
        <v>128</v>
      </c>
      <c r="M993" s="42">
        <v>0.85</v>
      </c>
      <c r="N993" s="42">
        <v>0.15</v>
      </c>
      <c r="O993" s="27">
        <f>Ugovori_OPULJP[[#This Row],[Bespovratna sredstva - Ukupno (EU+Nac) HRK
= Ukupna ugovorena vrijednost bespovratnih sredstava]]*Ugovori_OPULJP[[#This Row],[EU STOPA SUFINANCIRANJA %
EU CO-FINANCING RATE %]]</f>
        <v>1114227.8125</v>
      </c>
      <c r="P993" s="27">
        <f>Ugovori_OPULJP[[#This Row],[Bespovratna sredstva - Ukupno (EU+Nac) HRK
= Ukupna ugovorena vrijednost bespovratnih sredstava]]*Ugovori_OPULJP[[#This Row],[STOPA NACIONALNOG SUFINANCIRANJA %]]</f>
        <v>196628.4375</v>
      </c>
      <c r="Q993" s="27">
        <v>1310856.25</v>
      </c>
      <c r="R993" s="27">
        <v>0</v>
      </c>
      <c r="S993" s="27">
        <v>0</v>
      </c>
      <c r="T993" s="20">
        <f>Ugovori_OPULJP[[#This Row],[Bespovratna sredstva - Ukupno (EU+Nac) HRK
= Ukupna ugovorena vrijednost bespovratnih sredstava]]+Ugovori_OPULJP[[#This Row],[Javni doprinos korisnika - HRK]]+Ugovori_OPULJP[[#This Row],[Privatni doprinos korisnika - HRK]]</f>
        <v>1310856.25</v>
      </c>
      <c r="U993" s="17" t="s">
        <v>32</v>
      </c>
      <c r="V993" s="17" t="s">
        <v>29</v>
      </c>
      <c r="W993" s="81" t="s">
        <v>3814</v>
      </c>
      <c r="X993" s="35" t="s">
        <v>704</v>
      </c>
      <c r="Y993" s="11"/>
    </row>
    <row r="994" spans="1:25" ht="51" customHeight="1" x14ac:dyDescent="0.2">
      <c r="A994" s="33" t="s">
        <v>3815</v>
      </c>
      <c r="B994" s="34" t="s">
        <v>700</v>
      </c>
      <c r="C994" s="35" t="s">
        <v>701</v>
      </c>
      <c r="D994" s="35" t="s">
        <v>3069</v>
      </c>
      <c r="E994" s="44" t="s">
        <v>74</v>
      </c>
      <c r="F994" s="53" t="s">
        <v>3816</v>
      </c>
      <c r="G994" s="53" t="s">
        <v>1442</v>
      </c>
      <c r="H994" s="19">
        <v>44078</v>
      </c>
      <c r="I994" s="19">
        <v>44624</v>
      </c>
      <c r="J994" s="19" t="str">
        <f ca="1">IF(Ugovori_OPULJP[[#This Row],[DATUM ZAVRŠETKA OPERACIJE]]&lt;TODAY(),"završen","u provedbi")</f>
        <v>završen</v>
      </c>
      <c r="K994" s="18" t="s">
        <v>97</v>
      </c>
      <c r="L994" s="18" t="s">
        <v>97</v>
      </c>
      <c r="M994" s="42">
        <v>0.85</v>
      </c>
      <c r="N994" s="42">
        <v>0.15</v>
      </c>
      <c r="O994" s="27">
        <f>Ugovori_OPULJP[[#This Row],[Bespovratna sredstva - Ukupno (EU+Nac) HRK
= Ukupna ugovorena vrijednost bespovratnih sredstava]]*Ugovori_OPULJP[[#This Row],[EU STOPA SUFINANCIRANJA %
EU CO-FINANCING RATE %]]</f>
        <v>1022924</v>
      </c>
      <c r="P994" s="27">
        <f>Ugovori_OPULJP[[#This Row],[Bespovratna sredstva - Ukupno (EU+Nac) HRK
= Ukupna ugovorena vrijednost bespovratnih sredstava]]*Ugovori_OPULJP[[#This Row],[STOPA NACIONALNOG SUFINANCIRANJA %]]</f>
        <v>180516</v>
      </c>
      <c r="Q994" s="27">
        <v>1203440</v>
      </c>
      <c r="R994" s="27">
        <v>0</v>
      </c>
      <c r="S994" s="27">
        <v>0</v>
      </c>
      <c r="T994" s="20">
        <f>Ugovori_OPULJP[[#This Row],[Bespovratna sredstva - Ukupno (EU+Nac) HRK
= Ukupna ugovorena vrijednost bespovratnih sredstava]]+Ugovori_OPULJP[[#This Row],[Javni doprinos korisnika - HRK]]+Ugovori_OPULJP[[#This Row],[Privatni doprinos korisnika - HRK]]</f>
        <v>1203440</v>
      </c>
      <c r="U994" s="17" t="s">
        <v>32</v>
      </c>
      <c r="V994" s="17" t="s">
        <v>29</v>
      </c>
      <c r="W994" s="81" t="s">
        <v>3817</v>
      </c>
      <c r="X994" s="35" t="s">
        <v>704</v>
      </c>
      <c r="Y994" s="11"/>
    </row>
    <row r="995" spans="1:25" ht="51" customHeight="1" x14ac:dyDescent="0.2">
      <c r="A995" s="33" t="s">
        <v>3818</v>
      </c>
      <c r="B995" s="34" t="s">
        <v>700</v>
      </c>
      <c r="C995" s="35" t="s">
        <v>701</v>
      </c>
      <c r="D995" s="35" t="s">
        <v>3069</v>
      </c>
      <c r="E995" s="44" t="s">
        <v>74</v>
      </c>
      <c r="F995" s="53" t="s">
        <v>3819</v>
      </c>
      <c r="G995" s="53" t="s">
        <v>3820</v>
      </c>
      <c r="H995" s="19">
        <v>44078</v>
      </c>
      <c r="I995" s="19">
        <v>44624</v>
      </c>
      <c r="J995" s="19" t="str">
        <f ca="1">IF(Ugovori_OPULJP[[#This Row],[DATUM ZAVRŠETKA OPERACIJE]]&lt;TODAY(),"završen","u provedbi")</f>
        <v>završen</v>
      </c>
      <c r="K995" s="18" t="s">
        <v>324</v>
      </c>
      <c r="L995" s="18" t="s">
        <v>324</v>
      </c>
      <c r="M995" s="42">
        <v>0.85</v>
      </c>
      <c r="N995" s="42">
        <v>0.15</v>
      </c>
      <c r="O995" s="27">
        <f>Ugovori_OPULJP[[#This Row],[Bespovratna sredstva - Ukupno (EU+Nac) HRK
= Ukupna ugovorena vrijednost bespovratnih sredstava]]*Ugovori_OPULJP[[#This Row],[EU STOPA SUFINANCIRANJA %
EU CO-FINANCING RATE %]]</f>
        <v>1184030.45</v>
      </c>
      <c r="P995" s="27">
        <f>Ugovori_OPULJP[[#This Row],[Bespovratna sredstva - Ukupno (EU+Nac) HRK
= Ukupna ugovorena vrijednost bespovratnih sredstava]]*Ugovori_OPULJP[[#This Row],[STOPA NACIONALNOG SUFINANCIRANJA %]]</f>
        <v>208946.55</v>
      </c>
      <c r="Q995" s="27">
        <v>1392977</v>
      </c>
      <c r="R995" s="27">
        <v>0</v>
      </c>
      <c r="S995" s="27">
        <v>0</v>
      </c>
      <c r="T995" s="20">
        <f>Ugovori_OPULJP[[#This Row],[Bespovratna sredstva - Ukupno (EU+Nac) HRK
= Ukupna ugovorena vrijednost bespovratnih sredstava]]+Ugovori_OPULJP[[#This Row],[Javni doprinos korisnika - HRK]]+Ugovori_OPULJP[[#This Row],[Privatni doprinos korisnika - HRK]]</f>
        <v>1392977</v>
      </c>
      <c r="U995" s="17" t="s">
        <v>32</v>
      </c>
      <c r="V995" s="17" t="s">
        <v>29</v>
      </c>
      <c r="W995" s="81" t="s">
        <v>3821</v>
      </c>
      <c r="X995" s="35" t="s">
        <v>704</v>
      </c>
      <c r="Y995" s="11"/>
    </row>
    <row r="996" spans="1:25" ht="63.75" customHeight="1" x14ac:dyDescent="0.2">
      <c r="A996" s="33" t="s">
        <v>3822</v>
      </c>
      <c r="B996" s="34" t="s">
        <v>700</v>
      </c>
      <c r="C996" s="35" t="s">
        <v>701</v>
      </c>
      <c r="D996" s="35" t="s">
        <v>3069</v>
      </c>
      <c r="E996" s="44" t="s">
        <v>74</v>
      </c>
      <c r="F996" s="53" t="s">
        <v>3823</v>
      </c>
      <c r="G996" s="53" t="s">
        <v>1420</v>
      </c>
      <c r="H996" s="19">
        <v>44078</v>
      </c>
      <c r="I996" s="19">
        <v>44561</v>
      </c>
      <c r="J996" s="19" t="str">
        <f ca="1">IF(Ugovori_OPULJP[[#This Row],[DATUM ZAVRŠETKA OPERACIJE]]&lt;TODAY(),"završen","u provedbi")</f>
        <v>završen</v>
      </c>
      <c r="K996" s="18" t="s">
        <v>184</v>
      </c>
      <c r="L996" s="18" t="s">
        <v>184</v>
      </c>
      <c r="M996" s="42">
        <v>0.85</v>
      </c>
      <c r="N996" s="42">
        <v>0.15</v>
      </c>
      <c r="O996" s="27">
        <f>Ugovori_OPULJP[[#This Row],[Bespovratna sredstva - Ukupno (EU+Nac) HRK
= Ukupna ugovorena vrijednost bespovratnih sredstava]]*Ugovori_OPULJP[[#This Row],[EU STOPA SUFINANCIRANJA %
EU CO-FINANCING RATE %]]</f>
        <v>2973725</v>
      </c>
      <c r="P996" s="27">
        <f>Ugovori_OPULJP[[#This Row],[Bespovratna sredstva - Ukupno (EU+Nac) HRK
= Ukupna ugovorena vrijednost bespovratnih sredstava]]*Ugovori_OPULJP[[#This Row],[STOPA NACIONALNOG SUFINANCIRANJA %]]</f>
        <v>524775</v>
      </c>
      <c r="Q996" s="27">
        <v>3498500</v>
      </c>
      <c r="R996" s="27">
        <v>0</v>
      </c>
      <c r="S996" s="27">
        <v>0</v>
      </c>
      <c r="T996" s="20">
        <f>Ugovori_OPULJP[[#This Row],[Bespovratna sredstva - Ukupno (EU+Nac) HRK
= Ukupna ugovorena vrijednost bespovratnih sredstava]]+Ugovori_OPULJP[[#This Row],[Javni doprinos korisnika - HRK]]+Ugovori_OPULJP[[#This Row],[Privatni doprinos korisnika - HRK]]</f>
        <v>3498500</v>
      </c>
      <c r="U996" s="17" t="s">
        <v>32</v>
      </c>
      <c r="V996" s="17" t="s">
        <v>29</v>
      </c>
      <c r="W996" s="81" t="s">
        <v>3824</v>
      </c>
      <c r="X996" s="35" t="s">
        <v>704</v>
      </c>
      <c r="Y996" s="11"/>
    </row>
    <row r="997" spans="1:25" ht="51" customHeight="1" x14ac:dyDescent="0.2">
      <c r="A997" s="33" t="s">
        <v>3825</v>
      </c>
      <c r="B997" s="34" t="s">
        <v>700</v>
      </c>
      <c r="C997" s="35" t="s">
        <v>701</v>
      </c>
      <c r="D997" s="35" t="s">
        <v>3069</v>
      </c>
      <c r="E997" s="44" t="s">
        <v>74</v>
      </c>
      <c r="F997" s="37" t="s">
        <v>3826</v>
      </c>
      <c r="G997" s="37" t="s">
        <v>3827</v>
      </c>
      <c r="H997" s="19">
        <v>44136</v>
      </c>
      <c r="I997" s="19">
        <v>44682</v>
      </c>
      <c r="J997" s="19" t="str">
        <f ca="1">IF(Ugovori_OPULJP[[#This Row],[DATUM ZAVRŠETKA OPERACIJE]]&lt;TODAY(),"završen","u provedbi")</f>
        <v>završen</v>
      </c>
      <c r="K997" s="18" t="s">
        <v>31</v>
      </c>
      <c r="L997" s="18" t="s">
        <v>31</v>
      </c>
      <c r="M997" s="42">
        <v>0.85</v>
      </c>
      <c r="N997" s="42">
        <v>0.15</v>
      </c>
      <c r="O997" s="27">
        <f>Ugovori_OPULJP[[#This Row],[Bespovratna sredstva - Ukupno (EU+Nac) HRK
= Ukupna ugovorena vrijednost bespovratnih sredstava]]*Ugovori_OPULJP[[#This Row],[EU STOPA SUFINANCIRANJA %
EU CO-FINANCING RATE %]]</f>
        <v>394680.41500000004</v>
      </c>
      <c r="P997" s="27">
        <f>Ugovori_OPULJP[[#This Row],[Bespovratna sredstva - Ukupno (EU+Nac) HRK
= Ukupna ugovorena vrijednost bespovratnih sredstava]]*Ugovori_OPULJP[[#This Row],[STOPA NACIONALNOG SUFINANCIRANJA %]]</f>
        <v>69649.485000000001</v>
      </c>
      <c r="Q997" s="27">
        <v>464329.9</v>
      </c>
      <c r="R997" s="27">
        <v>0</v>
      </c>
      <c r="S997" s="27">
        <v>0</v>
      </c>
      <c r="T997" s="20">
        <f>Ugovori_OPULJP[[#This Row],[Bespovratna sredstva - Ukupno (EU+Nac) HRK
= Ukupna ugovorena vrijednost bespovratnih sredstava]]+Ugovori_OPULJP[[#This Row],[Javni doprinos korisnika - HRK]]+Ugovori_OPULJP[[#This Row],[Privatni doprinos korisnika - HRK]]</f>
        <v>464329.9</v>
      </c>
      <c r="U997" s="17" t="s">
        <v>32</v>
      </c>
      <c r="V997" s="17" t="s">
        <v>29</v>
      </c>
      <c r="W997" s="35" t="s">
        <v>3828</v>
      </c>
      <c r="X997" s="35" t="s">
        <v>704</v>
      </c>
      <c r="Y997" s="11"/>
    </row>
    <row r="998" spans="1:25" ht="51" customHeight="1" x14ac:dyDescent="0.2">
      <c r="A998" s="33" t="s">
        <v>3829</v>
      </c>
      <c r="B998" s="34" t="s">
        <v>700</v>
      </c>
      <c r="C998" s="35" t="s">
        <v>701</v>
      </c>
      <c r="D998" s="35" t="s">
        <v>3069</v>
      </c>
      <c r="E998" s="44" t="s">
        <v>74</v>
      </c>
      <c r="F998" s="37" t="s">
        <v>12984</v>
      </c>
      <c r="G998" s="37" t="s">
        <v>3831</v>
      </c>
      <c r="H998" s="19">
        <v>44133</v>
      </c>
      <c r="I998" s="19">
        <v>44680</v>
      </c>
      <c r="J998" s="19" t="str">
        <f ca="1">IF(Ugovori_OPULJP[[#This Row],[DATUM ZAVRŠETKA OPERACIJE]]&lt;TODAY(),"završen","u provedbi")</f>
        <v>završen</v>
      </c>
      <c r="K998" s="18" t="s">
        <v>848</v>
      </c>
      <c r="L998" s="18" t="s">
        <v>31</v>
      </c>
      <c r="M998" s="42">
        <v>0.85</v>
      </c>
      <c r="N998" s="42">
        <v>0.15</v>
      </c>
      <c r="O998" s="27">
        <f>Ugovori_OPULJP[[#This Row],[Bespovratna sredstva - Ukupno (EU+Nac) HRK
= Ukupna ugovorena vrijednost bespovratnih sredstava]]*Ugovori_OPULJP[[#This Row],[EU STOPA SUFINANCIRANJA %
EU CO-FINANCING RATE %]]</f>
        <v>394680.41500000004</v>
      </c>
      <c r="P998" s="27">
        <f>Ugovori_OPULJP[[#This Row],[Bespovratna sredstva - Ukupno (EU+Nac) HRK
= Ukupna ugovorena vrijednost bespovratnih sredstava]]*Ugovori_OPULJP[[#This Row],[STOPA NACIONALNOG SUFINANCIRANJA %]]</f>
        <v>69649.485000000001</v>
      </c>
      <c r="Q998" s="27">
        <v>464329.9</v>
      </c>
      <c r="R998" s="27">
        <v>0</v>
      </c>
      <c r="S998" s="27">
        <v>0</v>
      </c>
      <c r="T998" s="20">
        <f>Ugovori_OPULJP[[#This Row],[Bespovratna sredstva - Ukupno (EU+Nac) HRK
= Ukupna ugovorena vrijednost bespovratnih sredstava]]+Ugovori_OPULJP[[#This Row],[Javni doprinos korisnika - HRK]]+Ugovori_OPULJP[[#This Row],[Privatni doprinos korisnika - HRK]]</f>
        <v>464329.9</v>
      </c>
      <c r="U998" s="17" t="s">
        <v>32</v>
      </c>
      <c r="V998" s="17" t="s">
        <v>29</v>
      </c>
      <c r="W998" s="35" t="s">
        <v>3796</v>
      </c>
      <c r="X998" s="35" t="s">
        <v>704</v>
      </c>
      <c r="Y998" s="11"/>
    </row>
    <row r="999" spans="1:25" ht="51" customHeight="1" x14ac:dyDescent="0.2">
      <c r="A999" s="33" t="s">
        <v>3832</v>
      </c>
      <c r="B999" s="34" t="s">
        <v>700</v>
      </c>
      <c r="C999" s="35" t="s">
        <v>701</v>
      </c>
      <c r="D999" s="35" t="s">
        <v>3069</v>
      </c>
      <c r="E999" s="44" t="s">
        <v>74</v>
      </c>
      <c r="F999" s="53" t="s">
        <v>3833</v>
      </c>
      <c r="G999" s="53" t="s">
        <v>3834</v>
      </c>
      <c r="H999" s="19">
        <v>44078</v>
      </c>
      <c r="I999" s="19">
        <v>44596</v>
      </c>
      <c r="J999" s="19" t="str">
        <f ca="1">IF(Ugovori_OPULJP[[#This Row],[DATUM ZAVRŠETKA OPERACIJE]]&lt;TODAY(),"završen","u provedbi")</f>
        <v>završen</v>
      </c>
      <c r="K999" s="18" t="s">
        <v>128</v>
      </c>
      <c r="L999" s="18" t="s">
        <v>128</v>
      </c>
      <c r="M999" s="42">
        <v>0.85</v>
      </c>
      <c r="N999" s="42">
        <v>0.15</v>
      </c>
      <c r="O999" s="27">
        <f>Ugovori_OPULJP[[#This Row],[Bespovratna sredstva - Ukupno (EU+Nac) HRK
= Ukupna ugovorena vrijednost bespovratnih sredstava]]*Ugovori_OPULJP[[#This Row],[EU STOPA SUFINANCIRANJA %
EU CO-FINANCING RATE %]]</f>
        <v>1542877.5</v>
      </c>
      <c r="P999" s="27">
        <f>Ugovori_OPULJP[[#This Row],[Bespovratna sredstva - Ukupno (EU+Nac) HRK
= Ukupna ugovorena vrijednost bespovratnih sredstava]]*Ugovori_OPULJP[[#This Row],[STOPA NACIONALNOG SUFINANCIRANJA %]]</f>
        <v>272272.5</v>
      </c>
      <c r="Q999" s="27">
        <v>1815150</v>
      </c>
      <c r="R999" s="27">
        <v>0</v>
      </c>
      <c r="S999" s="27">
        <v>0</v>
      </c>
      <c r="T999" s="20">
        <f>Ugovori_OPULJP[[#This Row],[Bespovratna sredstva - Ukupno (EU+Nac) HRK
= Ukupna ugovorena vrijednost bespovratnih sredstava]]+Ugovori_OPULJP[[#This Row],[Javni doprinos korisnika - HRK]]+Ugovori_OPULJP[[#This Row],[Privatni doprinos korisnika - HRK]]</f>
        <v>1815150</v>
      </c>
      <c r="U999" s="17" t="s">
        <v>32</v>
      </c>
      <c r="V999" s="17" t="s">
        <v>29</v>
      </c>
      <c r="W999" s="81" t="s">
        <v>3835</v>
      </c>
      <c r="X999" s="35" t="s">
        <v>704</v>
      </c>
      <c r="Y999" s="11"/>
    </row>
    <row r="1000" spans="1:25" ht="51" customHeight="1" x14ac:dyDescent="0.2">
      <c r="A1000" s="33" t="s">
        <v>3836</v>
      </c>
      <c r="B1000" s="34" t="s">
        <v>700</v>
      </c>
      <c r="C1000" s="35" t="s">
        <v>701</v>
      </c>
      <c r="D1000" s="35" t="s">
        <v>3069</v>
      </c>
      <c r="E1000" s="44" t="s">
        <v>74</v>
      </c>
      <c r="F1000" s="37" t="s">
        <v>3837</v>
      </c>
      <c r="G1000" s="37" t="s">
        <v>613</v>
      </c>
      <c r="H1000" s="19">
        <v>44091</v>
      </c>
      <c r="I1000" s="19">
        <v>44637</v>
      </c>
      <c r="J1000" s="19" t="str">
        <f ca="1">IF(Ugovori_OPULJP[[#This Row],[DATUM ZAVRŠETKA OPERACIJE]]&lt;TODAY(),"završen","u provedbi")</f>
        <v>završen</v>
      </c>
      <c r="K1000" s="18" t="s">
        <v>82</v>
      </c>
      <c r="L1000" s="18" t="s">
        <v>82</v>
      </c>
      <c r="M1000" s="42">
        <v>0.85</v>
      </c>
      <c r="N1000" s="42">
        <v>0.15</v>
      </c>
      <c r="O1000" s="27">
        <f>Ugovori_OPULJP[[#This Row],[Bespovratna sredstva - Ukupno (EU+Nac) HRK
= Ukupna ugovorena vrijednost bespovratnih sredstava]]*Ugovori_OPULJP[[#This Row],[EU STOPA SUFINANCIRANJA %
EU CO-FINANCING RATE %]]</f>
        <v>1182520</v>
      </c>
      <c r="P1000" s="27">
        <f>Ugovori_OPULJP[[#This Row],[Bespovratna sredstva - Ukupno (EU+Nac) HRK
= Ukupna ugovorena vrijednost bespovratnih sredstava]]*Ugovori_OPULJP[[#This Row],[STOPA NACIONALNOG SUFINANCIRANJA %]]</f>
        <v>208680</v>
      </c>
      <c r="Q1000" s="27">
        <v>1391200</v>
      </c>
      <c r="R1000" s="27">
        <v>0</v>
      </c>
      <c r="S1000" s="27">
        <v>0</v>
      </c>
      <c r="T1000" s="20">
        <f>Ugovori_OPULJP[[#This Row],[Bespovratna sredstva - Ukupno (EU+Nac) HRK
= Ukupna ugovorena vrijednost bespovratnih sredstava]]+Ugovori_OPULJP[[#This Row],[Javni doprinos korisnika - HRK]]+Ugovori_OPULJP[[#This Row],[Privatni doprinos korisnika - HRK]]</f>
        <v>1391200</v>
      </c>
      <c r="U1000" s="17" t="s">
        <v>32</v>
      </c>
      <c r="V1000" s="17" t="s">
        <v>29</v>
      </c>
      <c r="W1000" s="35" t="s">
        <v>3838</v>
      </c>
      <c r="X1000" s="35" t="s">
        <v>704</v>
      </c>
      <c r="Y1000" s="11"/>
    </row>
    <row r="1001" spans="1:25" ht="51" customHeight="1" x14ac:dyDescent="0.2">
      <c r="A1001" s="33" t="s">
        <v>3839</v>
      </c>
      <c r="B1001" s="34" t="s">
        <v>700</v>
      </c>
      <c r="C1001" s="35" t="s">
        <v>701</v>
      </c>
      <c r="D1001" s="35" t="s">
        <v>3069</v>
      </c>
      <c r="E1001" s="44" t="s">
        <v>74</v>
      </c>
      <c r="F1001" s="53" t="s">
        <v>12867</v>
      </c>
      <c r="G1001" s="37" t="s">
        <v>1416</v>
      </c>
      <c r="H1001" s="19">
        <v>44078</v>
      </c>
      <c r="I1001" s="19">
        <v>44624</v>
      </c>
      <c r="J1001" s="19" t="str">
        <f ca="1">IF(Ugovori_OPULJP[[#This Row],[DATUM ZAVRŠETKA OPERACIJE]]&lt;TODAY(),"završen","u provedbi")</f>
        <v>završen</v>
      </c>
      <c r="K1001" s="18" t="s">
        <v>102</v>
      </c>
      <c r="L1001" s="18" t="s">
        <v>102</v>
      </c>
      <c r="M1001" s="42">
        <v>0.85</v>
      </c>
      <c r="N1001" s="42">
        <v>0.15</v>
      </c>
      <c r="O1001" s="27">
        <f>Ugovori_OPULJP[[#This Row],[Bespovratna sredstva - Ukupno (EU+Nac) HRK
= Ukupna ugovorena vrijednost bespovratnih sredstava]]*Ugovori_OPULJP[[#This Row],[EU STOPA SUFINANCIRANJA %
EU CO-FINANCING RATE %]]</f>
        <v>1884705</v>
      </c>
      <c r="P1001" s="27">
        <f>Ugovori_OPULJP[[#This Row],[Bespovratna sredstva - Ukupno (EU+Nac) HRK
= Ukupna ugovorena vrijednost bespovratnih sredstava]]*Ugovori_OPULJP[[#This Row],[STOPA NACIONALNOG SUFINANCIRANJA %]]</f>
        <v>332595</v>
      </c>
      <c r="Q1001" s="27">
        <v>2217300</v>
      </c>
      <c r="R1001" s="27">
        <v>0</v>
      </c>
      <c r="S1001" s="27">
        <v>0</v>
      </c>
      <c r="T1001" s="20">
        <f>Ugovori_OPULJP[[#This Row],[Bespovratna sredstva - Ukupno (EU+Nac) HRK
= Ukupna ugovorena vrijednost bespovratnih sredstava]]+Ugovori_OPULJP[[#This Row],[Javni doprinos korisnika - HRK]]+Ugovori_OPULJP[[#This Row],[Privatni doprinos korisnika - HRK]]</f>
        <v>2217300</v>
      </c>
      <c r="U1001" s="17" t="s">
        <v>32</v>
      </c>
      <c r="V1001" s="17" t="s">
        <v>29</v>
      </c>
      <c r="W1001" s="81" t="s">
        <v>3840</v>
      </c>
      <c r="X1001" s="35" t="s">
        <v>704</v>
      </c>
      <c r="Y1001" s="11"/>
    </row>
    <row r="1002" spans="1:25" ht="51" customHeight="1" x14ac:dyDescent="0.2">
      <c r="A1002" s="33" t="s">
        <v>3841</v>
      </c>
      <c r="B1002" s="34" t="s">
        <v>700</v>
      </c>
      <c r="C1002" s="35" t="s">
        <v>701</v>
      </c>
      <c r="D1002" s="35" t="s">
        <v>3069</v>
      </c>
      <c r="E1002" s="44" t="s">
        <v>74</v>
      </c>
      <c r="F1002" s="53" t="s">
        <v>3842</v>
      </c>
      <c r="G1002" s="37" t="s">
        <v>1408</v>
      </c>
      <c r="H1002" s="19">
        <v>44078</v>
      </c>
      <c r="I1002" s="19">
        <v>44624</v>
      </c>
      <c r="J1002" s="19" t="str">
        <f ca="1">IF(Ugovori_OPULJP[[#This Row],[DATUM ZAVRŠETKA OPERACIJE]]&lt;TODAY(),"završen","u provedbi")</f>
        <v>završen</v>
      </c>
      <c r="K1002" s="18" t="s">
        <v>92</v>
      </c>
      <c r="L1002" s="18" t="s">
        <v>92</v>
      </c>
      <c r="M1002" s="42">
        <v>0.85</v>
      </c>
      <c r="N1002" s="42">
        <v>0.15</v>
      </c>
      <c r="O1002" s="27">
        <f>Ugovori_OPULJP[[#This Row],[Bespovratna sredstva - Ukupno (EU+Nac) HRK
= Ukupna ugovorena vrijednost bespovratnih sredstava]]*Ugovori_OPULJP[[#This Row],[EU STOPA SUFINANCIRANJA %
EU CO-FINANCING RATE %]]</f>
        <v>4248334</v>
      </c>
      <c r="P1002" s="27">
        <f>Ugovori_OPULJP[[#This Row],[Bespovratna sredstva - Ukupno (EU+Nac) HRK
= Ukupna ugovorena vrijednost bespovratnih sredstava]]*Ugovori_OPULJP[[#This Row],[STOPA NACIONALNOG SUFINANCIRANJA %]]</f>
        <v>749706</v>
      </c>
      <c r="Q1002" s="27">
        <v>4998040</v>
      </c>
      <c r="R1002" s="27">
        <v>0</v>
      </c>
      <c r="S1002" s="27">
        <v>0</v>
      </c>
      <c r="T1002" s="20">
        <f>Ugovori_OPULJP[[#This Row],[Bespovratna sredstva - Ukupno (EU+Nac) HRK
= Ukupna ugovorena vrijednost bespovratnih sredstava]]+Ugovori_OPULJP[[#This Row],[Javni doprinos korisnika - HRK]]+Ugovori_OPULJP[[#This Row],[Privatni doprinos korisnika - HRK]]</f>
        <v>4998040</v>
      </c>
      <c r="U1002" s="17" t="s">
        <v>32</v>
      </c>
      <c r="V1002" s="17" t="s">
        <v>29</v>
      </c>
      <c r="W1002" s="81" t="s">
        <v>3843</v>
      </c>
      <c r="X1002" s="35" t="s">
        <v>704</v>
      </c>
      <c r="Y1002" s="11"/>
    </row>
    <row r="1003" spans="1:25" ht="51" customHeight="1" x14ac:dyDescent="0.2">
      <c r="A1003" s="33" t="s">
        <v>3844</v>
      </c>
      <c r="B1003" s="34" t="s">
        <v>700</v>
      </c>
      <c r="C1003" s="35" t="s">
        <v>701</v>
      </c>
      <c r="D1003" s="35" t="s">
        <v>3069</v>
      </c>
      <c r="E1003" s="44" t="s">
        <v>74</v>
      </c>
      <c r="F1003" s="37" t="s">
        <v>3845</v>
      </c>
      <c r="G1003" s="37" t="s">
        <v>2575</v>
      </c>
      <c r="H1003" s="19">
        <v>44095</v>
      </c>
      <c r="I1003" s="19">
        <v>44641</v>
      </c>
      <c r="J1003" s="19" t="str">
        <f ca="1">IF(Ugovori_OPULJP[[#This Row],[DATUM ZAVRŠETKA OPERACIJE]]&lt;TODAY(),"završen","u provedbi")</f>
        <v>završen</v>
      </c>
      <c r="K1003" s="18" t="s">
        <v>82</v>
      </c>
      <c r="L1003" s="18" t="s">
        <v>82</v>
      </c>
      <c r="M1003" s="42">
        <v>0.85</v>
      </c>
      <c r="N1003" s="42">
        <v>0.15</v>
      </c>
      <c r="O1003" s="27">
        <f>Ugovori_OPULJP[[#This Row],[Bespovratna sredstva - Ukupno (EU+Nac) HRK
= Ukupna ugovorena vrijednost bespovratnih sredstava]]*Ugovori_OPULJP[[#This Row],[EU STOPA SUFINANCIRANJA %
EU CO-FINANCING RATE %]]</f>
        <v>394680.41500000004</v>
      </c>
      <c r="P1003" s="27">
        <f>Ugovori_OPULJP[[#This Row],[Bespovratna sredstva - Ukupno (EU+Nac) HRK
= Ukupna ugovorena vrijednost bespovratnih sredstava]]*Ugovori_OPULJP[[#This Row],[STOPA NACIONALNOG SUFINANCIRANJA %]]</f>
        <v>69649.485000000001</v>
      </c>
      <c r="Q1003" s="27">
        <v>464329.9</v>
      </c>
      <c r="R1003" s="27">
        <v>0</v>
      </c>
      <c r="S1003" s="27">
        <v>0</v>
      </c>
      <c r="T1003" s="20">
        <f>Ugovori_OPULJP[[#This Row],[Bespovratna sredstva - Ukupno (EU+Nac) HRK
= Ukupna ugovorena vrijednost bespovratnih sredstava]]+Ugovori_OPULJP[[#This Row],[Javni doprinos korisnika - HRK]]+Ugovori_OPULJP[[#This Row],[Privatni doprinos korisnika - HRK]]</f>
        <v>464329.9</v>
      </c>
      <c r="U1003" s="17" t="s">
        <v>32</v>
      </c>
      <c r="V1003" s="17" t="s">
        <v>29</v>
      </c>
      <c r="W1003" s="35" t="s">
        <v>3846</v>
      </c>
      <c r="X1003" s="35" t="s">
        <v>704</v>
      </c>
      <c r="Y1003" s="11"/>
    </row>
    <row r="1004" spans="1:25" ht="51" customHeight="1" x14ac:dyDescent="0.2">
      <c r="A1004" s="33" t="s">
        <v>3847</v>
      </c>
      <c r="B1004" s="34" t="s">
        <v>700</v>
      </c>
      <c r="C1004" s="35" t="s">
        <v>701</v>
      </c>
      <c r="D1004" s="35" t="s">
        <v>3069</v>
      </c>
      <c r="E1004" s="44" t="s">
        <v>74</v>
      </c>
      <c r="F1004" s="37" t="s">
        <v>3848</v>
      </c>
      <c r="G1004" s="37" t="s">
        <v>1218</v>
      </c>
      <c r="H1004" s="19">
        <v>44130</v>
      </c>
      <c r="I1004" s="19">
        <v>44770</v>
      </c>
      <c r="J1004" s="19" t="str">
        <f ca="1">IF(Ugovori_OPULJP[[#This Row],[DATUM ZAVRŠETKA OPERACIJE]]&lt;TODAY(),"završen","u provedbi")</f>
        <v>u provedbi</v>
      </c>
      <c r="K1004" s="18" t="s">
        <v>209</v>
      </c>
      <c r="L1004" s="18" t="s">
        <v>209</v>
      </c>
      <c r="M1004" s="42">
        <v>0.85</v>
      </c>
      <c r="N1004" s="42">
        <v>0.15</v>
      </c>
      <c r="O1004" s="27">
        <f>Ugovori_OPULJP[[#This Row],[Bespovratna sredstva - Ukupno (EU+Nac) HRK
= Ukupna ugovorena vrijednost bespovratnih sredstava]]*Ugovori_OPULJP[[#This Row],[EU STOPA SUFINANCIRANJA %
EU CO-FINANCING RATE %]]</f>
        <v>2368015</v>
      </c>
      <c r="P1004" s="27">
        <f>Ugovori_OPULJP[[#This Row],[Bespovratna sredstva - Ukupno (EU+Nac) HRK
= Ukupna ugovorena vrijednost bespovratnih sredstava]]*Ugovori_OPULJP[[#This Row],[STOPA NACIONALNOG SUFINANCIRANJA %]]</f>
        <v>417885</v>
      </c>
      <c r="Q1004" s="27">
        <v>2785900</v>
      </c>
      <c r="R1004" s="27">
        <v>0</v>
      </c>
      <c r="S1004" s="27">
        <v>0</v>
      </c>
      <c r="T1004" s="20">
        <f>Ugovori_OPULJP[[#This Row],[Bespovratna sredstva - Ukupno (EU+Nac) HRK
= Ukupna ugovorena vrijednost bespovratnih sredstava]]+Ugovori_OPULJP[[#This Row],[Javni doprinos korisnika - HRK]]+Ugovori_OPULJP[[#This Row],[Privatni doprinos korisnika - HRK]]</f>
        <v>2785900</v>
      </c>
      <c r="U1004" s="17" t="s">
        <v>32</v>
      </c>
      <c r="V1004" s="17" t="s">
        <v>29</v>
      </c>
      <c r="W1004" s="35" t="s">
        <v>3849</v>
      </c>
      <c r="X1004" s="35" t="s">
        <v>704</v>
      </c>
      <c r="Y1004" s="11"/>
    </row>
    <row r="1005" spans="1:25" ht="51" customHeight="1" x14ac:dyDescent="0.2">
      <c r="A1005" s="33" t="s">
        <v>3850</v>
      </c>
      <c r="B1005" s="34" t="s">
        <v>700</v>
      </c>
      <c r="C1005" s="35" t="s">
        <v>701</v>
      </c>
      <c r="D1005" s="35" t="s">
        <v>3069</v>
      </c>
      <c r="E1005" s="44" t="s">
        <v>74</v>
      </c>
      <c r="F1005" s="53" t="s">
        <v>3851</v>
      </c>
      <c r="G1005" s="53" t="s">
        <v>1126</v>
      </c>
      <c r="H1005" s="19">
        <v>44078</v>
      </c>
      <c r="I1005" s="19">
        <v>44624</v>
      </c>
      <c r="J1005" s="19" t="str">
        <f ca="1">IF(Ugovori_OPULJP[[#This Row],[DATUM ZAVRŠETKA OPERACIJE]]&lt;TODAY(),"završen","u provedbi")</f>
        <v>završen</v>
      </c>
      <c r="K1005" s="18" t="s">
        <v>209</v>
      </c>
      <c r="L1005" s="18" t="s">
        <v>209</v>
      </c>
      <c r="M1005" s="42">
        <v>0.85</v>
      </c>
      <c r="N1005" s="42">
        <v>0.15</v>
      </c>
      <c r="O1005" s="27">
        <f>Ugovori_OPULJP[[#This Row],[Bespovratna sredstva - Ukupno (EU+Nac) HRK
= Ukupna ugovorena vrijednost bespovratnih sredstava]]*Ugovori_OPULJP[[#This Row],[EU STOPA SUFINANCIRANJA %
EU CO-FINANCING RATE %]]</f>
        <v>2357815</v>
      </c>
      <c r="P1005" s="27">
        <f>Ugovori_OPULJP[[#This Row],[Bespovratna sredstva - Ukupno (EU+Nac) HRK
= Ukupna ugovorena vrijednost bespovratnih sredstava]]*Ugovori_OPULJP[[#This Row],[STOPA NACIONALNOG SUFINANCIRANJA %]]</f>
        <v>416085</v>
      </c>
      <c r="Q1005" s="27">
        <v>2773900</v>
      </c>
      <c r="R1005" s="27">
        <v>0</v>
      </c>
      <c r="S1005" s="27">
        <v>0</v>
      </c>
      <c r="T1005" s="20">
        <f>Ugovori_OPULJP[[#This Row],[Bespovratna sredstva - Ukupno (EU+Nac) HRK
= Ukupna ugovorena vrijednost bespovratnih sredstava]]+Ugovori_OPULJP[[#This Row],[Javni doprinos korisnika - HRK]]+Ugovori_OPULJP[[#This Row],[Privatni doprinos korisnika - HRK]]</f>
        <v>2773900</v>
      </c>
      <c r="U1005" s="17" t="s">
        <v>32</v>
      </c>
      <c r="V1005" s="17" t="s">
        <v>29</v>
      </c>
      <c r="W1005" s="81" t="s">
        <v>3852</v>
      </c>
      <c r="X1005" s="35" t="s">
        <v>704</v>
      </c>
      <c r="Y1005" s="11"/>
    </row>
    <row r="1006" spans="1:25" ht="51" customHeight="1" x14ac:dyDescent="0.2">
      <c r="A1006" s="33" t="s">
        <v>3853</v>
      </c>
      <c r="B1006" s="34" t="s">
        <v>700</v>
      </c>
      <c r="C1006" s="35" t="s">
        <v>701</v>
      </c>
      <c r="D1006" s="35" t="s">
        <v>3069</v>
      </c>
      <c r="E1006" s="44" t="s">
        <v>74</v>
      </c>
      <c r="F1006" s="37" t="s">
        <v>3854</v>
      </c>
      <c r="G1006" s="37" t="s">
        <v>311</v>
      </c>
      <c r="H1006" s="19">
        <v>44091</v>
      </c>
      <c r="I1006" s="19">
        <v>44637</v>
      </c>
      <c r="J1006" s="19" t="str">
        <f ca="1">IF(Ugovori_OPULJP[[#This Row],[DATUM ZAVRŠETKA OPERACIJE]]&lt;TODAY(),"završen","u provedbi")</f>
        <v>završen</v>
      </c>
      <c r="K1006" s="18" t="s">
        <v>248</v>
      </c>
      <c r="L1006" s="18" t="s">
        <v>248</v>
      </c>
      <c r="M1006" s="42">
        <v>0.85</v>
      </c>
      <c r="N1006" s="42">
        <v>0.15</v>
      </c>
      <c r="O1006" s="27">
        <f>Ugovori_OPULJP[[#This Row],[Bespovratna sredstva - Ukupno (EU+Nac) HRK
= Ukupna ugovorena vrijednost bespovratnih sredstava]]*Ugovori_OPULJP[[#This Row],[EU STOPA SUFINANCIRANJA %
EU CO-FINANCING RATE %]]</f>
        <v>1973343</v>
      </c>
      <c r="P1006" s="27">
        <f>Ugovori_OPULJP[[#This Row],[Bespovratna sredstva - Ukupno (EU+Nac) HRK
= Ukupna ugovorena vrijednost bespovratnih sredstava]]*Ugovori_OPULJP[[#This Row],[STOPA NACIONALNOG SUFINANCIRANJA %]]</f>
        <v>348237</v>
      </c>
      <c r="Q1006" s="27">
        <v>2321580</v>
      </c>
      <c r="R1006" s="27">
        <v>0</v>
      </c>
      <c r="S1006" s="27">
        <v>0</v>
      </c>
      <c r="T1006" s="20">
        <f>Ugovori_OPULJP[[#This Row],[Bespovratna sredstva - Ukupno (EU+Nac) HRK
= Ukupna ugovorena vrijednost bespovratnih sredstava]]+Ugovori_OPULJP[[#This Row],[Javni doprinos korisnika - HRK]]+Ugovori_OPULJP[[#This Row],[Privatni doprinos korisnika - HRK]]</f>
        <v>2321580</v>
      </c>
      <c r="U1006" s="17" t="s">
        <v>32</v>
      </c>
      <c r="V1006" s="17" t="s">
        <v>29</v>
      </c>
      <c r="W1006" s="35" t="s">
        <v>3855</v>
      </c>
      <c r="X1006" s="35" t="s">
        <v>704</v>
      </c>
      <c r="Y1006" s="11"/>
    </row>
    <row r="1007" spans="1:25" ht="51" customHeight="1" x14ac:dyDescent="0.2">
      <c r="A1007" s="28" t="s">
        <v>3856</v>
      </c>
      <c r="B1007" s="24" t="s">
        <v>700</v>
      </c>
      <c r="C1007" s="21" t="s">
        <v>701</v>
      </c>
      <c r="D1007" s="21" t="s">
        <v>3069</v>
      </c>
      <c r="E1007" s="44" t="s">
        <v>74</v>
      </c>
      <c r="F1007" s="23" t="s">
        <v>3857</v>
      </c>
      <c r="G1007" s="37" t="s">
        <v>1397</v>
      </c>
      <c r="H1007" s="29">
        <v>44232</v>
      </c>
      <c r="I1007" s="29">
        <v>44747</v>
      </c>
      <c r="J1007" s="29" t="str">
        <f ca="1">IF(Ugovori_OPULJP[[#This Row],[DATUM ZAVRŠETKA OPERACIJE]]&lt;TODAY(),"završen","u provedbi")</f>
        <v>završen</v>
      </c>
      <c r="K1007" s="22" t="s">
        <v>97</v>
      </c>
      <c r="L1007" s="22" t="s">
        <v>97</v>
      </c>
      <c r="M1007" s="42">
        <v>0.85</v>
      </c>
      <c r="N1007" s="42">
        <v>0.15</v>
      </c>
      <c r="O1007" s="27">
        <f>Ugovori_OPULJP[[#This Row],[Bespovratna sredstva - Ukupno (EU+Nac) HRK
= Ukupna ugovorena vrijednost bespovratnih sredstava]]*Ugovori_OPULJP[[#This Row],[EU STOPA SUFINANCIRANJA %
EU CO-FINANCING RATE %]]</f>
        <v>3216578.5</v>
      </c>
      <c r="P1007" s="27">
        <f>Ugovori_OPULJP[[#This Row],[Bespovratna sredstva - Ukupno (EU+Nac) HRK
= Ukupna ugovorena vrijednost bespovratnih sredstava]]*Ugovori_OPULJP[[#This Row],[STOPA NACIONALNOG SUFINANCIRANJA %]]</f>
        <v>567631.5</v>
      </c>
      <c r="Q1007" s="20">
        <v>3784210</v>
      </c>
      <c r="R1007" s="27">
        <v>0</v>
      </c>
      <c r="S1007" s="27">
        <v>0</v>
      </c>
      <c r="T1007" s="20">
        <f>Ugovori_OPULJP[[#This Row],[Bespovratna sredstva - Ukupno (EU+Nac) HRK
= Ukupna ugovorena vrijednost bespovratnih sredstava]]+Ugovori_OPULJP[[#This Row],[Javni doprinos korisnika - HRK]]+Ugovori_OPULJP[[#This Row],[Privatni doprinos korisnika - HRK]]</f>
        <v>3784210</v>
      </c>
      <c r="U1007" s="44" t="s">
        <v>32</v>
      </c>
      <c r="V1007" s="44" t="s">
        <v>29</v>
      </c>
      <c r="W1007" s="21" t="s">
        <v>3858</v>
      </c>
      <c r="X1007" s="21" t="s">
        <v>704</v>
      </c>
      <c r="Y1007" s="11"/>
    </row>
    <row r="1008" spans="1:25" ht="51" customHeight="1" x14ac:dyDescent="0.2">
      <c r="A1008" s="33" t="s">
        <v>3859</v>
      </c>
      <c r="B1008" s="34" t="s">
        <v>700</v>
      </c>
      <c r="C1008" s="35" t="s">
        <v>701</v>
      </c>
      <c r="D1008" s="35" t="s">
        <v>3069</v>
      </c>
      <c r="E1008" s="44" t="s">
        <v>74</v>
      </c>
      <c r="F1008" s="37" t="s">
        <v>3860</v>
      </c>
      <c r="G1008" s="37" t="s">
        <v>3861</v>
      </c>
      <c r="H1008" s="19">
        <v>44109</v>
      </c>
      <c r="I1008" s="19">
        <v>44656</v>
      </c>
      <c r="J1008" s="19" t="str">
        <f ca="1">IF(Ugovori_OPULJP[[#This Row],[DATUM ZAVRŠETKA OPERACIJE]]&lt;TODAY(),"završen","u provedbi")</f>
        <v>završen</v>
      </c>
      <c r="K1008" s="18" t="s">
        <v>97</v>
      </c>
      <c r="L1008" s="18" t="s">
        <v>97</v>
      </c>
      <c r="M1008" s="42">
        <v>0.85</v>
      </c>
      <c r="N1008" s="42">
        <v>0.15</v>
      </c>
      <c r="O1008" s="27">
        <f>Ugovori_OPULJP[[#This Row],[Bespovratna sredstva - Ukupno (EU+Nac) HRK
= Ukupna ugovorena vrijednost bespovratnih sredstava]]*Ugovori_OPULJP[[#This Row],[EU STOPA SUFINANCIRANJA %
EU CO-FINANCING RATE %]]</f>
        <v>1143539</v>
      </c>
      <c r="P1008" s="27">
        <f>Ugovori_OPULJP[[#This Row],[Bespovratna sredstva - Ukupno (EU+Nac) HRK
= Ukupna ugovorena vrijednost bespovratnih sredstava]]*Ugovori_OPULJP[[#This Row],[STOPA NACIONALNOG SUFINANCIRANJA %]]</f>
        <v>201801</v>
      </c>
      <c r="Q1008" s="27">
        <v>1345340</v>
      </c>
      <c r="R1008" s="27">
        <v>0</v>
      </c>
      <c r="S1008" s="27">
        <v>0</v>
      </c>
      <c r="T1008" s="20">
        <f>Ugovori_OPULJP[[#This Row],[Bespovratna sredstva - Ukupno (EU+Nac) HRK
= Ukupna ugovorena vrijednost bespovratnih sredstava]]+Ugovori_OPULJP[[#This Row],[Javni doprinos korisnika - HRK]]+Ugovori_OPULJP[[#This Row],[Privatni doprinos korisnika - HRK]]</f>
        <v>1345340</v>
      </c>
      <c r="U1008" s="17" t="s">
        <v>32</v>
      </c>
      <c r="V1008" s="17" t="s">
        <v>29</v>
      </c>
      <c r="W1008" s="35" t="s">
        <v>3862</v>
      </c>
      <c r="X1008" s="35" t="s">
        <v>704</v>
      </c>
      <c r="Y1008" s="11"/>
    </row>
    <row r="1009" spans="1:25" ht="63.75" customHeight="1" x14ac:dyDescent="0.2">
      <c r="A1009" s="33" t="s">
        <v>3863</v>
      </c>
      <c r="B1009" s="34" t="s">
        <v>700</v>
      </c>
      <c r="C1009" s="35" t="s">
        <v>701</v>
      </c>
      <c r="D1009" s="35" t="s">
        <v>3069</v>
      </c>
      <c r="E1009" s="44" t="s">
        <v>74</v>
      </c>
      <c r="F1009" s="37" t="s">
        <v>3864</v>
      </c>
      <c r="G1009" s="37" t="s">
        <v>1341</v>
      </c>
      <c r="H1009" s="19">
        <v>44109</v>
      </c>
      <c r="I1009" s="19">
        <v>44656</v>
      </c>
      <c r="J1009" s="19" t="str">
        <f ca="1">IF(Ugovori_OPULJP[[#This Row],[DATUM ZAVRŠETKA OPERACIJE]]&lt;TODAY(),"završen","u provedbi")</f>
        <v>završen</v>
      </c>
      <c r="K1009" s="18" t="s">
        <v>92</v>
      </c>
      <c r="L1009" s="18" t="s">
        <v>92</v>
      </c>
      <c r="M1009" s="42">
        <v>0.85</v>
      </c>
      <c r="N1009" s="42">
        <v>0.15</v>
      </c>
      <c r="O1009" s="27">
        <f>Ugovori_OPULJP[[#This Row],[Bespovratna sredstva - Ukupno (EU+Nac) HRK
= Ukupna ugovorena vrijednost bespovratnih sredstava]]*Ugovori_OPULJP[[#This Row],[EU STOPA SUFINANCIRANJA %
EU CO-FINANCING RATE %]]</f>
        <v>1420766.5</v>
      </c>
      <c r="P1009" s="27">
        <f>Ugovori_OPULJP[[#This Row],[Bespovratna sredstva - Ukupno (EU+Nac) HRK
= Ukupna ugovorena vrijednost bespovratnih sredstava]]*Ugovori_OPULJP[[#This Row],[STOPA NACIONALNOG SUFINANCIRANJA %]]</f>
        <v>250723.5</v>
      </c>
      <c r="Q1009" s="27">
        <v>1671490</v>
      </c>
      <c r="R1009" s="27">
        <v>0</v>
      </c>
      <c r="S1009" s="27">
        <v>0</v>
      </c>
      <c r="T1009" s="20">
        <f>Ugovori_OPULJP[[#This Row],[Bespovratna sredstva - Ukupno (EU+Nac) HRK
= Ukupna ugovorena vrijednost bespovratnih sredstava]]+Ugovori_OPULJP[[#This Row],[Javni doprinos korisnika - HRK]]+Ugovori_OPULJP[[#This Row],[Privatni doprinos korisnika - HRK]]</f>
        <v>1671490</v>
      </c>
      <c r="U1009" s="17" t="s">
        <v>32</v>
      </c>
      <c r="V1009" s="17" t="s">
        <v>29</v>
      </c>
      <c r="W1009" s="35" t="s">
        <v>3865</v>
      </c>
      <c r="X1009" s="35" t="s">
        <v>704</v>
      </c>
      <c r="Y1009" s="11"/>
    </row>
    <row r="1010" spans="1:25" ht="89.25" customHeight="1" x14ac:dyDescent="0.2">
      <c r="A1010" s="33" t="s">
        <v>3866</v>
      </c>
      <c r="B1010" s="34" t="s">
        <v>700</v>
      </c>
      <c r="C1010" s="35" t="s">
        <v>701</v>
      </c>
      <c r="D1010" s="35" t="s">
        <v>3069</v>
      </c>
      <c r="E1010" s="44" t="s">
        <v>74</v>
      </c>
      <c r="F1010" s="37" t="s">
        <v>3867</v>
      </c>
      <c r="G1010" s="37" t="s">
        <v>3868</v>
      </c>
      <c r="H1010" s="19">
        <v>44132</v>
      </c>
      <c r="I1010" s="19">
        <v>44679</v>
      </c>
      <c r="J1010" s="19" t="str">
        <f ca="1">IF(Ugovori_OPULJP[[#This Row],[DATUM ZAVRŠETKA OPERACIJE]]&lt;TODAY(),"završen","u provedbi")</f>
        <v>završen</v>
      </c>
      <c r="K1010" s="18" t="s">
        <v>266</v>
      </c>
      <c r="L1010" s="18" t="s">
        <v>266</v>
      </c>
      <c r="M1010" s="42">
        <v>0.85</v>
      </c>
      <c r="N1010" s="42">
        <v>0.15</v>
      </c>
      <c r="O1010" s="27">
        <f>Ugovori_OPULJP[[#This Row],[Bespovratna sredstva - Ukupno (EU+Nac) HRK
= Ukupna ugovorena vrijednost bespovratnih sredstava]]*Ugovori_OPULJP[[#This Row],[EU STOPA SUFINANCIRANJA %
EU CO-FINANCING RATE %]]</f>
        <v>1955340</v>
      </c>
      <c r="P1010" s="27">
        <f>Ugovori_OPULJP[[#This Row],[Bespovratna sredstva - Ukupno (EU+Nac) HRK
= Ukupna ugovorena vrijednost bespovratnih sredstava]]*Ugovori_OPULJP[[#This Row],[STOPA NACIONALNOG SUFINANCIRANJA %]]</f>
        <v>345060</v>
      </c>
      <c r="Q1010" s="27">
        <v>2300400</v>
      </c>
      <c r="R1010" s="27">
        <v>0</v>
      </c>
      <c r="S1010" s="27">
        <v>0</v>
      </c>
      <c r="T1010" s="20">
        <f>Ugovori_OPULJP[[#This Row],[Bespovratna sredstva - Ukupno (EU+Nac) HRK
= Ukupna ugovorena vrijednost bespovratnih sredstava]]+Ugovori_OPULJP[[#This Row],[Javni doprinos korisnika - HRK]]+Ugovori_OPULJP[[#This Row],[Privatni doprinos korisnika - HRK]]</f>
        <v>2300400</v>
      </c>
      <c r="U1010" s="17" t="s">
        <v>32</v>
      </c>
      <c r="V1010" s="17" t="s">
        <v>29</v>
      </c>
      <c r="W1010" s="35" t="s">
        <v>3869</v>
      </c>
      <c r="X1010" s="35" t="s">
        <v>704</v>
      </c>
      <c r="Y1010" s="11"/>
    </row>
    <row r="1011" spans="1:25" ht="51" customHeight="1" x14ac:dyDescent="0.2">
      <c r="A1011" s="33" t="s">
        <v>3870</v>
      </c>
      <c r="B1011" s="34" t="s">
        <v>700</v>
      </c>
      <c r="C1011" s="35" t="s">
        <v>701</v>
      </c>
      <c r="D1011" s="35" t="s">
        <v>3069</v>
      </c>
      <c r="E1011" s="44" t="s">
        <v>74</v>
      </c>
      <c r="F1011" s="37" t="s">
        <v>3871</v>
      </c>
      <c r="G1011" s="37" t="s">
        <v>1393</v>
      </c>
      <c r="H1011" s="19">
        <v>44130</v>
      </c>
      <c r="I1011" s="19">
        <v>44677</v>
      </c>
      <c r="J1011" s="19" t="str">
        <f ca="1">IF(Ugovori_OPULJP[[#This Row],[DATUM ZAVRŠETKA OPERACIJE]]&lt;TODAY(),"završen","u provedbi")</f>
        <v>završen</v>
      </c>
      <c r="K1011" s="18" t="s">
        <v>402</v>
      </c>
      <c r="L1011" s="18" t="s">
        <v>402</v>
      </c>
      <c r="M1011" s="42">
        <v>0.85</v>
      </c>
      <c r="N1011" s="42">
        <v>0.15</v>
      </c>
      <c r="O1011" s="27">
        <f>Ugovori_OPULJP[[#This Row],[Bespovratna sredstva - Ukupno (EU+Nac) HRK
= Ukupna ugovorena vrijednost bespovratnih sredstava]]*Ugovori_OPULJP[[#This Row],[EU STOPA SUFINANCIRANJA %
EU CO-FINANCING RATE %]]</f>
        <v>388535</v>
      </c>
      <c r="P1011" s="27">
        <f>Ugovori_OPULJP[[#This Row],[Bespovratna sredstva - Ukupno (EU+Nac) HRK
= Ukupna ugovorena vrijednost bespovratnih sredstava]]*Ugovori_OPULJP[[#This Row],[STOPA NACIONALNOG SUFINANCIRANJA %]]</f>
        <v>68565</v>
      </c>
      <c r="Q1011" s="27">
        <v>457100</v>
      </c>
      <c r="R1011" s="27">
        <v>0</v>
      </c>
      <c r="S1011" s="27">
        <v>0</v>
      </c>
      <c r="T1011" s="20">
        <f>Ugovori_OPULJP[[#This Row],[Bespovratna sredstva - Ukupno (EU+Nac) HRK
= Ukupna ugovorena vrijednost bespovratnih sredstava]]+Ugovori_OPULJP[[#This Row],[Javni doprinos korisnika - HRK]]+Ugovori_OPULJP[[#This Row],[Privatni doprinos korisnika - HRK]]</f>
        <v>457100</v>
      </c>
      <c r="U1011" s="17" t="s">
        <v>32</v>
      </c>
      <c r="V1011" s="17" t="s">
        <v>29</v>
      </c>
      <c r="W1011" s="35" t="s">
        <v>3872</v>
      </c>
      <c r="X1011" s="35" t="s">
        <v>704</v>
      </c>
      <c r="Y1011" s="11"/>
    </row>
    <row r="1012" spans="1:25" ht="51" customHeight="1" x14ac:dyDescent="0.2">
      <c r="A1012" s="33" t="s">
        <v>3873</v>
      </c>
      <c r="B1012" s="34" t="s">
        <v>700</v>
      </c>
      <c r="C1012" s="35" t="s">
        <v>701</v>
      </c>
      <c r="D1012" s="35" t="s">
        <v>3069</v>
      </c>
      <c r="E1012" s="44" t="s">
        <v>74</v>
      </c>
      <c r="F1012" s="37" t="s">
        <v>12868</v>
      </c>
      <c r="G1012" s="37" t="s">
        <v>3875</v>
      </c>
      <c r="H1012" s="19">
        <v>44131</v>
      </c>
      <c r="I1012" s="19">
        <v>44678</v>
      </c>
      <c r="J1012" s="19" t="str">
        <f ca="1">IF(Ugovori_OPULJP[[#This Row],[DATUM ZAVRŠETKA OPERACIJE]]&lt;TODAY(),"završen","u provedbi")</f>
        <v>završen</v>
      </c>
      <c r="K1012" s="18" t="s">
        <v>77</v>
      </c>
      <c r="L1012" s="18" t="s">
        <v>77</v>
      </c>
      <c r="M1012" s="42">
        <v>0.85</v>
      </c>
      <c r="N1012" s="42">
        <v>0.15</v>
      </c>
      <c r="O1012" s="27">
        <f>Ugovori_OPULJP[[#This Row],[Bespovratna sredstva - Ukupno (EU+Nac) HRK
= Ukupna ugovorena vrijednost bespovratnih sredstava]]*Ugovori_OPULJP[[#This Row],[EU STOPA SUFINANCIRANJA %
EU CO-FINANCING RATE %]]</f>
        <v>552546.75</v>
      </c>
      <c r="P1012" s="27">
        <f>Ugovori_OPULJP[[#This Row],[Bespovratna sredstva - Ukupno (EU+Nac) HRK
= Ukupna ugovorena vrijednost bespovratnih sredstava]]*Ugovori_OPULJP[[#This Row],[STOPA NACIONALNOG SUFINANCIRANJA %]]</f>
        <v>97508.25</v>
      </c>
      <c r="Q1012" s="27">
        <v>650055</v>
      </c>
      <c r="R1012" s="27">
        <v>0</v>
      </c>
      <c r="S1012" s="27">
        <v>0</v>
      </c>
      <c r="T1012" s="20">
        <f>Ugovori_OPULJP[[#This Row],[Bespovratna sredstva - Ukupno (EU+Nac) HRK
= Ukupna ugovorena vrijednost bespovratnih sredstava]]+Ugovori_OPULJP[[#This Row],[Javni doprinos korisnika - HRK]]+Ugovori_OPULJP[[#This Row],[Privatni doprinos korisnika - HRK]]</f>
        <v>650055</v>
      </c>
      <c r="U1012" s="17" t="s">
        <v>32</v>
      </c>
      <c r="V1012" s="17" t="s">
        <v>29</v>
      </c>
      <c r="W1012" s="35" t="s">
        <v>3876</v>
      </c>
      <c r="X1012" s="35" t="s">
        <v>704</v>
      </c>
      <c r="Y1012" s="11"/>
    </row>
    <row r="1013" spans="1:25" ht="51" customHeight="1" x14ac:dyDescent="0.2">
      <c r="A1013" s="33" t="s">
        <v>3877</v>
      </c>
      <c r="B1013" s="34" t="s">
        <v>700</v>
      </c>
      <c r="C1013" s="35" t="s">
        <v>701</v>
      </c>
      <c r="D1013" s="35" t="s">
        <v>3069</v>
      </c>
      <c r="E1013" s="44" t="s">
        <v>74</v>
      </c>
      <c r="F1013" s="37" t="s">
        <v>3878</v>
      </c>
      <c r="G1013" s="37" t="s">
        <v>1377</v>
      </c>
      <c r="H1013" s="19">
        <v>44127</v>
      </c>
      <c r="I1013" s="19">
        <v>44674</v>
      </c>
      <c r="J1013" s="19" t="str">
        <f ca="1">IF(Ugovori_OPULJP[[#This Row],[DATUM ZAVRŠETKA OPERACIJE]]&lt;TODAY(),"završen","u provedbi")</f>
        <v>završen</v>
      </c>
      <c r="K1013" s="18" t="s">
        <v>184</v>
      </c>
      <c r="L1013" s="18" t="s">
        <v>184</v>
      </c>
      <c r="M1013" s="42">
        <v>0.85</v>
      </c>
      <c r="N1013" s="42">
        <v>0.15</v>
      </c>
      <c r="O1013" s="27">
        <f>Ugovori_OPULJP[[#This Row],[Bespovratna sredstva - Ukupno (EU+Nac) HRK
= Ukupna ugovorena vrijednost bespovratnih sredstava]]*Ugovori_OPULJP[[#This Row],[EU STOPA SUFINANCIRANJA %
EU CO-FINANCING RATE %]]</f>
        <v>3938900</v>
      </c>
      <c r="P1013" s="27">
        <f>Ugovori_OPULJP[[#This Row],[Bespovratna sredstva - Ukupno (EU+Nac) HRK
= Ukupna ugovorena vrijednost bespovratnih sredstava]]*Ugovori_OPULJP[[#This Row],[STOPA NACIONALNOG SUFINANCIRANJA %]]</f>
        <v>695100</v>
      </c>
      <c r="Q1013" s="27">
        <v>4634000</v>
      </c>
      <c r="R1013" s="27">
        <v>0</v>
      </c>
      <c r="S1013" s="27">
        <v>0</v>
      </c>
      <c r="T1013" s="20">
        <f>Ugovori_OPULJP[[#This Row],[Bespovratna sredstva - Ukupno (EU+Nac) HRK
= Ukupna ugovorena vrijednost bespovratnih sredstava]]+Ugovori_OPULJP[[#This Row],[Javni doprinos korisnika - HRK]]+Ugovori_OPULJP[[#This Row],[Privatni doprinos korisnika - HRK]]</f>
        <v>4634000</v>
      </c>
      <c r="U1013" s="17" t="s">
        <v>32</v>
      </c>
      <c r="V1013" s="17" t="s">
        <v>29</v>
      </c>
      <c r="W1013" s="35" t="s">
        <v>3879</v>
      </c>
      <c r="X1013" s="35" t="s">
        <v>704</v>
      </c>
      <c r="Y1013" s="11"/>
    </row>
    <row r="1014" spans="1:25" ht="51" customHeight="1" x14ac:dyDescent="0.2">
      <c r="A1014" s="33" t="s">
        <v>3880</v>
      </c>
      <c r="B1014" s="34" t="s">
        <v>700</v>
      </c>
      <c r="C1014" s="35" t="s">
        <v>701</v>
      </c>
      <c r="D1014" s="35" t="s">
        <v>3069</v>
      </c>
      <c r="E1014" s="44" t="s">
        <v>74</v>
      </c>
      <c r="F1014" s="37" t="s">
        <v>3881</v>
      </c>
      <c r="G1014" s="37" t="s">
        <v>3882</v>
      </c>
      <c r="H1014" s="19">
        <v>44133</v>
      </c>
      <c r="I1014" s="19">
        <v>44680</v>
      </c>
      <c r="J1014" s="19" t="str">
        <f ca="1">IF(Ugovori_OPULJP[[#This Row],[DATUM ZAVRŠETKA OPERACIJE]]&lt;TODAY(),"završen","u provedbi")</f>
        <v>završen</v>
      </c>
      <c r="K1014" s="18" t="s">
        <v>848</v>
      </c>
      <c r="L1014" s="18" t="s">
        <v>153</v>
      </c>
      <c r="M1014" s="42">
        <v>0.85</v>
      </c>
      <c r="N1014" s="42">
        <v>0.15</v>
      </c>
      <c r="O1014" s="27">
        <f>Ugovori_OPULJP[[#This Row],[Bespovratna sredstva - Ukupno (EU+Nac) HRK
= Ukupna ugovorena vrijednost bespovratnih sredstava]]*Ugovori_OPULJP[[#This Row],[EU STOPA SUFINANCIRANJA %
EU CO-FINANCING RATE %]]</f>
        <v>473616.49799999996</v>
      </c>
      <c r="P1014" s="27">
        <f>Ugovori_OPULJP[[#This Row],[Bespovratna sredstva - Ukupno (EU+Nac) HRK
= Ukupna ugovorena vrijednost bespovratnih sredstava]]*Ugovori_OPULJP[[#This Row],[STOPA NACIONALNOG SUFINANCIRANJA %]]</f>
        <v>83579.381999999998</v>
      </c>
      <c r="Q1014" s="27">
        <v>557195.88</v>
      </c>
      <c r="R1014" s="27">
        <v>0</v>
      </c>
      <c r="S1014" s="27">
        <v>0</v>
      </c>
      <c r="T1014" s="20">
        <f>Ugovori_OPULJP[[#This Row],[Bespovratna sredstva - Ukupno (EU+Nac) HRK
= Ukupna ugovorena vrijednost bespovratnih sredstava]]+Ugovori_OPULJP[[#This Row],[Javni doprinos korisnika - HRK]]+Ugovori_OPULJP[[#This Row],[Privatni doprinos korisnika - HRK]]</f>
        <v>557195.88</v>
      </c>
      <c r="U1014" s="17" t="s">
        <v>32</v>
      </c>
      <c r="V1014" s="17" t="s">
        <v>29</v>
      </c>
      <c r="W1014" s="35" t="s">
        <v>3883</v>
      </c>
      <c r="X1014" s="35" t="s">
        <v>704</v>
      </c>
      <c r="Y1014" s="11"/>
    </row>
    <row r="1015" spans="1:25" ht="51" customHeight="1" x14ac:dyDescent="0.2">
      <c r="A1015" s="28" t="s">
        <v>3884</v>
      </c>
      <c r="B1015" s="24" t="s">
        <v>700</v>
      </c>
      <c r="C1015" s="21" t="s">
        <v>701</v>
      </c>
      <c r="D1015" s="21" t="s">
        <v>3069</v>
      </c>
      <c r="E1015" s="44" t="s">
        <v>74</v>
      </c>
      <c r="F1015" s="23" t="s">
        <v>3885</v>
      </c>
      <c r="G1015" s="23" t="s">
        <v>3886</v>
      </c>
      <c r="H1015" s="29">
        <v>44150</v>
      </c>
      <c r="I1015" s="29">
        <v>44696</v>
      </c>
      <c r="J1015" s="29" t="str">
        <f ca="1">IF(Ugovori_OPULJP[[#This Row],[DATUM ZAVRŠETKA OPERACIJE]]&lt;TODAY(),"završen","u provedbi")</f>
        <v>završen</v>
      </c>
      <c r="K1015" s="43" t="s">
        <v>152</v>
      </c>
      <c r="L1015" s="18" t="s">
        <v>31</v>
      </c>
      <c r="M1015" s="42">
        <v>0.85</v>
      </c>
      <c r="N1015" s="42">
        <v>0.15</v>
      </c>
      <c r="O1015" s="27">
        <f>Ugovori_OPULJP[[#This Row],[Bespovratna sredstva - Ukupno (EU+Nac) HRK
= Ukupna ugovorena vrijednost bespovratnih sredstava]]*Ugovori_OPULJP[[#This Row],[EU STOPA SUFINANCIRANJA %
EU CO-FINANCING RATE %]]</f>
        <v>473616.49799999996</v>
      </c>
      <c r="P1015" s="27">
        <f>Ugovori_OPULJP[[#This Row],[Bespovratna sredstva - Ukupno (EU+Nac) HRK
= Ukupna ugovorena vrijednost bespovratnih sredstava]]*Ugovori_OPULJP[[#This Row],[STOPA NACIONALNOG SUFINANCIRANJA %]]</f>
        <v>83579.381999999998</v>
      </c>
      <c r="Q1015" s="20">
        <v>557195.88</v>
      </c>
      <c r="R1015" s="27">
        <v>0</v>
      </c>
      <c r="S1015" s="27">
        <v>0</v>
      </c>
      <c r="T1015" s="20">
        <f>Ugovori_OPULJP[[#This Row],[Bespovratna sredstva - Ukupno (EU+Nac) HRK
= Ukupna ugovorena vrijednost bespovratnih sredstava]]+Ugovori_OPULJP[[#This Row],[Javni doprinos korisnika - HRK]]+Ugovori_OPULJP[[#This Row],[Privatni doprinos korisnika - HRK]]</f>
        <v>557195.88</v>
      </c>
      <c r="U1015" s="44" t="s">
        <v>32</v>
      </c>
      <c r="V1015" s="17" t="s">
        <v>29</v>
      </c>
      <c r="W1015" s="21" t="s">
        <v>3887</v>
      </c>
      <c r="X1015" s="35" t="s">
        <v>704</v>
      </c>
      <c r="Y1015" s="11"/>
    </row>
    <row r="1016" spans="1:25" ht="51" customHeight="1" x14ac:dyDescent="0.2">
      <c r="A1016" s="28" t="s">
        <v>3888</v>
      </c>
      <c r="B1016" s="24" t="s">
        <v>700</v>
      </c>
      <c r="C1016" s="21" t="s">
        <v>701</v>
      </c>
      <c r="D1016" s="33" t="s">
        <v>3069</v>
      </c>
      <c r="E1016" s="44" t="s">
        <v>74</v>
      </c>
      <c r="F1016" s="23" t="s">
        <v>3889</v>
      </c>
      <c r="G1016" s="23" t="s">
        <v>3890</v>
      </c>
      <c r="H1016" s="29">
        <v>44203</v>
      </c>
      <c r="I1016" s="29">
        <v>44749</v>
      </c>
      <c r="J1016" s="29" t="str">
        <f ca="1">IF(Ugovori_OPULJP[[#This Row],[DATUM ZAVRŠETKA OPERACIJE]]&lt;TODAY(),"završen","u provedbi")</f>
        <v>završen</v>
      </c>
      <c r="K1016" s="22" t="s">
        <v>82</v>
      </c>
      <c r="L1016" s="22" t="s">
        <v>82</v>
      </c>
      <c r="M1016" s="42">
        <v>0.85</v>
      </c>
      <c r="N1016" s="42">
        <v>0.15</v>
      </c>
      <c r="O1016" s="27">
        <f>Ugovori_OPULJP[[#This Row],[Bespovratna sredstva - Ukupno (EU+Nac) HRK
= Ukupna ugovorena vrijednost bespovratnih sredstava]]*Ugovori_OPULJP[[#This Row],[EU STOPA SUFINANCIRANJA %
EU CO-FINANCING RATE %]]</f>
        <v>394680.41500000004</v>
      </c>
      <c r="P1016" s="27">
        <f>Ugovori_OPULJP[[#This Row],[Bespovratna sredstva - Ukupno (EU+Nac) HRK
= Ukupna ugovorena vrijednost bespovratnih sredstava]]*Ugovori_OPULJP[[#This Row],[STOPA NACIONALNOG SUFINANCIRANJA %]]</f>
        <v>69649.485000000001</v>
      </c>
      <c r="Q1016" s="20">
        <v>464329.9</v>
      </c>
      <c r="R1016" s="27">
        <v>0</v>
      </c>
      <c r="S1016" s="27">
        <v>0</v>
      </c>
      <c r="T1016" s="20">
        <f>Ugovori_OPULJP[[#This Row],[Bespovratna sredstva - Ukupno (EU+Nac) HRK
= Ukupna ugovorena vrijednost bespovratnih sredstava]]+Ugovori_OPULJP[[#This Row],[Javni doprinos korisnika - HRK]]+Ugovori_OPULJP[[#This Row],[Privatni doprinos korisnika - HRK]]</f>
        <v>464329.9</v>
      </c>
      <c r="U1016" s="44" t="s">
        <v>32</v>
      </c>
      <c r="V1016" s="44" t="s">
        <v>29</v>
      </c>
      <c r="W1016" s="21" t="s">
        <v>3891</v>
      </c>
      <c r="X1016" s="21" t="s">
        <v>704</v>
      </c>
      <c r="Y1016" s="11"/>
    </row>
    <row r="1017" spans="1:25" ht="51" customHeight="1" x14ac:dyDescent="0.2">
      <c r="A1017" s="33" t="s">
        <v>3892</v>
      </c>
      <c r="B1017" s="34" t="s">
        <v>700</v>
      </c>
      <c r="C1017" s="35" t="s">
        <v>701</v>
      </c>
      <c r="D1017" s="35" t="s">
        <v>3069</v>
      </c>
      <c r="E1017" s="44" t="s">
        <v>74</v>
      </c>
      <c r="F1017" s="37" t="s">
        <v>3893</v>
      </c>
      <c r="G1017" s="37" t="s">
        <v>3894</v>
      </c>
      <c r="H1017" s="19">
        <v>44132</v>
      </c>
      <c r="I1017" s="19">
        <v>44679</v>
      </c>
      <c r="J1017" s="19" t="str">
        <f ca="1">IF(Ugovori_OPULJP[[#This Row],[DATUM ZAVRŠETKA OPERACIJE]]&lt;TODAY(),"završen","u provedbi")</f>
        <v>završen</v>
      </c>
      <c r="K1017" s="18" t="s">
        <v>243</v>
      </c>
      <c r="L1017" s="18" t="s">
        <v>243</v>
      </c>
      <c r="M1017" s="42">
        <v>0.85</v>
      </c>
      <c r="N1017" s="42">
        <v>0.15</v>
      </c>
      <c r="O1017" s="27">
        <f>Ugovori_OPULJP[[#This Row],[Bespovratna sredstva - Ukupno (EU+Nac) HRK
= Ukupna ugovorena vrijednost bespovratnih sredstava]]*Ugovori_OPULJP[[#This Row],[EU STOPA SUFINANCIRANJA %
EU CO-FINANCING RATE %]]</f>
        <v>788800</v>
      </c>
      <c r="P1017" s="27">
        <f>Ugovori_OPULJP[[#This Row],[Bespovratna sredstva - Ukupno (EU+Nac) HRK
= Ukupna ugovorena vrijednost bespovratnih sredstava]]*Ugovori_OPULJP[[#This Row],[STOPA NACIONALNOG SUFINANCIRANJA %]]</f>
        <v>139200</v>
      </c>
      <c r="Q1017" s="27">
        <v>928000</v>
      </c>
      <c r="R1017" s="27">
        <v>0</v>
      </c>
      <c r="S1017" s="27">
        <v>0</v>
      </c>
      <c r="T1017" s="20">
        <f>Ugovori_OPULJP[[#This Row],[Bespovratna sredstva - Ukupno (EU+Nac) HRK
= Ukupna ugovorena vrijednost bespovratnih sredstava]]+Ugovori_OPULJP[[#This Row],[Javni doprinos korisnika - HRK]]+Ugovori_OPULJP[[#This Row],[Privatni doprinos korisnika - HRK]]</f>
        <v>928000</v>
      </c>
      <c r="U1017" s="17" t="s">
        <v>32</v>
      </c>
      <c r="V1017" s="17" t="s">
        <v>29</v>
      </c>
      <c r="W1017" s="35" t="s">
        <v>3895</v>
      </c>
      <c r="X1017" s="35" t="s">
        <v>704</v>
      </c>
      <c r="Y1017" s="11"/>
    </row>
    <row r="1018" spans="1:25" ht="51" customHeight="1" x14ac:dyDescent="0.2">
      <c r="A1018" s="33" t="s">
        <v>3896</v>
      </c>
      <c r="B1018" s="34" t="s">
        <v>700</v>
      </c>
      <c r="C1018" s="35" t="s">
        <v>701</v>
      </c>
      <c r="D1018" s="35" t="s">
        <v>3069</v>
      </c>
      <c r="E1018" s="44" t="s">
        <v>74</v>
      </c>
      <c r="F1018" s="37" t="s">
        <v>3897</v>
      </c>
      <c r="G1018" s="37" t="s">
        <v>3898</v>
      </c>
      <c r="H1018" s="19">
        <v>44130</v>
      </c>
      <c r="I1018" s="19">
        <v>44677</v>
      </c>
      <c r="J1018" s="19" t="str">
        <f ca="1">IF(Ugovori_OPULJP[[#This Row],[DATUM ZAVRŠETKA OPERACIJE]]&lt;TODAY(),"završen","u provedbi")</f>
        <v>završen</v>
      </c>
      <c r="K1018" s="18" t="s">
        <v>209</v>
      </c>
      <c r="L1018" s="18" t="s">
        <v>209</v>
      </c>
      <c r="M1018" s="42">
        <v>0.85</v>
      </c>
      <c r="N1018" s="42">
        <v>0.15</v>
      </c>
      <c r="O1018" s="27">
        <f>Ugovori_OPULJP[[#This Row],[Bespovratna sredstva - Ukupno (EU+Nac) HRK
= Ukupna ugovorena vrijednost bespovratnih sredstava]]*Ugovori_OPULJP[[#This Row],[EU STOPA SUFINANCIRANJA %
EU CO-FINANCING RATE %]]</f>
        <v>784669</v>
      </c>
      <c r="P1018" s="27">
        <f>Ugovori_OPULJP[[#This Row],[Bespovratna sredstva - Ukupno (EU+Nac) HRK
= Ukupna ugovorena vrijednost bespovratnih sredstava]]*Ugovori_OPULJP[[#This Row],[STOPA NACIONALNOG SUFINANCIRANJA %]]</f>
        <v>138471</v>
      </c>
      <c r="Q1018" s="27">
        <v>923140</v>
      </c>
      <c r="R1018" s="27">
        <v>0</v>
      </c>
      <c r="S1018" s="27">
        <v>0</v>
      </c>
      <c r="T1018" s="20">
        <f>Ugovori_OPULJP[[#This Row],[Bespovratna sredstva - Ukupno (EU+Nac) HRK
= Ukupna ugovorena vrijednost bespovratnih sredstava]]+Ugovori_OPULJP[[#This Row],[Javni doprinos korisnika - HRK]]+Ugovori_OPULJP[[#This Row],[Privatni doprinos korisnika - HRK]]</f>
        <v>923140</v>
      </c>
      <c r="U1018" s="17" t="s">
        <v>32</v>
      </c>
      <c r="V1018" s="17" t="s">
        <v>29</v>
      </c>
      <c r="W1018" s="35" t="s">
        <v>3899</v>
      </c>
      <c r="X1018" s="35" t="s">
        <v>704</v>
      </c>
      <c r="Y1018" s="11"/>
    </row>
    <row r="1019" spans="1:25" ht="51" customHeight="1" x14ac:dyDescent="0.2">
      <c r="A1019" s="33" t="s">
        <v>3900</v>
      </c>
      <c r="B1019" s="34" t="s">
        <v>700</v>
      </c>
      <c r="C1019" s="35" t="s">
        <v>701</v>
      </c>
      <c r="D1019" s="35" t="s">
        <v>3069</v>
      </c>
      <c r="E1019" s="44" t="s">
        <v>74</v>
      </c>
      <c r="F1019" s="37" t="s">
        <v>3901</v>
      </c>
      <c r="G1019" s="37" t="s">
        <v>1428</v>
      </c>
      <c r="H1019" s="19">
        <v>44109</v>
      </c>
      <c r="I1019" s="19">
        <v>44656</v>
      </c>
      <c r="J1019" s="19" t="str">
        <f ca="1">IF(Ugovori_OPULJP[[#This Row],[DATUM ZAVRŠETKA OPERACIJE]]&lt;TODAY(),"završen","u provedbi")</f>
        <v>završen</v>
      </c>
      <c r="K1019" s="18" t="s">
        <v>97</v>
      </c>
      <c r="L1019" s="18" t="s">
        <v>97</v>
      </c>
      <c r="M1019" s="42">
        <v>0.85</v>
      </c>
      <c r="N1019" s="42">
        <v>0.15</v>
      </c>
      <c r="O1019" s="27">
        <f>Ugovori_OPULJP[[#This Row],[Bespovratna sredstva - Ukupno (EU+Nac) HRK
= Ukupna ugovorena vrijednost bespovratnih sredstava]]*Ugovori_OPULJP[[#This Row],[EU STOPA SUFINANCIRANJA %
EU CO-FINANCING RATE %]]</f>
        <v>2367789.75</v>
      </c>
      <c r="P1019" s="27">
        <f>Ugovori_OPULJP[[#This Row],[Bespovratna sredstva - Ukupno (EU+Nac) HRK
= Ukupna ugovorena vrijednost bespovratnih sredstava]]*Ugovori_OPULJP[[#This Row],[STOPA NACIONALNOG SUFINANCIRANJA %]]</f>
        <v>417845.25</v>
      </c>
      <c r="Q1019" s="27">
        <v>2785635</v>
      </c>
      <c r="R1019" s="27">
        <v>0</v>
      </c>
      <c r="S1019" s="27">
        <v>0</v>
      </c>
      <c r="T1019" s="20">
        <f>Ugovori_OPULJP[[#This Row],[Bespovratna sredstva - Ukupno (EU+Nac) HRK
= Ukupna ugovorena vrijednost bespovratnih sredstava]]+Ugovori_OPULJP[[#This Row],[Javni doprinos korisnika - HRK]]+Ugovori_OPULJP[[#This Row],[Privatni doprinos korisnika - HRK]]</f>
        <v>2785635</v>
      </c>
      <c r="U1019" s="17" t="s">
        <v>32</v>
      </c>
      <c r="V1019" s="17" t="s">
        <v>29</v>
      </c>
      <c r="W1019" s="35" t="s">
        <v>3902</v>
      </c>
      <c r="X1019" s="35" t="s">
        <v>704</v>
      </c>
      <c r="Y1019" s="11"/>
    </row>
    <row r="1020" spans="1:25" ht="51" customHeight="1" x14ac:dyDescent="0.2">
      <c r="A1020" s="28" t="s">
        <v>3903</v>
      </c>
      <c r="B1020" s="24" t="s">
        <v>700</v>
      </c>
      <c r="C1020" s="21" t="s">
        <v>701</v>
      </c>
      <c r="D1020" s="33" t="s">
        <v>3069</v>
      </c>
      <c r="E1020" s="44" t="s">
        <v>74</v>
      </c>
      <c r="F1020" s="23" t="s">
        <v>3904</v>
      </c>
      <c r="G1020" s="23" t="s">
        <v>3905</v>
      </c>
      <c r="H1020" s="29">
        <v>44201</v>
      </c>
      <c r="I1020" s="29">
        <v>44686</v>
      </c>
      <c r="J1020" s="29" t="str">
        <f ca="1">IF(Ugovori_OPULJP[[#This Row],[DATUM ZAVRŠETKA OPERACIJE]]&lt;TODAY(),"završen","u provedbi")</f>
        <v>završen</v>
      </c>
      <c r="K1020" s="22" t="s">
        <v>354</v>
      </c>
      <c r="L1020" s="22" t="s">
        <v>354</v>
      </c>
      <c r="M1020" s="42">
        <v>0.85</v>
      </c>
      <c r="N1020" s="42">
        <v>0.15</v>
      </c>
      <c r="O1020" s="27">
        <f>Ugovori_OPULJP[[#This Row],[Bespovratna sredstva - Ukupno (EU+Nac) HRK
= Ukupna ugovorena vrijednost bespovratnih sredstava]]*Ugovori_OPULJP[[#This Row],[EU STOPA SUFINANCIRANJA %
EU CO-FINANCING RATE %]]</f>
        <v>778685</v>
      </c>
      <c r="P1020" s="27">
        <f>Ugovori_OPULJP[[#This Row],[Bespovratna sredstva - Ukupno (EU+Nac) HRK
= Ukupna ugovorena vrijednost bespovratnih sredstava]]*Ugovori_OPULJP[[#This Row],[STOPA NACIONALNOG SUFINANCIRANJA %]]</f>
        <v>137415</v>
      </c>
      <c r="Q1020" s="20">
        <v>916100</v>
      </c>
      <c r="R1020" s="27">
        <v>0</v>
      </c>
      <c r="S1020" s="27">
        <v>0</v>
      </c>
      <c r="T1020" s="20">
        <f>Ugovori_OPULJP[[#This Row],[Bespovratna sredstva - Ukupno (EU+Nac) HRK
= Ukupna ugovorena vrijednost bespovratnih sredstava]]+Ugovori_OPULJP[[#This Row],[Javni doprinos korisnika - HRK]]+Ugovori_OPULJP[[#This Row],[Privatni doprinos korisnika - HRK]]</f>
        <v>916100</v>
      </c>
      <c r="U1020" s="44" t="s">
        <v>32</v>
      </c>
      <c r="V1020" s="44" t="s">
        <v>29</v>
      </c>
      <c r="W1020" s="21" t="s">
        <v>3906</v>
      </c>
      <c r="X1020" s="21" t="s">
        <v>704</v>
      </c>
      <c r="Y1020" s="11"/>
    </row>
    <row r="1021" spans="1:25" ht="51" customHeight="1" x14ac:dyDescent="0.2">
      <c r="A1021" s="28" t="s">
        <v>3907</v>
      </c>
      <c r="B1021" s="24" t="s">
        <v>700</v>
      </c>
      <c r="C1021" s="21" t="s">
        <v>701</v>
      </c>
      <c r="D1021" s="33" t="s">
        <v>3069</v>
      </c>
      <c r="E1021" s="44" t="s">
        <v>74</v>
      </c>
      <c r="F1021" s="23" t="s">
        <v>3908</v>
      </c>
      <c r="G1021" s="23" t="s">
        <v>3909</v>
      </c>
      <c r="H1021" s="29">
        <v>44207</v>
      </c>
      <c r="I1021" s="29">
        <v>44753</v>
      </c>
      <c r="J1021" s="29" t="str">
        <f ca="1">IF(Ugovori_OPULJP[[#This Row],[DATUM ZAVRŠETKA OPERACIJE]]&lt;TODAY(),"završen","u provedbi")</f>
        <v>završen</v>
      </c>
      <c r="K1021" s="22" t="s">
        <v>556</v>
      </c>
      <c r="L1021" s="22" t="s">
        <v>556</v>
      </c>
      <c r="M1021" s="42">
        <v>0.85</v>
      </c>
      <c r="N1021" s="42">
        <v>0.15</v>
      </c>
      <c r="O1021" s="27">
        <f>Ugovori_OPULJP[[#This Row],[Bespovratna sredstva - Ukupno (EU+Nac) HRK
= Ukupna ugovorena vrijednost bespovratnih sredstava]]*Ugovori_OPULJP[[#This Row],[EU STOPA SUFINANCIRANJA %
EU CO-FINANCING RATE %]]</f>
        <v>1572461.75</v>
      </c>
      <c r="P1021" s="27">
        <f>Ugovori_OPULJP[[#This Row],[Bespovratna sredstva - Ukupno (EU+Nac) HRK
= Ukupna ugovorena vrijednost bespovratnih sredstava]]*Ugovori_OPULJP[[#This Row],[STOPA NACIONALNOG SUFINANCIRANJA %]]</f>
        <v>277493.25</v>
      </c>
      <c r="Q1021" s="20">
        <v>1849955</v>
      </c>
      <c r="R1021" s="27">
        <v>0</v>
      </c>
      <c r="S1021" s="27">
        <v>0</v>
      </c>
      <c r="T1021" s="20">
        <f>Ugovori_OPULJP[[#This Row],[Bespovratna sredstva - Ukupno (EU+Nac) HRK
= Ukupna ugovorena vrijednost bespovratnih sredstava]]+Ugovori_OPULJP[[#This Row],[Javni doprinos korisnika - HRK]]+Ugovori_OPULJP[[#This Row],[Privatni doprinos korisnika - HRK]]</f>
        <v>1849955</v>
      </c>
      <c r="U1021" s="44" t="s">
        <v>32</v>
      </c>
      <c r="V1021" s="44" t="s">
        <v>29</v>
      </c>
      <c r="W1021" s="21" t="s">
        <v>3910</v>
      </c>
      <c r="X1021" s="21" t="s">
        <v>704</v>
      </c>
      <c r="Y1021" s="11"/>
    </row>
    <row r="1022" spans="1:25" ht="51" customHeight="1" x14ac:dyDescent="0.2">
      <c r="A1022" s="28" t="s">
        <v>3911</v>
      </c>
      <c r="B1022" s="24" t="s">
        <v>700</v>
      </c>
      <c r="C1022" s="21" t="s">
        <v>701</v>
      </c>
      <c r="D1022" s="33" t="s">
        <v>3069</v>
      </c>
      <c r="E1022" s="44" t="s">
        <v>74</v>
      </c>
      <c r="F1022" s="23" t="s">
        <v>3912</v>
      </c>
      <c r="G1022" s="37" t="s">
        <v>1233</v>
      </c>
      <c r="H1022" s="29">
        <v>44208</v>
      </c>
      <c r="I1022" s="29">
        <v>44754</v>
      </c>
      <c r="J1022" s="29" t="str">
        <f ca="1">IF(Ugovori_OPULJP[[#This Row],[DATUM ZAVRŠETKA OPERACIJE]]&lt;TODAY(),"završen","u provedbi")</f>
        <v>završen</v>
      </c>
      <c r="K1022" s="22" t="s">
        <v>209</v>
      </c>
      <c r="L1022" s="22" t="s">
        <v>209</v>
      </c>
      <c r="M1022" s="42">
        <v>0.85</v>
      </c>
      <c r="N1022" s="42">
        <v>0.15</v>
      </c>
      <c r="O1022" s="27">
        <f>Ugovori_OPULJP[[#This Row],[Bespovratna sredstva - Ukupno (EU+Nac) HRK
= Ukupna ugovorena vrijednost bespovratnih sredstava]]*Ugovori_OPULJP[[#This Row],[EU STOPA SUFINANCIRANJA %
EU CO-FINANCING RATE %]]</f>
        <v>594311.5</v>
      </c>
      <c r="P1022" s="27">
        <f>Ugovori_OPULJP[[#This Row],[Bespovratna sredstva - Ukupno (EU+Nac) HRK
= Ukupna ugovorena vrijednost bespovratnih sredstava]]*Ugovori_OPULJP[[#This Row],[STOPA NACIONALNOG SUFINANCIRANJA %]]</f>
        <v>104878.5</v>
      </c>
      <c r="Q1022" s="20">
        <v>699190</v>
      </c>
      <c r="R1022" s="27">
        <v>0</v>
      </c>
      <c r="S1022" s="27">
        <v>0</v>
      </c>
      <c r="T1022" s="20">
        <f>Ugovori_OPULJP[[#This Row],[Bespovratna sredstva - Ukupno (EU+Nac) HRK
= Ukupna ugovorena vrijednost bespovratnih sredstava]]+Ugovori_OPULJP[[#This Row],[Javni doprinos korisnika - HRK]]+Ugovori_OPULJP[[#This Row],[Privatni doprinos korisnika - HRK]]</f>
        <v>699190</v>
      </c>
      <c r="U1022" s="44" t="s">
        <v>32</v>
      </c>
      <c r="V1022" s="44" t="s">
        <v>29</v>
      </c>
      <c r="W1022" s="21" t="s">
        <v>3913</v>
      </c>
      <c r="X1022" s="21" t="s">
        <v>704</v>
      </c>
      <c r="Y1022" s="11"/>
    </row>
    <row r="1023" spans="1:25" ht="51" customHeight="1" x14ac:dyDescent="0.2">
      <c r="A1023" s="28" t="s">
        <v>3914</v>
      </c>
      <c r="B1023" s="24" t="s">
        <v>700</v>
      </c>
      <c r="C1023" s="21" t="s">
        <v>701</v>
      </c>
      <c r="D1023" s="33" t="s">
        <v>3069</v>
      </c>
      <c r="E1023" s="44" t="s">
        <v>74</v>
      </c>
      <c r="F1023" s="23" t="s">
        <v>3915</v>
      </c>
      <c r="G1023" s="23" t="s">
        <v>3916</v>
      </c>
      <c r="H1023" s="29">
        <v>44201</v>
      </c>
      <c r="I1023" s="29">
        <v>44656</v>
      </c>
      <c r="J1023" s="29" t="str">
        <f ca="1">IF(Ugovori_OPULJP[[#This Row],[DATUM ZAVRŠETKA OPERACIJE]]&lt;TODAY(),"završen","u provedbi")</f>
        <v>završen</v>
      </c>
      <c r="K1023" s="22" t="s">
        <v>92</v>
      </c>
      <c r="L1023" s="22" t="s">
        <v>92</v>
      </c>
      <c r="M1023" s="42">
        <v>0.85</v>
      </c>
      <c r="N1023" s="42">
        <v>0.15</v>
      </c>
      <c r="O1023" s="27">
        <f>Ugovori_OPULJP[[#This Row],[Bespovratna sredstva - Ukupno (EU+Nac) HRK
= Ukupna ugovorena vrijednost bespovratnih sredstava]]*Ugovori_OPULJP[[#This Row],[EU STOPA SUFINANCIRANJA %
EU CO-FINANCING RATE %]]</f>
        <v>1183965</v>
      </c>
      <c r="P1023" s="27">
        <f>Ugovori_OPULJP[[#This Row],[Bespovratna sredstva - Ukupno (EU+Nac) HRK
= Ukupna ugovorena vrijednost bespovratnih sredstava]]*Ugovori_OPULJP[[#This Row],[STOPA NACIONALNOG SUFINANCIRANJA %]]</f>
        <v>208935</v>
      </c>
      <c r="Q1023" s="20">
        <v>1392900</v>
      </c>
      <c r="R1023" s="27">
        <v>0</v>
      </c>
      <c r="S1023" s="27">
        <v>0</v>
      </c>
      <c r="T1023" s="20">
        <f>Ugovori_OPULJP[[#This Row],[Bespovratna sredstva - Ukupno (EU+Nac) HRK
= Ukupna ugovorena vrijednost bespovratnih sredstava]]+Ugovori_OPULJP[[#This Row],[Javni doprinos korisnika - HRK]]+Ugovori_OPULJP[[#This Row],[Privatni doprinos korisnika - HRK]]</f>
        <v>1392900</v>
      </c>
      <c r="U1023" s="44" t="s">
        <v>32</v>
      </c>
      <c r="V1023" s="44" t="s">
        <v>29</v>
      </c>
      <c r="W1023" s="21" t="s">
        <v>3917</v>
      </c>
      <c r="X1023" s="21" t="s">
        <v>704</v>
      </c>
      <c r="Y1023" s="11"/>
    </row>
    <row r="1024" spans="1:25" ht="51" customHeight="1" x14ac:dyDescent="0.2">
      <c r="A1024" s="28" t="s">
        <v>3918</v>
      </c>
      <c r="B1024" s="24" t="s">
        <v>700</v>
      </c>
      <c r="C1024" s="21" t="s">
        <v>701</v>
      </c>
      <c r="D1024" s="33" t="s">
        <v>3069</v>
      </c>
      <c r="E1024" s="44" t="s">
        <v>74</v>
      </c>
      <c r="F1024" s="23" t="s">
        <v>3919</v>
      </c>
      <c r="G1024" s="23" t="s">
        <v>3920</v>
      </c>
      <c r="H1024" s="29">
        <v>44203</v>
      </c>
      <c r="I1024" s="29">
        <v>44627</v>
      </c>
      <c r="J1024" s="29" t="str">
        <f ca="1">IF(Ugovori_OPULJP[[#This Row],[DATUM ZAVRŠETKA OPERACIJE]]&lt;TODAY(),"završen","u provedbi")</f>
        <v>završen</v>
      </c>
      <c r="K1024" s="22" t="s">
        <v>354</v>
      </c>
      <c r="L1024" s="22" t="s">
        <v>354</v>
      </c>
      <c r="M1024" s="42">
        <v>0.85</v>
      </c>
      <c r="N1024" s="42">
        <v>0.15</v>
      </c>
      <c r="O1024" s="27">
        <f>Ugovori_OPULJP[[#This Row],[Bespovratna sredstva - Ukupno (EU+Nac) HRK
= Ukupna ugovorena vrijednost bespovratnih sredstava]]*Ugovori_OPULJP[[#This Row],[EU STOPA SUFINANCIRANJA %
EU CO-FINANCING RATE %]]</f>
        <v>789310</v>
      </c>
      <c r="P1024" s="27">
        <f>Ugovori_OPULJP[[#This Row],[Bespovratna sredstva - Ukupno (EU+Nac) HRK
= Ukupna ugovorena vrijednost bespovratnih sredstava]]*Ugovori_OPULJP[[#This Row],[STOPA NACIONALNOG SUFINANCIRANJA %]]</f>
        <v>139290</v>
      </c>
      <c r="Q1024" s="20">
        <v>928600</v>
      </c>
      <c r="R1024" s="27">
        <v>0</v>
      </c>
      <c r="S1024" s="27">
        <v>0</v>
      </c>
      <c r="T1024" s="20">
        <f>Ugovori_OPULJP[[#This Row],[Bespovratna sredstva - Ukupno (EU+Nac) HRK
= Ukupna ugovorena vrijednost bespovratnih sredstava]]+Ugovori_OPULJP[[#This Row],[Javni doprinos korisnika - HRK]]+Ugovori_OPULJP[[#This Row],[Privatni doprinos korisnika - HRK]]</f>
        <v>928600</v>
      </c>
      <c r="U1024" s="44" t="s">
        <v>32</v>
      </c>
      <c r="V1024" s="44" t="s">
        <v>29</v>
      </c>
      <c r="W1024" s="21" t="s">
        <v>3921</v>
      </c>
      <c r="X1024" s="21" t="s">
        <v>704</v>
      </c>
      <c r="Y1024" s="11"/>
    </row>
    <row r="1025" spans="1:25" ht="51" customHeight="1" x14ac:dyDescent="0.2">
      <c r="A1025" s="28" t="s">
        <v>3922</v>
      </c>
      <c r="B1025" s="24" t="s">
        <v>700</v>
      </c>
      <c r="C1025" s="21" t="s">
        <v>701</v>
      </c>
      <c r="D1025" s="33" t="s">
        <v>3069</v>
      </c>
      <c r="E1025" s="44" t="s">
        <v>74</v>
      </c>
      <c r="F1025" s="23" t="s">
        <v>3923</v>
      </c>
      <c r="G1025" s="23" t="s">
        <v>3924</v>
      </c>
      <c r="H1025" s="29">
        <v>44218</v>
      </c>
      <c r="I1025" s="29">
        <v>44764</v>
      </c>
      <c r="J1025" s="29" t="str">
        <f ca="1">IF(Ugovori_OPULJP[[#This Row],[DATUM ZAVRŠETKA OPERACIJE]]&lt;TODAY(),"završen","u provedbi")</f>
        <v>u provedbi</v>
      </c>
      <c r="K1025" s="22" t="s">
        <v>152</v>
      </c>
      <c r="L1025" s="22" t="s">
        <v>31</v>
      </c>
      <c r="M1025" s="42">
        <v>0.85</v>
      </c>
      <c r="N1025" s="42">
        <v>0.15</v>
      </c>
      <c r="O1025" s="27">
        <f>Ugovori_OPULJP[[#This Row],[Bespovratna sredstva - Ukupno (EU+Nac) HRK
= Ukupna ugovorena vrijednost bespovratnih sredstava]]*Ugovori_OPULJP[[#This Row],[EU STOPA SUFINANCIRANJA %
EU CO-FINANCING RATE %]]</f>
        <v>394680.41500000004</v>
      </c>
      <c r="P1025" s="27">
        <f>Ugovori_OPULJP[[#This Row],[Bespovratna sredstva - Ukupno (EU+Nac) HRK
= Ukupna ugovorena vrijednost bespovratnih sredstava]]*Ugovori_OPULJP[[#This Row],[STOPA NACIONALNOG SUFINANCIRANJA %]]</f>
        <v>69649.485000000001</v>
      </c>
      <c r="Q1025" s="20">
        <v>464329.9</v>
      </c>
      <c r="R1025" s="27">
        <v>0</v>
      </c>
      <c r="S1025" s="27">
        <v>0</v>
      </c>
      <c r="T1025" s="20">
        <f>Ugovori_OPULJP[[#This Row],[Bespovratna sredstva - Ukupno (EU+Nac) HRK
= Ukupna ugovorena vrijednost bespovratnih sredstava]]+Ugovori_OPULJP[[#This Row],[Javni doprinos korisnika - HRK]]+Ugovori_OPULJP[[#This Row],[Privatni doprinos korisnika - HRK]]</f>
        <v>464329.9</v>
      </c>
      <c r="U1025" s="44" t="s">
        <v>32</v>
      </c>
      <c r="V1025" s="44" t="s">
        <v>29</v>
      </c>
      <c r="W1025" s="21" t="s">
        <v>3925</v>
      </c>
      <c r="X1025" s="21" t="s">
        <v>704</v>
      </c>
      <c r="Y1025" s="11"/>
    </row>
    <row r="1026" spans="1:25" ht="51" customHeight="1" x14ac:dyDescent="0.2">
      <c r="A1026" s="28" t="s">
        <v>3926</v>
      </c>
      <c r="B1026" s="24" t="s">
        <v>700</v>
      </c>
      <c r="C1026" s="21" t="s">
        <v>701</v>
      </c>
      <c r="D1026" s="33" t="s">
        <v>3069</v>
      </c>
      <c r="E1026" s="44" t="s">
        <v>74</v>
      </c>
      <c r="F1026" s="23" t="s">
        <v>3927</v>
      </c>
      <c r="G1026" s="23" t="s">
        <v>3928</v>
      </c>
      <c r="H1026" s="29">
        <v>44207</v>
      </c>
      <c r="I1026" s="29">
        <v>44631</v>
      </c>
      <c r="J1026" s="29" t="str">
        <f ca="1">IF(Ugovori_OPULJP[[#This Row],[DATUM ZAVRŠETKA OPERACIJE]]&lt;TODAY(),"završen","u provedbi")</f>
        <v>završen</v>
      </c>
      <c r="K1026" s="22" t="s">
        <v>77</v>
      </c>
      <c r="L1026" s="22" t="s">
        <v>77</v>
      </c>
      <c r="M1026" s="42">
        <v>0.85</v>
      </c>
      <c r="N1026" s="42">
        <v>0.15</v>
      </c>
      <c r="O1026" s="27">
        <f>Ugovori_OPULJP[[#This Row],[Bespovratna sredstva - Ukupno (EU+Nac) HRK
= Ukupna ugovorena vrijednost bespovratnih sredstava]]*Ugovori_OPULJP[[#This Row],[EU STOPA SUFINANCIRANJA %
EU CO-FINANCING RATE %]]</f>
        <v>629141.1</v>
      </c>
      <c r="P1026" s="27">
        <f>Ugovori_OPULJP[[#This Row],[Bespovratna sredstva - Ukupno (EU+Nac) HRK
= Ukupna ugovorena vrijednost bespovratnih sredstava]]*Ugovori_OPULJP[[#This Row],[STOPA NACIONALNOG SUFINANCIRANJA %]]</f>
        <v>111024.9</v>
      </c>
      <c r="Q1026" s="20">
        <v>740166</v>
      </c>
      <c r="R1026" s="27">
        <v>0</v>
      </c>
      <c r="S1026" s="27">
        <v>0</v>
      </c>
      <c r="T1026" s="20">
        <f>Ugovori_OPULJP[[#This Row],[Bespovratna sredstva - Ukupno (EU+Nac) HRK
= Ukupna ugovorena vrijednost bespovratnih sredstava]]+Ugovori_OPULJP[[#This Row],[Javni doprinos korisnika - HRK]]+Ugovori_OPULJP[[#This Row],[Privatni doprinos korisnika - HRK]]</f>
        <v>740166</v>
      </c>
      <c r="U1026" s="44" t="s">
        <v>32</v>
      </c>
      <c r="V1026" s="44" t="s">
        <v>29</v>
      </c>
      <c r="W1026" s="21" t="s">
        <v>3929</v>
      </c>
      <c r="X1026" s="21" t="s">
        <v>704</v>
      </c>
      <c r="Y1026" s="11"/>
    </row>
    <row r="1027" spans="1:25" ht="51" customHeight="1" x14ac:dyDescent="0.2">
      <c r="A1027" s="28" t="s">
        <v>3930</v>
      </c>
      <c r="B1027" s="24" t="s">
        <v>700</v>
      </c>
      <c r="C1027" s="21" t="s">
        <v>701</v>
      </c>
      <c r="D1027" s="33" t="s">
        <v>3069</v>
      </c>
      <c r="E1027" s="44" t="s">
        <v>74</v>
      </c>
      <c r="F1027" s="23" t="s">
        <v>3931</v>
      </c>
      <c r="G1027" s="23" t="s">
        <v>3932</v>
      </c>
      <c r="H1027" s="29">
        <v>44203</v>
      </c>
      <c r="I1027" s="29">
        <v>44658</v>
      </c>
      <c r="J1027" s="29" t="str">
        <f ca="1">IF(Ugovori_OPULJP[[#This Row],[DATUM ZAVRŠETKA OPERACIJE]]&lt;TODAY(),"završen","u provedbi")</f>
        <v>završen</v>
      </c>
      <c r="K1027" s="22" t="s">
        <v>102</v>
      </c>
      <c r="L1027" s="22" t="s">
        <v>102</v>
      </c>
      <c r="M1027" s="42">
        <v>0.85</v>
      </c>
      <c r="N1027" s="42">
        <v>0.15</v>
      </c>
      <c r="O1027" s="27">
        <f>Ugovori_OPULJP[[#This Row],[Bespovratna sredstva - Ukupno (EU+Nac) HRK
= Ukupna ugovorena vrijednost bespovratnih sredstava]]*Ugovori_OPULJP[[#This Row],[EU STOPA SUFINANCIRANJA %
EU CO-FINANCING RATE %]]</f>
        <v>1465742.0399999998</v>
      </c>
      <c r="P1027" s="27">
        <f>Ugovori_OPULJP[[#This Row],[Bespovratna sredstva - Ukupno (EU+Nac) HRK
= Ukupna ugovorena vrijednost bespovratnih sredstava]]*Ugovori_OPULJP[[#This Row],[STOPA NACIONALNOG SUFINANCIRANJA %]]</f>
        <v>258660.36</v>
      </c>
      <c r="Q1027" s="20">
        <v>1724402.4</v>
      </c>
      <c r="R1027" s="27">
        <v>0</v>
      </c>
      <c r="S1027" s="27">
        <v>0</v>
      </c>
      <c r="T1027" s="20">
        <f>Ugovori_OPULJP[[#This Row],[Bespovratna sredstva - Ukupno (EU+Nac) HRK
= Ukupna ugovorena vrijednost bespovratnih sredstava]]+Ugovori_OPULJP[[#This Row],[Javni doprinos korisnika - HRK]]+Ugovori_OPULJP[[#This Row],[Privatni doprinos korisnika - HRK]]</f>
        <v>1724402.4</v>
      </c>
      <c r="U1027" s="44" t="s">
        <v>32</v>
      </c>
      <c r="V1027" s="44" t="s">
        <v>29</v>
      </c>
      <c r="W1027" s="21" t="s">
        <v>3933</v>
      </c>
      <c r="X1027" s="21" t="s">
        <v>704</v>
      </c>
      <c r="Y1027" s="11"/>
    </row>
    <row r="1028" spans="1:25" ht="51" customHeight="1" x14ac:dyDescent="0.2">
      <c r="A1028" s="28" t="s">
        <v>3934</v>
      </c>
      <c r="B1028" s="24" t="s">
        <v>700</v>
      </c>
      <c r="C1028" s="21" t="s">
        <v>701</v>
      </c>
      <c r="D1028" s="33" t="s">
        <v>3069</v>
      </c>
      <c r="E1028" s="44" t="s">
        <v>74</v>
      </c>
      <c r="F1028" s="23" t="s">
        <v>3935</v>
      </c>
      <c r="G1028" s="23" t="s">
        <v>3936</v>
      </c>
      <c r="H1028" s="29">
        <v>44204</v>
      </c>
      <c r="I1028" s="29">
        <v>44750</v>
      </c>
      <c r="J1028" s="29" t="str">
        <f ca="1">IF(Ugovori_OPULJP[[#This Row],[DATUM ZAVRŠETKA OPERACIJE]]&lt;TODAY(),"završen","u provedbi")</f>
        <v>završen</v>
      </c>
      <c r="K1028" s="22" t="s">
        <v>184</v>
      </c>
      <c r="L1028" s="22" t="s">
        <v>184</v>
      </c>
      <c r="M1028" s="42">
        <v>0.85</v>
      </c>
      <c r="N1028" s="42">
        <v>0.15</v>
      </c>
      <c r="O1028" s="27">
        <f>Ugovori_OPULJP[[#This Row],[Bespovratna sredstva - Ukupno (EU+Nac) HRK
= Ukupna ugovorena vrijednost bespovratnih sredstava]]*Ugovori_OPULJP[[#This Row],[EU STOPA SUFINANCIRANJA %
EU CO-FINANCING RATE %]]</f>
        <v>3111000</v>
      </c>
      <c r="P1028" s="27">
        <f>Ugovori_OPULJP[[#This Row],[Bespovratna sredstva - Ukupno (EU+Nac) HRK
= Ukupna ugovorena vrijednost bespovratnih sredstava]]*Ugovori_OPULJP[[#This Row],[STOPA NACIONALNOG SUFINANCIRANJA %]]</f>
        <v>549000</v>
      </c>
      <c r="Q1028" s="20">
        <v>3660000</v>
      </c>
      <c r="R1028" s="27">
        <v>0</v>
      </c>
      <c r="S1028" s="27">
        <v>0</v>
      </c>
      <c r="T1028" s="20">
        <f>Ugovori_OPULJP[[#This Row],[Bespovratna sredstva - Ukupno (EU+Nac) HRK
= Ukupna ugovorena vrijednost bespovratnih sredstava]]+Ugovori_OPULJP[[#This Row],[Javni doprinos korisnika - HRK]]+Ugovori_OPULJP[[#This Row],[Privatni doprinos korisnika - HRK]]</f>
        <v>3660000</v>
      </c>
      <c r="U1028" s="44" t="s">
        <v>32</v>
      </c>
      <c r="V1028" s="44" t="s">
        <v>29</v>
      </c>
      <c r="W1028" s="21" t="s">
        <v>3937</v>
      </c>
      <c r="X1028" s="21" t="s">
        <v>704</v>
      </c>
      <c r="Y1028" s="11"/>
    </row>
    <row r="1029" spans="1:25" ht="51" customHeight="1" x14ac:dyDescent="0.2">
      <c r="A1029" s="28" t="s">
        <v>3938</v>
      </c>
      <c r="B1029" s="24" t="s">
        <v>700</v>
      </c>
      <c r="C1029" s="21" t="s">
        <v>701</v>
      </c>
      <c r="D1029" s="33" t="s">
        <v>3069</v>
      </c>
      <c r="E1029" s="44" t="s">
        <v>74</v>
      </c>
      <c r="F1029" s="23" t="s">
        <v>3939</v>
      </c>
      <c r="G1029" s="23" t="s">
        <v>3940</v>
      </c>
      <c r="H1029" s="29">
        <v>44203</v>
      </c>
      <c r="I1029" s="29">
        <v>44749</v>
      </c>
      <c r="J1029" s="29" t="str">
        <f ca="1">IF(Ugovori_OPULJP[[#This Row],[DATUM ZAVRŠETKA OPERACIJE]]&lt;TODAY(),"završen","u provedbi")</f>
        <v>završen</v>
      </c>
      <c r="K1029" s="22" t="s">
        <v>82</v>
      </c>
      <c r="L1029" s="22" t="s">
        <v>82</v>
      </c>
      <c r="M1029" s="42">
        <v>0.85</v>
      </c>
      <c r="N1029" s="42">
        <v>0.15</v>
      </c>
      <c r="O1029" s="27">
        <f>Ugovori_OPULJP[[#This Row],[Bespovratna sredstva - Ukupno (EU+Nac) HRK
= Ukupna ugovorena vrijednost bespovratnih sredstava]]*Ugovori_OPULJP[[#This Row],[EU STOPA SUFINANCIRANJA %
EU CO-FINANCING RATE %]]</f>
        <v>631488.66399999999</v>
      </c>
      <c r="P1029" s="27">
        <f>Ugovori_OPULJP[[#This Row],[Bespovratna sredstva - Ukupno (EU+Nac) HRK
= Ukupna ugovorena vrijednost bespovratnih sredstava]]*Ugovori_OPULJP[[#This Row],[STOPA NACIONALNOG SUFINANCIRANJA %]]</f>
        <v>111439.17599999999</v>
      </c>
      <c r="Q1029" s="20">
        <v>742927.84</v>
      </c>
      <c r="R1029" s="27">
        <v>0</v>
      </c>
      <c r="S1029" s="27">
        <v>0</v>
      </c>
      <c r="T1029" s="20">
        <f>Ugovori_OPULJP[[#This Row],[Bespovratna sredstva - Ukupno (EU+Nac) HRK
= Ukupna ugovorena vrijednost bespovratnih sredstava]]+Ugovori_OPULJP[[#This Row],[Javni doprinos korisnika - HRK]]+Ugovori_OPULJP[[#This Row],[Privatni doprinos korisnika - HRK]]</f>
        <v>742927.84</v>
      </c>
      <c r="U1029" s="44" t="s">
        <v>32</v>
      </c>
      <c r="V1029" s="44" t="s">
        <v>29</v>
      </c>
      <c r="W1029" s="21" t="s">
        <v>3941</v>
      </c>
      <c r="X1029" s="21" t="s">
        <v>704</v>
      </c>
      <c r="Y1029" s="11"/>
    </row>
    <row r="1030" spans="1:25" ht="51" customHeight="1" x14ac:dyDescent="0.2">
      <c r="A1030" s="28" t="s">
        <v>3942</v>
      </c>
      <c r="B1030" s="24" t="s">
        <v>700</v>
      </c>
      <c r="C1030" s="21" t="s">
        <v>701</v>
      </c>
      <c r="D1030" s="33" t="s">
        <v>3069</v>
      </c>
      <c r="E1030" s="44" t="s">
        <v>74</v>
      </c>
      <c r="F1030" s="23" t="s">
        <v>3943</v>
      </c>
      <c r="G1030" s="23" t="s">
        <v>3944</v>
      </c>
      <c r="H1030" s="29">
        <v>44207</v>
      </c>
      <c r="I1030" s="29">
        <v>44753</v>
      </c>
      <c r="J1030" s="29" t="str">
        <f ca="1">IF(Ugovori_OPULJP[[#This Row],[DATUM ZAVRŠETKA OPERACIJE]]&lt;TODAY(),"završen","u provedbi")</f>
        <v>završen</v>
      </c>
      <c r="K1030" s="22" t="s">
        <v>209</v>
      </c>
      <c r="L1030" s="22" t="s">
        <v>209</v>
      </c>
      <c r="M1030" s="42">
        <v>0.85</v>
      </c>
      <c r="N1030" s="42">
        <v>0.15</v>
      </c>
      <c r="O1030" s="27">
        <f>Ugovori_OPULJP[[#This Row],[Bespovratna sredstva - Ukupno (EU+Nac) HRK
= Ukupna ugovorena vrijednost bespovratnih sredstava]]*Ugovori_OPULJP[[#This Row],[EU STOPA SUFINANCIRANJA %
EU CO-FINANCING RATE %]]</f>
        <v>394680.41500000004</v>
      </c>
      <c r="P1030" s="27">
        <f>Ugovori_OPULJP[[#This Row],[Bespovratna sredstva - Ukupno (EU+Nac) HRK
= Ukupna ugovorena vrijednost bespovratnih sredstava]]*Ugovori_OPULJP[[#This Row],[STOPA NACIONALNOG SUFINANCIRANJA %]]</f>
        <v>69649.485000000001</v>
      </c>
      <c r="Q1030" s="20">
        <v>464329.9</v>
      </c>
      <c r="R1030" s="27">
        <v>0</v>
      </c>
      <c r="S1030" s="27">
        <v>0</v>
      </c>
      <c r="T1030" s="20">
        <f>Ugovori_OPULJP[[#This Row],[Bespovratna sredstva - Ukupno (EU+Nac) HRK
= Ukupna ugovorena vrijednost bespovratnih sredstava]]+Ugovori_OPULJP[[#This Row],[Javni doprinos korisnika - HRK]]+Ugovori_OPULJP[[#This Row],[Privatni doprinos korisnika - HRK]]</f>
        <v>464329.9</v>
      </c>
      <c r="U1030" s="44" t="s">
        <v>32</v>
      </c>
      <c r="V1030" s="44" t="s">
        <v>29</v>
      </c>
      <c r="W1030" s="21" t="s">
        <v>3945</v>
      </c>
      <c r="X1030" s="21" t="s">
        <v>704</v>
      </c>
      <c r="Y1030" s="11"/>
    </row>
    <row r="1031" spans="1:25" ht="51" customHeight="1" x14ac:dyDescent="0.2">
      <c r="A1031" s="28" t="s">
        <v>3946</v>
      </c>
      <c r="B1031" s="24" t="s">
        <v>700</v>
      </c>
      <c r="C1031" s="21" t="s">
        <v>701</v>
      </c>
      <c r="D1031" s="33" t="s">
        <v>3069</v>
      </c>
      <c r="E1031" s="44" t="s">
        <v>74</v>
      </c>
      <c r="F1031" s="23" t="s">
        <v>3947</v>
      </c>
      <c r="G1031" s="23" t="s">
        <v>3948</v>
      </c>
      <c r="H1031" s="29">
        <v>44205</v>
      </c>
      <c r="I1031" s="29">
        <v>44751</v>
      </c>
      <c r="J1031" s="29" t="str">
        <f ca="1">IF(Ugovori_OPULJP[[#This Row],[DATUM ZAVRŠETKA OPERACIJE]]&lt;TODAY(),"završen","u provedbi")</f>
        <v>završen</v>
      </c>
      <c r="K1031" s="22" t="s">
        <v>31</v>
      </c>
      <c r="L1031" s="22" t="s">
        <v>31</v>
      </c>
      <c r="M1031" s="42">
        <v>0.85</v>
      </c>
      <c r="N1031" s="42">
        <v>0.15</v>
      </c>
      <c r="O1031" s="27">
        <f>Ugovori_OPULJP[[#This Row],[Bespovratna sredstva - Ukupno (EU+Nac) HRK
= Ukupna ugovorena vrijednost bespovratnih sredstava]]*Ugovori_OPULJP[[#This Row],[EU STOPA SUFINANCIRANJA %
EU CO-FINANCING RATE %]]</f>
        <v>1972782</v>
      </c>
      <c r="P1031" s="27">
        <f>Ugovori_OPULJP[[#This Row],[Bespovratna sredstva - Ukupno (EU+Nac) HRK
= Ukupna ugovorena vrijednost bespovratnih sredstava]]*Ugovori_OPULJP[[#This Row],[STOPA NACIONALNOG SUFINANCIRANJA %]]</f>
        <v>348138</v>
      </c>
      <c r="Q1031" s="20">
        <v>2320920</v>
      </c>
      <c r="R1031" s="27">
        <v>0</v>
      </c>
      <c r="S1031" s="27">
        <v>0</v>
      </c>
      <c r="T1031" s="20">
        <f>Ugovori_OPULJP[[#This Row],[Bespovratna sredstva - Ukupno (EU+Nac) HRK
= Ukupna ugovorena vrijednost bespovratnih sredstava]]+Ugovori_OPULJP[[#This Row],[Javni doprinos korisnika - HRK]]+Ugovori_OPULJP[[#This Row],[Privatni doprinos korisnika - HRK]]</f>
        <v>2320920</v>
      </c>
      <c r="U1031" s="44" t="s">
        <v>32</v>
      </c>
      <c r="V1031" s="44" t="s">
        <v>29</v>
      </c>
      <c r="W1031" s="21" t="s">
        <v>3949</v>
      </c>
      <c r="X1031" s="21" t="s">
        <v>704</v>
      </c>
      <c r="Y1031" s="11"/>
    </row>
    <row r="1032" spans="1:25" ht="51" customHeight="1" x14ac:dyDescent="0.2">
      <c r="A1032" s="28" t="s">
        <v>3950</v>
      </c>
      <c r="B1032" s="24" t="s">
        <v>700</v>
      </c>
      <c r="C1032" s="21" t="s">
        <v>701</v>
      </c>
      <c r="D1032" s="33" t="s">
        <v>3069</v>
      </c>
      <c r="E1032" s="44" t="s">
        <v>74</v>
      </c>
      <c r="F1032" s="23" t="s">
        <v>3951</v>
      </c>
      <c r="G1032" s="23" t="s">
        <v>1381</v>
      </c>
      <c r="H1032" s="29">
        <v>44203</v>
      </c>
      <c r="I1032" s="29">
        <v>44658</v>
      </c>
      <c r="J1032" s="29" t="str">
        <f ca="1">IF(Ugovori_OPULJP[[#This Row],[DATUM ZAVRŠETKA OPERACIJE]]&lt;TODAY(),"završen","u provedbi")</f>
        <v>završen</v>
      </c>
      <c r="K1032" s="22" t="s">
        <v>97</v>
      </c>
      <c r="L1032" s="22" t="s">
        <v>97</v>
      </c>
      <c r="M1032" s="42">
        <v>0.85</v>
      </c>
      <c r="N1032" s="42">
        <v>0.15</v>
      </c>
      <c r="O1032" s="27">
        <f>Ugovori_OPULJP[[#This Row],[Bespovratna sredstva - Ukupno (EU+Nac) HRK
= Ukupna ugovorena vrijednost bespovratnih sredstava]]*Ugovori_OPULJP[[#This Row],[EU STOPA SUFINANCIRANJA %
EU CO-FINANCING RATE %]]</f>
        <v>937898.5</v>
      </c>
      <c r="P1032" s="27">
        <f>Ugovori_OPULJP[[#This Row],[Bespovratna sredstva - Ukupno (EU+Nac) HRK
= Ukupna ugovorena vrijednost bespovratnih sredstava]]*Ugovori_OPULJP[[#This Row],[STOPA NACIONALNOG SUFINANCIRANJA %]]</f>
        <v>165511.5</v>
      </c>
      <c r="Q1032" s="20">
        <v>1103410</v>
      </c>
      <c r="R1032" s="27">
        <v>0</v>
      </c>
      <c r="S1032" s="27">
        <v>0</v>
      </c>
      <c r="T1032" s="20">
        <f>Ugovori_OPULJP[[#This Row],[Bespovratna sredstva - Ukupno (EU+Nac) HRK
= Ukupna ugovorena vrijednost bespovratnih sredstava]]+Ugovori_OPULJP[[#This Row],[Javni doprinos korisnika - HRK]]+Ugovori_OPULJP[[#This Row],[Privatni doprinos korisnika - HRK]]</f>
        <v>1103410</v>
      </c>
      <c r="U1032" s="44" t="s">
        <v>32</v>
      </c>
      <c r="V1032" s="44" t="s">
        <v>29</v>
      </c>
      <c r="W1032" s="21" t="s">
        <v>3952</v>
      </c>
      <c r="X1032" s="21" t="s">
        <v>704</v>
      </c>
      <c r="Y1032" s="11"/>
    </row>
    <row r="1033" spans="1:25" ht="51" customHeight="1" x14ac:dyDescent="0.2">
      <c r="A1033" s="28" t="s">
        <v>3953</v>
      </c>
      <c r="B1033" s="24" t="s">
        <v>700</v>
      </c>
      <c r="C1033" s="21" t="s">
        <v>701</v>
      </c>
      <c r="D1033" s="33" t="s">
        <v>3069</v>
      </c>
      <c r="E1033" s="44" t="s">
        <v>74</v>
      </c>
      <c r="F1033" s="23" t="s">
        <v>3954</v>
      </c>
      <c r="G1033" s="37" t="s">
        <v>3955</v>
      </c>
      <c r="H1033" s="29">
        <v>44203</v>
      </c>
      <c r="I1033" s="29">
        <v>44749</v>
      </c>
      <c r="J1033" s="29" t="str">
        <f ca="1">IF(Ugovori_OPULJP[[#This Row],[DATUM ZAVRŠETKA OPERACIJE]]&lt;TODAY(),"završen","u provedbi")</f>
        <v>završen</v>
      </c>
      <c r="K1033" s="22" t="s">
        <v>31</v>
      </c>
      <c r="L1033" s="22" t="s">
        <v>31</v>
      </c>
      <c r="M1033" s="42">
        <v>0.85</v>
      </c>
      <c r="N1033" s="42">
        <v>0.15</v>
      </c>
      <c r="O1033" s="27">
        <f>Ugovori_OPULJP[[#This Row],[Bespovratna sredstva - Ukupno (EU+Nac) HRK
= Ukupna ugovorena vrijednost bespovratnih sredstava]]*Ugovori_OPULJP[[#This Row],[EU STOPA SUFINANCIRANJA %
EU CO-FINANCING RATE %]]</f>
        <v>394680.41500000004</v>
      </c>
      <c r="P1033" s="27">
        <f>Ugovori_OPULJP[[#This Row],[Bespovratna sredstva - Ukupno (EU+Nac) HRK
= Ukupna ugovorena vrijednost bespovratnih sredstava]]*Ugovori_OPULJP[[#This Row],[STOPA NACIONALNOG SUFINANCIRANJA %]]</f>
        <v>69649.485000000001</v>
      </c>
      <c r="Q1033" s="20">
        <v>464329.9</v>
      </c>
      <c r="R1033" s="27">
        <v>0</v>
      </c>
      <c r="S1033" s="27">
        <v>0</v>
      </c>
      <c r="T1033" s="20">
        <f>Ugovori_OPULJP[[#This Row],[Bespovratna sredstva - Ukupno (EU+Nac) HRK
= Ukupna ugovorena vrijednost bespovratnih sredstava]]+Ugovori_OPULJP[[#This Row],[Javni doprinos korisnika - HRK]]+Ugovori_OPULJP[[#This Row],[Privatni doprinos korisnika - HRK]]</f>
        <v>464329.9</v>
      </c>
      <c r="U1033" s="44" t="s">
        <v>32</v>
      </c>
      <c r="V1033" s="44" t="s">
        <v>29</v>
      </c>
      <c r="W1033" s="21" t="s">
        <v>3956</v>
      </c>
      <c r="X1033" s="21" t="s">
        <v>704</v>
      </c>
      <c r="Y1033" s="11"/>
    </row>
    <row r="1034" spans="1:25" ht="63.75" customHeight="1" x14ac:dyDescent="0.2">
      <c r="A1034" s="28" t="s">
        <v>3957</v>
      </c>
      <c r="B1034" s="24" t="s">
        <v>700</v>
      </c>
      <c r="C1034" s="21" t="s">
        <v>701</v>
      </c>
      <c r="D1034" s="33" t="s">
        <v>3069</v>
      </c>
      <c r="E1034" s="44" t="s">
        <v>74</v>
      </c>
      <c r="F1034" s="23" t="s">
        <v>3958</v>
      </c>
      <c r="G1034" s="23" t="s">
        <v>1412</v>
      </c>
      <c r="H1034" s="29">
        <v>44207</v>
      </c>
      <c r="I1034" s="29">
        <v>44753</v>
      </c>
      <c r="J1034" s="29" t="str">
        <f ca="1">IF(Ugovori_OPULJP[[#This Row],[DATUM ZAVRŠETKA OPERACIJE]]&lt;TODAY(),"završen","u provedbi")</f>
        <v>završen</v>
      </c>
      <c r="K1034" s="22" t="s">
        <v>171</v>
      </c>
      <c r="L1034" s="22" t="s">
        <v>171</v>
      </c>
      <c r="M1034" s="42">
        <v>0.85</v>
      </c>
      <c r="N1034" s="42">
        <v>0.15</v>
      </c>
      <c r="O1034" s="27">
        <f>Ugovori_OPULJP[[#This Row],[Bespovratna sredstva - Ukupno (EU+Nac) HRK
= Ukupna ugovorena vrijednost bespovratnih sredstava]]*Ugovori_OPULJP[[#This Row],[EU STOPA SUFINANCIRANJA %
EU CO-FINANCING RATE %]]</f>
        <v>4104361.51</v>
      </c>
      <c r="P1034" s="27">
        <f>Ugovori_OPULJP[[#This Row],[Bespovratna sredstva - Ukupno (EU+Nac) HRK
= Ukupna ugovorena vrijednost bespovratnih sredstava]]*Ugovori_OPULJP[[#This Row],[STOPA NACIONALNOG SUFINANCIRANJA %]]</f>
        <v>724299.09</v>
      </c>
      <c r="Q1034" s="20">
        <v>4828660.5999999996</v>
      </c>
      <c r="R1034" s="27">
        <v>0</v>
      </c>
      <c r="S1034" s="27">
        <v>0</v>
      </c>
      <c r="T1034" s="20">
        <f>Ugovori_OPULJP[[#This Row],[Bespovratna sredstva - Ukupno (EU+Nac) HRK
= Ukupna ugovorena vrijednost bespovratnih sredstava]]+Ugovori_OPULJP[[#This Row],[Javni doprinos korisnika - HRK]]+Ugovori_OPULJP[[#This Row],[Privatni doprinos korisnika - HRK]]</f>
        <v>4828660.5999999996</v>
      </c>
      <c r="U1034" s="44" t="s">
        <v>32</v>
      </c>
      <c r="V1034" s="44" t="s">
        <v>29</v>
      </c>
      <c r="W1034" s="21" t="s">
        <v>3959</v>
      </c>
      <c r="X1034" s="21" t="s">
        <v>704</v>
      </c>
      <c r="Y1034" s="11"/>
    </row>
    <row r="1035" spans="1:25" ht="63.75" customHeight="1" x14ac:dyDescent="0.2">
      <c r="A1035" s="28" t="s">
        <v>3960</v>
      </c>
      <c r="B1035" s="24" t="s">
        <v>700</v>
      </c>
      <c r="C1035" s="21" t="s">
        <v>701</v>
      </c>
      <c r="D1035" s="33" t="s">
        <v>3069</v>
      </c>
      <c r="E1035" s="44" t="s">
        <v>74</v>
      </c>
      <c r="F1035" s="23" t="s">
        <v>3961</v>
      </c>
      <c r="G1035" s="23" t="s">
        <v>2568</v>
      </c>
      <c r="H1035" s="29">
        <v>44204</v>
      </c>
      <c r="I1035" s="29">
        <v>44750</v>
      </c>
      <c r="J1035" s="29" t="str">
        <f ca="1">IF(Ugovori_OPULJP[[#This Row],[DATUM ZAVRŠETKA OPERACIJE]]&lt;TODAY(),"završen","u provedbi")</f>
        <v>završen</v>
      </c>
      <c r="K1035" s="22" t="s">
        <v>324</v>
      </c>
      <c r="L1035" s="22" t="s">
        <v>324</v>
      </c>
      <c r="M1035" s="42">
        <v>0.85</v>
      </c>
      <c r="N1035" s="42">
        <v>0.15</v>
      </c>
      <c r="O1035" s="27">
        <f>Ugovori_OPULJP[[#This Row],[Bespovratna sredstva - Ukupno (EU+Nac) HRK
= Ukupna ugovorena vrijednost bespovratnih sredstava]]*Ugovori_OPULJP[[#This Row],[EU STOPA SUFINANCIRANJA %
EU CO-FINANCING RATE %]]</f>
        <v>1973391.875</v>
      </c>
      <c r="P1035" s="27">
        <f>Ugovori_OPULJP[[#This Row],[Bespovratna sredstva - Ukupno (EU+Nac) HRK
= Ukupna ugovorena vrijednost bespovratnih sredstava]]*Ugovori_OPULJP[[#This Row],[STOPA NACIONALNOG SUFINANCIRANJA %]]</f>
        <v>348245.625</v>
      </c>
      <c r="Q1035" s="20">
        <v>2321637.5</v>
      </c>
      <c r="R1035" s="27">
        <v>0</v>
      </c>
      <c r="S1035" s="27">
        <v>0</v>
      </c>
      <c r="T1035" s="20">
        <f>Ugovori_OPULJP[[#This Row],[Bespovratna sredstva - Ukupno (EU+Nac) HRK
= Ukupna ugovorena vrijednost bespovratnih sredstava]]+Ugovori_OPULJP[[#This Row],[Javni doprinos korisnika - HRK]]+Ugovori_OPULJP[[#This Row],[Privatni doprinos korisnika - HRK]]</f>
        <v>2321637.5</v>
      </c>
      <c r="U1035" s="44" t="s">
        <v>32</v>
      </c>
      <c r="V1035" s="44" t="s">
        <v>29</v>
      </c>
      <c r="W1035" s="21" t="s">
        <v>3962</v>
      </c>
      <c r="X1035" s="21" t="s">
        <v>704</v>
      </c>
      <c r="Y1035" s="11"/>
    </row>
    <row r="1036" spans="1:25" ht="51" customHeight="1" x14ac:dyDescent="0.2">
      <c r="A1036" s="28" t="s">
        <v>3963</v>
      </c>
      <c r="B1036" s="24" t="s">
        <v>700</v>
      </c>
      <c r="C1036" s="21" t="s">
        <v>701</v>
      </c>
      <c r="D1036" s="44" t="s">
        <v>3069</v>
      </c>
      <c r="E1036" s="44" t="s">
        <v>74</v>
      </c>
      <c r="F1036" s="23" t="s">
        <v>3964</v>
      </c>
      <c r="G1036" s="23" t="s">
        <v>3965</v>
      </c>
      <c r="H1036" s="29">
        <v>44245</v>
      </c>
      <c r="I1036" s="29">
        <v>44791</v>
      </c>
      <c r="J1036" s="29" t="str">
        <f ca="1">IF(Ugovori_OPULJP[[#This Row],[DATUM ZAVRŠETKA OPERACIJE]]&lt;TODAY(),"završen","u provedbi")</f>
        <v>u provedbi</v>
      </c>
      <c r="K1036" s="22" t="s">
        <v>82</v>
      </c>
      <c r="L1036" s="22" t="s">
        <v>82</v>
      </c>
      <c r="M1036" s="42">
        <v>0.85</v>
      </c>
      <c r="N1036" s="42">
        <v>0.15</v>
      </c>
      <c r="O1036" s="27">
        <f>Ugovori_OPULJP[[#This Row],[Bespovratna sredstva - Ukupno (EU+Nac) HRK
= Ukupna ugovorena vrijednost bespovratnih sredstava]]*Ugovori_OPULJP[[#This Row],[EU STOPA SUFINANCIRANJA %
EU CO-FINANCING RATE %]]</f>
        <v>473614.89999999997</v>
      </c>
      <c r="P1036" s="27">
        <f>Ugovori_OPULJP[[#This Row],[Bespovratna sredstva - Ukupno (EU+Nac) HRK
= Ukupna ugovorena vrijednost bespovratnih sredstava]]*Ugovori_OPULJP[[#This Row],[STOPA NACIONALNOG SUFINANCIRANJA %]]</f>
        <v>83579.099999999991</v>
      </c>
      <c r="Q1036" s="20">
        <v>557194</v>
      </c>
      <c r="R1036" s="27">
        <v>0</v>
      </c>
      <c r="S1036" s="27">
        <v>0</v>
      </c>
      <c r="T1036" s="20">
        <f>Ugovori_OPULJP[[#This Row],[Bespovratna sredstva - Ukupno (EU+Nac) HRK
= Ukupna ugovorena vrijednost bespovratnih sredstava]]+Ugovori_OPULJP[[#This Row],[Javni doprinos korisnika - HRK]]+Ugovori_OPULJP[[#This Row],[Privatni doprinos korisnika - HRK]]</f>
        <v>557194</v>
      </c>
      <c r="U1036" s="44" t="s">
        <v>32</v>
      </c>
      <c r="V1036" s="44" t="s">
        <v>29</v>
      </c>
      <c r="W1036" s="21" t="s">
        <v>3966</v>
      </c>
      <c r="X1036" s="21" t="s">
        <v>704</v>
      </c>
      <c r="Y1036" s="11"/>
    </row>
    <row r="1037" spans="1:25" ht="51" customHeight="1" x14ac:dyDescent="0.2">
      <c r="A1037" s="28" t="s">
        <v>3967</v>
      </c>
      <c r="B1037" s="24" t="s">
        <v>700</v>
      </c>
      <c r="C1037" s="21" t="s">
        <v>701</v>
      </c>
      <c r="D1037" s="33" t="s">
        <v>3069</v>
      </c>
      <c r="E1037" s="44" t="s">
        <v>74</v>
      </c>
      <c r="F1037" s="23" t="s">
        <v>3968</v>
      </c>
      <c r="G1037" s="23" t="s">
        <v>3969</v>
      </c>
      <c r="H1037" s="29">
        <v>44201</v>
      </c>
      <c r="I1037" s="29">
        <v>44747</v>
      </c>
      <c r="J1037" s="29" t="str">
        <f ca="1">IF(Ugovori_OPULJP[[#This Row],[DATUM ZAVRŠETKA OPERACIJE]]&lt;TODAY(),"završen","u provedbi")</f>
        <v>završen</v>
      </c>
      <c r="K1037" s="22" t="s">
        <v>31</v>
      </c>
      <c r="L1037" s="22" t="s">
        <v>31</v>
      </c>
      <c r="M1037" s="42">
        <v>0.85</v>
      </c>
      <c r="N1037" s="42">
        <v>0.15</v>
      </c>
      <c r="O1037" s="27">
        <f>Ugovori_OPULJP[[#This Row],[Bespovratna sredstva - Ukupno (EU+Nac) HRK
= Ukupna ugovorena vrijednost bespovratnih sredstava]]*Ugovori_OPULJP[[#This Row],[EU STOPA SUFINANCIRANJA %
EU CO-FINANCING RATE %]]</f>
        <v>315744.33199999999</v>
      </c>
      <c r="P1037" s="27">
        <f>Ugovori_OPULJP[[#This Row],[Bespovratna sredstva - Ukupno (EU+Nac) HRK
= Ukupna ugovorena vrijednost bespovratnih sredstava]]*Ugovori_OPULJP[[#This Row],[STOPA NACIONALNOG SUFINANCIRANJA %]]</f>
        <v>55719.587999999996</v>
      </c>
      <c r="Q1037" s="20">
        <v>371463.92</v>
      </c>
      <c r="R1037" s="27">
        <v>0</v>
      </c>
      <c r="S1037" s="27">
        <v>0</v>
      </c>
      <c r="T1037" s="20">
        <f>Ugovori_OPULJP[[#This Row],[Bespovratna sredstva - Ukupno (EU+Nac) HRK
= Ukupna ugovorena vrijednost bespovratnih sredstava]]+Ugovori_OPULJP[[#This Row],[Javni doprinos korisnika - HRK]]+Ugovori_OPULJP[[#This Row],[Privatni doprinos korisnika - HRK]]</f>
        <v>371463.92</v>
      </c>
      <c r="U1037" s="44" t="s">
        <v>32</v>
      </c>
      <c r="V1037" s="44" t="s">
        <v>29</v>
      </c>
      <c r="W1037" s="21" t="s">
        <v>3970</v>
      </c>
      <c r="X1037" s="21" t="s">
        <v>704</v>
      </c>
      <c r="Y1037" s="11"/>
    </row>
    <row r="1038" spans="1:25" ht="51" customHeight="1" x14ac:dyDescent="0.2">
      <c r="A1038" s="28" t="s">
        <v>3971</v>
      </c>
      <c r="B1038" s="24" t="s">
        <v>700</v>
      </c>
      <c r="C1038" s="21" t="s">
        <v>701</v>
      </c>
      <c r="D1038" s="33" t="s">
        <v>3069</v>
      </c>
      <c r="E1038" s="44" t="s">
        <v>74</v>
      </c>
      <c r="F1038" s="23" t="s">
        <v>3972</v>
      </c>
      <c r="G1038" s="23" t="s">
        <v>3973</v>
      </c>
      <c r="H1038" s="29">
        <v>44204</v>
      </c>
      <c r="I1038" s="29">
        <v>44750</v>
      </c>
      <c r="J1038" s="29" t="str">
        <f ca="1">IF(Ugovori_OPULJP[[#This Row],[DATUM ZAVRŠETKA OPERACIJE]]&lt;TODAY(),"završen","u provedbi")</f>
        <v>završen</v>
      </c>
      <c r="K1038" s="22" t="s">
        <v>77</v>
      </c>
      <c r="L1038" s="22" t="s">
        <v>77</v>
      </c>
      <c r="M1038" s="42">
        <v>0.85</v>
      </c>
      <c r="N1038" s="42">
        <v>0.15</v>
      </c>
      <c r="O1038" s="27">
        <f>Ugovori_OPULJP[[#This Row],[Bespovratna sredstva - Ukupno (EU+Nac) HRK
= Ukupna ugovorena vrijednost bespovratnih sredstava]]*Ugovori_OPULJP[[#This Row],[EU STOPA SUFINANCIRANJA %
EU CO-FINANCING RATE %]]</f>
        <v>315622</v>
      </c>
      <c r="P1038" s="27">
        <f>Ugovori_OPULJP[[#This Row],[Bespovratna sredstva - Ukupno (EU+Nac) HRK
= Ukupna ugovorena vrijednost bespovratnih sredstava]]*Ugovori_OPULJP[[#This Row],[STOPA NACIONALNOG SUFINANCIRANJA %]]</f>
        <v>55698</v>
      </c>
      <c r="Q1038" s="20">
        <v>371320</v>
      </c>
      <c r="R1038" s="27">
        <v>0</v>
      </c>
      <c r="S1038" s="27">
        <v>0</v>
      </c>
      <c r="T1038" s="20">
        <f>Ugovori_OPULJP[[#This Row],[Bespovratna sredstva - Ukupno (EU+Nac) HRK
= Ukupna ugovorena vrijednost bespovratnih sredstava]]+Ugovori_OPULJP[[#This Row],[Javni doprinos korisnika - HRK]]+Ugovori_OPULJP[[#This Row],[Privatni doprinos korisnika - HRK]]</f>
        <v>371320</v>
      </c>
      <c r="U1038" s="44" t="s">
        <v>32</v>
      </c>
      <c r="V1038" s="44" t="s">
        <v>29</v>
      </c>
      <c r="W1038" s="21" t="s">
        <v>3974</v>
      </c>
      <c r="X1038" s="21" t="s">
        <v>704</v>
      </c>
      <c r="Y1038" s="11"/>
    </row>
    <row r="1039" spans="1:25" ht="51" customHeight="1" x14ac:dyDescent="0.2">
      <c r="A1039" s="28" t="s">
        <v>3975</v>
      </c>
      <c r="B1039" s="24" t="s">
        <v>700</v>
      </c>
      <c r="C1039" s="21" t="s">
        <v>701</v>
      </c>
      <c r="D1039" s="33" t="s">
        <v>3069</v>
      </c>
      <c r="E1039" s="44" t="s">
        <v>74</v>
      </c>
      <c r="F1039" s="23" t="s">
        <v>3976</v>
      </c>
      <c r="G1039" s="23" t="s">
        <v>605</v>
      </c>
      <c r="H1039" s="29">
        <v>44207</v>
      </c>
      <c r="I1039" s="29">
        <v>44662</v>
      </c>
      <c r="J1039" s="29" t="str">
        <f ca="1">IF(Ugovori_OPULJP[[#This Row],[DATUM ZAVRŠETKA OPERACIJE]]&lt;TODAY(),"završen","u provedbi")</f>
        <v>završen</v>
      </c>
      <c r="K1039" s="22" t="s">
        <v>82</v>
      </c>
      <c r="L1039" s="22" t="s">
        <v>82</v>
      </c>
      <c r="M1039" s="42">
        <v>0.85</v>
      </c>
      <c r="N1039" s="42">
        <v>0.15</v>
      </c>
      <c r="O1039" s="27">
        <f>Ugovori_OPULJP[[#This Row],[Bespovratna sredstva - Ukupno (EU+Nac) HRK
= Ukupna ugovorena vrijednost bespovratnih sredstava]]*Ugovori_OPULJP[[#This Row],[EU STOPA SUFINANCIRANJA %
EU CO-FINANCING RATE %]]</f>
        <v>2275195.8754999996</v>
      </c>
      <c r="P1039" s="27">
        <f>Ugovori_OPULJP[[#This Row],[Bespovratna sredstva - Ukupno (EU+Nac) HRK
= Ukupna ugovorena vrijednost bespovratnih sredstava]]*Ugovori_OPULJP[[#This Row],[STOPA NACIONALNOG SUFINANCIRANJA %]]</f>
        <v>401505.15449999995</v>
      </c>
      <c r="Q1039" s="20">
        <v>2676701.0299999998</v>
      </c>
      <c r="R1039" s="27">
        <v>0</v>
      </c>
      <c r="S1039" s="27">
        <v>0</v>
      </c>
      <c r="T1039" s="20">
        <f>Ugovori_OPULJP[[#This Row],[Bespovratna sredstva - Ukupno (EU+Nac) HRK
= Ukupna ugovorena vrijednost bespovratnih sredstava]]+Ugovori_OPULJP[[#This Row],[Javni doprinos korisnika - HRK]]+Ugovori_OPULJP[[#This Row],[Privatni doprinos korisnika - HRK]]</f>
        <v>2676701.0299999998</v>
      </c>
      <c r="U1039" s="44" t="s">
        <v>32</v>
      </c>
      <c r="V1039" s="44" t="s">
        <v>29</v>
      </c>
      <c r="W1039" s="21" t="s">
        <v>3977</v>
      </c>
      <c r="X1039" s="21" t="s">
        <v>704</v>
      </c>
      <c r="Y1039" s="11"/>
    </row>
    <row r="1040" spans="1:25" ht="51" customHeight="1" x14ac:dyDescent="0.2">
      <c r="A1040" s="28" t="s">
        <v>3978</v>
      </c>
      <c r="B1040" s="24" t="s">
        <v>700</v>
      </c>
      <c r="C1040" s="21" t="s">
        <v>701</v>
      </c>
      <c r="D1040" s="33" t="s">
        <v>3069</v>
      </c>
      <c r="E1040" s="44" t="s">
        <v>74</v>
      </c>
      <c r="F1040" s="23" t="s">
        <v>3979</v>
      </c>
      <c r="G1040" s="23" t="s">
        <v>3980</v>
      </c>
      <c r="H1040" s="29">
        <v>44201</v>
      </c>
      <c r="I1040" s="29">
        <v>44747</v>
      </c>
      <c r="J1040" s="29" t="str">
        <f ca="1">IF(Ugovori_OPULJP[[#This Row],[DATUM ZAVRŠETKA OPERACIJE]]&lt;TODAY(),"završen","u provedbi")</f>
        <v>završen</v>
      </c>
      <c r="K1040" s="22" t="s">
        <v>3981</v>
      </c>
      <c r="L1040" s="22" t="s">
        <v>97</v>
      </c>
      <c r="M1040" s="42">
        <v>0.85</v>
      </c>
      <c r="N1040" s="42">
        <v>0.15</v>
      </c>
      <c r="O1040" s="27">
        <f>Ugovori_OPULJP[[#This Row],[Bespovratna sredstva - Ukupno (EU+Nac) HRK
= Ukupna ugovorena vrijednost bespovratnih sredstava]]*Ugovori_OPULJP[[#This Row],[EU STOPA SUFINANCIRANJA %
EU CO-FINANCING RATE %]]</f>
        <v>473614.89999999997</v>
      </c>
      <c r="P1040" s="27">
        <f>Ugovori_OPULJP[[#This Row],[Bespovratna sredstva - Ukupno (EU+Nac) HRK
= Ukupna ugovorena vrijednost bespovratnih sredstava]]*Ugovori_OPULJP[[#This Row],[STOPA NACIONALNOG SUFINANCIRANJA %]]</f>
        <v>83579.099999999991</v>
      </c>
      <c r="Q1040" s="20">
        <v>557194</v>
      </c>
      <c r="R1040" s="27">
        <v>0</v>
      </c>
      <c r="S1040" s="27">
        <v>0</v>
      </c>
      <c r="T1040" s="20">
        <f>Ugovori_OPULJP[[#This Row],[Bespovratna sredstva - Ukupno (EU+Nac) HRK
= Ukupna ugovorena vrijednost bespovratnih sredstava]]+Ugovori_OPULJP[[#This Row],[Javni doprinos korisnika - HRK]]+Ugovori_OPULJP[[#This Row],[Privatni doprinos korisnika - HRK]]</f>
        <v>557194</v>
      </c>
      <c r="U1040" s="44" t="s">
        <v>32</v>
      </c>
      <c r="V1040" s="44" t="s">
        <v>29</v>
      </c>
      <c r="W1040" s="21" t="s">
        <v>3982</v>
      </c>
      <c r="X1040" s="21" t="s">
        <v>704</v>
      </c>
      <c r="Y1040" s="11"/>
    </row>
    <row r="1041" spans="1:25" ht="51" customHeight="1" x14ac:dyDescent="0.2">
      <c r="A1041" s="28" t="s">
        <v>3983</v>
      </c>
      <c r="B1041" s="24" t="s">
        <v>700</v>
      </c>
      <c r="C1041" s="21" t="s">
        <v>701</v>
      </c>
      <c r="D1041" s="33" t="s">
        <v>3069</v>
      </c>
      <c r="E1041" s="44" t="s">
        <v>74</v>
      </c>
      <c r="F1041" s="23" t="s">
        <v>3984</v>
      </c>
      <c r="G1041" s="23" t="s">
        <v>1503</v>
      </c>
      <c r="H1041" s="29">
        <v>44201</v>
      </c>
      <c r="I1041" s="29">
        <v>44686</v>
      </c>
      <c r="J1041" s="29" t="str">
        <f ca="1">IF(Ugovori_OPULJP[[#This Row],[DATUM ZAVRŠETKA OPERACIJE]]&lt;TODAY(),"završen","u provedbi")</f>
        <v>završen</v>
      </c>
      <c r="K1041" s="22" t="s">
        <v>92</v>
      </c>
      <c r="L1041" s="22" t="s">
        <v>92</v>
      </c>
      <c r="M1041" s="42">
        <v>0.85</v>
      </c>
      <c r="N1041" s="42">
        <v>0.15</v>
      </c>
      <c r="O1041" s="27">
        <f>Ugovori_OPULJP[[#This Row],[Bespovratna sredstva - Ukupno (EU+Nac) HRK
= Ukupna ugovorena vrijednost bespovratnih sredstava]]*Ugovori_OPULJP[[#This Row],[EU STOPA SUFINANCIRANJA %
EU CO-FINANCING RATE %]]</f>
        <v>947206</v>
      </c>
      <c r="P1041" s="27">
        <f>Ugovori_OPULJP[[#This Row],[Bespovratna sredstva - Ukupno (EU+Nac) HRK
= Ukupna ugovorena vrijednost bespovratnih sredstava]]*Ugovori_OPULJP[[#This Row],[STOPA NACIONALNOG SUFINANCIRANJA %]]</f>
        <v>167154</v>
      </c>
      <c r="Q1041" s="20">
        <v>1114360</v>
      </c>
      <c r="R1041" s="27">
        <v>0</v>
      </c>
      <c r="S1041" s="27">
        <v>0</v>
      </c>
      <c r="T1041" s="20">
        <f>Ugovori_OPULJP[[#This Row],[Bespovratna sredstva - Ukupno (EU+Nac) HRK
= Ukupna ugovorena vrijednost bespovratnih sredstava]]+Ugovori_OPULJP[[#This Row],[Javni doprinos korisnika - HRK]]+Ugovori_OPULJP[[#This Row],[Privatni doprinos korisnika - HRK]]</f>
        <v>1114360</v>
      </c>
      <c r="U1041" s="44" t="s">
        <v>32</v>
      </c>
      <c r="V1041" s="44" t="s">
        <v>29</v>
      </c>
      <c r="W1041" s="21" t="s">
        <v>3985</v>
      </c>
      <c r="X1041" s="21" t="s">
        <v>704</v>
      </c>
      <c r="Y1041" s="11"/>
    </row>
    <row r="1042" spans="1:25" ht="51" customHeight="1" x14ac:dyDescent="0.2">
      <c r="A1042" s="28" t="s">
        <v>3986</v>
      </c>
      <c r="B1042" s="24" t="s">
        <v>700</v>
      </c>
      <c r="C1042" s="21" t="s">
        <v>701</v>
      </c>
      <c r="D1042" s="33" t="s">
        <v>3069</v>
      </c>
      <c r="E1042" s="44" t="s">
        <v>74</v>
      </c>
      <c r="F1042" s="23" t="s">
        <v>3987</v>
      </c>
      <c r="G1042" s="37" t="s">
        <v>1435</v>
      </c>
      <c r="H1042" s="29">
        <v>44203</v>
      </c>
      <c r="I1042" s="29">
        <v>44749</v>
      </c>
      <c r="J1042" s="29" t="str">
        <f ca="1">IF(Ugovori_OPULJP[[#This Row],[DATUM ZAVRŠETKA OPERACIJE]]&lt;TODAY(),"završen","u provedbi")</f>
        <v>završen</v>
      </c>
      <c r="K1042" s="22" t="s">
        <v>82</v>
      </c>
      <c r="L1042" s="22" t="s">
        <v>82</v>
      </c>
      <c r="M1042" s="42">
        <v>0.85</v>
      </c>
      <c r="N1042" s="42">
        <v>0.15</v>
      </c>
      <c r="O1042" s="27">
        <f>Ugovori_OPULJP[[#This Row],[Bespovratna sredstva - Ukupno (EU+Nac) HRK
= Ukupna ugovorena vrijednost bespovratnih sredstava]]*Ugovori_OPULJP[[#This Row],[EU STOPA SUFINANCIRANJA %
EU CO-FINANCING RATE %]]</f>
        <v>1262977.3195</v>
      </c>
      <c r="P1042" s="27">
        <f>Ugovori_OPULJP[[#This Row],[Bespovratna sredstva - Ukupno (EU+Nac) HRK
= Ukupna ugovorena vrijednost bespovratnih sredstava]]*Ugovori_OPULJP[[#This Row],[STOPA NACIONALNOG SUFINANCIRANJA %]]</f>
        <v>222878.35049999997</v>
      </c>
      <c r="Q1042" s="20">
        <v>1485855.67</v>
      </c>
      <c r="R1042" s="27">
        <v>0</v>
      </c>
      <c r="S1042" s="27">
        <v>0</v>
      </c>
      <c r="T1042" s="20">
        <f>Ugovori_OPULJP[[#This Row],[Bespovratna sredstva - Ukupno (EU+Nac) HRK
= Ukupna ugovorena vrijednost bespovratnih sredstava]]+Ugovori_OPULJP[[#This Row],[Javni doprinos korisnika - HRK]]+Ugovori_OPULJP[[#This Row],[Privatni doprinos korisnika - HRK]]</f>
        <v>1485855.67</v>
      </c>
      <c r="U1042" s="44" t="s">
        <v>32</v>
      </c>
      <c r="V1042" s="44" t="s">
        <v>29</v>
      </c>
      <c r="W1042" s="21" t="s">
        <v>3988</v>
      </c>
      <c r="X1042" s="21" t="s">
        <v>704</v>
      </c>
      <c r="Y1042" s="11"/>
    </row>
    <row r="1043" spans="1:25" ht="51" customHeight="1" x14ac:dyDescent="0.2">
      <c r="A1043" s="28" t="s">
        <v>3989</v>
      </c>
      <c r="B1043" s="24" t="s">
        <v>700</v>
      </c>
      <c r="C1043" s="21" t="s">
        <v>701</v>
      </c>
      <c r="D1043" s="33" t="s">
        <v>3069</v>
      </c>
      <c r="E1043" s="44" t="s">
        <v>74</v>
      </c>
      <c r="F1043" s="23" t="s">
        <v>3990</v>
      </c>
      <c r="G1043" s="37" t="s">
        <v>2684</v>
      </c>
      <c r="H1043" s="29">
        <v>44201</v>
      </c>
      <c r="I1043" s="29">
        <v>44747</v>
      </c>
      <c r="J1043" s="29" t="str">
        <f ca="1">IF(Ugovori_OPULJP[[#This Row],[DATUM ZAVRŠETKA OPERACIJE]]&lt;TODAY(),"završen","u provedbi")</f>
        <v>završen</v>
      </c>
      <c r="K1043" s="22" t="s">
        <v>82</v>
      </c>
      <c r="L1043" s="22" t="s">
        <v>82</v>
      </c>
      <c r="M1043" s="42">
        <v>0.85</v>
      </c>
      <c r="N1043" s="42">
        <v>0.15</v>
      </c>
      <c r="O1043" s="27">
        <f>Ugovori_OPULJP[[#This Row],[Bespovratna sredstva - Ukupno (EU+Nac) HRK
= Ukupna ugovorena vrijednost bespovratnih sredstava]]*Ugovori_OPULJP[[#This Row],[EU STOPA SUFINANCIRANJA %
EU CO-FINANCING RATE %]]</f>
        <v>552552.58100000001</v>
      </c>
      <c r="P1043" s="27">
        <f>Ugovori_OPULJP[[#This Row],[Bespovratna sredstva - Ukupno (EU+Nac) HRK
= Ukupna ugovorena vrijednost bespovratnih sredstava]]*Ugovori_OPULJP[[#This Row],[STOPA NACIONALNOG SUFINANCIRANJA %]]</f>
        <v>97509.278999999995</v>
      </c>
      <c r="Q1043" s="20">
        <v>650061.86</v>
      </c>
      <c r="R1043" s="27">
        <v>0</v>
      </c>
      <c r="S1043" s="27">
        <v>0</v>
      </c>
      <c r="T1043" s="20">
        <f>Ugovori_OPULJP[[#This Row],[Bespovratna sredstva - Ukupno (EU+Nac) HRK
= Ukupna ugovorena vrijednost bespovratnih sredstava]]+Ugovori_OPULJP[[#This Row],[Javni doprinos korisnika - HRK]]+Ugovori_OPULJP[[#This Row],[Privatni doprinos korisnika - HRK]]</f>
        <v>650061.86</v>
      </c>
      <c r="U1043" s="44" t="s">
        <v>32</v>
      </c>
      <c r="V1043" s="44" t="s">
        <v>29</v>
      </c>
      <c r="W1043" s="21" t="s">
        <v>3991</v>
      </c>
      <c r="X1043" s="21" t="s">
        <v>704</v>
      </c>
      <c r="Y1043" s="11"/>
    </row>
    <row r="1044" spans="1:25" ht="51" customHeight="1" x14ac:dyDescent="0.2">
      <c r="A1044" s="28" t="s">
        <v>3992</v>
      </c>
      <c r="B1044" s="24" t="s">
        <v>700</v>
      </c>
      <c r="C1044" s="21" t="s">
        <v>701</v>
      </c>
      <c r="D1044" s="33" t="s">
        <v>3069</v>
      </c>
      <c r="E1044" s="44" t="s">
        <v>74</v>
      </c>
      <c r="F1044" s="23" t="s">
        <v>3993</v>
      </c>
      <c r="G1044" s="23" t="s">
        <v>1361</v>
      </c>
      <c r="H1044" s="29">
        <v>44203</v>
      </c>
      <c r="I1044" s="29">
        <v>44749</v>
      </c>
      <c r="J1044" s="29" t="str">
        <f ca="1">IF(Ugovori_OPULJP[[#This Row],[DATUM ZAVRŠETKA OPERACIJE]]&lt;TODAY(),"završen","u provedbi")</f>
        <v>završen</v>
      </c>
      <c r="K1044" s="22" t="s">
        <v>97</v>
      </c>
      <c r="L1044" s="22" t="s">
        <v>97</v>
      </c>
      <c r="M1044" s="42">
        <v>0.85</v>
      </c>
      <c r="N1044" s="42">
        <v>0.15</v>
      </c>
      <c r="O1044" s="27">
        <f>Ugovori_OPULJP[[#This Row],[Bespovratna sredstva - Ukupno (EU+Nac) HRK
= Ukupna ugovorena vrijednost bespovratnih sredstava]]*Ugovori_OPULJP[[#This Row],[EU STOPA SUFINANCIRANJA %
EU CO-FINANCING RATE %]]</f>
        <v>947180.5</v>
      </c>
      <c r="P1044" s="27">
        <f>Ugovori_OPULJP[[#This Row],[Bespovratna sredstva - Ukupno (EU+Nac) HRK
= Ukupna ugovorena vrijednost bespovratnih sredstava]]*Ugovori_OPULJP[[#This Row],[STOPA NACIONALNOG SUFINANCIRANJA %]]</f>
        <v>167149.5</v>
      </c>
      <c r="Q1044" s="20">
        <v>1114330</v>
      </c>
      <c r="R1044" s="27">
        <v>0</v>
      </c>
      <c r="S1044" s="27">
        <v>0</v>
      </c>
      <c r="T1044" s="20">
        <f>Ugovori_OPULJP[[#This Row],[Bespovratna sredstva - Ukupno (EU+Nac) HRK
= Ukupna ugovorena vrijednost bespovratnih sredstava]]+Ugovori_OPULJP[[#This Row],[Javni doprinos korisnika - HRK]]+Ugovori_OPULJP[[#This Row],[Privatni doprinos korisnika - HRK]]</f>
        <v>1114330</v>
      </c>
      <c r="U1044" s="44" t="s">
        <v>32</v>
      </c>
      <c r="V1044" s="44" t="s">
        <v>29</v>
      </c>
      <c r="W1044" s="21" t="s">
        <v>3994</v>
      </c>
      <c r="X1044" s="21" t="s">
        <v>704</v>
      </c>
      <c r="Y1044" s="11"/>
    </row>
    <row r="1045" spans="1:25" ht="51" customHeight="1" x14ac:dyDescent="0.2">
      <c r="A1045" s="28" t="s">
        <v>3995</v>
      </c>
      <c r="B1045" s="24" t="s">
        <v>700</v>
      </c>
      <c r="C1045" s="21" t="s">
        <v>701</v>
      </c>
      <c r="D1045" s="33" t="s">
        <v>3069</v>
      </c>
      <c r="E1045" s="44" t="s">
        <v>74</v>
      </c>
      <c r="F1045" s="23" t="s">
        <v>3996</v>
      </c>
      <c r="G1045" s="23" t="s">
        <v>3997</v>
      </c>
      <c r="H1045" s="29">
        <v>44204</v>
      </c>
      <c r="I1045" s="29">
        <v>44750</v>
      </c>
      <c r="J1045" s="29" t="str">
        <f ca="1">IF(Ugovori_OPULJP[[#This Row],[DATUM ZAVRŠETKA OPERACIJE]]&lt;TODAY(),"završen","u provedbi")</f>
        <v>završen</v>
      </c>
      <c r="K1045" s="22" t="s">
        <v>31</v>
      </c>
      <c r="L1045" s="22" t="s">
        <v>31</v>
      </c>
      <c r="M1045" s="42">
        <v>0.85</v>
      </c>
      <c r="N1045" s="42">
        <v>0.15</v>
      </c>
      <c r="O1045" s="27">
        <f>Ugovori_OPULJP[[#This Row],[Bespovratna sredstva - Ukupno (EU+Nac) HRK
= Ukupna ugovorena vrijednost bespovratnih sredstava]]*Ugovori_OPULJP[[#This Row],[EU STOPA SUFINANCIRANJA %
EU CO-FINANCING RATE %]]</f>
        <v>394680.41500000004</v>
      </c>
      <c r="P1045" s="27">
        <f>Ugovori_OPULJP[[#This Row],[Bespovratna sredstva - Ukupno (EU+Nac) HRK
= Ukupna ugovorena vrijednost bespovratnih sredstava]]*Ugovori_OPULJP[[#This Row],[STOPA NACIONALNOG SUFINANCIRANJA %]]</f>
        <v>69649.485000000001</v>
      </c>
      <c r="Q1045" s="20">
        <v>464329.9</v>
      </c>
      <c r="R1045" s="27">
        <v>0</v>
      </c>
      <c r="S1045" s="27">
        <v>0</v>
      </c>
      <c r="T1045" s="20">
        <f>Ugovori_OPULJP[[#This Row],[Bespovratna sredstva - Ukupno (EU+Nac) HRK
= Ukupna ugovorena vrijednost bespovratnih sredstava]]+Ugovori_OPULJP[[#This Row],[Javni doprinos korisnika - HRK]]+Ugovori_OPULJP[[#This Row],[Privatni doprinos korisnika - HRK]]</f>
        <v>464329.9</v>
      </c>
      <c r="U1045" s="44" t="s">
        <v>32</v>
      </c>
      <c r="V1045" s="44" t="s">
        <v>29</v>
      </c>
      <c r="W1045" s="21" t="s">
        <v>3998</v>
      </c>
      <c r="X1045" s="21" t="s">
        <v>704</v>
      </c>
      <c r="Y1045" s="11"/>
    </row>
    <row r="1046" spans="1:25" ht="51" customHeight="1" x14ac:dyDescent="0.2">
      <c r="A1046" s="28" t="s">
        <v>3999</v>
      </c>
      <c r="B1046" s="24" t="s">
        <v>700</v>
      </c>
      <c r="C1046" s="21" t="s">
        <v>701</v>
      </c>
      <c r="D1046" s="33" t="s">
        <v>3069</v>
      </c>
      <c r="E1046" s="44" t="s">
        <v>74</v>
      </c>
      <c r="F1046" s="23" t="s">
        <v>4000</v>
      </c>
      <c r="G1046" s="23" t="s">
        <v>4001</v>
      </c>
      <c r="H1046" s="29">
        <v>44203</v>
      </c>
      <c r="I1046" s="29">
        <v>44627</v>
      </c>
      <c r="J1046" s="29" t="str">
        <f ca="1">IF(Ugovori_OPULJP[[#This Row],[DATUM ZAVRŠETKA OPERACIJE]]&lt;TODAY(),"završen","u provedbi")</f>
        <v>završen</v>
      </c>
      <c r="K1046" s="22" t="s">
        <v>354</v>
      </c>
      <c r="L1046" s="22" t="s">
        <v>354</v>
      </c>
      <c r="M1046" s="42">
        <v>0.85</v>
      </c>
      <c r="N1046" s="42">
        <v>0.15</v>
      </c>
      <c r="O1046" s="27">
        <f>Ugovori_OPULJP[[#This Row],[Bespovratna sredstva - Ukupno (EU+Nac) HRK
= Ukupna ugovorena vrijednost bespovratnih sredstava]]*Ugovori_OPULJP[[#This Row],[EU STOPA SUFINANCIRANJA %
EU CO-FINANCING RATE %]]</f>
        <v>789310</v>
      </c>
      <c r="P1046" s="27">
        <f>Ugovori_OPULJP[[#This Row],[Bespovratna sredstva - Ukupno (EU+Nac) HRK
= Ukupna ugovorena vrijednost bespovratnih sredstava]]*Ugovori_OPULJP[[#This Row],[STOPA NACIONALNOG SUFINANCIRANJA %]]</f>
        <v>139290</v>
      </c>
      <c r="Q1046" s="20">
        <v>928600</v>
      </c>
      <c r="R1046" s="27">
        <v>0</v>
      </c>
      <c r="S1046" s="27">
        <v>0</v>
      </c>
      <c r="T1046" s="20">
        <f>Ugovori_OPULJP[[#This Row],[Bespovratna sredstva - Ukupno (EU+Nac) HRK
= Ukupna ugovorena vrijednost bespovratnih sredstava]]+Ugovori_OPULJP[[#This Row],[Javni doprinos korisnika - HRK]]+Ugovori_OPULJP[[#This Row],[Privatni doprinos korisnika - HRK]]</f>
        <v>928600</v>
      </c>
      <c r="U1046" s="44" t="s">
        <v>32</v>
      </c>
      <c r="V1046" s="44" t="s">
        <v>29</v>
      </c>
      <c r="W1046" s="21" t="s">
        <v>4002</v>
      </c>
      <c r="X1046" s="21" t="s">
        <v>704</v>
      </c>
      <c r="Y1046" s="11"/>
    </row>
    <row r="1047" spans="1:25" ht="76.5" customHeight="1" x14ac:dyDescent="0.2">
      <c r="A1047" s="28" t="s">
        <v>4003</v>
      </c>
      <c r="B1047" s="24" t="s">
        <v>700</v>
      </c>
      <c r="C1047" s="21" t="s">
        <v>701</v>
      </c>
      <c r="D1047" s="44" t="s">
        <v>3069</v>
      </c>
      <c r="E1047" s="44" t="s">
        <v>74</v>
      </c>
      <c r="F1047" s="23" t="s">
        <v>4004</v>
      </c>
      <c r="G1047" s="23" t="s">
        <v>4005</v>
      </c>
      <c r="H1047" s="29">
        <v>44252</v>
      </c>
      <c r="I1047" s="29">
        <v>44798</v>
      </c>
      <c r="J1047" s="29" t="str">
        <f ca="1">IF(Ugovori_OPULJP[[#This Row],[DATUM ZAVRŠETKA OPERACIJE]]&lt;TODAY(),"završen","u provedbi")</f>
        <v>u provedbi</v>
      </c>
      <c r="K1047" s="22" t="s">
        <v>31</v>
      </c>
      <c r="L1047" s="22" t="s">
        <v>31</v>
      </c>
      <c r="M1047" s="42">
        <v>0.85</v>
      </c>
      <c r="N1047" s="42">
        <v>0.15</v>
      </c>
      <c r="O1047" s="27">
        <f>Ugovori_OPULJP[[#This Row],[Bespovratna sredstva - Ukupno (EU+Nac) HRK
= Ukupna ugovorena vrijednost bespovratnih sredstava]]*Ugovori_OPULJP[[#This Row],[EU STOPA SUFINANCIRANJA %
EU CO-FINANCING RATE %]]</f>
        <v>394679.64999999997</v>
      </c>
      <c r="P1047" s="27">
        <f>Ugovori_OPULJP[[#This Row],[Bespovratna sredstva - Ukupno (EU+Nac) HRK
= Ukupna ugovorena vrijednost bespovratnih sredstava]]*Ugovori_OPULJP[[#This Row],[STOPA NACIONALNOG SUFINANCIRANJA %]]</f>
        <v>69649.349999999991</v>
      </c>
      <c r="Q1047" s="27">
        <v>464329</v>
      </c>
      <c r="R1047" s="27">
        <v>0</v>
      </c>
      <c r="S1047" s="27">
        <v>0</v>
      </c>
      <c r="T1047" s="20">
        <f>Ugovori_OPULJP[[#This Row],[Bespovratna sredstva - Ukupno (EU+Nac) HRK
= Ukupna ugovorena vrijednost bespovratnih sredstava]]+Ugovori_OPULJP[[#This Row],[Javni doprinos korisnika - HRK]]+Ugovori_OPULJP[[#This Row],[Privatni doprinos korisnika - HRK]]</f>
        <v>464329</v>
      </c>
      <c r="U1047" s="44" t="s">
        <v>32</v>
      </c>
      <c r="V1047" s="44" t="s">
        <v>29</v>
      </c>
      <c r="W1047" s="21" t="s">
        <v>4006</v>
      </c>
      <c r="X1047" s="21" t="s">
        <v>704</v>
      </c>
      <c r="Y1047" s="11"/>
    </row>
    <row r="1048" spans="1:25" ht="51" customHeight="1" x14ac:dyDescent="0.2">
      <c r="A1048" s="28" t="s">
        <v>4007</v>
      </c>
      <c r="B1048" s="24" t="s">
        <v>700</v>
      </c>
      <c r="C1048" s="21" t="s">
        <v>701</v>
      </c>
      <c r="D1048" s="21" t="s">
        <v>3069</v>
      </c>
      <c r="E1048" s="44" t="s">
        <v>74</v>
      </c>
      <c r="F1048" s="23" t="s">
        <v>4008</v>
      </c>
      <c r="G1048" s="37" t="s">
        <v>1401</v>
      </c>
      <c r="H1048" s="29">
        <v>44228</v>
      </c>
      <c r="I1048" s="29">
        <v>44774</v>
      </c>
      <c r="J1048" s="29" t="str">
        <f ca="1">IF(Ugovori_OPULJP[[#This Row],[DATUM ZAVRŠETKA OPERACIJE]]&lt;TODAY(),"završen","u provedbi")</f>
        <v>u provedbi</v>
      </c>
      <c r="K1048" s="22" t="s">
        <v>128</v>
      </c>
      <c r="L1048" s="22" t="s">
        <v>128</v>
      </c>
      <c r="M1048" s="42">
        <v>0.85</v>
      </c>
      <c r="N1048" s="42">
        <v>0.15</v>
      </c>
      <c r="O1048" s="27">
        <f>Ugovori_OPULJP[[#This Row],[Bespovratna sredstva - Ukupno (EU+Nac) HRK
= Ukupna ugovorena vrijednost bespovratnih sredstava]]*Ugovori_OPULJP[[#This Row],[EU STOPA SUFINANCIRANJA %
EU CO-FINANCING RATE %]]</f>
        <v>1550009</v>
      </c>
      <c r="P1048" s="27">
        <f>Ugovori_OPULJP[[#This Row],[Bespovratna sredstva - Ukupno (EU+Nac) HRK
= Ukupna ugovorena vrijednost bespovratnih sredstava]]*Ugovori_OPULJP[[#This Row],[STOPA NACIONALNOG SUFINANCIRANJA %]]</f>
        <v>273531</v>
      </c>
      <c r="Q1048" s="20">
        <v>1823540</v>
      </c>
      <c r="R1048" s="27">
        <v>0</v>
      </c>
      <c r="S1048" s="27">
        <v>0</v>
      </c>
      <c r="T1048" s="20">
        <f>Ugovori_OPULJP[[#This Row],[Bespovratna sredstva - Ukupno (EU+Nac) HRK
= Ukupna ugovorena vrijednost bespovratnih sredstava]]+Ugovori_OPULJP[[#This Row],[Javni doprinos korisnika - HRK]]+Ugovori_OPULJP[[#This Row],[Privatni doprinos korisnika - HRK]]</f>
        <v>1823540</v>
      </c>
      <c r="U1048" s="44" t="s">
        <v>32</v>
      </c>
      <c r="V1048" s="44" t="s">
        <v>29</v>
      </c>
      <c r="W1048" s="21" t="s">
        <v>4009</v>
      </c>
      <c r="X1048" s="21" t="s">
        <v>704</v>
      </c>
      <c r="Y1048" s="11"/>
    </row>
    <row r="1049" spans="1:25" ht="51" customHeight="1" x14ac:dyDescent="0.2">
      <c r="A1049" s="28" t="s">
        <v>4010</v>
      </c>
      <c r="B1049" s="24" t="s">
        <v>700</v>
      </c>
      <c r="C1049" s="21" t="s">
        <v>701</v>
      </c>
      <c r="D1049" s="33" t="s">
        <v>3069</v>
      </c>
      <c r="E1049" s="44" t="s">
        <v>74</v>
      </c>
      <c r="F1049" s="23" t="s">
        <v>4011</v>
      </c>
      <c r="G1049" s="23" t="s">
        <v>4012</v>
      </c>
      <c r="H1049" s="29">
        <v>44204</v>
      </c>
      <c r="I1049" s="29">
        <v>44750</v>
      </c>
      <c r="J1049" s="29" t="str">
        <f ca="1">IF(Ugovori_OPULJP[[#This Row],[DATUM ZAVRŠETKA OPERACIJE]]&lt;TODAY(),"završen","u provedbi")</f>
        <v>završen</v>
      </c>
      <c r="K1049" s="22" t="s">
        <v>92</v>
      </c>
      <c r="L1049" s="22" t="s">
        <v>31</v>
      </c>
      <c r="M1049" s="42">
        <v>0.85</v>
      </c>
      <c r="N1049" s="42">
        <v>0.15</v>
      </c>
      <c r="O1049" s="27">
        <f>Ugovori_OPULJP[[#This Row],[Bespovratna sredstva - Ukupno (EU+Nac) HRK
= Ukupna ugovorena vrijednost bespovratnih sredstava]]*Ugovori_OPULJP[[#This Row],[EU STOPA SUFINANCIRANJA %
EU CO-FINANCING RATE %]]</f>
        <v>473603</v>
      </c>
      <c r="P1049" s="27">
        <f>Ugovori_OPULJP[[#This Row],[Bespovratna sredstva - Ukupno (EU+Nac) HRK
= Ukupna ugovorena vrijednost bespovratnih sredstava]]*Ugovori_OPULJP[[#This Row],[STOPA NACIONALNOG SUFINANCIRANJA %]]</f>
        <v>83577</v>
      </c>
      <c r="Q1049" s="20">
        <v>557180</v>
      </c>
      <c r="R1049" s="27">
        <v>0</v>
      </c>
      <c r="S1049" s="27">
        <v>0</v>
      </c>
      <c r="T1049" s="20">
        <f>Ugovori_OPULJP[[#This Row],[Bespovratna sredstva - Ukupno (EU+Nac) HRK
= Ukupna ugovorena vrijednost bespovratnih sredstava]]+Ugovori_OPULJP[[#This Row],[Javni doprinos korisnika - HRK]]+Ugovori_OPULJP[[#This Row],[Privatni doprinos korisnika - HRK]]</f>
        <v>557180</v>
      </c>
      <c r="U1049" s="44" t="s">
        <v>32</v>
      </c>
      <c r="V1049" s="44" t="s">
        <v>29</v>
      </c>
      <c r="W1049" s="21" t="s">
        <v>4013</v>
      </c>
      <c r="X1049" s="21" t="s">
        <v>704</v>
      </c>
      <c r="Y1049" s="11"/>
    </row>
    <row r="1050" spans="1:25" ht="51" customHeight="1" x14ac:dyDescent="0.2">
      <c r="A1050" s="28" t="s">
        <v>4014</v>
      </c>
      <c r="B1050" s="24" t="s">
        <v>700</v>
      </c>
      <c r="C1050" s="21" t="s">
        <v>701</v>
      </c>
      <c r="D1050" s="33" t="s">
        <v>3069</v>
      </c>
      <c r="E1050" s="44" t="s">
        <v>74</v>
      </c>
      <c r="F1050" s="23" t="s">
        <v>4015</v>
      </c>
      <c r="G1050" s="37" t="s">
        <v>1357</v>
      </c>
      <c r="H1050" s="29">
        <v>44203</v>
      </c>
      <c r="I1050" s="29">
        <v>44749</v>
      </c>
      <c r="J1050" s="29" t="str">
        <f ca="1">IF(Ugovori_OPULJP[[#This Row],[DATUM ZAVRŠETKA OPERACIJE]]&lt;TODAY(),"završen","u provedbi")</f>
        <v>završen</v>
      </c>
      <c r="K1050" s="22" t="s">
        <v>209</v>
      </c>
      <c r="L1050" s="22" t="s">
        <v>209</v>
      </c>
      <c r="M1050" s="42">
        <v>0.85</v>
      </c>
      <c r="N1050" s="42">
        <v>0.15</v>
      </c>
      <c r="O1050" s="27">
        <f>Ugovori_OPULJP[[#This Row],[Bespovratna sredstva - Ukupno (EU+Nac) HRK
= Ukupna ugovorena vrijednost bespovratnih sredstava]]*Ugovori_OPULJP[[#This Row],[EU STOPA SUFINANCIRANJA %
EU CO-FINANCING RATE %]]</f>
        <v>3157367.5</v>
      </c>
      <c r="P1050" s="27">
        <f>Ugovori_OPULJP[[#This Row],[Bespovratna sredstva - Ukupno (EU+Nac) HRK
= Ukupna ugovorena vrijednost bespovratnih sredstava]]*Ugovori_OPULJP[[#This Row],[STOPA NACIONALNOG SUFINANCIRANJA %]]</f>
        <v>557182.5</v>
      </c>
      <c r="Q1050" s="20">
        <v>3714550</v>
      </c>
      <c r="R1050" s="27">
        <v>0</v>
      </c>
      <c r="S1050" s="27">
        <v>0</v>
      </c>
      <c r="T1050" s="20">
        <f>Ugovori_OPULJP[[#This Row],[Bespovratna sredstva - Ukupno (EU+Nac) HRK
= Ukupna ugovorena vrijednost bespovratnih sredstava]]+Ugovori_OPULJP[[#This Row],[Javni doprinos korisnika - HRK]]+Ugovori_OPULJP[[#This Row],[Privatni doprinos korisnika - HRK]]</f>
        <v>3714550</v>
      </c>
      <c r="U1050" s="44" t="s">
        <v>32</v>
      </c>
      <c r="V1050" s="44" t="s">
        <v>29</v>
      </c>
      <c r="W1050" s="21" t="s">
        <v>4016</v>
      </c>
      <c r="X1050" s="21" t="s">
        <v>704</v>
      </c>
      <c r="Y1050" s="11"/>
    </row>
    <row r="1051" spans="1:25" ht="51" customHeight="1" x14ac:dyDescent="0.2">
      <c r="A1051" s="28" t="s">
        <v>4017</v>
      </c>
      <c r="B1051" s="24" t="s">
        <v>700</v>
      </c>
      <c r="C1051" s="21" t="s">
        <v>701</v>
      </c>
      <c r="D1051" s="33" t="s">
        <v>3069</v>
      </c>
      <c r="E1051" s="44" t="s">
        <v>74</v>
      </c>
      <c r="F1051" s="23" t="s">
        <v>4018</v>
      </c>
      <c r="G1051" s="23" t="s">
        <v>1432</v>
      </c>
      <c r="H1051" s="29">
        <v>44201</v>
      </c>
      <c r="I1051" s="29">
        <v>44747</v>
      </c>
      <c r="J1051" s="29" t="str">
        <f ca="1">IF(Ugovori_OPULJP[[#This Row],[DATUM ZAVRŠETKA OPERACIJE]]&lt;TODAY(),"završen","u provedbi")</f>
        <v>završen</v>
      </c>
      <c r="K1051" s="22" t="s">
        <v>184</v>
      </c>
      <c r="L1051" s="22" t="s">
        <v>184</v>
      </c>
      <c r="M1051" s="42">
        <v>0.85</v>
      </c>
      <c r="N1051" s="42">
        <v>0.15</v>
      </c>
      <c r="O1051" s="27">
        <f>Ugovori_OPULJP[[#This Row],[Bespovratna sredstva - Ukupno (EU+Nac) HRK
= Ukupna ugovorena vrijednost bespovratnih sredstava]]*Ugovori_OPULJP[[#This Row],[EU STOPA SUFINANCIRANJA %
EU CO-FINANCING RATE %]]</f>
        <v>4517860.5</v>
      </c>
      <c r="P1051" s="27">
        <f>Ugovori_OPULJP[[#This Row],[Bespovratna sredstva - Ukupno (EU+Nac) HRK
= Ukupna ugovorena vrijednost bespovratnih sredstava]]*Ugovori_OPULJP[[#This Row],[STOPA NACIONALNOG SUFINANCIRANJA %]]</f>
        <v>797269.5</v>
      </c>
      <c r="Q1051" s="20">
        <v>5315130</v>
      </c>
      <c r="R1051" s="27">
        <v>0</v>
      </c>
      <c r="S1051" s="27">
        <v>0</v>
      </c>
      <c r="T1051" s="20">
        <f>Ugovori_OPULJP[[#This Row],[Bespovratna sredstva - Ukupno (EU+Nac) HRK
= Ukupna ugovorena vrijednost bespovratnih sredstava]]+Ugovori_OPULJP[[#This Row],[Javni doprinos korisnika - HRK]]+Ugovori_OPULJP[[#This Row],[Privatni doprinos korisnika - HRK]]</f>
        <v>5315130</v>
      </c>
      <c r="U1051" s="44" t="s">
        <v>32</v>
      </c>
      <c r="V1051" s="44" t="s">
        <v>29</v>
      </c>
      <c r="W1051" s="21" t="s">
        <v>4019</v>
      </c>
      <c r="X1051" s="21" t="s">
        <v>704</v>
      </c>
      <c r="Y1051" s="11"/>
    </row>
    <row r="1052" spans="1:25" ht="51" customHeight="1" x14ac:dyDescent="0.2">
      <c r="A1052" s="28" t="s">
        <v>4020</v>
      </c>
      <c r="B1052" s="24" t="s">
        <v>700</v>
      </c>
      <c r="C1052" s="21" t="s">
        <v>701</v>
      </c>
      <c r="D1052" s="33" t="s">
        <v>3069</v>
      </c>
      <c r="E1052" s="44" t="s">
        <v>74</v>
      </c>
      <c r="F1052" s="23" t="s">
        <v>4021</v>
      </c>
      <c r="G1052" s="37" t="s">
        <v>873</v>
      </c>
      <c r="H1052" s="29">
        <v>44203</v>
      </c>
      <c r="I1052" s="29">
        <v>44749</v>
      </c>
      <c r="J1052" s="29" t="str">
        <f ca="1">IF(Ugovori_OPULJP[[#This Row],[DATUM ZAVRŠETKA OPERACIJE]]&lt;TODAY(),"završen","u provedbi")</f>
        <v>završen</v>
      </c>
      <c r="K1052" s="22" t="s">
        <v>128</v>
      </c>
      <c r="L1052" s="22" t="s">
        <v>128</v>
      </c>
      <c r="M1052" s="42">
        <v>0.85</v>
      </c>
      <c r="N1052" s="42">
        <v>0.15</v>
      </c>
      <c r="O1052" s="27">
        <f>Ugovori_OPULJP[[#This Row],[Bespovratna sredstva - Ukupno (EU+Nac) HRK
= Ukupna ugovorena vrijednost bespovratnih sredstava]]*Ugovori_OPULJP[[#This Row],[EU STOPA SUFINANCIRANJA %
EU CO-FINANCING RATE %]]</f>
        <v>389810</v>
      </c>
      <c r="P1052" s="27">
        <f>Ugovori_OPULJP[[#This Row],[Bespovratna sredstva - Ukupno (EU+Nac) HRK
= Ukupna ugovorena vrijednost bespovratnih sredstava]]*Ugovori_OPULJP[[#This Row],[STOPA NACIONALNOG SUFINANCIRANJA %]]</f>
        <v>68790</v>
      </c>
      <c r="Q1052" s="20">
        <v>458600</v>
      </c>
      <c r="R1052" s="27">
        <v>0</v>
      </c>
      <c r="S1052" s="27">
        <v>0</v>
      </c>
      <c r="T1052" s="20">
        <f>Ugovori_OPULJP[[#This Row],[Bespovratna sredstva - Ukupno (EU+Nac) HRK
= Ukupna ugovorena vrijednost bespovratnih sredstava]]+Ugovori_OPULJP[[#This Row],[Javni doprinos korisnika - HRK]]+Ugovori_OPULJP[[#This Row],[Privatni doprinos korisnika - HRK]]</f>
        <v>458600</v>
      </c>
      <c r="U1052" s="44" t="s">
        <v>32</v>
      </c>
      <c r="V1052" s="44" t="s">
        <v>29</v>
      </c>
      <c r="W1052" s="21" t="s">
        <v>4022</v>
      </c>
      <c r="X1052" s="21" t="s">
        <v>704</v>
      </c>
      <c r="Y1052" s="11"/>
    </row>
    <row r="1053" spans="1:25" ht="51" customHeight="1" x14ac:dyDescent="0.2">
      <c r="A1053" s="28" t="s">
        <v>4023</v>
      </c>
      <c r="B1053" s="24" t="s">
        <v>700</v>
      </c>
      <c r="C1053" s="21" t="s">
        <v>701</v>
      </c>
      <c r="D1053" s="33" t="s">
        <v>3069</v>
      </c>
      <c r="E1053" s="44" t="s">
        <v>74</v>
      </c>
      <c r="F1053" s="23" t="s">
        <v>4024</v>
      </c>
      <c r="G1053" s="23" t="s">
        <v>1404</v>
      </c>
      <c r="H1053" s="29">
        <v>44201</v>
      </c>
      <c r="I1053" s="29">
        <v>44747</v>
      </c>
      <c r="J1053" s="29" t="str">
        <f ca="1">IF(Ugovori_OPULJP[[#This Row],[DATUM ZAVRŠETKA OPERACIJE]]&lt;TODAY(),"završen","u provedbi")</f>
        <v>završen</v>
      </c>
      <c r="K1053" s="22" t="s">
        <v>184</v>
      </c>
      <c r="L1053" s="22" t="s">
        <v>184</v>
      </c>
      <c r="M1053" s="42">
        <v>0.85</v>
      </c>
      <c r="N1053" s="42">
        <v>0.15</v>
      </c>
      <c r="O1053" s="27">
        <f>Ugovori_OPULJP[[#This Row],[Bespovratna sredstva - Ukupno (EU+Nac) HRK
= Ukupna ugovorena vrijednost bespovratnih sredstava]]*Ugovori_OPULJP[[#This Row],[EU STOPA SUFINANCIRANJA %
EU CO-FINANCING RATE %]]</f>
        <v>1309255.085</v>
      </c>
      <c r="P1053" s="27">
        <f>Ugovori_OPULJP[[#This Row],[Bespovratna sredstva - Ukupno (EU+Nac) HRK
= Ukupna ugovorena vrijednost bespovratnih sredstava]]*Ugovori_OPULJP[[#This Row],[STOPA NACIONALNOG SUFINANCIRANJA %]]</f>
        <v>231045.01500000001</v>
      </c>
      <c r="Q1053" s="20">
        <v>1540300.1</v>
      </c>
      <c r="R1053" s="27">
        <v>0</v>
      </c>
      <c r="S1053" s="27">
        <v>0</v>
      </c>
      <c r="T1053" s="20">
        <f>Ugovori_OPULJP[[#This Row],[Bespovratna sredstva - Ukupno (EU+Nac) HRK
= Ukupna ugovorena vrijednost bespovratnih sredstava]]+Ugovori_OPULJP[[#This Row],[Javni doprinos korisnika - HRK]]+Ugovori_OPULJP[[#This Row],[Privatni doprinos korisnika - HRK]]</f>
        <v>1540300.1</v>
      </c>
      <c r="U1053" s="44" t="s">
        <v>32</v>
      </c>
      <c r="V1053" s="44" t="s">
        <v>29</v>
      </c>
      <c r="W1053" s="21" t="s">
        <v>4025</v>
      </c>
      <c r="X1053" s="21" t="s">
        <v>704</v>
      </c>
      <c r="Y1053" s="11"/>
    </row>
    <row r="1054" spans="1:25" ht="51" customHeight="1" x14ac:dyDescent="0.2">
      <c r="A1054" s="28" t="s">
        <v>4026</v>
      </c>
      <c r="B1054" s="24" t="s">
        <v>700</v>
      </c>
      <c r="C1054" s="21" t="s">
        <v>701</v>
      </c>
      <c r="D1054" s="33" t="s">
        <v>3069</v>
      </c>
      <c r="E1054" s="44" t="s">
        <v>74</v>
      </c>
      <c r="F1054" s="23" t="s">
        <v>4027</v>
      </c>
      <c r="G1054" s="23" t="s">
        <v>4028</v>
      </c>
      <c r="H1054" s="29">
        <v>44201</v>
      </c>
      <c r="I1054" s="29">
        <v>44747</v>
      </c>
      <c r="J1054" s="29" t="str">
        <f ca="1">IF(Ugovori_OPULJP[[#This Row],[DATUM ZAVRŠETKA OPERACIJE]]&lt;TODAY(),"završen","u provedbi")</f>
        <v>završen</v>
      </c>
      <c r="K1054" s="22" t="s">
        <v>266</v>
      </c>
      <c r="L1054" s="22" t="s">
        <v>266</v>
      </c>
      <c r="M1054" s="42">
        <v>0.85</v>
      </c>
      <c r="N1054" s="42">
        <v>0.15</v>
      </c>
      <c r="O1054" s="27">
        <f>Ugovori_OPULJP[[#This Row],[Bespovratna sredstva - Ukupno (EU+Nac) HRK
= Ukupna ugovorena vrijednost bespovratnih sredstava]]*Ugovori_OPULJP[[#This Row],[EU STOPA SUFINANCIRANJA %
EU CO-FINANCING RATE %]]</f>
        <v>394680.41500000004</v>
      </c>
      <c r="P1054" s="27">
        <f>Ugovori_OPULJP[[#This Row],[Bespovratna sredstva - Ukupno (EU+Nac) HRK
= Ukupna ugovorena vrijednost bespovratnih sredstava]]*Ugovori_OPULJP[[#This Row],[STOPA NACIONALNOG SUFINANCIRANJA %]]</f>
        <v>69649.485000000001</v>
      </c>
      <c r="Q1054" s="20">
        <v>464329.9</v>
      </c>
      <c r="R1054" s="27">
        <v>0</v>
      </c>
      <c r="S1054" s="27">
        <v>0</v>
      </c>
      <c r="T1054" s="20">
        <f>Ugovori_OPULJP[[#This Row],[Bespovratna sredstva - Ukupno (EU+Nac) HRK
= Ukupna ugovorena vrijednost bespovratnih sredstava]]+Ugovori_OPULJP[[#This Row],[Javni doprinos korisnika - HRK]]+Ugovori_OPULJP[[#This Row],[Privatni doprinos korisnika - HRK]]</f>
        <v>464329.9</v>
      </c>
      <c r="U1054" s="44" t="s">
        <v>32</v>
      </c>
      <c r="V1054" s="44" t="s">
        <v>29</v>
      </c>
      <c r="W1054" s="21" t="s">
        <v>4029</v>
      </c>
      <c r="X1054" s="21" t="s">
        <v>704</v>
      </c>
      <c r="Y1054" s="11"/>
    </row>
    <row r="1055" spans="1:25" ht="51" customHeight="1" x14ac:dyDescent="0.2">
      <c r="A1055" s="28" t="s">
        <v>4030</v>
      </c>
      <c r="B1055" s="24" t="s">
        <v>700</v>
      </c>
      <c r="C1055" s="21" t="s">
        <v>701</v>
      </c>
      <c r="D1055" s="33" t="s">
        <v>3069</v>
      </c>
      <c r="E1055" s="44" t="s">
        <v>74</v>
      </c>
      <c r="F1055" s="23" t="s">
        <v>4031</v>
      </c>
      <c r="G1055" s="23" t="s">
        <v>4032</v>
      </c>
      <c r="H1055" s="29">
        <v>44201</v>
      </c>
      <c r="I1055" s="29">
        <v>44625</v>
      </c>
      <c r="J1055" s="29" t="str">
        <f ca="1">IF(Ugovori_OPULJP[[#This Row],[DATUM ZAVRŠETKA OPERACIJE]]&lt;TODAY(),"završen","u provedbi")</f>
        <v>završen</v>
      </c>
      <c r="K1055" s="22" t="s">
        <v>128</v>
      </c>
      <c r="L1055" s="22" t="s">
        <v>128</v>
      </c>
      <c r="M1055" s="42">
        <v>0.85</v>
      </c>
      <c r="N1055" s="42">
        <v>0.15</v>
      </c>
      <c r="O1055" s="27">
        <f>Ugovori_OPULJP[[#This Row],[Bespovratna sredstva - Ukupno (EU+Nac) HRK
= Ukupna ugovorena vrijednost bespovratnih sredstava]]*Ugovori_OPULJP[[#This Row],[EU STOPA SUFINANCIRANJA %
EU CO-FINANCING RATE %]]</f>
        <v>547599.75</v>
      </c>
      <c r="P1055" s="27">
        <f>Ugovori_OPULJP[[#This Row],[Bespovratna sredstva - Ukupno (EU+Nac) HRK
= Ukupna ugovorena vrijednost bespovratnih sredstava]]*Ugovori_OPULJP[[#This Row],[STOPA NACIONALNOG SUFINANCIRANJA %]]</f>
        <v>96635.25</v>
      </c>
      <c r="Q1055" s="20">
        <v>644235</v>
      </c>
      <c r="R1055" s="27">
        <v>0</v>
      </c>
      <c r="S1055" s="27">
        <v>0</v>
      </c>
      <c r="T1055" s="20">
        <f>Ugovori_OPULJP[[#This Row],[Bespovratna sredstva - Ukupno (EU+Nac) HRK
= Ukupna ugovorena vrijednost bespovratnih sredstava]]+Ugovori_OPULJP[[#This Row],[Javni doprinos korisnika - HRK]]+Ugovori_OPULJP[[#This Row],[Privatni doprinos korisnika - HRK]]</f>
        <v>644235</v>
      </c>
      <c r="U1055" s="44" t="s">
        <v>32</v>
      </c>
      <c r="V1055" s="44" t="s">
        <v>29</v>
      </c>
      <c r="W1055" s="21" t="s">
        <v>4033</v>
      </c>
      <c r="X1055" s="21" t="s">
        <v>704</v>
      </c>
      <c r="Y1055" s="11"/>
    </row>
    <row r="1056" spans="1:25" ht="63.75" customHeight="1" x14ac:dyDescent="0.2">
      <c r="A1056" s="28" t="s">
        <v>4034</v>
      </c>
      <c r="B1056" s="24" t="s">
        <v>700</v>
      </c>
      <c r="C1056" s="21" t="s">
        <v>701</v>
      </c>
      <c r="D1056" s="33" t="s">
        <v>3069</v>
      </c>
      <c r="E1056" s="44" t="s">
        <v>74</v>
      </c>
      <c r="F1056" s="23" t="s">
        <v>4035</v>
      </c>
      <c r="G1056" s="23" t="s">
        <v>4036</v>
      </c>
      <c r="H1056" s="29">
        <v>44207</v>
      </c>
      <c r="I1056" s="29">
        <v>44631</v>
      </c>
      <c r="J1056" s="29" t="str">
        <f ca="1">IF(Ugovori_OPULJP[[#This Row],[DATUM ZAVRŠETKA OPERACIJE]]&lt;TODAY(),"završen","u provedbi")</f>
        <v>završen</v>
      </c>
      <c r="K1056" s="22" t="s">
        <v>128</v>
      </c>
      <c r="L1056" s="22" t="s">
        <v>128</v>
      </c>
      <c r="M1056" s="42">
        <v>0.85</v>
      </c>
      <c r="N1056" s="42">
        <v>0.15</v>
      </c>
      <c r="O1056" s="27">
        <f>Ugovori_OPULJP[[#This Row],[Bespovratna sredstva - Ukupno (EU+Nac) HRK
= Ukupna ugovorena vrijednost bespovratnih sredstava]]*Ugovori_OPULJP[[#This Row],[EU STOPA SUFINANCIRANJA %
EU CO-FINANCING RATE %]]</f>
        <v>546749.75</v>
      </c>
      <c r="P1056" s="27">
        <f>Ugovori_OPULJP[[#This Row],[Bespovratna sredstva - Ukupno (EU+Nac) HRK
= Ukupna ugovorena vrijednost bespovratnih sredstava]]*Ugovori_OPULJP[[#This Row],[STOPA NACIONALNOG SUFINANCIRANJA %]]</f>
        <v>96485.25</v>
      </c>
      <c r="Q1056" s="20">
        <v>643235</v>
      </c>
      <c r="R1056" s="27">
        <v>0</v>
      </c>
      <c r="S1056" s="27">
        <v>0</v>
      </c>
      <c r="T1056" s="20">
        <f>Ugovori_OPULJP[[#This Row],[Bespovratna sredstva - Ukupno (EU+Nac) HRK
= Ukupna ugovorena vrijednost bespovratnih sredstava]]+Ugovori_OPULJP[[#This Row],[Javni doprinos korisnika - HRK]]+Ugovori_OPULJP[[#This Row],[Privatni doprinos korisnika - HRK]]</f>
        <v>643235</v>
      </c>
      <c r="U1056" s="44" t="s">
        <v>32</v>
      </c>
      <c r="V1056" s="44" t="s">
        <v>29</v>
      </c>
      <c r="W1056" s="21" t="s">
        <v>4037</v>
      </c>
      <c r="X1056" s="21" t="s">
        <v>704</v>
      </c>
      <c r="Y1056" s="11"/>
    </row>
    <row r="1057" spans="1:25" ht="38.25" customHeight="1" x14ac:dyDescent="0.2">
      <c r="A1057" s="28" t="s">
        <v>4038</v>
      </c>
      <c r="B1057" s="24" t="s">
        <v>700</v>
      </c>
      <c r="C1057" s="21" t="s">
        <v>701</v>
      </c>
      <c r="D1057" s="33" t="s">
        <v>3069</v>
      </c>
      <c r="E1057" s="44" t="s">
        <v>74</v>
      </c>
      <c r="F1057" s="23" t="s">
        <v>4039</v>
      </c>
      <c r="G1057" s="23" t="s">
        <v>4040</v>
      </c>
      <c r="H1057" s="29">
        <v>44201</v>
      </c>
      <c r="I1057" s="29">
        <v>44747</v>
      </c>
      <c r="J1057" s="29" t="str">
        <f ca="1">IF(Ugovori_OPULJP[[#This Row],[DATUM ZAVRŠETKA OPERACIJE]]&lt;TODAY(),"završen","u provedbi")</f>
        <v>završen</v>
      </c>
      <c r="K1057" s="22" t="s">
        <v>82</v>
      </c>
      <c r="L1057" s="22" t="s">
        <v>82</v>
      </c>
      <c r="M1057" s="42">
        <v>0.85</v>
      </c>
      <c r="N1057" s="42">
        <v>0.15</v>
      </c>
      <c r="O1057" s="27">
        <f>Ugovori_OPULJP[[#This Row],[Bespovratna sredstva - Ukupno (EU+Nac) HRK
= Ukupna ugovorena vrijednost bespovratnih sredstava]]*Ugovori_OPULJP[[#This Row],[EU STOPA SUFINANCIRANJA %
EU CO-FINANCING RATE %]]</f>
        <v>315744.33199999999</v>
      </c>
      <c r="P1057" s="27">
        <f>Ugovori_OPULJP[[#This Row],[Bespovratna sredstva - Ukupno (EU+Nac) HRK
= Ukupna ugovorena vrijednost bespovratnih sredstava]]*Ugovori_OPULJP[[#This Row],[STOPA NACIONALNOG SUFINANCIRANJA %]]</f>
        <v>55719.587999999996</v>
      </c>
      <c r="Q1057" s="20">
        <v>371463.92</v>
      </c>
      <c r="R1057" s="27">
        <v>0</v>
      </c>
      <c r="S1057" s="27">
        <v>0</v>
      </c>
      <c r="T1057" s="20">
        <f>Ugovori_OPULJP[[#This Row],[Bespovratna sredstva - Ukupno (EU+Nac) HRK
= Ukupna ugovorena vrijednost bespovratnih sredstava]]+Ugovori_OPULJP[[#This Row],[Javni doprinos korisnika - HRK]]+Ugovori_OPULJP[[#This Row],[Privatni doprinos korisnika - HRK]]</f>
        <v>371463.92</v>
      </c>
      <c r="U1057" s="44" t="s">
        <v>32</v>
      </c>
      <c r="V1057" s="44" t="s">
        <v>29</v>
      </c>
      <c r="W1057" s="21" t="s">
        <v>4041</v>
      </c>
      <c r="X1057" s="21" t="s">
        <v>704</v>
      </c>
      <c r="Y1057" s="11"/>
    </row>
    <row r="1058" spans="1:25" ht="38.25" customHeight="1" x14ac:dyDescent="0.2">
      <c r="A1058" s="28" t="s">
        <v>4042</v>
      </c>
      <c r="B1058" s="24" t="s">
        <v>700</v>
      </c>
      <c r="C1058" s="21" t="s">
        <v>701</v>
      </c>
      <c r="D1058" s="33" t="s">
        <v>3069</v>
      </c>
      <c r="E1058" s="44" t="s">
        <v>74</v>
      </c>
      <c r="F1058" s="23" t="s">
        <v>4043</v>
      </c>
      <c r="G1058" s="23" t="s">
        <v>4044</v>
      </c>
      <c r="H1058" s="29">
        <v>44211</v>
      </c>
      <c r="I1058" s="29">
        <v>44757</v>
      </c>
      <c r="J1058" s="29" t="str">
        <f ca="1">IF(Ugovori_OPULJP[[#This Row],[DATUM ZAVRŠETKA OPERACIJE]]&lt;TODAY(),"završen","u provedbi")</f>
        <v>u provedbi</v>
      </c>
      <c r="K1058" s="22" t="s">
        <v>560</v>
      </c>
      <c r="L1058" s="22" t="s">
        <v>560</v>
      </c>
      <c r="M1058" s="42">
        <v>0.85</v>
      </c>
      <c r="N1058" s="42">
        <v>0.15</v>
      </c>
      <c r="O1058" s="27">
        <f>Ugovori_OPULJP[[#This Row],[Bespovratna sredstva - Ukupno (EU+Nac) HRK
= Ukupna ugovorena vrijednost bespovratnih sredstava]]*Ugovori_OPULJP[[#This Row],[EU STOPA SUFINANCIRANJA %
EU CO-FINANCING RATE %]]</f>
        <v>1025999.0619999999</v>
      </c>
      <c r="P1058" s="27">
        <f>Ugovori_OPULJP[[#This Row],[Bespovratna sredstva - Ukupno (EU+Nac) HRK
= Ukupna ugovorena vrijednost bespovratnih sredstava]]*Ugovori_OPULJP[[#This Row],[STOPA NACIONALNOG SUFINANCIRANJA %]]</f>
        <v>181058.658</v>
      </c>
      <c r="Q1058" s="20">
        <v>1207057.72</v>
      </c>
      <c r="R1058" s="27">
        <v>0</v>
      </c>
      <c r="S1058" s="27">
        <v>0</v>
      </c>
      <c r="T1058" s="20">
        <f>Ugovori_OPULJP[[#This Row],[Bespovratna sredstva - Ukupno (EU+Nac) HRK
= Ukupna ugovorena vrijednost bespovratnih sredstava]]+Ugovori_OPULJP[[#This Row],[Javni doprinos korisnika - HRK]]+Ugovori_OPULJP[[#This Row],[Privatni doprinos korisnika - HRK]]</f>
        <v>1207057.72</v>
      </c>
      <c r="U1058" s="44" t="s">
        <v>32</v>
      </c>
      <c r="V1058" s="44" t="s">
        <v>29</v>
      </c>
      <c r="W1058" s="21" t="s">
        <v>4045</v>
      </c>
      <c r="X1058" s="21" t="s">
        <v>704</v>
      </c>
      <c r="Y1058" s="11"/>
    </row>
    <row r="1059" spans="1:25" ht="51" customHeight="1" x14ac:dyDescent="0.2">
      <c r="A1059" s="28" t="s">
        <v>4046</v>
      </c>
      <c r="B1059" s="24" t="s">
        <v>700</v>
      </c>
      <c r="C1059" s="21" t="s">
        <v>701</v>
      </c>
      <c r="D1059" s="33" t="s">
        <v>3069</v>
      </c>
      <c r="E1059" s="44" t="s">
        <v>74</v>
      </c>
      <c r="F1059" s="23" t="s">
        <v>4047</v>
      </c>
      <c r="G1059" s="37" t="s">
        <v>1450</v>
      </c>
      <c r="H1059" s="29">
        <v>44204</v>
      </c>
      <c r="I1059" s="29">
        <v>44628</v>
      </c>
      <c r="J1059" s="29" t="str">
        <f ca="1">IF(Ugovori_OPULJP[[#This Row],[DATUM ZAVRŠETKA OPERACIJE]]&lt;TODAY(),"završen","u provedbi")</f>
        <v>završen</v>
      </c>
      <c r="K1059" s="22" t="s">
        <v>97</v>
      </c>
      <c r="L1059" s="22" t="s">
        <v>97</v>
      </c>
      <c r="M1059" s="42">
        <v>0.85</v>
      </c>
      <c r="N1059" s="42">
        <v>0.15</v>
      </c>
      <c r="O1059" s="27">
        <f>Ugovori_OPULJP[[#This Row],[Bespovratna sredstva - Ukupno (EU+Nac) HRK
= Ukupna ugovorena vrijednost bespovratnih sredstava]]*Ugovori_OPULJP[[#This Row],[EU STOPA SUFINANCIRANJA %
EU CO-FINANCING RATE %]]</f>
        <v>1184033</v>
      </c>
      <c r="P1059" s="27">
        <f>Ugovori_OPULJP[[#This Row],[Bespovratna sredstva - Ukupno (EU+Nac) HRK
= Ukupna ugovorena vrijednost bespovratnih sredstava]]*Ugovori_OPULJP[[#This Row],[STOPA NACIONALNOG SUFINANCIRANJA %]]</f>
        <v>208947</v>
      </c>
      <c r="Q1059" s="20">
        <v>1392980</v>
      </c>
      <c r="R1059" s="27">
        <v>0</v>
      </c>
      <c r="S1059" s="27">
        <v>0</v>
      </c>
      <c r="T1059" s="20">
        <f>Ugovori_OPULJP[[#This Row],[Bespovratna sredstva - Ukupno (EU+Nac) HRK
= Ukupna ugovorena vrijednost bespovratnih sredstava]]+Ugovori_OPULJP[[#This Row],[Javni doprinos korisnika - HRK]]+Ugovori_OPULJP[[#This Row],[Privatni doprinos korisnika - HRK]]</f>
        <v>1392980</v>
      </c>
      <c r="U1059" s="44" t="s">
        <v>32</v>
      </c>
      <c r="V1059" s="44" t="s">
        <v>29</v>
      </c>
      <c r="W1059" s="21" t="s">
        <v>4048</v>
      </c>
      <c r="X1059" s="21" t="s">
        <v>704</v>
      </c>
      <c r="Y1059" s="11"/>
    </row>
    <row r="1060" spans="1:25" ht="51" customHeight="1" x14ac:dyDescent="0.2">
      <c r="A1060" s="28" t="s">
        <v>4049</v>
      </c>
      <c r="B1060" s="24" t="s">
        <v>700</v>
      </c>
      <c r="C1060" s="21" t="s">
        <v>701</v>
      </c>
      <c r="D1060" s="33" t="s">
        <v>3069</v>
      </c>
      <c r="E1060" s="44" t="s">
        <v>74</v>
      </c>
      <c r="F1060" s="23" t="s">
        <v>4050</v>
      </c>
      <c r="G1060" s="23" t="s">
        <v>4051</v>
      </c>
      <c r="H1060" s="29">
        <v>44204</v>
      </c>
      <c r="I1060" s="29">
        <v>44628</v>
      </c>
      <c r="J1060" s="29" t="str">
        <f ca="1">IF(Ugovori_OPULJP[[#This Row],[DATUM ZAVRŠETKA OPERACIJE]]&lt;TODAY(),"završen","u provedbi")</f>
        <v>završen</v>
      </c>
      <c r="K1060" s="22" t="s">
        <v>97</v>
      </c>
      <c r="L1060" s="22" t="s">
        <v>97</v>
      </c>
      <c r="M1060" s="42">
        <v>0.85</v>
      </c>
      <c r="N1060" s="42">
        <v>0.15</v>
      </c>
      <c r="O1060" s="27">
        <f>Ugovori_OPULJP[[#This Row],[Bespovratna sredstva - Ukupno (EU+Nac) HRK
= Ukupna ugovorena vrijednost bespovratnih sredstava]]*Ugovori_OPULJP[[#This Row],[EU STOPA SUFINANCIRANJA %
EU CO-FINANCING RATE %]]</f>
        <v>1183667.5</v>
      </c>
      <c r="P1060" s="27">
        <f>Ugovori_OPULJP[[#This Row],[Bespovratna sredstva - Ukupno (EU+Nac) HRK
= Ukupna ugovorena vrijednost bespovratnih sredstava]]*Ugovori_OPULJP[[#This Row],[STOPA NACIONALNOG SUFINANCIRANJA %]]</f>
        <v>208882.5</v>
      </c>
      <c r="Q1060" s="20">
        <v>1392550</v>
      </c>
      <c r="R1060" s="27">
        <v>0</v>
      </c>
      <c r="S1060" s="27">
        <v>0</v>
      </c>
      <c r="T1060" s="20">
        <f>Ugovori_OPULJP[[#This Row],[Bespovratna sredstva - Ukupno (EU+Nac) HRK
= Ukupna ugovorena vrijednost bespovratnih sredstava]]+Ugovori_OPULJP[[#This Row],[Javni doprinos korisnika - HRK]]+Ugovori_OPULJP[[#This Row],[Privatni doprinos korisnika - HRK]]</f>
        <v>1392550</v>
      </c>
      <c r="U1060" s="44" t="s">
        <v>32</v>
      </c>
      <c r="V1060" s="44" t="s">
        <v>29</v>
      </c>
      <c r="W1060" s="21" t="s">
        <v>4052</v>
      </c>
      <c r="X1060" s="21" t="s">
        <v>704</v>
      </c>
      <c r="Y1060" s="11"/>
    </row>
    <row r="1061" spans="1:25" ht="51" customHeight="1" x14ac:dyDescent="0.2">
      <c r="A1061" s="28" t="s">
        <v>4053</v>
      </c>
      <c r="B1061" s="24" t="s">
        <v>700</v>
      </c>
      <c r="C1061" s="21" t="s">
        <v>701</v>
      </c>
      <c r="D1061" s="33" t="s">
        <v>3069</v>
      </c>
      <c r="E1061" s="44" t="s">
        <v>74</v>
      </c>
      <c r="F1061" s="23" t="s">
        <v>4054</v>
      </c>
      <c r="G1061" s="23" t="s">
        <v>4055</v>
      </c>
      <c r="H1061" s="29">
        <v>44203</v>
      </c>
      <c r="I1061" s="29">
        <v>44627</v>
      </c>
      <c r="J1061" s="29" t="str">
        <f ca="1">IF(Ugovori_OPULJP[[#This Row],[DATUM ZAVRŠETKA OPERACIJE]]&lt;TODAY(),"završen","u provedbi")</f>
        <v>završen</v>
      </c>
      <c r="K1061" s="22" t="s">
        <v>97</v>
      </c>
      <c r="L1061" s="22" t="s">
        <v>97</v>
      </c>
      <c r="M1061" s="42">
        <v>0.85</v>
      </c>
      <c r="N1061" s="42">
        <v>0.15</v>
      </c>
      <c r="O1061" s="27">
        <f>Ugovori_OPULJP[[#This Row],[Bespovratna sredstva - Ukupno (EU+Nac) HRK
= Ukupna ugovorena vrijednost bespovratnih sredstava]]*Ugovori_OPULJP[[#This Row],[EU STOPA SUFINANCIRANJA %
EU CO-FINANCING RATE %]]</f>
        <v>947121</v>
      </c>
      <c r="P1061" s="27">
        <f>Ugovori_OPULJP[[#This Row],[Bespovratna sredstva - Ukupno (EU+Nac) HRK
= Ukupna ugovorena vrijednost bespovratnih sredstava]]*Ugovori_OPULJP[[#This Row],[STOPA NACIONALNOG SUFINANCIRANJA %]]</f>
        <v>167139</v>
      </c>
      <c r="Q1061" s="20">
        <v>1114260</v>
      </c>
      <c r="R1061" s="27">
        <v>0</v>
      </c>
      <c r="S1061" s="27">
        <v>0</v>
      </c>
      <c r="T1061" s="20">
        <f>Ugovori_OPULJP[[#This Row],[Bespovratna sredstva - Ukupno (EU+Nac) HRK
= Ukupna ugovorena vrijednost bespovratnih sredstava]]+Ugovori_OPULJP[[#This Row],[Javni doprinos korisnika - HRK]]+Ugovori_OPULJP[[#This Row],[Privatni doprinos korisnika - HRK]]</f>
        <v>1114260</v>
      </c>
      <c r="U1061" s="44" t="s">
        <v>32</v>
      </c>
      <c r="V1061" s="44" t="s">
        <v>29</v>
      </c>
      <c r="W1061" s="21" t="s">
        <v>4056</v>
      </c>
      <c r="X1061" s="21" t="s">
        <v>704</v>
      </c>
      <c r="Y1061" s="11"/>
    </row>
    <row r="1062" spans="1:25" ht="51" customHeight="1" x14ac:dyDescent="0.2">
      <c r="A1062" s="28" t="s">
        <v>4057</v>
      </c>
      <c r="B1062" s="24" t="s">
        <v>700</v>
      </c>
      <c r="C1062" s="21" t="s">
        <v>701</v>
      </c>
      <c r="D1062" s="33" t="s">
        <v>3069</v>
      </c>
      <c r="E1062" s="44" t="s">
        <v>74</v>
      </c>
      <c r="F1062" s="23" t="s">
        <v>4058</v>
      </c>
      <c r="G1062" s="23" t="s">
        <v>4059</v>
      </c>
      <c r="H1062" s="29">
        <v>44204</v>
      </c>
      <c r="I1062" s="29">
        <v>44750</v>
      </c>
      <c r="J1062" s="29" t="str">
        <f ca="1">IF(Ugovori_OPULJP[[#This Row],[DATUM ZAVRŠETKA OPERACIJE]]&lt;TODAY(),"završen","u provedbi")</f>
        <v>završen</v>
      </c>
      <c r="K1062" s="22" t="s">
        <v>198</v>
      </c>
      <c r="L1062" s="22" t="s">
        <v>198</v>
      </c>
      <c r="M1062" s="42">
        <v>0.85</v>
      </c>
      <c r="N1062" s="42">
        <v>0.15</v>
      </c>
      <c r="O1062" s="27">
        <f>Ugovori_OPULJP[[#This Row],[Bespovratna sredstva - Ukupno (EU+Nac) HRK
= Ukupna ugovorena vrijednost bespovratnih sredstava]]*Ugovori_OPULJP[[#This Row],[EU STOPA SUFINANCIRANJA %
EU CO-FINANCING RATE %]]</f>
        <v>786037.5</v>
      </c>
      <c r="P1062" s="27">
        <f>Ugovori_OPULJP[[#This Row],[Bespovratna sredstva - Ukupno (EU+Nac) HRK
= Ukupna ugovorena vrijednost bespovratnih sredstava]]*Ugovori_OPULJP[[#This Row],[STOPA NACIONALNOG SUFINANCIRANJA %]]</f>
        <v>138712.5</v>
      </c>
      <c r="Q1062" s="20">
        <v>924750</v>
      </c>
      <c r="R1062" s="27">
        <v>0</v>
      </c>
      <c r="S1062" s="27">
        <v>0</v>
      </c>
      <c r="T1062" s="20">
        <f>Ugovori_OPULJP[[#This Row],[Bespovratna sredstva - Ukupno (EU+Nac) HRK
= Ukupna ugovorena vrijednost bespovratnih sredstava]]+Ugovori_OPULJP[[#This Row],[Javni doprinos korisnika - HRK]]+Ugovori_OPULJP[[#This Row],[Privatni doprinos korisnika - HRK]]</f>
        <v>924750</v>
      </c>
      <c r="U1062" s="44" t="s">
        <v>32</v>
      </c>
      <c r="V1062" s="44" t="s">
        <v>29</v>
      </c>
      <c r="W1062" s="21" t="s">
        <v>4060</v>
      </c>
      <c r="X1062" s="21" t="s">
        <v>704</v>
      </c>
      <c r="Y1062" s="11"/>
    </row>
    <row r="1063" spans="1:25" ht="51" customHeight="1" x14ac:dyDescent="0.2">
      <c r="A1063" s="28" t="s">
        <v>4061</v>
      </c>
      <c r="B1063" s="24" t="s">
        <v>700</v>
      </c>
      <c r="C1063" s="21" t="s">
        <v>701</v>
      </c>
      <c r="D1063" s="33" t="s">
        <v>3069</v>
      </c>
      <c r="E1063" s="44" t="s">
        <v>74</v>
      </c>
      <c r="F1063" s="23" t="s">
        <v>4062</v>
      </c>
      <c r="G1063" s="23" t="s">
        <v>4063</v>
      </c>
      <c r="H1063" s="29">
        <v>44203</v>
      </c>
      <c r="I1063" s="29">
        <v>44749</v>
      </c>
      <c r="J1063" s="29" t="str">
        <f ca="1">IF(Ugovori_OPULJP[[#This Row],[DATUM ZAVRŠETKA OPERACIJE]]&lt;TODAY(),"završen","u provedbi")</f>
        <v>završen</v>
      </c>
      <c r="K1063" s="22" t="s">
        <v>77</v>
      </c>
      <c r="L1063" s="22" t="s">
        <v>77</v>
      </c>
      <c r="M1063" s="42">
        <v>0.85</v>
      </c>
      <c r="N1063" s="42">
        <v>0.15</v>
      </c>
      <c r="O1063" s="27">
        <f>Ugovori_OPULJP[[#This Row],[Bespovratna sredstva - Ukupno (EU+Nac) HRK
= Ukupna ugovorena vrijednost bespovratnih sredstava]]*Ugovori_OPULJP[[#This Row],[EU STOPA SUFINANCIRANJA %
EU CO-FINANCING RATE %]]</f>
        <v>1182766.5</v>
      </c>
      <c r="P1063" s="27">
        <f>Ugovori_OPULJP[[#This Row],[Bespovratna sredstva - Ukupno (EU+Nac) HRK
= Ukupna ugovorena vrijednost bespovratnih sredstava]]*Ugovori_OPULJP[[#This Row],[STOPA NACIONALNOG SUFINANCIRANJA %]]</f>
        <v>208723.5</v>
      </c>
      <c r="Q1063" s="20">
        <v>1391490</v>
      </c>
      <c r="R1063" s="27">
        <v>0</v>
      </c>
      <c r="S1063" s="27">
        <v>0</v>
      </c>
      <c r="T1063" s="20">
        <f>Ugovori_OPULJP[[#This Row],[Bespovratna sredstva - Ukupno (EU+Nac) HRK
= Ukupna ugovorena vrijednost bespovratnih sredstava]]+Ugovori_OPULJP[[#This Row],[Javni doprinos korisnika - HRK]]+Ugovori_OPULJP[[#This Row],[Privatni doprinos korisnika - HRK]]</f>
        <v>1391490</v>
      </c>
      <c r="U1063" s="44" t="s">
        <v>32</v>
      </c>
      <c r="V1063" s="44" t="s">
        <v>29</v>
      </c>
      <c r="W1063" s="21" t="s">
        <v>4064</v>
      </c>
      <c r="X1063" s="21" t="s">
        <v>704</v>
      </c>
      <c r="Y1063" s="11"/>
    </row>
    <row r="1064" spans="1:25" ht="38.25" customHeight="1" x14ac:dyDescent="0.2">
      <c r="A1064" s="28" t="s">
        <v>4065</v>
      </c>
      <c r="B1064" s="24" t="s">
        <v>700</v>
      </c>
      <c r="C1064" s="21" t="s">
        <v>701</v>
      </c>
      <c r="D1064" s="33" t="s">
        <v>3069</v>
      </c>
      <c r="E1064" s="44" t="s">
        <v>74</v>
      </c>
      <c r="F1064" s="23" t="s">
        <v>4066</v>
      </c>
      <c r="G1064" s="23" t="s">
        <v>1424</v>
      </c>
      <c r="H1064" s="29">
        <v>44200</v>
      </c>
      <c r="I1064" s="29">
        <v>44746</v>
      </c>
      <c r="J1064" s="29" t="str">
        <f ca="1">IF(Ugovori_OPULJP[[#This Row],[DATUM ZAVRŠETKA OPERACIJE]]&lt;TODAY(),"završen","u provedbi")</f>
        <v>završen</v>
      </c>
      <c r="K1064" s="22" t="s">
        <v>92</v>
      </c>
      <c r="L1064" s="22" t="s">
        <v>92</v>
      </c>
      <c r="M1064" s="42">
        <v>0.85</v>
      </c>
      <c r="N1064" s="42">
        <v>0.15</v>
      </c>
      <c r="O1064" s="27">
        <f>Ugovori_OPULJP[[#This Row],[Bespovratna sredstva - Ukupno (EU+Nac) HRK
= Ukupna ugovorena vrijednost bespovratnih sredstava]]*Ugovori_OPULJP[[#This Row],[EU STOPA SUFINANCIRANJA %
EU CO-FINANCING RATE %]]</f>
        <v>1979165.5</v>
      </c>
      <c r="P1064" s="27">
        <f>Ugovori_OPULJP[[#This Row],[Bespovratna sredstva - Ukupno (EU+Nac) HRK
= Ukupna ugovorena vrijednost bespovratnih sredstava]]*Ugovori_OPULJP[[#This Row],[STOPA NACIONALNOG SUFINANCIRANJA %]]</f>
        <v>349264.5</v>
      </c>
      <c r="Q1064" s="20">
        <v>2328430</v>
      </c>
      <c r="R1064" s="27">
        <v>0</v>
      </c>
      <c r="S1064" s="27">
        <v>0</v>
      </c>
      <c r="T1064" s="20">
        <f>Ugovori_OPULJP[[#This Row],[Bespovratna sredstva - Ukupno (EU+Nac) HRK
= Ukupna ugovorena vrijednost bespovratnih sredstava]]+Ugovori_OPULJP[[#This Row],[Javni doprinos korisnika - HRK]]+Ugovori_OPULJP[[#This Row],[Privatni doprinos korisnika - HRK]]</f>
        <v>2328430</v>
      </c>
      <c r="U1064" s="44" t="s">
        <v>32</v>
      </c>
      <c r="V1064" s="44" t="s">
        <v>29</v>
      </c>
      <c r="W1064" s="21" t="s">
        <v>4067</v>
      </c>
      <c r="X1064" s="21" t="s">
        <v>704</v>
      </c>
      <c r="Y1064" s="11"/>
    </row>
    <row r="1065" spans="1:25" ht="51" customHeight="1" x14ac:dyDescent="0.2">
      <c r="A1065" s="28" t="s">
        <v>4068</v>
      </c>
      <c r="B1065" s="24" t="s">
        <v>700</v>
      </c>
      <c r="C1065" s="21" t="s">
        <v>701</v>
      </c>
      <c r="D1065" s="33" t="s">
        <v>3069</v>
      </c>
      <c r="E1065" s="44" t="s">
        <v>74</v>
      </c>
      <c r="F1065" s="23" t="s">
        <v>4069</v>
      </c>
      <c r="G1065" s="23" t="s">
        <v>7786</v>
      </c>
      <c r="H1065" s="29">
        <v>44207</v>
      </c>
      <c r="I1065" s="29">
        <v>44753</v>
      </c>
      <c r="J1065" s="29" t="str">
        <f ca="1">IF(Ugovori_OPULJP[[#This Row],[DATUM ZAVRŠETKA OPERACIJE]]&lt;TODAY(),"završen","u provedbi")</f>
        <v>završen</v>
      </c>
      <c r="K1065" s="22" t="s">
        <v>31</v>
      </c>
      <c r="L1065" s="22" t="s">
        <v>31</v>
      </c>
      <c r="M1065" s="42">
        <v>0.85</v>
      </c>
      <c r="N1065" s="42">
        <v>0.15</v>
      </c>
      <c r="O1065" s="27">
        <f>Ugovori_OPULJP[[#This Row],[Bespovratna sredstva - Ukupno (EU+Nac) HRK
= Ukupna ugovorena vrijednost bespovratnih sredstava]]*Ugovori_OPULJP[[#This Row],[EU STOPA SUFINANCIRANJA %
EU CO-FINANCING RATE %]]</f>
        <v>668559</v>
      </c>
      <c r="P1065" s="27">
        <f>Ugovori_OPULJP[[#This Row],[Bespovratna sredstva - Ukupno (EU+Nac) HRK
= Ukupna ugovorena vrijednost bespovratnih sredstava]]*Ugovori_OPULJP[[#This Row],[STOPA NACIONALNOG SUFINANCIRANJA %]]</f>
        <v>117981</v>
      </c>
      <c r="Q1065" s="20">
        <v>786540</v>
      </c>
      <c r="R1065" s="27">
        <v>0</v>
      </c>
      <c r="S1065" s="27">
        <v>0</v>
      </c>
      <c r="T1065" s="20">
        <f>Ugovori_OPULJP[[#This Row],[Bespovratna sredstva - Ukupno (EU+Nac) HRK
= Ukupna ugovorena vrijednost bespovratnih sredstava]]+Ugovori_OPULJP[[#This Row],[Javni doprinos korisnika - HRK]]+Ugovori_OPULJP[[#This Row],[Privatni doprinos korisnika - HRK]]</f>
        <v>786540</v>
      </c>
      <c r="U1065" s="44" t="s">
        <v>32</v>
      </c>
      <c r="V1065" s="44" t="s">
        <v>29</v>
      </c>
      <c r="W1065" s="21" t="s">
        <v>4070</v>
      </c>
      <c r="X1065" s="21" t="s">
        <v>704</v>
      </c>
      <c r="Y1065" s="11"/>
    </row>
    <row r="1066" spans="1:25" ht="51" customHeight="1" x14ac:dyDescent="0.2">
      <c r="A1066" s="33" t="s">
        <v>4071</v>
      </c>
      <c r="B1066" s="24" t="s">
        <v>700</v>
      </c>
      <c r="C1066" s="21" t="s">
        <v>701</v>
      </c>
      <c r="D1066" s="21" t="s">
        <v>3069</v>
      </c>
      <c r="E1066" s="44" t="s">
        <v>74</v>
      </c>
      <c r="F1066" s="34" t="s">
        <v>4072</v>
      </c>
      <c r="G1066" s="34" t="s">
        <v>4073</v>
      </c>
      <c r="H1066" s="29">
        <v>44196</v>
      </c>
      <c r="I1066" s="84">
        <v>44681</v>
      </c>
      <c r="J1066" s="29" t="str">
        <f ca="1">IF(Ugovori_OPULJP[[#This Row],[DATUM ZAVRŠETKA OPERACIJE]]&lt;TODAY(),"završen","u provedbi")</f>
        <v>završen</v>
      </c>
      <c r="K1066" s="43" t="s">
        <v>248</v>
      </c>
      <c r="L1066" s="85" t="s">
        <v>248</v>
      </c>
      <c r="M1066" s="42">
        <v>0.85</v>
      </c>
      <c r="N1066" s="42">
        <v>0.15</v>
      </c>
      <c r="O1066" s="27">
        <f>Ugovori_OPULJP[[#This Row],[Bespovratna sredstva - Ukupno (EU+Nac) HRK
= Ukupna ugovorena vrijednost bespovratnih sredstava]]*Ugovori_OPULJP[[#This Row],[EU STOPA SUFINANCIRANJA %
EU CO-FINANCING RATE %]]</f>
        <v>1576495</v>
      </c>
      <c r="P1066" s="40">
        <f>Ugovori_OPULJP[[#This Row],[Bespovratna sredstva - Ukupno (EU+Nac) HRK
= Ukupna ugovorena vrijednost bespovratnih sredstava]]*Ugovori_OPULJP[[#This Row],[STOPA NACIONALNOG SUFINANCIRANJA %]]</f>
        <v>278205</v>
      </c>
      <c r="Q1066" s="20">
        <v>1854700</v>
      </c>
      <c r="R1066" s="40">
        <v>0</v>
      </c>
      <c r="S1066" s="27">
        <v>0</v>
      </c>
      <c r="T1066" s="20">
        <f>Ugovori_OPULJP[[#This Row],[Bespovratna sredstva - Ukupno (EU+Nac) HRK
= Ukupna ugovorena vrijednost bespovratnih sredstava]]+Ugovori_OPULJP[[#This Row],[Javni doprinos korisnika - HRK]]+Ugovori_OPULJP[[#This Row],[Privatni doprinos korisnika - HRK]]</f>
        <v>1854700</v>
      </c>
      <c r="U1066" s="17" t="s">
        <v>32</v>
      </c>
      <c r="V1066" s="44" t="s">
        <v>29</v>
      </c>
      <c r="W1066" s="21" t="s">
        <v>4074</v>
      </c>
      <c r="X1066" s="35" t="s">
        <v>704</v>
      </c>
      <c r="Y1066" s="11"/>
    </row>
    <row r="1067" spans="1:25" ht="51" customHeight="1" x14ac:dyDescent="0.2">
      <c r="A1067" s="28" t="s">
        <v>4075</v>
      </c>
      <c r="B1067" s="24" t="s">
        <v>700</v>
      </c>
      <c r="C1067" s="21" t="s">
        <v>701</v>
      </c>
      <c r="D1067" s="21" t="s">
        <v>3069</v>
      </c>
      <c r="E1067" s="44" t="s">
        <v>74</v>
      </c>
      <c r="F1067" s="23" t="s">
        <v>4076</v>
      </c>
      <c r="G1067" s="23" t="s">
        <v>4077</v>
      </c>
      <c r="H1067" s="29">
        <v>44200</v>
      </c>
      <c r="I1067" s="29">
        <v>44746</v>
      </c>
      <c r="J1067" s="29" t="str">
        <f ca="1">IF(Ugovori_OPULJP[[#This Row],[DATUM ZAVRŠETKA OPERACIJE]]&lt;TODAY(),"završen","u provedbi")</f>
        <v>završen</v>
      </c>
      <c r="K1067" s="22" t="s">
        <v>92</v>
      </c>
      <c r="L1067" s="22" t="s">
        <v>92</v>
      </c>
      <c r="M1067" s="42">
        <v>0.85</v>
      </c>
      <c r="N1067" s="42">
        <v>0.15</v>
      </c>
      <c r="O1067" s="27">
        <f>Ugovori_OPULJP[[#This Row],[Bespovratna sredstva - Ukupno (EU+Nac) HRK
= Ukupna ugovorena vrijednost bespovratnih sredstava]]*Ugovori_OPULJP[[#This Row],[EU STOPA SUFINANCIRANJA %
EU CO-FINANCING RATE %]]</f>
        <v>764511.25</v>
      </c>
      <c r="P1067" s="27">
        <f>Ugovori_OPULJP[[#This Row],[Bespovratna sredstva - Ukupno (EU+Nac) HRK
= Ukupna ugovorena vrijednost bespovratnih sredstava]]*Ugovori_OPULJP[[#This Row],[STOPA NACIONALNOG SUFINANCIRANJA %]]</f>
        <v>134913.75</v>
      </c>
      <c r="Q1067" s="20">
        <v>899425</v>
      </c>
      <c r="R1067" s="27">
        <v>0</v>
      </c>
      <c r="S1067" s="27">
        <v>0</v>
      </c>
      <c r="T1067" s="20">
        <f>Ugovori_OPULJP[[#This Row],[Bespovratna sredstva - Ukupno (EU+Nac) HRK
= Ukupna ugovorena vrijednost bespovratnih sredstava]]+Ugovori_OPULJP[[#This Row],[Javni doprinos korisnika - HRK]]+Ugovori_OPULJP[[#This Row],[Privatni doprinos korisnika - HRK]]</f>
        <v>899425</v>
      </c>
      <c r="U1067" s="44" t="s">
        <v>32</v>
      </c>
      <c r="V1067" s="44" t="s">
        <v>29</v>
      </c>
      <c r="W1067" s="21" t="s">
        <v>4078</v>
      </c>
      <c r="X1067" s="21" t="s">
        <v>704</v>
      </c>
      <c r="Y1067" s="11"/>
    </row>
    <row r="1068" spans="1:25" ht="51" customHeight="1" x14ac:dyDescent="0.2">
      <c r="A1068" s="28" t="s">
        <v>4079</v>
      </c>
      <c r="B1068" s="24" t="s">
        <v>700</v>
      </c>
      <c r="C1068" s="21" t="s">
        <v>701</v>
      </c>
      <c r="D1068" s="21" t="s">
        <v>3069</v>
      </c>
      <c r="E1068" s="44" t="s">
        <v>74</v>
      </c>
      <c r="F1068" s="23" t="s">
        <v>4080</v>
      </c>
      <c r="G1068" s="23" t="s">
        <v>1885</v>
      </c>
      <c r="H1068" s="29">
        <v>44200</v>
      </c>
      <c r="I1068" s="29">
        <v>44746</v>
      </c>
      <c r="J1068" s="29" t="str">
        <f ca="1">IF(Ugovori_OPULJP[[#This Row],[DATUM ZAVRŠETKA OPERACIJE]]&lt;TODAY(),"završen","u provedbi")</f>
        <v>završen</v>
      </c>
      <c r="K1068" s="22" t="s">
        <v>248</v>
      </c>
      <c r="L1068" s="22" t="s">
        <v>248</v>
      </c>
      <c r="M1068" s="42">
        <v>0.85</v>
      </c>
      <c r="N1068" s="42">
        <v>0.15</v>
      </c>
      <c r="O1068" s="27">
        <f>Ugovori_OPULJP[[#This Row],[Bespovratna sredstva - Ukupno (EU+Nac) HRK
= Ukupna ugovorena vrijednost bespovratnih sredstava]]*Ugovori_OPULJP[[#This Row],[EU STOPA SUFINANCIRANJA %
EU CO-FINANCING RATE %]]</f>
        <v>4249999.83</v>
      </c>
      <c r="P1068" s="27">
        <f>Ugovori_OPULJP[[#This Row],[Bespovratna sredstva - Ukupno (EU+Nac) HRK
= Ukupna ugovorena vrijednost bespovratnih sredstava]]*Ugovori_OPULJP[[#This Row],[STOPA NACIONALNOG SUFINANCIRANJA %]]</f>
        <v>749999.97</v>
      </c>
      <c r="Q1068" s="20">
        <v>4999999.8</v>
      </c>
      <c r="R1068" s="27">
        <v>0</v>
      </c>
      <c r="S1068" s="27">
        <v>0</v>
      </c>
      <c r="T1068" s="20">
        <f>Ugovori_OPULJP[[#This Row],[Bespovratna sredstva - Ukupno (EU+Nac) HRK
= Ukupna ugovorena vrijednost bespovratnih sredstava]]+Ugovori_OPULJP[[#This Row],[Javni doprinos korisnika - HRK]]+Ugovori_OPULJP[[#This Row],[Privatni doprinos korisnika - HRK]]</f>
        <v>4999999.8</v>
      </c>
      <c r="U1068" s="44" t="s">
        <v>32</v>
      </c>
      <c r="V1068" s="44" t="s">
        <v>29</v>
      </c>
      <c r="W1068" s="21" t="s">
        <v>4081</v>
      </c>
      <c r="X1068" s="21" t="s">
        <v>704</v>
      </c>
      <c r="Y1068" s="11"/>
    </row>
    <row r="1069" spans="1:25" ht="51" customHeight="1" x14ac:dyDescent="0.2">
      <c r="A1069" s="28" t="s">
        <v>4082</v>
      </c>
      <c r="B1069" s="24" t="s">
        <v>700</v>
      </c>
      <c r="C1069" s="21" t="s">
        <v>701</v>
      </c>
      <c r="D1069" s="21" t="s">
        <v>3069</v>
      </c>
      <c r="E1069" s="44" t="s">
        <v>74</v>
      </c>
      <c r="F1069" s="23" t="s">
        <v>4083</v>
      </c>
      <c r="G1069" s="23" t="s">
        <v>4084</v>
      </c>
      <c r="H1069" s="29">
        <v>44203</v>
      </c>
      <c r="I1069" s="29">
        <v>44658</v>
      </c>
      <c r="J1069" s="29" t="str">
        <f ca="1">IF(Ugovori_OPULJP[[#This Row],[DATUM ZAVRŠETKA OPERACIJE]]&lt;TODAY(),"završen","u provedbi")</f>
        <v>završen</v>
      </c>
      <c r="K1069" s="22" t="s">
        <v>208</v>
      </c>
      <c r="L1069" s="22" t="s">
        <v>320</v>
      </c>
      <c r="M1069" s="42">
        <v>0.85</v>
      </c>
      <c r="N1069" s="42">
        <v>0.15</v>
      </c>
      <c r="O1069" s="27">
        <f>Ugovori_OPULJP[[#This Row],[Bespovratna sredstva - Ukupno (EU+Nac) HRK
= Ukupna ugovorena vrijednost bespovratnih sredstava]]*Ugovori_OPULJP[[#This Row],[EU STOPA SUFINANCIRANJA %
EU CO-FINANCING RATE %]]</f>
        <v>3157199.625</v>
      </c>
      <c r="P1069" s="27">
        <f>Ugovori_OPULJP[[#This Row],[Bespovratna sredstva - Ukupno (EU+Nac) HRK
= Ukupna ugovorena vrijednost bespovratnih sredstava]]*Ugovori_OPULJP[[#This Row],[STOPA NACIONALNOG SUFINANCIRANJA %]]</f>
        <v>557152.875</v>
      </c>
      <c r="Q1069" s="20">
        <v>3714352.5</v>
      </c>
      <c r="R1069" s="27">
        <v>0</v>
      </c>
      <c r="S1069" s="27">
        <v>0</v>
      </c>
      <c r="T1069" s="20">
        <f>Ugovori_OPULJP[[#This Row],[Bespovratna sredstva - Ukupno (EU+Nac) HRK
= Ukupna ugovorena vrijednost bespovratnih sredstava]]+Ugovori_OPULJP[[#This Row],[Javni doprinos korisnika - HRK]]+Ugovori_OPULJP[[#This Row],[Privatni doprinos korisnika - HRK]]</f>
        <v>3714352.5</v>
      </c>
      <c r="U1069" s="44" t="s">
        <v>32</v>
      </c>
      <c r="V1069" s="44" t="s">
        <v>29</v>
      </c>
      <c r="W1069" s="21" t="s">
        <v>4085</v>
      </c>
      <c r="X1069" s="21" t="s">
        <v>704</v>
      </c>
      <c r="Y1069" s="11"/>
    </row>
    <row r="1070" spans="1:25" ht="51" customHeight="1" x14ac:dyDescent="0.2">
      <c r="A1070" s="28" t="s">
        <v>4086</v>
      </c>
      <c r="B1070" s="24" t="s">
        <v>700</v>
      </c>
      <c r="C1070" s="21" t="s">
        <v>701</v>
      </c>
      <c r="D1070" s="21" t="s">
        <v>3069</v>
      </c>
      <c r="E1070" s="44" t="s">
        <v>74</v>
      </c>
      <c r="F1070" s="23" t="s">
        <v>1876</v>
      </c>
      <c r="G1070" s="23" t="s">
        <v>1877</v>
      </c>
      <c r="H1070" s="29">
        <v>44207</v>
      </c>
      <c r="I1070" s="29">
        <v>44753</v>
      </c>
      <c r="J1070" s="29" t="str">
        <f ca="1">IF(Ugovori_OPULJP[[#This Row],[DATUM ZAVRŠETKA OPERACIJE]]&lt;TODAY(),"završen","u provedbi")</f>
        <v>završen</v>
      </c>
      <c r="K1070" s="22" t="s">
        <v>97</v>
      </c>
      <c r="L1070" s="22" t="s">
        <v>97</v>
      </c>
      <c r="M1070" s="42">
        <v>0.85</v>
      </c>
      <c r="N1070" s="42">
        <v>0.15</v>
      </c>
      <c r="O1070" s="27">
        <f>Ugovori_OPULJP[[#This Row],[Bespovratna sredstva - Ukupno (EU+Nac) HRK
= Ukupna ugovorena vrijednost bespovratnih sredstava]]*Ugovori_OPULJP[[#This Row],[EU STOPA SUFINANCIRANJA %
EU CO-FINANCING RATE %]]</f>
        <v>1574591</v>
      </c>
      <c r="P1070" s="27">
        <f>Ugovori_OPULJP[[#This Row],[Bespovratna sredstva - Ukupno (EU+Nac) HRK
= Ukupna ugovorena vrijednost bespovratnih sredstava]]*Ugovori_OPULJP[[#This Row],[STOPA NACIONALNOG SUFINANCIRANJA %]]</f>
        <v>277869</v>
      </c>
      <c r="Q1070" s="20">
        <v>1852460</v>
      </c>
      <c r="R1070" s="27">
        <v>0</v>
      </c>
      <c r="S1070" s="27">
        <v>0</v>
      </c>
      <c r="T1070" s="20">
        <f>Ugovori_OPULJP[[#This Row],[Bespovratna sredstva - Ukupno (EU+Nac) HRK
= Ukupna ugovorena vrijednost bespovratnih sredstava]]+Ugovori_OPULJP[[#This Row],[Javni doprinos korisnika - HRK]]+Ugovori_OPULJP[[#This Row],[Privatni doprinos korisnika - HRK]]</f>
        <v>1852460</v>
      </c>
      <c r="U1070" s="44" t="s">
        <v>32</v>
      </c>
      <c r="V1070" s="44" t="s">
        <v>29</v>
      </c>
      <c r="W1070" s="21" t="s">
        <v>4087</v>
      </c>
      <c r="X1070" s="21" t="s">
        <v>704</v>
      </c>
      <c r="Y1070" s="11"/>
    </row>
    <row r="1071" spans="1:25" ht="51" customHeight="1" x14ac:dyDescent="0.2">
      <c r="A1071" s="28" t="s">
        <v>4088</v>
      </c>
      <c r="B1071" s="24" t="s">
        <v>700</v>
      </c>
      <c r="C1071" s="21" t="s">
        <v>701</v>
      </c>
      <c r="D1071" s="21" t="s">
        <v>3069</v>
      </c>
      <c r="E1071" s="44" t="s">
        <v>74</v>
      </c>
      <c r="F1071" s="23" t="s">
        <v>4089</v>
      </c>
      <c r="G1071" s="23" t="s">
        <v>4090</v>
      </c>
      <c r="H1071" s="29">
        <v>44203</v>
      </c>
      <c r="I1071" s="29">
        <v>44749</v>
      </c>
      <c r="J1071" s="29" t="str">
        <f ca="1">IF(Ugovori_OPULJP[[#This Row],[DATUM ZAVRŠETKA OPERACIJE]]&lt;TODAY(),"završen","u provedbi")</f>
        <v>završen</v>
      </c>
      <c r="K1071" s="22" t="s">
        <v>560</v>
      </c>
      <c r="L1071" s="22" t="s">
        <v>560</v>
      </c>
      <c r="M1071" s="42">
        <v>0.85</v>
      </c>
      <c r="N1071" s="42">
        <v>0.15</v>
      </c>
      <c r="O1071" s="27">
        <f>Ugovori_OPULJP[[#This Row],[Bespovratna sredstva - Ukupno (EU+Nac) HRK
= Ukupna ugovorena vrijednost bespovratnih sredstava]]*Ugovori_OPULJP[[#This Row],[EU STOPA SUFINANCIRANJA %
EU CO-FINANCING RATE %]]</f>
        <v>1183795</v>
      </c>
      <c r="P1071" s="27">
        <f>Ugovori_OPULJP[[#This Row],[Bespovratna sredstva - Ukupno (EU+Nac) HRK
= Ukupna ugovorena vrijednost bespovratnih sredstava]]*Ugovori_OPULJP[[#This Row],[STOPA NACIONALNOG SUFINANCIRANJA %]]</f>
        <v>208905</v>
      </c>
      <c r="Q1071" s="20">
        <v>1392700</v>
      </c>
      <c r="R1071" s="27">
        <v>0</v>
      </c>
      <c r="S1071" s="27">
        <v>0</v>
      </c>
      <c r="T1071" s="20">
        <f>Ugovori_OPULJP[[#This Row],[Bespovratna sredstva - Ukupno (EU+Nac) HRK
= Ukupna ugovorena vrijednost bespovratnih sredstava]]+Ugovori_OPULJP[[#This Row],[Javni doprinos korisnika - HRK]]+Ugovori_OPULJP[[#This Row],[Privatni doprinos korisnika - HRK]]</f>
        <v>1392700</v>
      </c>
      <c r="U1071" s="44" t="s">
        <v>32</v>
      </c>
      <c r="V1071" s="44" t="s">
        <v>29</v>
      </c>
      <c r="W1071" s="21" t="s">
        <v>4091</v>
      </c>
      <c r="X1071" s="21" t="s">
        <v>704</v>
      </c>
      <c r="Y1071" s="11"/>
    </row>
    <row r="1072" spans="1:25" ht="51" customHeight="1" x14ac:dyDescent="0.2">
      <c r="A1072" s="28" t="s">
        <v>4092</v>
      </c>
      <c r="B1072" s="24" t="s">
        <v>700</v>
      </c>
      <c r="C1072" s="21" t="s">
        <v>701</v>
      </c>
      <c r="D1072" s="21" t="s">
        <v>3069</v>
      </c>
      <c r="E1072" s="44" t="s">
        <v>74</v>
      </c>
      <c r="F1072" s="23" t="s">
        <v>4093</v>
      </c>
      <c r="G1072" s="37" t="s">
        <v>1897</v>
      </c>
      <c r="H1072" s="29">
        <v>44203</v>
      </c>
      <c r="I1072" s="29">
        <v>44568</v>
      </c>
      <c r="J1072" s="29" t="str">
        <f ca="1">IF(Ugovori_OPULJP[[#This Row],[DATUM ZAVRŠETKA OPERACIJE]]&lt;TODAY(),"završen","u provedbi")</f>
        <v>završen</v>
      </c>
      <c r="K1072" s="22" t="s">
        <v>248</v>
      </c>
      <c r="L1072" s="22" t="s">
        <v>248</v>
      </c>
      <c r="M1072" s="42">
        <v>0.85</v>
      </c>
      <c r="N1072" s="42">
        <v>0.15</v>
      </c>
      <c r="O1072" s="27">
        <f>Ugovori_OPULJP[[#This Row],[Bespovratna sredstva - Ukupno (EU+Nac) HRK
= Ukupna ugovorena vrijednost bespovratnih sredstava]]*Ugovori_OPULJP[[#This Row],[EU STOPA SUFINANCIRANJA %
EU CO-FINANCING RATE %]]</f>
        <v>471308</v>
      </c>
      <c r="P1072" s="27">
        <f>Ugovori_OPULJP[[#This Row],[Bespovratna sredstva - Ukupno (EU+Nac) HRK
= Ukupna ugovorena vrijednost bespovratnih sredstava]]*Ugovori_OPULJP[[#This Row],[STOPA NACIONALNOG SUFINANCIRANJA %]]</f>
        <v>83172</v>
      </c>
      <c r="Q1072" s="20">
        <v>554480</v>
      </c>
      <c r="R1072" s="27">
        <v>0</v>
      </c>
      <c r="S1072" s="27">
        <v>0</v>
      </c>
      <c r="T1072" s="20">
        <f>Ugovori_OPULJP[[#This Row],[Bespovratna sredstva - Ukupno (EU+Nac) HRK
= Ukupna ugovorena vrijednost bespovratnih sredstava]]+Ugovori_OPULJP[[#This Row],[Javni doprinos korisnika - HRK]]+Ugovori_OPULJP[[#This Row],[Privatni doprinos korisnika - HRK]]</f>
        <v>554480</v>
      </c>
      <c r="U1072" s="44" t="s">
        <v>32</v>
      </c>
      <c r="V1072" s="44" t="s">
        <v>29</v>
      </c>
      <c r="W1072" s="21" t="s">
        <v>4094</v>
      </c>
      <c r="X1072" s="21" t="s">
        <v>704</v>
      </c>
      <c r="Y1072" s="11"/>
    </row>
    <row r="1073" spans="1:25" ht="38.25" customHeight="1" x14ac:dyDescent="0.2">
      <c r="A1073" s="28" t="s">
        <v>4095</v>
      </c>
      <c r="B1073" s="24" t="s">
        <v>700</v>
      </c>
      <c r="C1073" s="21" t="s">
        <v>701</v>
      </c>
      <c r="D1073" s="21" t="s">
        <v>3069</v>
      </c>
      <c r="E1073" s="44" t="s">
        <v>74</v>
      </c>
      <c r="F1073" s="23" t="s">
        <v>4096</v>
      </c>
      <c r="G1073" s="23" t="s">
        <v>4097</v>
      </c>
      <c r="H1073" s="29">
        <v>44204</v>
      </c>
      <c r="I1073" s="29">
        <v>44750</v>
      </c>
      <c r="J1073" s="29" t="str">
        <f ca="1">IF(Ugovori_OPULJP[[#This Row],[DATUM ZAVRŠETKA OPERACIJE]]&lt;TODAY(),"završen","u provedbi")</f>
        <v>završen</v>
      </c>
      <c r="K1073" s="22" t="s">
        <v>92</v>
      </c>
      <c r="L1073" s="22" t="s">
        <v>92</v>
      </c>
      <c r="M1073" s="42">
        <v>0.85</v>
      </c>
      <c r="N1073" s="42">
        <v>0.15</v>
      </c>
      <c r="O1073" s="27">
        <f>Ugovori_OPULJP[[#This Row],[Bespovratna sredstva - Ukupno (EU+Nac) HRK
= Ukupna ugovorena vrijednost bespovratnih sredstava]]*Ugovori_OPULJP[[#This Row],[EU STOPA SUFINANCIRANJA %
EU CO-FINANCING RATE %]]</f>
        <v>473178</v>
      </c>
      <c r="P1073" s="27">
        <f>Ugovori_OPULJP[[#This Row],[Bespovratna sredstva - Ukupno (EU+Nac) HRK
= Ukupna ugovorena vrijednost bespovratnih sredstava]]*Ugovori_OPULJP[[#This Row],[STOPA NACIONALNOG SUFINANCIRANJA %]]</f>
        <v>83502</v>
      </c>
      <c r="Q1073" s="20">
        <v>556680</v>
      </c>
      <c r="R1073" s="27">
        <v>0</v>
      </c>
      <c r="S1073" s="27">
        <v>0</v>
      </c>
      <c r="T1073" s="20">
        <f>Ugovori_OPULJP[[#This Row],[Bespovratna sredstva - Ukupno (EU+Nac) HRK
= Ukupna ugovorena vrijednost bespovratnih sredstava]]+Ugovori_OPULJP[[#This Row],[Javni doprinos korisnika - HRK]]+Ugovori_OPULJP[[#This Row],[Privatni doprinos korisnika - HRK]]</f>
        <v>556680</v>
      </c>
      <c r="U1073" s="44" t="s">
        <v>32</v>
      </c>
      <c r="V1073" s="44" t="s">
        <v>29</v>
      </c>
      <c r="W1073" s="21" t="s">
        <v>4098</v>
      </c>
      <c r="X1073" s="21" t="s">
        <v>704</v>
      </c>
      <c r="Y1073" s="11"/>
    </row>
    <row r="1074" spans="1:25" ht="51" customHeight="1" x14ac:dyDescent="0.2">
      <c r="A1074" s="28" t="s">
        <v>4099</v>
      </c>
      <c r="B1074" s="24" t="s">
        <v>700</v>
      </c>
      <c r="C1074" s="21" t="s">
        <v>701</v>
      </c>
      <c r="D1074" s="21" t="s">
        <v>3069</v>
      </c>
      <c r="E1074" s="44" t="s">
        <v>74</v>
      </c>
      <c r="F1074" s="23" t="s">
        <v>4100</v>
      </c>
      <c r="G1074" s="23" t="s">
        <v>4101</v>
      </c>
      <c r="H1074" s="29">
        <v>44200</v>
      </c>
      <c r="I1074" s="29">
        <v>44655</v>
      </c>
      <c r="J1074" s="29" t="str">
        <f ca="1">IF(Ugovori_OPULJP[[#This Row],[DATUM ZAVRŠETKA OPERACIJE]]&lt;TODAY(),"završen","u provedbi")</f>
        <v>završen</v>
      </c>
      <c r="K1074" s="22" t="s">
        <v>92</v>
      </c>
      <c r="L1074" s="22" t="s">
        <v>92</v>
      </c>
      <c r="M1074" s="42">
        <v>0.85</v>
      </c>
      <c r="N1074" s="42">
        <v>0.15</v>
      </c>
      <c r="O1074" s="27">
        <f>Ugovori_OPULJP[[#This Row],[Bespovratna sredstva - Ukupno (EU+Nac) HRK
= Ukupna ugovorena vrijednost bespovratnih sredstava]]*Ugovori_OPULJP[[#This Row],[EU STOPA SUFINANCIRANJA %
EU CO-FINANCING RATE %]]</f>
        <v>1578335.25</v>
      </c>
      <c r="P1074" s="27">
        <f>Ugovori_OPULJP[[#This Row],[Bespovratna sredstva - Ukupno (EU+Nac) HRK
= Ukupna ugovorena vrijednost bespovratnih sredstava]]*Ugovori_OPULJP[[#This Row],[STOPA NACIONALNOG SUFINANCIRANJA %]]</f>
        <v>278529.75</v>
      </c>
      <c r="Q1074" s="20">
        <v>1856865</v>
      </c>
      <c r="R1074" s="27">
        <v>0</v>
      </c>
      <c r="S1074" s="27">
        <v>0</v>
      </c>
      <c r="T1074" s="20">
        <f>Ugovori_OPULJP[[#This Row],[Bespovratna sredstva - Ukupno (EU+Nac) HRK
= Ukupna ugovorena vrijednost bespovratnih sredstava]]+Ugovori_OPULJP[[#This Row],[Javni doprinos korisnika - HRK]]+Ugovori_OPULJP[[#This Row],[Privatni doprinos korisnika - HRK]]</f>
        <v>1856865</v>
      </c>
      <c r="U1074" s="44" t="s">
        <v>32</v>
      </c>
      <c r="V1074" s="44" t="s">
        <v>29</v>
      </c>
      <c r="W1074" s="21" t="s">
        <v>4102</v>
      </c>
      <c r="X1074" s="21" t="s">
        <v>704</v>
      </c>
      <c r="Y1074" s="11"/>
    </row>
    <row r="1075" spans="1:25" ht="51" customHeight="1" x14ac:dyDescent="0.2">
      <c r="A1075" s="28" t="s">
        <v>4103</v>
      </c>
      <c r="B1075" s="24" t="s">
        <v>700</v>
      </c>
      <c r="C1075" s="21" t="s">
        <v>701</v>
      </c>
      <c r="D1075" s="21" t="s">
        <v>3069</v>
      </c>
      <c r="E1075" s="44" t="s">
        <v>74</v>
      </c>
      <c r="F1075" s="23" t="s">
        <v>4104</v>
      </c>
      <c r="G1075" s="23" t="s">
        <v>4105</v>
      </c>
      <c r="H1075" s="29">
        <v>44203</v>
      </c>
      <c r="I1075" s="29">
        <v>44749</v>
      </c>
      <c r="J1075" s="29" t="str">
        <f ca="1">IF(Ugovori_OPULJP[[#This Row],[DATUM ZAVRŠETKA OPERACIJE]]&lt;TODAY(),"završen","u provedbi")</f>
        <v>završen</v>
      </c>
      <c r="K1075" s="22" t="s">
        <v>171</v>
      </c>
      <c r="L1075" s="22" t="s">
        <v>171</v>
      </c>
      <c r="M1075" s="42">
        <v>0.85</v>
      </c>
      <c r="N1075" s="42">
        <v>0.15</v>
      </c>
      <c r="O1075" s="27">
        <f>Ugovori_OPULJP[[#This Row],[Bespovratna sredstva - Ukupno (EU+Nac) HRK
= Ukupna ugovorena vrijednost bespovratnih sredstava]]*Ugovori_OPULJP[[#This Row],[EU STOPA SUFINANCIRANJA %
EU CO-FINANCING RATE %]]</f>
        <v>787142.5</v>
      </c>
      <c r="P1075" s="27">
        <f>Ugovori_OPULJP[[#This Row],[Bespovratna sredstva - Ukupno (EU+Nac) HRK
= Ukupna ugovorena vrijednost bespovratnih sredstava]]*Ugovori_OPULJP[[#This Row],[STOPA NACIONALNOG SUFINANCIRANJA %]]</f>
        <v>138907.5</v>
      </c>
      <c r="Q1075" s="20">
        <v>926050</v>
      </c>
      <c r="R1075" s="27">
        <v>0</v>
      </c>
      <c r="S1075" s="27">
        <v>0</v>
      </c>
      <c r="T1075" s="20">
        <f>Ugovori_OPULJP[[#This Row],[Bespovratna sredstva - Ukupno (EU+Nac) HRK
= Ukupna ugovorena vrijednost bespovratnih sredstava]]+Ugovori_OPULJP[[#This Row],[Javni doprinos korisnika - HRK]]+Ugovori_OPULJP[[#This Row],[Privatni doprinos korisnika - HRK]]</f>
        <v>926050</v>
      </c>
      <c r="U1075" s="44" t="s">
        <v>32</v>
      </c>
      <c r="V1075" s="44" t="s">
        <v>29</v>
      </c>
      <c r="W1075" s="21" t="s">
        <v>4106</v>
      </c>
      <c r="X1075" s="21" t="s">
        <v>704</v>
      </c>
      <c r="Y1075" s="11"/>
    </row>
    <row r="1076" spans="1:25" ht="51" customHeight="1" x14ac:dyDescent="0.2">
      <c r="A1076" s="33" t="s">
        <v>4107</v>
      </c>
      <c r="B1076" s="24" t="s">
        <v>700</v>
      </c>
      <c r="C1076" s="21" t="s">
        <v>701</v>
      </c>
      <c r="D1076" s="21" t="s">
        <v>3069</v>
      </c>
      <c r="E1076" s="44" t="s">
        <v>74</v>
      </c>
      <c r="F1076" s="38" t="s">
        <v>1384</v>
      </c>
      <c r="G1076" s="37" t="s">
        <v>1385</v>
      </c>
      <c r="H1076" s="84">
        <v>44196</v>
      </c>
      <c r="I1076" s="84">
        <v>44651</v>
      </c>
      <c r="J1076" s="29" t="str">
        <f ca="1">IF(Ugovori_OPULJP[[#This Row],[DATUM ZAVRŠETKA OPERACIJE]]&lt;TODAY(),"završen","u provedbi")</f>
        <v>završen</v>
      </c>
      <c r="K1076" s="43" t="s">
        <v>92</v>
      </c>
      <c r="L1076" s="85" t="s">
        <v>92</v>
      </c>
      <c r="M1076" s="42">
        <v>0.85</v>
      </c>
      <c r="N1076" s="42">
        <v>0.15</v>
      </c>
      <c r="O1076" s="27">
        <f>Ugovori_OPULJP[[#This Row],[Bespovratna sredstva - Ukupno (EU+Nac) HRK
= Ukupna ugovorena vrijednost bespovratnih sredstava]]*Ugovori_OPULJP[[#This Row],[EU STOPA SUFINANCIRANJA %
EU CO-FINANCING RATE %]]</f>
        <v>4053514</v>
      </c>
      <c r="P1076" s="40">
        <f>Ugovori_OPULJP[[#This Row],[Bespovratna sredstva - Ukupno (EU+Nac) HRK
= Ukupna ugovorena vrijednost bespovratnih sredstava]]*Ugovori_OPULJP[[#This Row],[STOPA NACIONALNOG SUFINANCIRANJA %]]</f>
        <v>715326</v>
      </c>
      <c r="Q1076" s="20">
        <v>4768840</v>
      </c>
      <c r="R1076" s="40">
        <v>0</v>
      </c>
      <c r="S1076" s="27">
        <v>0</v>
      </c>
      <c r="T1076" s="20">
        <f>Ugovori_OPULJP[[#This Row],[Bespovratna sredstva - Ukupno (EU+Nac) HRK
= Ukupna ugovorena vrijednost bespovratnih sredstava]]+Ugovori_OPULJP[[#This Row],[Javni doprinos korisnika - HRK]]+Ugovori_OPULJP[[#This Row],[Privatni doprinos korisnika - HRK]]</f>
        <v>4768840</v>
      </c>
      <c r="U1076" s="44" t="s">
        <v>32</v>
      </c>
      <c r="V1076" s="44" t="s">
        <v>29</v>
      </c>
      <c r="W1076" s="21" t="s">
        <v>4108</v>
      </c>
      <c r="X1076" s="21" t="s">
        <v>704</v>
      </c>
      <c r="Y1076" s="11"/>
    </row>
    <row r="1077" spans="1:25" ht="51" customHeight="1" x14ac:dyDescent="0.2">
      <c r="A1077" s="28" t="s">
        <v>4109</v>
      </c>
      <c r="B1077" s="24" t="s">
        <v>700</v>
      </c>
      <c r="C1077" s="21" t="s">
        <v>701</v>
      </c>
      <c r="D1077" s="21" t="s">
        <v>3069</v>
      </c>
      <c r="E1077" s="44" t="s">
        <v>74</v>
      </c>
      <c r="F1077" s="23" t="s">
        <v>4110</v>
      </c>
      <c r="G1077" s="23" t="s">
        <v>4111</v>
      </c>
      <c r="H1077" s="29">
        <v>44214</v>
      </c>
      <c r="I1077" s="29">
        <v>44699</v>
      </c>
      <c r="J1077" s="29" t="str">
        <f ca="1">IF(Ugovori_OPULJP[[#This Row],[DATUM ZAVRŠETKA OPERACIJE]]&lt;TODAY(),"završen","u provedbi")</f>
        <v>završen</v>
      </c>
      <c r="K1077" s="22" t="s">
        <v>248</v>
      </c>
      <c r="L1077" s="22" t="s">
        <v>248</v>
      </c>
      <c r="M1077" s="42">
        <v>0.85</v>
      </c>
      <c r="N1077" s="42">
        <v>0.15</v>
      </c>
      <c r="O1077" s="54">
        <f>Ugovori_OPULJP[[#This Row],[Bespovratna sredstva - Ukupno (EU+Nac) HRK
= Ukupna ugovorena vrijednost bespovratnih sredstava]]*Ugovori_OPULJP[[#This Row],[EU STOPA SUFINANCIRANJA %
EU CO-FINANCING RATE %]]</f>
        <v>1066977.375</v>
      </c>
      <c r="P1077" s="54">
        <f>Ugovori_OPULJP[[#This Row],[Bespovratna sredstva - Ukupno (EU+Nac) HRK
= Ukupna ugovorena vrijednost bespovratnih sredstava]]*Ugovori_OPULJP[[#This Row],[STOPA NACIONALNOG SUFINANCIRANJA %]]</f>
        <v>188290.125</v>
      </c>
      <c r="Q1077" s="58">
        <v>1255267.5</v>
      </c>
      <c r="R1077" s="54">
        <v>0</v>
      </c>
      <c r="S1077" s="54">
        <v>0</v>
      </c>
      <c r="T1077" s="58">
        <f>Ugovori_OPULJP[[#This Row],[Bespovratna sredstva - Ukupno (EU+Nac) HRK
= Ukupna ugovorena vrijednost bespovratnih sredstava]]+Ugovori_OPULJP[[#This Row],[Javni doprinos korisnika - HRK]]+Ugovori_OPULJP[[#This Row],[Privatni doprinos korisnika - HRK]]</f>
        <v>1255267.5</v>
      </c>
      <c r="U1077" s="44" t="s">
        <v>32</v>
      </c>
      <c r="V1077" s="44" t="s">
        <v>29</v>
      </c>
      <c r="W1077" s="21" t="s">
        <v>4112</v>
      </c>
      <c r="X1077" s="21" t="s">
        <v>704</v>
      </c>
      <c r="Y1077" s="11"/>
    </row>
    <row r="1078" spans="1:25" ht="38.25" customHeight="1" x14ac:dyDescent="0.2">
      <c r="A1078" s="28" t="s">
        <v>4113</v>
      </c>
      <c r="B1078" s="24" t="s">
        <v>700</v>
      </c>
      <c r="C1078" s="21" t="s">
        <v>701</v>
      </c>
      <c r="D1078" s="21" t="s">
        <v>3069</v>
      </c>
      <c r="E1078" s="44" t="s">
        <v>74</v>
      </c>
      <c r="F1078" s="23" t="s">
        <v>4114</v>
      </c>
      <c r="G1078" s="37" t="s">
        <v>1796</v>
      </c>
      <c r="H1078" s="29">
        <v>44207</v>
      </c>
      <c r="I1078" s="29">
        <v>44631</v>
      </c>
      <c r="J1078" s="29" t="str">
        <f ca="1">IF(Ugovori_OPULJP[[#This Row],[DATUM ZAVRŠETKA OPERACIJE]]&lt;TODAY(),"završen","u provedbi")</f>
        <v>završen</v>
      </c>
      <c r="K1078" s="22" t="s">
        <v>153</v>
      </c>
      <c r="L1078" s="18" t="s">
        <v>153</v>
      </c>
      <c r="M1078" s="42">
        <v>0.85</v>
      </c>
      <c r="N1078" s="42">
        <v>0.15</v>
      </c>
      <c r="O1078" s="54">
        <f>Ugovori_OPULJP[[#This Row],[Bespovratna sredstva - Ukupno (EU+Nac) HRK
= Ukupna ugovorena vrijednost bespovratnih sredstava]]*Ugovori_OPULJP[[#This Row],[EU STOPA SUFINANCIRANJA %
EU CO-FINANCING RATE %]]</f>
        <v>789352.5</v>
      </c>
      <c r="P1078" s="54">
        <f>Ugovori_OPULJP[[#This Row],[Bespovratna sredstva - Ukupno (EU+Nac) HRK
= Ukupna ugovorena vrijednost bespovratnih sredstava]]*Ugovori_OPULJP[[#This Row],[STOPA NACIONALNOG SUFINANCIRANJA %]]</f>
        <v>139297.5</v>
      </c>
      <c r="Q1078" s="58">
        <v>928650</v>
      </c>
      <c r="R1078" s="54">
        <v>0</v>
      </c>
      <c r="S1078" s="54">
        <v>0</v>
      </c>
      <c r="T1078" s="58">
        <f>Ugovori_OPULJP[[#This Row],[Bespovratna sredstva - Ukupno (EU+Nac) HRK
= Ukupna ugovorena vrijednost bespovratnih sredstava]]+Ugovori_OPULJP[[#This Row],[Javni doprinos korisnika - HRK]]+Ugovori_OPULJP[[#This Row],[Privatni doprinos korisnika - HRK]]</f>
        <v>928650</v>
      </c>
      <c r="U1078" s="44" t="s">
        <v>32</v>
      </c>
      <c r="V1078" s="44" t="s">
        <v>29</v>
      </c>
      <c r="W1078" s="21" t="s">
        <v>4115</v>
      </c>
      <c r="X1078" s="21" t="s">
        <v>704</v>
      </c>
      <c r="Y1078" s="11"/>
    </row>
    <row r="1079" spans="1:25" ht="51" customHeight="1" x14ac:dyDescent="0.2">
      <c r="A1079" s="28" t="s">
        <v>4116</v>
      </c>
      <c r="B1079" s="24" t="s">
        <v>700</v>
      </c>
      <c r="C1079" s="21" t="s">
        <v>701</v>
      </c>
      <c r="D1079" s="21" t="s">
        <v>3069</v>
      </c>
      <c r="E1079" s="44" t="s">
        <v>74</v>
      </c>
      <c r="F1079" s="23" t="s">
        <v>4117</v>
      </c>
      <c r="G1079" s="23" t="s">
        <v>4118</v>
      </c>
      <c r="H1079" s="29">
        <v>44201</v>
      </c>
      <c r="I1079" s="29">
        <v>44747</v>
      </c>
      <c r="J1079" s="29" t="str">
        <f ca="1">IF(Ugovori_OPULJP[[#This Row],[DATUM ZAVRŠETKA OPERACIJE]]&lt;TODAY(),"završen","u provedbi")</f>
        <v>završen</v>
      </c>
      <c r="K1079" s="22" t="s">
        <v>248</v>
      </c>
      <c r="L1079" s="22" t="s">
        <v>248</v>
      </c>
      <c r="M1079" s="42">
        <v>0.85</v>
      </c>
      <c r="N1079" s="42">
        <v>0.15</v>
      </c>
      <c r="O1079" s="54">
        <f>Ugovori_OPULJP[[#This Row],[Bespovratna sredstva - Ukupno (EU+Nac) HRK
= Ukupna ugovorena vrijednost bespovratnih sredstava]]*Ugovori_OPULJP[[#This Row],[EU STOPA SUFINANCIRANJA %
EU CO-FINANCING RATE %]]</f>
        <v>1577748.75</v>
      </c>
      <c r="P1079" s="54">
        <f>Ugovori_OPULJP[[#This Row],[Bespovratna sredstva - Ukupno (EU+Nac) HRK
= Ukupna ugovorena vrijednost bespovratnih sredstava]]*Ugovori_OPULJP[[#This Row],[STOPA NACIONALNOG SUFINANCIRANJA %]]</f>
        <v>278426.25</v>
      </c>
      <c r="Q1079" s="58">
        <v>1856175</v>
      </c>
      <c r="R1079" s="54">
        <v>0</v>
      </c>
      <c r="S1079" s="54">
        <v>0</v>
      </c>
      <c r="T1079" s="58">
        <f>Ugovori_OPULJP[[#This Row],[Bespovratna sredstva - Ukupno (EU+Nac) HRK
= Ukupna ugovorena vrijednost bespovratnih sredstava]]+Ugovori_OPULJP[[#This Row],[Javni doprinos korisnika - HRK]]+Ugovori_OPULJP[[#This Row],[Privatni doprinos korisnika - HRK]]</f>
        <v>1856175</v>
      </c>
      <c r="U1079" s="44" t="s">
        <v>32</v>
      </c>
      <c r="V1079" s="44" t="s">
        <v>29</v>
      </c>
      <c r="W1079" s="21" t="s">
        <v>4119</v>
      </c>
      <c r="X1079" s="21" t="s">
        <v>704</v>
      </c>
      <c r="Y1079" s="11"/>
    </row>
    <row r="1080" spans="1:25" ht="51" customHeight="1" x14ac:dyDescent="0.2">
      <c r="A1080" s="28" t="s">
        <v>4120</v>
      </c>
      <c r="B1080" s="24" t="s">
        <v>700</v>
      </c>
      <c r="C1080" s="21" t="s">
        <v>701</v>
      </c>
      <c r="D1080" s="21" t="s">
        <v>3069</v>
      </c>
      <c r="E1080" s="44" t="s">
        <v>74</v>
      </c>
      <c r="F1080" s="23" t="s">
        <v>4121</v>
      </c>
      <c r="G1080" s="37" t="s">
        <v>1764</v>
      </c>
      <c r="H1080" s="29">
        <v>44203</v>
      </c>
      <c r="I1080" s="29">
        <v>44627</v>
      </c>
      <c r="J1080" s="29" t="str">
        <f ca="1">IF(Ugovori_OPULJP[[#This Row],[DATUM ZAVRŠETKA OPERACIJE]]&lt;TODAY(),"završen","u provedbi")</f>
        <v>završen</v>
      </c>
      <c r="K1080" s="22" t="s">
        <v>266</v>
      </c>
      <c r="L1080" s="22" t="s">
        <v>266</v>
      </c>
      <c r="M1080" s="42">
        <v>0.85</v>
      </c>
      <c r="N1080" s="42">
        <v>0.15</v>
      </c>
      <c r="O1080" s="54">
        <f>Ugovori_OPULJP[[#This Row],[Bespovratna sredstva - Ukupno (EU+Nac) HRK
= Ukupna ugovorena vrijednost bespovratnih sredstava]]*Ugovori_OPULJP[[#This Row],[EU STOPA SUFINANCIRANJA %
EU CO-FINANCING RATE %]]</f>
        <v>788630</v>
      </c>
      <c r="P1080" s="54">
        <f>Ugovori_OPULJP[[#This Row],[Bespovratna sredstva - Ukupno (EU+Nac) HRK
= Ukupna ugovorena vrijednost bespovratnih sredstava]]*Ugovori_OPULJP[[#This Row],[STOPA NACIONALNOG SUFINANCIRANJA %]]</f>
        <v>139170</v>
      </c>
      <c r="Q1080" s="58">
        <v>927800</v>
      </c>
      <c r="R1080" s="54">
        <v>0</v>
      </c>
      <c r="S1080" s="54">
        <v>0</v>
      </c>
      <c r="T1080" s="58">
        <f>Ugovori_OPULJP[[#This Row],[Bespovratna sredstva - Ukupno (EU+Nac) HRK
= Ukupna ugovorena vrijednost bespovratnih sredstava]]+Ugovori_OPULJP[[#This Row],[Javni doprinos korisnika - HRK]]+Ugovori_OPULJP[[#This Row],[Privatni doprinos korisnika - HRK]]</f>
        <v>927800</v>
      </c>
      <c r="U1080" s="44" t="s">
        <v>32</v>
      </c>
      <c r="V1080" s="44" t="s">
        <v>29</v>
      </c>
      <c r="W1080" s="21" t="s">
        <v>4122</v>
      </c>
      <c r="X1080" s="21" t="s">
        <v>704</v>
      </c>
      <c r="Y1080" s="11"/>
    </row>
    <row r="1081" spans="1:25" ht="51" customHeight="1" x14ac:dyDescent="0.2">
      <c r="A1081" s="28" t="s">
        <v>4123</v>
      </c>
      <c r="B1081" s="24" t="s">
        <v>700</v>
      </c>
      <c r="C1081" s="21" t="s">
        <v>701</v>
      </c>
      <c r="D1081" s="21" t="s">
        <v>3069</v>
      </c>
      <c r="E1081" s="44" t="s">
        <v>74</v>
      </c>
      <c r="F1081" s="23" t="s">
        <v>4124</v>
      </c>
      <c r="G1081" s="37" t="s">
        <v>1651</v>
      </c>
      <c r="H1081" s="29">
        <v>44211</v>
      </c>
      <c r="I1081" s="29">
        <v>44576</v>
      </c>
      <c r="J1081" s="29" t="str">
        <f ca="1">IF(Ugovori_OPULJP[[#This Row],[DATUM ZAVRŠETKA OPERACIJE]]&lt;TODAY(),"završen","u provedbi")</f>
        <v>završen</v>
      </c>
      <c r="K1081" s="22" t="s">
        <v>153</v>
      </c>
      <c r="L1081" s="18" t="s">
        <v>153</v>
      </c>
      <c r="M1081" s="42">
        <v>0.85</v>
      </c>
      <c r="N1081" s="42">
        <v>0.15</v>
      </c>
      <c r="O1081" s="54">
        <f>Ugovori_OPULJP[[#This Row],[Bespovratna sredstva - Ukupno (EU+Nac) HRK
= Ukupna ugovorena vrijednost bespovratnih sredstava]]*Ugovori_OPULJP[[#This Row],[EU STOPA SUFINANCIRANJA %
EU CO-FINANCING RATE %]]</f>
        <v>947203.875</v>
      </c>
      <c r="P1081" s="54">
        <f>Ugovori_OPULJP[[#This Row],[Bespovratna sredstva - Ukupno (EU+Nac) HRK
= Ukupna ugovorena vrijednost bespovratnih sredstava]]*Ugovori_OPULJP[[#This Row],[STOPA NACIONALNOG SUFINANCIRANJA %]]</f>
        <v>167153.625</v>
      </c>
      <c r="Q1081" s="58">
        <v>1114357.5</v>
      </c>
      <c r="R1081" s="54">
        <v>0</v>
      </c>
      <c r="S1081" s="54">
        <v>0</v>
      </c>
      <c r="T1081" s="58">
        <f>Ugovori_OPULJP[[#This Row],[Bespovratna sredstva - Ukupno (EU+Nac) HRK
= Ukupna ugovorena vrijednost bespovratnih sredstava]]+Ugovori_OPULJP[[#This Row],[Javni doprinos korisnika - HRK]]+Ugovori_OPULJP[[#This Row],[Privatni doprinos korisnika - HRK]]</f>
        <v>1114357.5</v>
      </c>
      <c r="U1081" s="44" t="s">
        <v>32</v>
      </c>
      <c r="V1081" s="44" t="s">
        <v>29</v>
      </c>
      <c r="W1081" s="21" t="s">
        <v>4125</v>
      </c>
      <c r="X1081" s="21" t="s">
        <v>704</v>
      </c>
      <c r="Y1081" s="11"/>
    </row>
    <row r="1082" spans="1:25" ht="51" customHeight="1" x14ac:dyDescent="0.2">
      <c r="A1082" s="28" t="s">
        <v>4126</v>
      </c>
      <c r="B1082" s="24" t="s">
        <v>700</v>
      </c>
      <c r="C1082" s="21" t="s">
        <v>701</v>
      </c>
      <c r="D1082" s="21" t="s">
        <v>3069</v>
      </c>
      <c r="E1082" s="44" t="s">
        <v>74</v>
      </c>
      <c r="F1082" s="23" t="s">
        <v>4127</v>
      </c>
      <c r="G1082" s="37" t="s">
        <v>1627</v>
      </c>
      <c r="H1082" s="29">
        <v>44203</v>
      </c>
      <c r="I1082" s="29">
        <v>44627</v>
      </c>
      <c r="J1082" s="29" t="str">
        <f ca="1">IF(Ugovori_OPULJP[[#This Row],[DATUM ZAVRŠETKA OPERACIJE]]&lt;TODAY(),"završen","u provedbi")</f>
        <v>završen</v>
      </c>
      <c r="K1082" s="22" t="s">
        <v>560</v>
      </c>
      <c r="L1082" s="22" t="s">
        <v>560</v>
      </c>
      <c r="M1082" s="42">
        <v>0.85</v>
      </c>
      <c r="N1082" s="42">
        <v>0.15</v>
      </c>
      <c r="O1082" s="54">
        <f>Ugovori_OPULJP[[#This Row],[Bespovratna sredstva - Ukupno (EU+Nac) HRK
= Ukupna ugovorena vrijednost bespovratnih sredstava]]*Ugovori_OPULJP[[#This Row],[EU STOPA SUFINANCIRANJA %
EU CO-FINANCING RATE %]]</f>
        <v>747094.75</v>
      </c>
      <c r="P1082" s="54">
        <f>Ugovori_OPULJP[[#This Row],[Bespovratna sredstva - Ukupno (EU+Nac) HRK
= Ukupna ugovorena vrijednost bespovratnih sredstava]]*Ugovori_OPULJP[[#This Row],[STOPA NACIONALNOG SUFINANCIRANJA %]]</f>
        <v>131840.25</v>
      </c>
      <c r="Q1082" s="58">
        <v>878935</v>
      </c>
      <c r="R1082" s="54">
        <v>0</v>
      </c>
      <c r="S1082" s="54">
        <v>0</v>
      </c>
      <c r="T1082" s="58">
        <f>Ugovori_OPULJP[[#This Row],[Bespovratna sredstva - Ukupno (EU+Nac) HRK
= Ukupna ugovorena vrijednost bespovratnih sredstava]]+Ugovori_OPULJP[[#This Row],[Javni doprinos korisnika - HRK]]+Ugovori_OPULJP[[#This Row],[Privatni doprinos korisnika - HRK]]</f>
        <v>878935</v>
      </c>
      <c r="U1082" s="44" t="s">
        <v>32</v>
      </c>
      <c r="V1082" s="44" t="s">
        <v>29</v>
      </c>
      <c r="W1082" s="21" t="s">
        <v>4128</v>
      </c>
      <c r="X1082" s="21" t="s">
        <v>704</v>
      </c>
      <c r="Y1082" s="11"/>
    </row>
    <row r="1083" spans="1:25" ht="38.25" customHeight="1" x14ac:dyDescent="0.2">
      <c r="A1083" s="28" t="s">
        <v>4129</v>
      </c>
      <c r="B1083" s="24" t="s">
        <v>700</v>
      </c>
      <c r="C1083" s="21" t="s">
        <v>701</v>
      </c>
      <c r="D1083" s="21" t="s">
        <v>3069</v>
      </c>
      <c r="E1083" s="44" t="s">
        <v>74</v>
      </c>
      <c r="F1083" s="23" t="s">
        <v>4130</v>
      </c>
      <c r="G1083" s="37" t="s">
        <v>1514</v>
      </c>
      <c r="H1083" s="29">
        <v>44249</v>
      </c>
      <c r="I1083" s="29">
        <v>44795</v>
      </c>
      <c r="J1083" s="29" t="str">
        <f ca="1">IF(Ugovori_OPULJP[[#This Row],[DATUM ZAVRŠETKA OPERACIJE]]&lt;TODAY(),"završen","u provedbi")</f>
        <v>u provedbi</v>
      </c>
      <c r="K1083" s="22" t="s">
        <v>97</v>
      </c>
      <c r="L1083" s="22" t="s">
        <v>97</v>
      </c>
      <c r="M1083" s="42">
        <v>0.85</v>
      </c>
      <c r="N1083" s="42">
        <v>0.15</v>
      </c>
      <c r="O1083" s="27">
        <f>Ugovori_OPULJP[[#This Row],[Bespovratna sredstva - Ukupno (EU+Nac) HRK
= Ukupna ugovorena vrijednost bespovratnih sredstava]]*Ugovori_OPULJP[[#This Row],[EU STOPA SUFINANCIRANJA %
EU CO-FINANCING RATE %]]</f>
        <v>4145985.5</v>
      </c>
      <c r="P1083" s="27">
        <f>Ugovori_OPULJP[[#This Row],[Bespovratna sredstva - Ukupno (EU+Nac) HRK
= Ukupna ugovorena vrijednost bespovratnih sredstava]]*Ugovori_OPULJP[[#This Row],[STOPA NACIONALNOG SUFINANCIRANJA %]]</f>
        <v>731644.5</v>
      </c>
      <c r="Q1083" s="20">
        <v>4877630</v>
      </c>
      <c r="R1083" s="27">
        <v>0</v>
      </c>
      <c r="S1083" s="27">
        <v>0</v>
      </c>
      <c r="T1083" s="20">
        <f>Ugovori_OPULJP[[#This Row],[Bespovratna sredstva - Ukupno (EU+Nac) HRK
= Ukupna ugovorena vrijednost bespovratnih sredstava]]+Ugovori_OPULJP[[#This Row],[Javni doprinos korisnika - HRK]]+Ugovori_OPULJP[[#This Row],[Privatni doprinos korisnika - HRK]]</f>
        <v>4877630</v>
      </c>
      <c r="U1083" s="44" t="s">
        <v>32</v>
      </c>
      <c r="V1083" s="44" t="s">
        <v>29</v>
      </c>
      <c r="W1083" s="21" t="s">
        <v>4131</v>
      </c>
      <c r="X1083" s="21" t="s">
        <v>704</v>
      </c>
      <c r="Y1083" s="11"/>
    </row>
    <row r="1084" spans="1:25" ht="51" customHeight="1" x14ac:dyDescent="0.2">
      <c r="A1084" s="28" t="s">
        <v>4132</v>
      </c>
      <c r="B1084" s="24" t="s">
        <v>700</v>
      </c>
      <c r="C1084" s="21" t="s">
        <v>701</v>
      </c>
      <c r="D1084" s="21" t="s">
        <v>3069</v>
      </c>
      <c r="E1084" s="44" t="s">
        <v>74</v>
      </c>
      <c r="F1084" s="23" t="s">
        <v>4133</v>
      </c>
      <c r="G1084" s="37" t="s">
        <v>1587</v>
      </c>
      <c r="H1084" s="29">
        <v>44208</v>
      </c>
      <c r="I1084" s="29">
        <v>44573</v>
      </c>
      <c r="J1084" s="29" t="str">
        <f ca="1">IF(Ugovori_OPULJP[[#This Row],[DATUM ZAVRŠETKA OPERACIJE]]&lt;TODAY(),"završen","u provedbi")</f>
        <v>završen</v>
      </c>
      <c r="K1084" s="22" t="s">
        <v>153</v>
      </c>
      <c r="L1084" s="18" t="s">
        <v>153</v>
      </c>
      <c r="M1084" s="42">
        <v>0.85</v>
      </c>
      <c r="N1084" s="42">
        <v>0.15</v>
      </c>
      <c r="O1084" s="54">
        <f>Ugovori_OPULJP[[#This Row],[Bespovratna sredstva - Ukupno (EU+Nac) HRK
= Ukupna ugovorena vrijednost bespovratnih sredstava]]*Ugovori_OPULJP[[#This Row],[EU STOPA SUFINANCIRANJA %
EU CO-FINANCING RATE %]]</f>
        <v>2358056.4</v>
      </c>
      <c r="P1084" s="54">
        <f>Ugovori_OPULJP[[#This Row],[Bespovratna sredstva - Ukupno (EU+Nac) HRK
= Ukupna ugovorena vrijednost bespovratnih sredstava]]*Ugovori_OPULJP[[#This Row],[STOPA NACIONALNOG SUFINANCIRANJA %]]</f>
        <v>416127.6</v>
      </c>
      <c r="Q1084" s="58">
        <v>2774184</v>
      </c>
      <c r="R1084" s="54">
        <v>0</v>
      </c>
      <c r="S1084" s="54">
        <v>0</v>
      </c>
      <c r="T1084" s="58">
        <f>Ugovori_OPULJP[[#This Row],[Bespovratna sredstva - Ukupno (EU+Nac) HRK
= Ukupna ugovorena vrijednost bespovratnih sredstava]]+Ugovori_OPULJP[[#This Row],[Javni doprinos korisnika - HRK]]+Ugovori_OPULJP[[#This Row],[Privatni doprinos korisnika - HRK]]</f>
        <v>2774184</v>
      </c>
      <c r="U1084" s="44" t="s">
        <v>32</v>
      </c>
      <c r="V1084" s="44" t="s">
        <v>29</v>
      </c>
      <c r="W1084" s="21" t="s">
        <v>4134</v>
      </c>
      <c r="X1084" s="21" t="s">
        <v>704</v>
      </c>
      <c r="Y1084" s="11"/>
    </row>
    <row r="1085" spans="1:25" ht="51" customHeight="1" x14ac:dyDescent="0.2">
      <c r="A1085" s="28" t="s">
        <v>4135</v>
      </c>
      <c r="B1085" s="24" t="s">
        <v>700</v>
      </c>
      <c r="C1085" s="21" t="s">
        <v>701</v>
      </c>
      <c r="D1085" s="21" t="s">
        <v>3069</v>
      </c>
      <c r="E1085" s="44" t="s">
        <v>74</v>
      </c>
      <c r="F1085" s="23" t="s">
        <v>4136</v>
      </c>
      <c r="G1085" s="37" t="s">
        <v>1571</v>
      </c>
      <c r="H1085" s="29">
        <v>44203</v>
      </c>
      <c r="I1085" s="29">
        <v>44749</v>
      </c>
      <c r="J1085" s="29" t="str">
        <f ca="1">IF(Ugovori_OPULJP[[#This Row],[DATUM ZAVRŠETKA OPERACIJE]]&lt;TODAY(),"završen","u provedbi")</f>
        <v>završen</v>
      </c>
      <c r="K1085" s="22" t="s">
        <v>97</v>
      </c>
      <c r="L1085" s="22" t="s">
        <v>97</v>
      </c>
      <c r="M1085" s="42">
        <v>0.85</v>
      </c>
      <c r="N1085" s="42">
        <v>0.15</v>
      </c>
      <c r="O1085" s="54">
        <f>Ugovori_OPULJP[[#This Row],[Bespovratna sredstva - Ukupno (EU+Nac) HRK
= Ukupna ugovorena vrijednost bespovratnih sredstava]]*Ugovori_OPULJP[[#This Row],[EU STOPA SUFINANCIRANJA %
EU CO-FINANCING RATE %]]</f>
        <v>2376810.7999999998</v>
      </c>
      <c r="P1085" s="54">
        <f>Ugovori_OPULJP[[#This Row],[Bespovratna sredstva - Ukupno (EU+Nac) HRK
= Ukupna ugovorena vrijednost bespovratnih sredstava]]*Ugovori_OPULJP[[#This Row],[STOPA NACIONALNOG SUFINANCIRANJA %]]</f>
        <v>419437.2</v>
      </c>
      <c r="Q1085" s="58">
        <v>2796248</v>
      </c>
      <c r="R1085" s="54">
        <v>0</v>
      </c>
      <c r="S1085" s="54">
        <v>0</v>
      </c>
      <c r="T1085" s="58">
        <f>Ugovori_OPULJP[[#This Row],[Bespovratna sredstva - Ukupno (EU+Nac) HRK
= Ukupna ugovorena vrijednost bespovratnih sredstava]]+Ugovori_OPULJP[[#This Row],[Javni doprinos korisnika - HRK]]+Ugovori_OPULJP[[#This Row],[Privatni doprinos korisnika - HRK]]</f>
        <v>2796248</v>
      </c>
      <c r="U1085" s="44" t="s">
        <v>32</v>
      </c>
      <c r="V1085" s="44" t="s">
        <v>29</v>
      </c>
      <c r="W1085" s="21" t="s">
        <v>4137</v>
      </c>
      <c r="X1085" s="21" t="s">
        <v>704</v>
      </c>
      <c r="Y1085" s="11"/>
    </row>
    <row r="1086" spans="1:25" ht="51" customHeight="1" x14ac:dyDescent="0.2">
      <c r="A1086" s="28" t="s">
        <v>4138</v>
      </c>
      <c r="B1086" s="24" t="s">
        <v>700</v>
      </c>
      <c r="C1086" s="21" t="s">
        <v>701</v>
      </c>
      <c r="D1086" s="21" t="s">
        <v>3069</v>
      </c>
      <c r="E1086" s="44" t="s">
        <v>74</v>
      </c>
      <c r="F1086" s="23" t="s">
        <v>4139</v>
      </c>
      <c r="G1086" s="23" t="s">
        <v>1530</v>
      </c>
      <c r="H1086" s="29">
        <v>44207</v>
      </c>
      <c r="I1086" s="29">
        <v>44753</v>
      </c>
      <c r="J1086" s="29" t="str">
        <f ca="1">IF(Ugovori_OPULJP[[#This Row],[DATUM ZAVRŠETKA OPERACIJE]]&lt;TODAY(),"završen","u provedbi")</f>
        <v>završen</v>
      </c>
      <c r="K1086" s="22" t="s">
        <v>97</v>
      </c>
      <c r="L1086" s="22" t="s">
        <v>97</v>
      </c>
      <c r="M1086" s="42">
        <v>0.85</v>
      </c>
      <c r="N1086" s="42">
        <v>0.15</v>
      </c>
      <c r="O1086" s="54">
        <f>Ugovori_OPULJP[[#This Row],[Bespovratna sredstva - Ukupno (EU+Nac) HRK
= Ukupna ugovorena vrijednost bespovratnih sredstava]]*Ugovori_OPULJP[[#This Row],[EU STOPA SUFINANCIRANJA %
EU CO-FINANCING RATE %]]</f>
        <v>1545206.5</v>
      </c>
      <c r="P1086" s="54">
        <f>Ugovori_OPULJP[[#This Row],[Bespovratna sredstva - Ukupno (EU+Nac) HRK
= Ukupna ugovorena vrijednost bespovratnih sredstava]]*Ugovori_OPULJP[[#This Row],[STOPA NACIONALNOG SUFINANCIRANJA %]]</f>
        <v>272683.5</v>
      </c>
      <c r="Q1086" s="58">
        <v>1817890</v>
      </c>
      <c r="R1086" s="54">
        <v>0</v>
      </c>
      <c r="S1086" s="54">
        <v>0</v>
      </c>
      <c r="T1086" s="58">
        <f>Ugovori_OPULJP[[#This Row],[Bespovratna sredstva - Ukupno (EU+Nac) HRK
= Ukupna ugovorena vrijednost bespovratnih sredstava]]+Ugovori_OPULJP[[#This Row],[Javni doprinos korisnika - HRK]]+Ugovori_OPULJP[[#This Row],[Privatni doprinos korisnika - HRK]]</f>
        <v>1817890</v>
      </c>
      <c r="U1086" s="44" t="s">
        <v>32</v>
      </c>
      <c r="V1086" s="44" t="s">
        <v>29</v>
      </c>
      <c r="W1086" s="21" t="s">
        <v>4140</v>
      </c>
      <c r="X1086" s="21" t="s">
        <v>704</v>
      </c>
      <c r="Y1086" s="11"/>
    </row>
    <row r="1087" spans="1:25" ht="51" customHeight="1" x14ac:dyDescent="0.2">
      <c r="A1087" s="28" t="s">
        <v>4141</v>
      </c>
      <c r="B1087" s="24" t="s">
        <v>700</v>
      </c>
      <c r="C1087" s="21" t="s">
        <v>701</v>
      </c>
      <c r="D1087" s="21" t="s">
        <v>3069</v>
      </c>
      <c r="E1087" s="44" t="s">
        <v>74</v>
      </c>
      <c r="F1087" s="23" t="s">
        <v>4142</v>
      </c>
      <c r="G1087" s="23" t="s">
        <v>1553</v>
      </c>
      <c r="H1087" s="29">
        <v>44203</v>
      </c>
      <c r="I1087" s="29">
        <v>44568</v>
      </c>
      <c r="J1087" s="29" t="str">
        <f ca="1">IF(Ugovori_OPULJP[[#This Row],[DATUM ZAVRŠETKA OPERACIJE]]&lt;TODAY(),"završen","u provedbi")</f>
        <v>završen</v>
      </c>
      <c r="K1087" s="22" t="s">
        <v>324</v>
      </c>
      <c r="L1087" s="22" t="s">
        <v>324</v>
      </c>
      <c r="M1087" s="42">
        <v>0.85</v>
      </c>
      <c r="N1087" s="42">
        <v>0.15</v>
      </c>
      <c r="O1087" s="54">
        <f>Ugovori_OPULJP[[#This Row],[Bespovratna sredstva - Ukupno (EU+Nac) HRK
= Ukupna ugovorena vrijednost bespovratnih sredstava]]*Ugovori_OPULJP[[#This Row],[EU STOPA SUFINANCIRANJA %
EU CO-FINANCING RATE %]]</f>
        <v>2228360</v>
      </c>
      <c r="P1087" s="54">
        <f>Ugovori_OPULJP[[#This Row],[Bespovratna sredstva - Ukupno (EU+Nac) HRK
= Ukupna ugovorena vrijednost bespovratnih sredstava]]*Ugovori_OPULJP[[#This Row],[STOPA NACIONALNOG SUFINANCIRANJA %]]</f>
        <v>393240</v>
      </c>
      <c r="Q1087" s="58">
        <v>2621600</v>
      </c>
      <c r="R1087" s="54">
        <v>0</v>
      </c>
      <c r="S1087" s="54">
        <v>0</v>
      </c>
      <c r="T1087" s="58">
        <f>Ugovori_OPULJP[[#This Row],[Bespovratna sredstva - Ukupno (EU+Nac) HRK
= Ukupna ugovorena vrijednost bespovratnih sredstava]]+Ugovori_OPULJP[[#This Row],[Javni doprinos korisnika - HRK]]+Ugovori_OPULJP[[#This Row],[Privatni doprinos korisnika - HRK]]</f>
        <v>2621600</v>
      </c>
      <c r="U1087" s="44" t="s">
        <v>32</v>
      </c>
      <c r="V1087" s="44" t="s">
        <v>29</v>
      </c>
      <c r="W1087" s="21" t="s">
        <v>4143</v>
      </c>
      <c r="X1087" s="21" t="s">
        <v>704</v>
      </c>
      <c r="Y1087" s="11"/>
    </row>
    <row r="1088" spans="1:25" ht="51" customHeight="1" x14ac:dyDescent="0.2">
      <c r="A1088" s="28" t="s">
        <v>4144</v>
      </c>
      <c r="B1088" s="24" t="s">
        <v>700</v>
      </c>
      <c r="C1088" s="21" t="s">
        <v>701</v>
      </c>
      <c r="D1088" s="21" t="s">
        <v>3069</v>
      </c>
      <c r="E1088" s="44" t="s">
        <v>74</v>
      </c>
      <c r="F1088" s="23" t="s">
        <v>4145</v>
      </c>
      <c r="G1088" s="23" t="s">
        <v>1507</v>
      </c>
      <c r="H1088" s="29">
        <v>44201</v>
      </c>
      <c r="I1088" s="29">
        <v>44656</v>
      </c>
      <c r="J1088" s="29" t="str">
        <f ca="1">IF(Ugovori_OPULJP[[#This Row],[DATUM ZAVRŠETKA OPERACIJE]]&lt;TODAY(),"završen","u provedbi")</f>
        <v>završen</v>
      </c>
      <c r="K1088" s="22" t="s">
        <v>97</v>
      </c>
      <c r="L1088" s="22" t="s">
        <v>97</v>
      </c>
      <c r="M1088" s="42">
        <v>0.85</v>
      </c>
      <c r="N1088" s="42">
        <v>0.15</v>
      </c>
      <c r="O1088" s="54">
        <f>Ugovori_OPULJP[[#This Row],[Bespovratna sredstva - Ukupno (EU+Nac) HRK
= Ukupna ugovorena vrijednost bespovratnih sredstava]]*Ugovori_OPULJP[[#This Row],[EU STOPA SUFINANCIRANJA %
EU CO-FINANCING RATE %]]</f>
        <v>2879953</v>
      </c>
      <c r="P1088" s="54">
        <f>Ugovori_OPULJP[[#This Row],[Bespovratna sredstva - Ukupno (EU+Nac) HRK
= Ukupna ugovorena vrijednost bespovratnih sredstava]]*Ugovori_OPULJP[[#This Row],[STOPA NACIONALNOG SUFINANCIRANJA %]]</f>
        <v>508227</v>
      </c>
      <c r="Q1088" s="58">
        <v>3388180</v>
      </c>
      <c r="R1088" s="54">
        <v>0</v>
      </c>
      <c r="S1088" s="54">
        <v>0</v>
      </c>
      <c r="T1088" s="58">
        <f>Ugovori_OPULJP[[#This Row],[Bespovratna sredstva - Ukupno (EU+Nac) HRK
= Ukupna ugovorena vrijednost bespovratnih sredstava]]+Ugovori_OPULJP[[#This Row],[Javni doprinos korisnika - HRK]]+Ugovori_OPULJP[[#This Row],[Privatni doprinos korisnika - HRK]]</f>
        <v>3388180</v>
      </c>
      <c r="U1088" s="44" t="s">
        <v>32</v>
      </c>
      <c r="V1088" s="44" t="s">
        <v>29</v>
      </c>
      <c r="W1088" s="21" t="s">
        <v>4146</v>
      </c>
      <c r="X1088" s="21" t="s">
        <v>704</v>
      </c>
      <c r="Y1088" s="11"/>
    </row>
    <row r="1089" spans="1:25" ht="38.25" customHeight="1" x14ac:dyDescent="0.2">
      <c r="A1089" s="28" t="s">
        <v>4147</v>
      </c>
      <c r="B1089" s="24" t="s">
        <v>700</v>
      </c>
      <c r="C1089" s="21" t="s">
        <v>701</v>
      </c>
      <c r="D1089" s="21" t="s">
        <v>3069</v>
      </c>
      <c r="E1089" s="44" t="s">
        <v>74</v>
      </c>
      <c r="F1089" s="23" t="s">
        <v>4148</v>
      </c>
      <c r="G1089" s="23" t="s">
        <v>1686</v>
      </c>
      <c r="H1089" s="29">
        <v>44207</v>
      </c>
      <c r="I1089" s="29">
        <v>44662</v>
      </c>
      <c r="J1089" s="29" t="str">
        <f ca="1">IF(Ugovori_OPULJP[[#This Row],[DATUM ZAVRŠETKA OPERACIJE]]&lt;TODAY(),"završen","u provedbi")</f>
        <v>završen</v>
      </c>
      <c r="K1089" s="22" t="s">
        <v>324</v>
      </c>
      <c r="L1089" s="22" t="s">
        <v>324</v>
      </c>
      <c r="M1089" s="42">
        <v>0.85</v>
      </c>
      <c r="N1089" s="42">
        <v>0.15</v>
      </c>
      <c r="O1089" s="54">
        <f>Ugovori_OPULJP[[#This Row],[Bespovratna sredstva - Ukupno (EU+Nac) HRK
= Ukupna ugovorena vrijednost bespovratnih sredstava]]*Ugovori_OPULJP[[#This Row],[EU STOPA SUFINANCIRANJA %
EU CO-FINANCING RATE %]]</f>
        <v>663867</v>
      </c>
      <c r="P1089" s="54">
        <f>Ugovori_OPULJP[[#This Row],[Bespovratna sredstva - Ukupno (EU+Nac) HRK
= Ukupna ugovorena vrijednost bespovratnih sredstava]]*Ugovori_OPULJP[[#This Row],[STOPA NACIONALNOG SUFINANCIRANJA %]]</f>
        <v>117153</v>
      </c>
      <c r="Q1089" s="58">
        <v>781020</v>
      </c>
      <c r="R1089" s="54">
        <v>0</v>
      </c>
      <c r="S1089" s="54">
        <v>0</v>
      </c>
      <c r="T1089" s="58">
        <f>Ugovori_OPULJP[[#This Row],[Bespovratna sredstva - Ukupno (EU+Nac) HRK
= Ukupna ugovorena vrijednost bespovratnih sredstava]]+Ugovori_OPULJP[[#This Row],[Javni doprinos korisnika - HRK]]+Ugovori_OPULJP[[#This Row],[Privatni doprinos korisnika - HRK]]</f>
        <v>781020</v>
      </c>
      <c r="U1089" s="44" t="s">
        <v>32</v>
      </c>
      <c r="V1089" s="44" t="s">
        <v>29</v>
      </c>
      <c r="W1089" s="21" t="s">
        <v>4149</v>
      </c>
      <c r="X1089" s="21" t="s">
        <v>704</v>
      </c>
      <c r="Y1089" s="11"/>
    </row>
    <row r="1090" spans="1:25" ht="51" customHeight="1" x14ac:dyDescent="0.2">
      <c r="A1090" s="28" t="s">
        <v>4150</v>
      </c>
      <c r="B1090" s="24" t="s">
        <v>700</v>
      </c>
      <c r="C1090" s="21" t="s">
        <v>701</v>
      </c>
      <c r="D1090" s="21" t="s">
        <v>3069</v>
      </c>
      <c r="E1090" s="44" t="s">
        <v>74</v>
      </c>
      <c r="F1090" s="23" t="s">
        <v>4151</v>
      </c>
      <c r="G1090" s="23" t="s">
        <v>1556</v>
      </c>
      <c r="H1090" s="29">
        <v>44204</v>
      </c>
      <c r="I1090" s="29">
        <v>44569</v>
      </c>
      <c r="J1090" s="29" t="str">
        <f ca="1">IF(Ugovori_OPULJP[[#This Row],[DATUM ZAVRŠETKA OPERACIJE]]&lt;TODAY(),"završen","u provedbi")</f>
        <v>završen</v>
      </c>
      <c r="K1090" s="22" t="s">
        <v>77</v>
      </c>
      <c r="L1090" s="22" t="s">
        <v>77</v>
      </c>
      <c r="M1090" s="42">
        <v>0.85</v>
      </c>
      <c r="N1090" s="42">
        <v>0.15</v>
      </c>
      <c r="O1090" s="54">
        <f>Ugovori_OPULJP[[#This Row],[Bespovratna sredstva - Ukupno (EU+Nac) HRK
= Ukupna ugovorena vrijednost bespovratnih sredstava]]*Ugovori_OPULJP[[#This Row],[EU STOPA SUFINANCIRANJA %
EU CO-FINANCING RATE %]]</f>
        <v>593799.12</v>
      </c>
      <c r="P1090" s="54">
        <f>Ugovori_OPULJP[[#This Row],[Bespovratna sredstva - Ukupno (EU+Nac) HRK
= Ukupna ugovorena vrijednost bespovratnih sredstava]]*Ugovori_OPULJP[[#This Row],[STOPA NACIONALNOG SUFINANCIRANJA %]]</f>
        <v>104788.07999999999</v>
      </c>
      <c r="Q1090" s="58">
        <v>698587.2</v>
      </c>
      <c r="R1090" s="54">
        <v>0</v>
      </c>
      <c r="S1090" s="54">
        <v>0</v>
      </c>
      <c r="T1090" s="58">
        <f>Ugovori_OPULJP[[#This Row],[Bespovratna sredstva - Ukupno (EU+Nac) HRK
= Ukupna ugovorena vrijednost bespovratnih sredstava]]+Ugovori_OPULJP[[#This Row],[Javni doprinos korisnika - HRK]]+Ugovori_OPULJP[[#This Row],[Privatni doprinos korisnika - HRK]]</f>
        <v>698587.2</v>
      </c>
      <c r="U1090" s="44" t="s">
        <v>32</v>
      </c>
      <c r="V1090" s="44" t="s">
        <v>29</v>
      </c>
      <c r="W1090" s="21" t="s">
        <v>4152</v>
      </c>
      <c r="X1090" s="21" t="s">
        <v>704</v>
      </c>
      <c r="Y1090" s="11"/>
    </row>
    <row r="1091" spans="1:25" ht="51" customHeight="1" x14ac:dyDescent="0.2">
      <c r="A1091" s="28" t="s">
        <v>4153</v>
      </c>
      <c r="B1091" s="24" t="s">
        <v>700</v>
      </c>
      <c r="C1091" s="21" t="s">
        <v>701</v>
      </c>
      <c r="D1091" s="21" t="s">
        <v>3069</v>
      </c>
      <c r="E1091" s="44" t="s">
        <v>74</v>
      </c>
      <c r="F1091" s="23" t="s">
        <v>4154</v>
      </c>
      <c r="G1091" s="37" t="s">
        <v>1462</v>
      </c>
      <c r="H1091" s="29">
        <v>44201</v>
      </c>
      <c r="I1091" s="29">
        <v>44747</v>
      </c>
      <c r="J1091" s="29" t="str">
        <f ca="1">IF(Ugovori_OPULJP[[#This Row],[DATUM ZAVRŠETKA OPERACIJE]]&lt;TODAY(),"završen","u provedbi")</f>
        <v>završen</v>
      </c>
      <c r="K1091" s="22" t="s">
        <v>209</v>
      </c>
      <c r="L1091" s="22" t="s">
        <v>209</v>
      </c>
      <c r="M1091" s="42">
        <v>0.85</v>
      </c>
      <c r="N1091" s="42">
        <v>0.15</v>
      </c>
      <c r="O1091" s="54">
        <f>Ugovori_OPULJP[[#This Row],[Bespovratna sredstva - Ukupno (EU+Nac) HRK
= Ukupna ugovorena vrijednost bespovratnih sredstava]]*Ugovori_OPULJP[[#This Row],[EU STOPA SUFINANCIRANJA %
EU CO-FINANCING RATE %]]</f>
        <v>2366740</v>
      </c>
      <c r="P1091" s="54">
        <f>Ugovori_OPULJP[[#This Row],[Bespovratna sredstva - Ukupno (EU+Nac) HRK
= Ukupna ugovorena vrijednost bespovratnih sredstava]]*Ugovori_OPULJP[[#This Row],[STOPA NACIONALNOG SUFINANCIRANJA %]]</f>
        <v>417660</v>
      </c>
      <c r="Q1091" s="58">
        <v>2784400</v>
      </c>
      <c r="R1091" s="54">
        <v>0</v>
      </c>
      <c r="S1091" s="54">
        <v>0</v>
      </c>
      <c r="T1091" s="58">
        <f>Ugovori_OPULJP[[#This Row],[Bespovratna sredstva - Ukupno (EU+Nac) HRK
= Ukupna ugovorena vrijednost bespovratnih sredstava]]+Ugovori_OPULJP[[#This Row],[Javni doprinos korisnika - HRK]]+Ugovori_OPULJP[[#This Row],[Privatni doprinos korisnika - HRK]]</f>
        <v>2784400</v>
      </c>
      <c r="U1091" s="44" t="s">
        <v>32</v>
      </c>
      <c r="V1091" s="44" t="s">
        <v>29</v>
      </c>
      <c r="W1091" s="21" t="s">
        <v>4155</v>
      </c>
      <c r="X1091" s="21" t="s">
        <v>704</v>
      </c>
      <c r="Y1091" s="11"/>
    </row>
    <row r="1092" spans="1:25" ht="38.25" customHeight="1" x14ac:dyDescent="0.2">
      <c r="A1092" s="28" t="s">
        <v>4156</v>
      </c>
      <c r="B1092" s="24" t="s">
        <v>700</v>
      </c>
      <c r="C1092" s="21" t="s">
        <v>701</v>
      </c>
      <c r="D1092" s="21" t="s">
        <v>3069</v>
      </c>
      <c r="E1092" s="44" t="s">
        <v>74</v>
      </c>
      <c r="F1092" s="23" t="s">
        <v>4157</v>
      </c>
      <c r="G1092" s="23" t="s">
        <v>4158</v>
      </c>
      <c r="H1092" s="29">
        <v>44203</v>
      </c>
      <c r="I1092" s="29">
        <v>44688</v>
      </c>
      <c r="J1092" s="29" t="str">
        <f ca="1">IF(Ugovori_OPULJP[[#This Row],[DATUM ZAVRŠETKA OPERACIJE]]&lt;TODAY(),"završen","u provedbi")</f>
        <v>završen</v>
      </c>
      <c r="K1092" s="22" t="s">
        <v>560</v>
      </c>
      <c r="L1092" s="22" t="s">
        <v>560</v>
      </c>
      <c r="M1092" s="42">
        <v>0.85</v>
      </c>
      <c r="N1092" s="42">
        <v>0.15</v>
      </c>
      <c r="O1092" s="54">
        <f>Ugovori_OPULJP[[#This Row],[Bespovratna sredstva - Ukupno (EU+Nac) HRK
= Ukupna ugovorena vrijednost bespovratnih sredstava]]*Ugovori_OPULJP[[#This Row],[EU STOPA SUFINANCIRANJA %
EU CO-FINANCING RATE %]]</f>
        <v>2351869.25</v>
      </c>
      <c r="P1092" s="54">
        <f>Ugovori_OPULJP[[#This Row],[Bespovratna sredstva - Ukupno (EU+Nac) HRK
= Ukupna ugovorena vrijednost bespovratnih sredstava]]*Ugovori_OPULJP[[#This Row],[STOPA NACIONALNOG SUFINANCIRANJA %]]</f>
        <v>415035.75</v>
      </c>
      <c r="Q1092" s="58">
        <v>2766905</v>
      </c>
      <c r="R1092" s="54">
        <v>0</v>
      </c>
      <c r="S1092" s="54">
        <v>0</v>
      </c>
      <c r="T1092" s="58">
        <f>Ugovori_OPULJP[[#This Row],[Bespovratna sredstva - Ukupno (EU+Nac) HRK
= Ukupna ugovorena vrijednost bespovratnih sredstava]]+Ugovori_OPULJP[[#This Row],[Javni doprinos korisnika - HRK]]+Ugovori_OPULJP[[#This Row],[Privatni doprinos korisnika - HRK]]</f>
        <v>2766905</v>
      </c>
      <c r="U1092" s="44" t="s">
        <v>32</v>
      </c>
      <c r="V1092" s="44" t="s">
        <v>29</v>
      </c>
      <c r="W1092" s="21" t="s">
        <v>4159</v>
      </c>
      <c r="X1092" s="21" t="s">
        <v>704</v>
      </c>
      <c r="Y1092" s="11"/>
    </row>
    <row r="1093" spans="1:25" ht="51" customHeight="1" x14ac:dyDescent="0.2">
      <c r="A1093" s="28" t="s">
        <v>4160</v>
      </c>
      <c r="B1093" s="24" t="s">
        <v>700</v>
      </c>
      <c r="C1093" s="21" t="s">
        <v>701</v>
      </c>
      <c r="D1093" s="21" t="s">
        <v>3069</v>
      </c>
      <c r="E1093" s="44" t="s">
        <v>74</v>
      </c>
      <c r="F1093" s="23" t="s">
        <v>4161</v>
      </c>
      <c r="G1093" s="37" t="s">
        <v>1560</v>
      </c>
      <c r="H1093" s="29">
        <v>44201</v>
      </c>
      <c r="I1093" s="29">
        <v>44686</v>
      </c>
      <c r="J1093" s="29" t="str">
        <f ca="1">IF(Ugovori_OPULJP[[#This Row],[DATUM ZAVRŠETKA OPERACIJE]]&lt;TODAY(),"završen","u provedbi")</f>
        <v>završen</v>
      </c>
      <c r="K1093" s="22" t="s">
        <v>209</v>
      </c>
      <c r="L1093" s="22" t="s">
        <v>209</v>
      </c>
      <c r="M1093" s="42">
        <v>0.85</v>
      </c>
      <c r="N1093" s="42">
        <v>0.15</v>
      </c>
      <c r="O1093" s="54">
        <f>Ugovori_OPULJP[[#This Row],[Bespovratna sredstva - Ukupno (EU+Nac) HRK
= Ukupna ugovorena vrijednost bespovratnih sredstava]]*Ugovori_OPULJP[[#This Row],[EU STOPA SUFINANCIRANJA %
EU CO-FINANCING RATE %]]</f>
        <v>788449.375</v>
      </c>
      <c r="P1093" s="54">
        <f>Ugovori_OPULJP[[#This Row],[Bespovratna sredstva - Ukupno (EU+Nac) HRK
= Ukupna ugovorena vrijednost bespovratnih sredstava]]*Ugovori_OPULJP[[#This Row],[STOPA NACIONALNOG SUFINANCIRANJA %]]</f>
        <v>139138.125</v>
      </c>
      <c r="Q1093" s="58">
        <v>927587.5</v>
      </c>
      <c r="R1093" s="54">
        <v>0</v>
      </c>
      <c r="S1093" s="54">
        <v>0</v>
      </c>
      <c r="T1093" s="58">
        <f>Ugovori_OPULJP[[#This Row],[Bespovratna sredstva - Ukupno (EU+Nac) HRK
= Ukupna ugovorena vrijednost bespovratnih sredstava]]+Ugovori_OPULJP[[#This Row],[Javni doprinos korisnika - HRK]]+Ugovori_OPULJP[[#This Row],[Privatni doprinos korisnika - HRK]]</f>
        <v>927587.5</v>
      </c>
      <c r="U1093" s="44" t="s">
        <v>32</v>
      </c>
      <c r="V1093" s="44" t="s">
        <v>29</v>
      </c>
      <c r="W1093" s="21" t="s">
        <v>4162</v>
      </c>
      <c r="X1093" s="21" t="s">
        <v>704</v>
      </c>
      <c r="Y1093" s="11"/>
    </row>
    <row r="1094" spans="1:25" ht="51" customHeight="1" x14ac:dyDescent="0.2">
      <c r="A1094" s="28" t="s">
        <v>4163</v>
      </c>
      <c r="B1094" s="24" t="s">
        <v>700</v>
      </c>
      <c r="C1094" s="21" t="s">
        <v>701</v>
      </c>
      <c r="D1094" s="21" t="s">
        <v>3069</v>
      </c>
      <c r="E1094" s="44" t="s">
        <v>74</v>
      </c>
      <c r="F1094" s="23" t="s">
        <v>4164</v>
      </c>
      <c r="G1094" s="23" t="s">
        <v>4165</v>
      </c>
      <c r="H1094" s="29">
        <v>44201</v>
      </c>
      <c r="I1094" s="29">
        <v>44747</v>
      </c>
      <c r="J1094" s="29" t="str">
        <f ca="1">IF(Ugovori_OPULJP[[#This Row],[DATUM ZAVRŠETKA OPERACIJE]]&lt;TODAY(),"završen","u provedbi")</f>
        <v>završen</v>
      </c>
      <c r="K1094" s="22" t="s">
        <v>248</v>
      </c>
      <c r="L1094" s="22" t="s">
        <v>248</v>
      </c>
      <c r="M1094" s="42">
        <v>0.85</v>
      </c>
      <c r="N1094" s="42">
        <v>0.15</v>
      </c>
      <c r="O1094" s="54">
        <f>Ugovori_OPULJP[[#This Row],[Bespovratna sredstva - Ukupno (EU+Nac) HRK
= Ukupna ugovorena vrijednost bespovratnih sredstava]]*Ugovori_OPULJP[[#This Row],[EU STOPA SUFINANCIRANJA %
EU CO-FINANCING RATE %]]</f>
        <v>1181670</v>
      </c>
      <c r="P1094" s="54">
        <f>Ugovori_OPULJP[[#This Row],[Bespovratna sredstva - Ukupno (EU+Nac) HRK
= Ukupna ugovorena vrijednost bespovratnih sredstava]]*Ugovori_OPULJP[[#This Row],[STOPA NACIONALNOG SUFINANCIRANJA %]]</f>
        <v>208530</v>
      </c>
      <c r="Q1094" s="58">
        <v>1390200</v>
      </c>
      <c r="R1094" s="54">
        <v>0</v>
      </c>
      <c r="S1094" s="54">
        <v>0</v>
      </c>
      <c r="T1094" s="58">
        <f>Ugovori_OPULJP[[#This Row],[Bespovratna sredstva - Ukupno (EU+Nac) HRK
= Ukupna ugovorena vrijednost bespovratnih sredstava]]+Ugovori_OPULJP[[#This Row],[Javni doprinos korisnika - HRK]]+Ugovori_OPULJP[[#This Row],[Privatni doprinos korisnika - HRK]]</f>
        <v>1390200</v>
      </c>
      <c r="U1094" s="44" t="s">
        <v>32</v>
      </c>
      <c r="V1094" s="44" t="s">
        <v>29</v>
      </c>
      <c r="W1094" s="21" t="s">
        <v>4166</v>
      </c>
      <c r="X1094" s="21" t="s">
        <v>704</v>
      </c>
      <c r="Y1094" s="11"/>
    </row>
    <row r="1095" spans="1:25" ht="38.25" customHeight="1" x14ac:dyDescent="0.2">
      <c r="A1095" s="28" t="s">
        <v>4167</v>
      </c>
      <c r="B1095" s="24" t="s">
        <v>700</v>
      </c>
      <c r="C1095" s="21" t="s">
        <v>701</v>
      </c>
      <c r="D1095" s="21" t="s">
        <v>3069</v>
      </c>
      <c r="E1095" s="44" t="s">
        <v>74</v>
      </c>
      <c r="F1095" s="23" t="s">
        <v>4168</v>
      </c>
      <c r="G1095" s="37" t="s">
        <v>1549</v>
      </c>
      <c r="H1095" s="29">
        <v>44207</v>
      </c>
      <c r="I1095" s="29">
        <v>44603</v>
      </c>
      <c r="J1095" s="29" t="str">
        <f ca="1">IF(Ugovori_OPULJP[[#This Row],[DATUM ZAVRŠETKA OPERACIJE]]&lt;TODAY(),"završen","u provedbi")</f>
        <v>završen</v>
      </c>
      <c r="K1095" s="22" t="s">
        <v>354</v>
      </c>
      <c r="L1095" s="22" t="s">
        <v>354</v>
      </c>
      <c r="M1095" s="42">
        <v>0.85</v>
      </c>
      <c r="N1095" s="42">
        <v>0.15</v>
      </c>
      <c r="O1095" s="54">
        <f>Ugovori_OPULJP[[#This Row],[Bespovratna sredstva - Ukupno (EU+Nac) HRK
= Ukupna ugovorena vrijednost bespovratnih sredstava]]*Ugovori_OPULJP[[#This Row],[EU STOPA SUFINANCIRANJA %
EU CO-FINANCING RATE %]]</f>
        <v>629501.5</v>
      </c>
      <c r="P1095" s="54">
        <f>Ugovori_OPULJP[[#This Row],[Bespovratna sredstva - Ukupno (EU+Nac) HRK
= Ukupna ugovorena vrijednost bespovratnih sredstava]]*Ugovori_OPULJP[[#This Row],[STOPA NACIONALNOG SUFINANCIRANJA %]]</f>
        <v>111088.5</v>
      </c>
      <c r="Q1095" s="58">
        <v>740590</v>
      </c>
      <c r="R1095" s="54">
        <v>0</v>
      </c>
      <c r="S1095" s="54">
        <v>0</v>
      </c>
      <c r="T1095" s="58">
        <f>Ugovori_OPULJP[[#This Row],[Bespovratna sredstva - Ukupno (EU+Nac) HRK
= Ukupna ugovorena vrijednost bespovratnih sredstava]]+Ugovori_OPULJP[[#This Row],[Javni doprinos korisnika - HRK]]+Ugovori_OPULJP[[#This Row],[Privatni doprinos korisnika - HRK]]</f>
        <v>740590</v>
      </c>
      <c r="U1095" s="44" t="s">
        <v>32</v>
      </c>
      <c r="V1095" s="44" t="s">
        <v>29</v>
      </c>
      <c r="W1095" s="21" t="s">
        <v>4169</v>
      </c>
      <c r="X1095" s="21" t="s">
        <v>704</v>
      </c>
      <c r="Y1095" s="11"/>
    </row>
    <row r="1096" spans="1:25" ht="38.25" customHeight="1" x14ac:dyDescent="0.2">
      <c r="A1096" s="28" t="s">
        <v>4170</v>
      </c>
      <c r="B1096" s="24" t="s">
        <v>700</v>
      </c>
      <c r="C1096" s="21" t="s">
        <v>701</v>
      </c>
      <c r="D1096" s="21" t="s">
        <v>3069</v>
      </c>
      <c r="E1096" s="44" t="s">
        <v>74</v>
      </c>
      <c r="F1096" s="23" t="s">
        <v>4171</v>
      </c>
      <c r="G1096" s="37" t="s">
        <v>1478</v>
      </c>
      <c r="H1096" s="29">
        <v>44201</v>
      </c>
      <c r="I1096" s="29">
        <v>44747</v>
      </c>
      <c r="J1096" s="29" t="str">
        <f ca="1">IF(Ugovori_OPULJP[[#This Row],[DATUM ZAVRŠETKA OPERACIJE]]&lt;TODAY(),"završen","u provedbi")</f>
        <v>završen</v>
      </c>
      <c r="K1096" s="22" t="s">
        <v>82</v>
      </c>
      <c r="L1096" s="22" t="s">
        <v>82</v>
      </c>
      <c r="M1096" s="42">
        <v>0.85</v>
      </c>
      <c r="N1096" s="42">
        <v>0.15</v>
      </c>
      <c r="O1096" s="54">
        <f>Ugovori_OPULJP[[#This Row],[Bespovratna sredstva - Ukupno (EU+Nac) HRK
= Ukupna ugovorena vrijednost bespovratnih sredstava]]*Ugovori_OPULJP[[#This Row],[EU STOPA SUFINANCIRANJA %
EU CO-FINANCING RATE %]]</f>
        <v>445723</v>
      </c>
      <c r="P1096" s="54">
        <f>Ugovori_OPULJP[[#This Row],[Bespovratna sredstva - Ukupno (EU+Nac) HRK
= Ukupna ugovorena vrijednost bespovratnih sredstava]]*Ugovori_OPULJP[[#This Row],[STOPA NACIONALNOG SUFINANCIRANJA %]]</f>
        <v>78657</v>
      </c>
      <c r="Q1096" s="58">
        <v>524380</v>
      </c>
      <c r="R1096" s="54">
        <v>0</v>
      </c>
      <c r="S1096" s="54">
        <v>0</v>
      </c>
      <c r="T1096" s="58">
        <f>Ugovori_OPULJP[[#This Row],[Bespovratna sredstva - Ukupno (EU+Nac) HRK
= Ukupna ugovorena vrijednost bespovratnih sredstava]]+Ugovori_OPULJP[[#This Row],[Javni doprinos korisnika - HRK]]+Ugovori_OPULJP[[#This Row],[Privatni doprinos korisnika - HRK]]</f>
        <v>524380</v>
      </c>
      <c r="U1096" s="44" t="s">
        <v>32</v>
      </c>
      <c r="V1096" s="44" t="s">
        <v>29</v>
      </c>
      <c r="W1096" s="21" t="s">
        <v>4172</v>
      </c>
      <c r="X1096" s="21" t="s">
        <v>704</v>
      </c>
      <c r="Y1096" s="11"/>
    </row>
    <row r="1097" spans="1:25" ht="51" customHeight="1" x14ac:dyDescent="0.2">
      <c r="A1097" s="28" t="s">
        <v>4173</v>
      </c>
      <c r="B1097" s="24" t="s">
        <v>700</v>
      </c>
      <c r="C1097" s="21" t="s">
        <v>701</v>
      </c>
      <c r="D1097" s="21" t="s">
        <v>3069</v>
      </c>
      <c r="E1097" s="44" t="s">
        <v>74</v>
      </c>
      <c r="F1097" s="23" t="s">
        <v>4174</v>
      </c>
      <c r="G1097" s="23" t="s">
        <v>1500</v>
      </c>
      <c r="H1097" s="29">
        <v>44249</v>
      </c>
      <c r="I1097" s="29">
        <v>44795</v>
      </c>
      <c r="J1097" s="29" t="str">
        <f ca="1">IF(Ugovori_OPULJP[[#This Row],[DATUM ZAVRŠETKA OPERACIJE]]&lt;TODAY(),"završen","u provedbi")</f>
        <v>u provedbi</v>
      </c>
      <c r="K1097" s="22" t="s">
        <v>82</v>
      </c>
      <c r="L1097" s="18" t="s">
        <v>82</v>
      </c>
      <c r="M1097" s="42">
        <v>0.85</v>
      </c>
      <c r="N1097" s="42">
        <v>0.15</v>
      </c>
      <c r="O1097" s="27">
        <f>Ugovori_OPULJP[[#This Row],[Bespovratna sredstva - Ukupno (EU+Nac) HRK
= Ukupna ugovorena vrijednost bespovratnih sredstava]]*Ugovori_OPULJP[[#This Row],[EU STOPA SUFINANCIRANJA %
EU CO-FINANCING RATE %]]</f>
        <v>1508941.25</v>
      </c>
      <c r="P1097" s="27">
        <f>Ugovori_OPULJP[[#This Row],[Bespovratna sredstva - Ukupno (EU+Nac) HRK
= Ukupna ugovorena vrijednost bespovratnih sredstava]]*Ugovori_OPULJP[[#This Row],[STOPA NACIONALNOG SUFINANCIRANJA %]]</f>
        <v>266283.75</v>
      </c>
      <c r="Q1097" s="20">
        <v>1775225</v>
      </c>
      <c r="R1097" s="27">
        <v>0</v>
      </c>
      <c r="S1097" s="27">
        <v>0</v>
      </c>
      <c r="T1097" s="20">
        <f>Ugovori_OPULJP[[#This Row],[Bespovratna sredstva - Ukupno (EU+Nac) HRK
= Ukupna ugovorena vrijednost bespovratnih sredstava]]+Ugovori_OPULJP[[#This Row],[Javni doprinos korisnika - HRK]]+Ugovori_OPULJP[[#This Row],[Privatni doprinos korisnika - HRK]]</f>
        <v>1775225</v>
      </c>
      <c r="U1097" s="44" t="s">
        <v>32</v>
      </c>
      <c r="V1097" s="44" t="s">
        <v>29</v>
      </c>
      <c r="W1097" s="21" t="s">
        <v>4175</v>
      </c>
      <c r="X1097" s="21" t="s">
        <v>704</v>
      </c>
      <c r="Y1097" s="11"/>
    </row>
    <row r="1098" spans="1:25" ht="42.75" customHeight="1" x14ac:dyDescent="0.2">
      <c r="A1098" s="28" t="s">
        <v>4176</v>
      </c>
      <c r="B1098" s="24" t="s">
        <v>700</v>
      </c>
      <c r="C1098" s="21" t="s">
        <v>701</v>
      </c>
      <c r="D1098" s="21" t="s">
        <v>3069</v>
      </c>
      <c r="E1098" s="44" t="s">
        <v>74</v>
      </c>
      <c r="F1098" s="23" t="s">
        <v>4177</v>
      </c>
      <c r="G1098" s="37" t="s">
        <v>170</v>
      </c>
      <c r="H1098" s="29">
        <v>44249</v>
      </c>
      <c r="I1098" s="29">
        <v>44734</v>
      </c>
      <c r="J1098" s="29" t="str">
        <f ca="1">IF(Ugovori_OPULJP[[#This Row],[DATUM ZAVRŠETKA OPERACIJE]]&lt;TODAY(),"završen","u provedbi")</f>
        <v>završen</v>
      </c>
      <c r="K1098" s="22" t="s">
        <v>171</v>
      </c>
      <c r="L1098" s="22" t="s">
        <v>171</v>
      </c>
      <c r="M1098" s="42">
        <v>0.85</v>
      </c>
      <c r="N1098" s="42">
        <v>0.15</v>
      </c>
      <c r="O1098" s="27">
        <f>Ugovori_OPULJP[[#This Row],[Bespovratna sredstva - Ukupno (EU+Nac) HRK
= Ukupna ugovorena vrijednost bespovratnih sredstava]]*Ugovori_OPULJP[[#This Row],[EU STOPA SUFINANCIRANJA %
EU CO-FINANCING RATE %]]</f>
        <v>4218483.0625</v>
      </c>
      <c r="P1098" s="27">
        <f>Ugovori_OPULJP[[#This Row],[Bespovratna sredstva - Ukupno (EU+Nac) HRK
= Ukupna ugovorena vrijednost bespovratnih sredstava]]*Ugovori_OPULJP[[#This Row],[STOPA NACIONALNOG SUFINANCIRANJA %]]</f>
        <v>744438.1875</v>
      </c>
      <c r="Q1098" s="20">
        <v>4962921.25</v>
      </c>
      <c r="R1098" s="27">
        <v>0</v>
      </c>
      <c r="S1098" s="27">
        <v>0</v>
      </c>
      <c r="T1098" s="20">
        <f>Ugovori_OPULJP[[#This Row],[Bespovratna sredstva - Ukupno (EU+Nac) HRK
= Ukupna ugovorena vrijednost bespovratnih sredstava]]+Ugovori_OPULJP[[#This Row],[Javni doprinos korisnika - HRK]]+Ugovori_OPULJP[[#This Row],[Privatni doprinos korisnika - HRK]]</f>
        <v>4962921.25</v>
      </c>
      <c r="U1098" s="44" t="s">
        <v>32</v>
      </c>
      <c r="V1098" s="44" t="s">
        <v>29</v>
      </c>
      <c r="W1098" s="21" t="s">
        <v>4178</v>
      </c>
      <c r="X1098" s="21" t="s">
        <v>704</v>
      </c>
      <c r="Y1098" s="11"/>
    </row>
    <row r="1099" spans="1:25" ht="51" customHeight="1" x14ac:dyDescent="0.2">
      <c r="A1099" s="28" t="s">
        <v>4179</v>
      </c>
      <c r="B1099" s="24" t="s">
        <v>700</v>
      </c>
      <c r="C1099" s="21" t="s">
        <v>701</v>
      </c>
      <c r="D1099" s="21" t="s">
        <v>3069</v>
      </c>
      <c r="E1099" s="44" t="s">
        <v>74</v>
      </c>
      <c r="F1099" s="23" t="s">
        <v>4180</v>
      </c>
      <c r="G1099" s="37" t="s">
        <v>1466</v>
      </c>
      <c r="H1099" s="29">
        <v>44203</v>
      </c>
      <c r="I1099" s="29">
        <v>44627</v>
      </c>
      <c r="J1099" s="29" t="str">
        <f ca="1">IF(Ugovori_OPULJP[[#This Row],[DATUM ZAVRŠETKA OPERACIJE]]&lt;TODAY(),"završen","u provedbi")</f>
        <v>završen</v>
      </c>
      <c r="K1099" s="22" t="s">
        <v>556</v>
      </c>
      <c r="L1099" s="22" t="s">
        <v>556</v>
      </c>
      <c r="M1099" s="42">
        <v>0.85</v>
      </c>
      <c r="N1099" s="42">
        <v>0.15</v>
      </c>
      <c r="O1099" s="54">
        <f>Ugovori_OPULJP[[#This Row],[Bespovratna sredstva - Ukupno (EU+Nac) HRK
= Ukupna ugovorena vrijednost bespovratnih sredstava]]*Ugovori_OPULJP[[#This Row],[EU STOPA SUFINANCIRANJA %
EU CO-FINANCING RATE %]]</f>
        <v>835745.5</v>
      </c>
      <c r="P1099" s="54">
        <f>Ugovori_OPULJP[[#This Row],[Bespovratna sredstva - Ukupno (EU+Nac) HRK
= Ukupna ugovorena vrijednost bespovratnih sredstava]]*Ugovori_OPULJP[[#This Row],[STOPA NACIONALNOG SUFINANCIRANJA %]]</f>
        <v>147484.5</v>
      </c>
      <c r="Q1099" s="58">
        <v>983230</v>
      </c>
      <c r="R1099" s="54">
        <v>0</v>
      </c>
      <c r="S1099" s="54">
        <v>0</v>
      </c>
      <c r="T1099" s="58">
        <f>Ugovori_OPULJP[[#This Row],[Bespovratna sredstva - Ukupno (EU+Nac) HRK
= Ukupna ugovorena vrijednost bespovratnih sredstava]]+Ugovori_OPULJP[[#This Row],[Javni doprinos korisnika - HRK]]+Ugovori_OPULJP[[#This Row],[Privatni doprinos korisnika - HRK]]</f>
        <v>983230</v>
      </c>
      <c r="U1099" s="44" t="s">
        <v>32</v>
      </c>
      <c r="V1099" s="44" t="s">
        <v>29</v>
      </c>
      <c r="W1099" s="21" t="s">
        <v>4181</v>
      </c>
      <c r="X1099" s="21" t="s">
        <v>704</v>
      </c>
      <c r="Y1099" s="11"/>
    </row>
    <row r="1100" spans="1:25" ht="51" customHeight="1" x14ac:dyDescent="0.2">
      <c r="A1100" s="28" t="s">
        <v>4182</v>
      </c>
      <c r="B1100" s="24" t="s">
        <v>700</v>
      </c>
      <c r="C1100" s="21" t="s">
        <v>701</v>
      </c>
      <c r="D1100" s="21" t="s">
        <v>3069</v>
      </c>
      <c r="E1100" s="44" t="s">
        <v>74</v>
      </c>
      <c r="F1100" s="23" t="s">
        <v>4183</v>
      </c>
      <c r="G1100" s="37" t="s">
        <v>1541</v>
      </c>
      <c r="H1100" s="29">
        <v>44253</v>
      </c>
      <c r="I1100" s="29">
        <v>44707</v>
      </c>
      <c r="J1100" s="29" t="str">
        <f ca="1">IF(Ugovori_OPULJP[[#This Row],[DATUM ZAVRŠETKA OPERACIJE]]&lt;TODAY(),"završen","u provedbi")</f>
        <v>završen</v>
      </c>
      <c r="K1100" s="22" t="s">
        <v>266</v>
      </c>
      <c r="L1100" s="22" t="s">
        <v>266</v>
      </c>
      <c r="M1100" s="42">
        <v>0.85</v>
      </c>
      <c r="N1100" s="42">
        <v>0.15</v>
      </c>
      <c r="O1100" s="27">
        <f>Ugovori_OPULJP[[#This Row],[Bespovratna sredstva - Ukupno (EU+Nac) HRK
= Ukupna ugovorena vrijednost bespovratnih sredstava]]*Ugovori_OPULJP[[#This Row],[EU STOPA SUFINANCIRANJA %
EU CO-FINANCING RATE %]]</f>
        <v>3853900</v>
      </c>
      <c r="P1100" s="27">
        <f>Ugovori_OPULJP[[#This Row],[Bespovratna sredstva - Ukupno (EU+Nac) HRK
= Ukupna ugovorena vrijednost bespovratnih sredstava]]*Ugovori_OPULJP[[#This Row],[STOPA NACIONALNOG SUFINANCIRANJA %]]</f>
        <v>680100</v>
      </c>
      <c r="Q1100" s="27">
        <v>4534000</v>
      </c>
      <c r="R1100" s="27">
        <v>0</v>
      </c>
      <c r="S1100" s="27">
        <v>0</v>
      </c>
      <c r="T1100" s="20">
        <f>Ugovori_OPULJP[[#This Row],[Bespovratna sredstva - Ukupno (EU+Nac) HRK
= Ukupna ugovorena vrijednost bespovratnih sredstava]]+Ugovori_OPULJP[[#This Row],[Javni doprinos korisnika - HRK]]+Ugovori_OPULJP[[#This Row],[Privatni doprinos korisnika - HRK]]</f>
        <v>4534000</v>
      </c>
      <c r="U1100" s="44" t="s">
        <v>32</v>
      </c>
      <c r="V1100" s="44" t="s">
        <v>29</v>
      </c>
      <c r="W1100" s="21" t="s">
        <v>4184</v>
      </c>
      <c r="X1100" s="21" t="s">
        <v>704</v>
      </c>
      <c r="Y1100" s="11"/>
    </row>
    <row r="1101" spans="1:25" ht="51" customHeight="1" x14ac:dyDescent="0.2">
      <c r="A1101" s="28" t="s">
        <v>4185</v>
      </c>
      <c r="B1101" s="24" t="s">
        <v>700</v>
      </c>
      <c r="C1101" s="21" t="s">
        <v>701</v>
      </c>
      <c r="D1101" s="21" t="s">
        <v>3069</v>
      </c>
      <c r="E1101" s="44" t="s">
        <v>74</v>
      </c>
      <c r="F1101" s="23" t="s">
        <v>3069</v>
      </c>
      <c r="G1101" s="37" t="s">
        <v>1924</v>
      </c>
      <c r="H1101" s="29">
        <v>44201</v>
      </c>
      <c r="I1101" s="29">
        <v>44686</v>
      </c>
      <c r="J1101" s="29" t="str">
        <f ca="1">IF(Ugovori_OPULJP[[#This Row],[DATUM ZAVRŠETKA OPERACIJE]]&lt;TODAY(),"završen","u provedbi")</f>
        <v>završen</v>
      </c>
      <c r="K1101" s="22" t="s">
        <v>266</v>
      </c>
      <c r="L1101" s="22" t="s">
        <v>266</v>
      </c>
      <c r="M1101" s="42">
        <v>0.85</v>
      </c>
      <c r="N1101" s="42">
        <v>0.15</v>
      </c>
      <c r="O1101" s="54">
        <f>Ugovori_OPULJP[[#This Row],[Bespovratna sredstva - Ukupno (EU+Nac) HRK
= Ukupna ugovorena vrijednost bespovratnih sredstava]]*Ugovori_OPULJP[[#This Row],[EU STOPA SUFINANCIRANJA %
EU CO-FINANCING RATE %]]</f>
        <v>1669995</v>
      </c>
      <c r="P1101" s="54">
        <f>Ugovori_OPULJP[[#This Row],[Bespovratna sredstva - Ukupno (EU+Nac) HRK
= Ukupna ugovorena vrijednost bespovratnih sredstava]]*Ugovori_OPULJP[[#This Row],[STOPA NACIONALNOG SUFINANCIRANJA %]]</f>
        <v>294705</v>
      </c>
      <c r="Q1101" s="58">
        <v>1964700</v>
      </c>
      <c r="R1101" s="54">
        <v>0</v>
      </c>
      <c r="S1101" s="54">
        <v>0</v>
      </c>
      <c r="T1101" s="58">
        <f>Ugovori_OPULJP[[#This Row],[Bespovratna sredstva - Ukupno (EU+Nac) HRK
= Ukupna ugovorena vrijednost bespovratnih sredstava]]+Ugovori_OPULJP[[#This Row],[Javni doprinos korisnika - HRK]]+Ugovori_OPULJP[[#This Row],[Privatni doprinos korisnika - HRK]]</f>
        <v>1964700</v>
      </c>
      <c r="U1101" s="44" t="s">
        <v>32</v>
      </c>
      <c r="V1101" s="44" t="s">
        <v>29</v>
      </c>
      <c r="W1101" s="21" t="s">
        <v>4186</v>
      </c>
      <c r="X1101" s="21" t="s">
        <v>704</v>
      </c>
      <c r="Y1101" s="11"/>
    </row>
    <row r="1102" spans="1:25" ht="51" customHeight="1" x14ac:dyDescent="0.2">
      <c r="A1102" s="28" t="s">
        <v>4187</v>
      </c>
      <c r="B1102" s="24" t="s">
        <v>700</v>
      </c>
      <c r="C1102" s="21" t="s">
        <v>701</v>
      </c>
      <c r="D1102" s="21" t="s">
        <v>3069</v>
      </c>
      <c r="E1102" s="44" t="s">
        <v>74</v>
      </c>
      <c r="F1102" s="23" t="s">
        <v>4188</v>
      </c>
      <c r="G1102" s="37" t="s">
        <v>1490</v>
      </c>
      <c r="H1102" s="29">
        <v>44249</v>
      </c>
      <c r="I1102" s="29">
        <v>44642</v>
      </c>
      <c r="J1102" s="29" t="str">
        <f ca="1">IF(Ugovori_OPULJP[[#This Row],[DATUM ZAVRŠETKA OPERACIJE]]&lt;TODAY(),"završen","u provedbi")</f>
        <v>završen</v>
      </c>
      <c r="K1102" s="22" t="s">
        <v>82</v>
      </c>
      <c r="L1102" s="22" t="s">
        <v>82</v>
      </c>
      <c r="M1102" s="42">
        <v>0.85</v>
      </c>
      <c r="N1102" s="42">
        <v>0.15</v>
      </c>
      <c r="O1102" s="27">
        <f>Ugovori_OPULJP[[#This Row],[Bespovratna sredstva - Ukupno (EU+Nac) HRK
= Ukupna ugovorena vrijednost bespovratnih sredstava]]*Ugovori_OPULJP[[#This Row],[EU STOPA SUFINANCIRANJA %
EU CO-FINANCING RATE %]]</f>
        <v>2244680</v>
      </c>
      <c r="P1102" s="27">
        <f>Ugovori_OPULJP[[#This Row],[Bespovratna sredstva - Ukupno (EU+Nac) HRK
= Ukupna ugovorena vrijednost bespovratnih sredstava]]*Ugovori_OPULJP[[#This Row],[STOPA NACIONALNOG SUFINANCIRANJA %]]</f>
        <v>396120</v>
      </c>
      <c r="Q1102" s="20">
        <v>2640800</v>
      </c>
      <c r="R1102" s="27">
        <v>0</v>
      </c>
      <c r="S1102" s="27">
        <v>0</v>
      </c>
      <c r="T1102" s="20">
        <f>Ugovori_OPULJP[[#This Row],[Bespovratna sredstva - Ukupno (EU+Nac) HRK
= Ukupna ugovorena vrijednost bespovratnih sredstava]]+Ugovori_OPULJP[[#This Row],[Javni doprinos korisnika - HRK]]+Ugovori_OPULJP[[#This Row],[Privatni doprinos korisnika - HRK]]</f>
        <v>2640800</v>
      </c>
      <c r="U1102" s="44" t="s">
        <v>32</v>
      </c>
      <c r="V1102" s="44" t="s">
        <v>29</v>
      </c>
      <c r="W1102" s="21" t="s">
        <v>4189</v>
      </c>
      <c r="X1102" s="21" t="s">
        <v>704</v>
      </c>
      <c r="Y1102" s="11"/>
    </row>
    <row r="1103" spans="1:25" ht="38.25" customHeight="1" x14ac:dyDescent="0.2">
      <c r="A1103" s="28" t="s">
        <v>4190</v>
      </c>
      <c r="B1103" s="24" t="s">
        <v>700</v>
      </c>
      <c r="C1103" s="21" t="s">
        <v>701</v>
      </c>
      <c r="D1103" s="21" t="s">
        <v>3069</v>
      </c>
      <c r="E1103" s="44" t="s">
        <v>74</v>
      </c>
      <c r="F1103" s="23" t="s">
        <v>4191</v>
      </c>
      <c r="G1103" s="23" t="s">
        <v>1458</v>
      </c>
      <c r="H1103" s="29">
        <v>44207</v>
      </c>
      <c r="I1103" s="29">
        <v>44662</v>
      </c>
      <c r="J1103" s="29" t="str">
        <f ca="1">IF(Ugovori_OPULJP[[#This Row],[DATUM ZAVRŠETKA OPERACIJE]]&lt;TODAY(),"završen","u provedbi")</f>
        <v>završen</v>
      </c>
      <c r="K1103" s="22" t="s">
        <v>184</v>
      </c>
      <c r="L1103" s="22" t="s">
        <v>184</v>
      </c>
      <c r="M1103" s="42">
        <v>0.85</v>
      </c>
      <c r="N1103" s="42">
        <v>0.15</v>
      </c>
      <c r="O1103" s="54">
        <f>Ugovori_OPULJP[[#This Row],[Bespovratna sredstva - Ukupno (EU+Nac) HRK
= Ukupna ugovorena vrijednost bespovratnih sredstava]]*Ugovori_OPULJP[[#This Row],[EU STOPA SUFINANCIRANJA %
EU CO-FINANCING RATE %]]</f>
        <v>1972977.5</v>
      </c>
      <c r="P1103" s="54">
        <f>Ugovori_OPULJP[[#This Row],[Bespovratna sredstva - Ukupno (EU+Nac) HRK
= Ukupna ugovorena vrijednost bespovratnih sredstava]]*Ugovori_OPULJP[[#This Row],[STOPA NACIONALNOG SUFINANCIRANJA %]]</f>
        <v>348172.5</v>
      </c>
      <c r="Q1103" s="58">
        <v>2321150</v>
      </c>
      <c r="R1103" s="54">
        <v>0</v>
      </c>
      <c r="S1103" s="54">
        <v>0</v>
      </c>
      <c r="T1103" s="58">
        <f>Ugovori_OPULJP[[#This Row],[Bespovratna sredstva - Ukupno (EU+Nac) HRK
= Ukupna ugovorena vrijednost bespovratnih sredstava]]+Ugovori_OPULJP[[#This Row],[Javni doprinos korisnika - HRK]]+Ugovori_OPULJP[[#This Row],[Privatni doprinos korisnika - HRK]]</f>
        <v>2321150</v>
      </c>
      <c r="U1103" s="44" t="s">
        <v>32</v>
      </c>
      <c r="V1103" s="44" t="s">
        <v>29</v>
      </c>
      <c r="W1103" s="21" t="s">
        <v>4192</v>
      </c>
      <c r="X1103" s="21" t="s">
        <v>704</v>
      </c>
      <c r="Y1103" s="11"/>
    </row>
    <row r="1104" spans="1:25" ht="51" customHeight="1" x14ac:dyDescent="0.2">
      <c r="A1104" s="28" t="s">
        <v>4193</v>
      </c>
      <c r="B1104" s="24" t="s">
        <v>700</v>
      </c>
      <c r="C1104" s="21" t="s">
        <v>701</v>
      </c>
      <c r="D1104" s="21" t="s">
        <v>3069</v>
      </c>
      <c r="E1104" s="44" t="s">
        <v>74</v>
      </c>
      <c r="F1104" s="23" t="s">
        <v>4194</v>
      </c>
      <c r="G1104" s="37" t="s">
        <v>1454</v>
      </c>
      <c r="H1104" s="29">
        <v>44208</v>
      </c>
      <c r="I1104" s="29">
        <v>44754</v>
      </c>
      <c r="J1104" s="29" t="str">
        <f ca="1">IF(Ugovori_OPULJP[[#This Row],[DATUM ZAVRŠETKA OPERACIJE]]&lt;TODAY(),"završen","u provedbi")</f>
        <v>završen</v>
      </c>
      <c r="K1104" s="22" t="s">
        <v>97</v>
      </c>
      <c r="L1104" s="22" t="s">
        <v>97</v>
      </c>
      <c r="M1104" s="42">
        <v>0.85</v>
      </c>
      <c r="N1104" s="42">
        <v>0.15</v>
      </c>
      <c r="O1104" s="54">
        <f>Ugovori_OPULJP[[#This Row],[Bespovratna sredstva - Ukupno (EU+Nac) HRK
= Ukupna ugovorena vrijednost bespovratnih sredstava]]*Ugovori_OPULJP[[#This Row],[EU STOPA SUFINANCIRANJA %
EU CO-FINANCING RATE %]]</f>
        <v>1182911</v>
      </c>
      <c r="P1104" s="54">
        <f>Ugovori_OPULJP[[#This Row],[Bespovratna sredstva - Ukupno (EU+Nac) HRK
= Ukupna ugovorena vrijednost bespovratnih sredstava]]*Ugovori_OPULJP[[#This Row],[STOPA NACIONALNOG SUFINANCIRANJA %]]</f>
        <v>208749</v>
      </c>
      <c r="Q1104" s="58">
        <v>1391660</v>
      </c>
      <c r="R1104" s="54">
        <v>0</v>
      </c>
      <c r="S1104" s="54">
        <v>0</v>
      </c>
      <c r="T1104" s="58">
        <f>Ugovori_OPULJP[[#This Row],[Bespovratna sredstva - Ukupno (EU+Nac) HRK
= Ukupna ugovorena vrijednost bespovratnih sredstava]]+Ugovori_OPULJP[[#This Row],[Javni doprinos korisnika - HRK]]+Ugovori_OPULJP[[#This Row],[Privatni doprinos korisnika - HRK]]</f>
        <v>1391660</v>
      </c>
      <c r="U1104" s="44" t="s">
        <v>32</v>
      </c>
      <c r="V1104" s="44" t="s">
        <v>29</v>
      </c>
      <c r="W1104" s="21" t="s">
        <v>4195</v>
      </c>
      <c r="X1104" s="21" t="s">
        <v>704</v>
      </c>
      <c r="Y1104" s="11"/>
    </row>
    <row r="1105" spans="1:25" ht="51" customHeight="1" x14ac:dyDescent="0.2">
      <c r="A1105" s="28" t="s">
        <v>4196</v>
      </c>
      <c r="B1105" s="24" t="s">
        <v>700</v>
      </c>
      <c r="C1105" s="21" t="s">
        <v>701</v>
      </c>
      <c r="D1105" s="21" t="s">
        <v>3069</v>
      </c>
      <c r="E1105" s="44" t="s">
        <v>74</v>
      </c>
      <c r="F1105" s="23" t="s">
        <v>4197</v>
      </c>
      <c r="G1105" s="37" t="s">
        <v>1482</v>
      </c>
      <c r="H1105" s="29">
        <v>44204</v>
      </c>
      <c r="I1105" s="29">
        <v>44659</v>
      </c>
      <c r="J1105" s="29" t="str">
        <f ca="1">IF(Ugovori_OPULJP[[#This Row],[DATUM ZAVRŠETKA OPERACIJE]]&lt;TODAY(),"završen","u provedbi")</f>
        <v>završen</v>
      </c>
      <c r="K1105" s="22" t="s">
        <v>97</v>
      </c>
      <c r="L1105" s="22" t="s">
        <v>97</v>
      </c>
      <c r="M1105" s="42">
        <v>0.85</v>
      </c>
      <c r="N1105" s="42">
        <v>0.15</v>
      </c>
      <c r="O1105" s="54">
        <f>Ugovori_OPULJP[[#This Row],[Bespovratna sredstva - Ukupno (EU+Nac) HRK
= Ukupna ugovorena vrijednost bespovratnih sredstava]]*Ugovori_OPULJP[[#This Row],[EU STOPA SUFINANCIRANJA %
EU CO-FINANCING RATE %]]</f>
        <v>1910800</v>
      </c>
      <c r="P1105" s="54">
        <f>Ugovori_OPULJP[[#This Row],[Bespovratna sredstva - Ukupno (EU+Nac) HRK
= Ukupna ugovorena vrijednost bespovratnih sredstava]]*Ugovori_OPULJP[[#This Row],[STOPA NACIONALNOG SUFINANCIRANJA %]]</f>
        <v>337200</v>
      </c>
      <c r="Q1105" s="58">
        <v>2248000</v>
      </c>
      <c r="R1105" s="54">
        <v>0</v>
      </c>
      <c r="S1105" s="54">
        <v>0</v>
      </c>
      <c r="T1105" s="58">
        <f>Ugovori_OPULJP[[#This Row],[Bespovratna sredstva - Ukupno (EU+Nac) HRK
= Ukupna ugovorena vrijednost bespovratnih sredstava]]+Ugovori_OPULJP[[#This Row],[Javni doprinos korisnika - HRK]]+Ugovori_OPULJP[[#This Row],[Privatni doprinos korisnika - HRK]]</f>
        <v>2248000</v>
      </c>
      <c r="U1105" s="44" t="s">
        <v>32</v>
      </c>
      <c r="V1105" s="44" t="s">
        <v>29</v>
      </c>
      <c r="W1105" s="21" t="s">
        <v>4198</v>
      </c>
      <c r="X1105" s="21" t="s">
        <v>704</v>
      </c>
      <c r="Y1105" s="11"/>
    </row>
    <row r="1106" spans="1:25" ht="51" customHeight="1" x14ac:dyDescent="0.2">
      <c r="A1106" s="28" t="s">
        <v>4199</v>
      </c>
      <c r="B1106" s="24" t="s">
        <v>700</v>
      </c>
      <c r="C1106" s="21" t="s">
        <v>701</v>
      </c>
      <c r="D1106" s="21" t="s">
        <v>3069</v>
      </c>
      <c r="E1106" s="44" t="s">
        <v>74</v>
      </c>
      <c r="F1106" s="23" t="s">
        <v>4200</v>
      </c>
      <c r="G1106" s="23" t="s">
        <v>1568</v>
      </c>
      <c r="H1106" s="29">
        <v>44251</v>
      </c>
      <c r="I1106" s="29">
        <v>44705</v>
      </c>
      <c r="J1106" s="29" t="str">
        <f ca="1">IF(Ugovori_OPULJP[[#This Row],[DATUM ZAVRŠETKA OPERACIJE]]&lt;TODAY(),"završen","u provedbi")</f>
        <v>završen</v>
      </c>
      <c r="K1106" s="22" t="s">
        <v>97</v>
      </c>
      <c r="L1106" s="22" t="s">
        <v>97</v>
      </c>
      <c r="M1106" s="42">
        <v>0.85</v>
      </c>
      <c r="N1106" s="42">
        <v>0.15</v>
      </c>
      <c r="O1106" s="27">
        <f>Ugovori_OPULJP[[#This Row],[Bespovratna sredstva - Ukupno (EU+Nac) HRK
= Ukupna ugovorena vrijednost bespovratnih sredstava]]*Ugovori_OPULJP[[#This Row],[EU STOPA SUFINANCIRANJA %
EU CO-FINANCING RATE %]]</f>
        <v>1220158</v>
      </c>
      <c r="P1106" s="27">
        <f>Ugovori_OPULJP[[#This Row],[Bespovratna sredstva - Ukupno (EU+Nac) HRK
= Ukupna ugovorena vrijednost bespovratnih sredstava]]*Ugovori_OPULJP[[#This Row],[STOPA NACIONALNOG SUFINANCIRANJA %]]</f>
        <v>215322</v>
      </c>
      <c r="Q1106" s="27">
        <v>1435480</v>
      </c>
      <c r="R1106" s="27">
        <v>0</v>
      </c>
      <c r="S1106" s="27">
        <v>0</v>
      </c>
      <c r="T1106" s="20">
        <f>Ugovori_OPULJP[[#This Row],[Bespovratna sredstva - Ukupno (EU+Nac) HRK
= Ukupna ugovorena vrijednost bespovratnih sredstava]]+Ugovori_OPULJP[[#This Row],[Javni doprinos korisnika - HRK]]+Ugovori_OPULJP[[#This Row],[Privatni doprinos korisnika - HRK]]</f>
        <v>1435480</v>
      </c>
      <c r="U1106" s="44" t="s">
        <v>32</v>
      </c>
      <c r="V1106" s="44" t="s">
        <v>29</v>
      </c>
      <c r="W1106" s="21" t="s">
        <v>4201</v>
      </c>
      <c r="X1106" s="21" t="s">
        <v>704</v>
      </c>
      <c r="Y1106" s="11"/>
    </row>
    <row r="1107" spans="1:25" ht="51" customHeight="1" x14ac:dyDescent="0.2">
      <c r="A1107" s="28" t="s">
        <v>4202</v>
      </c>
      <c r="B1107" s="24" t="s">
        <v>700</v>
      </c>
      <c r="C1107" s="21" t="s">
        <v>701</v>
      </c>
      <c r="D1107" s="21" t="s">
        <v>3069</v>
      </c>
      <c r="E1107" s="44" t="s">
        <v>74</v>
      </c>
      <c r="F1107" s="23" t="s">
        <v>1657</v>
      </c>
      <c r="G1107" s="37" t="s">
        <v>1658</v>
      </c>
      <c r="H1107" s="29">
        <v>44252</v>
      </c>
      <c r="I1107" s="29">
        <v>44706</v>
      </c>
      <c r="J1107" s="29" t="str">
        <f ca="1">IF(Ugovori_OPULJP[[#This Row],[DATUM ZAVRŠETKA OPERACIJE]]&lt;TODAY(),"završen","u provedbi")</f>
        <v>završen</v>
      </c>
      <c r="K1107" s="22" t="s">
        <v>324</v>
      </c>
      <c r="L1107" s="22" t="s">
        <v>324</v>
      </c>
      <c r="M1107" s="42">
        <v>0.85</v>
      </c>
      <c r="N1107" s="42">
        <v>0.15</v>
      </c>
      <c r="O1107" s="27">
        <f>Ugovori_OPULJP[[#This Row],[Bespovratna sredstva - Ukupno (EU+Nac) HRK
= Ukupna ugovorena vrijednost bespovratnih sredstava]]*Ugovori_OPULJP[[#This Row],[EU STOPA SUFINANCIRANJA %
EU CO-FINANCING RATE %]]</f>
        <v>3157443.15</v>
      </c>
      <c r="P1107" s="27">
        <f>Ugovori_OPULJP[[#This Row],[Bespovratna sredstva - Ukupno (EU+Nac) HRK
= Ukupna ugovorena vrijednost bespovratnih sredstava]]*Ugovori_OPULJP[[#This Row],[STOPA NACIONALNOG SUFINANCIRANJA %]]</f>
        <v>557195.85</v>
      </c>
      <c r="Q1107" s="20">
        <v>3714639</v>
      </c>
      <c r="R1107" s="27">
        <v>0</v>
      </c>
      <c r="S1107" s="27">
        <v>0</v>
      </c>
      <c r="T1107" s="20">
        <f>Ugovori_OPULJP[[#This Row],[Bespovratna sredstva - Ukupno (EU+Nac) HRK
= Ukupna ugovorena vrijednost bespovratnih sredstava]]+Ugovori_OPULJP[[#This Row],[Javni doprinos korisnika - HRK]]+Ugovori_OPULJP[[#This Row],[Privatni doprinos korisnika - HRK]]</f>
        <v>3714639</v>
      </c>
      <c r="U1107" s="44" t="s">
        <v>32</v>
      </c>
      <c r="V1107" s="44" t="s">
        <v>29</v>
      </c>
      <c r="W1107" s="21" t="s">
        <v>4203</v>
      </c>
      <c r="X1107" s="21" t="s">
        <v>704</v>
      </c>
      <c r="Y1107" s="11"/>
    </row>
    <row r="1108" spans="1:25" ht="51" customHeight="1" x14ac:dyDescent="0.2">
      <c r="A1108" s="28" t="s">
        <v>4204</v>
      </c>
      <c r="B1108" s="24" t="s">
        <v>700</v>
      </c>
      <c r="C1108" s="21" t="s">
        <v>701</v>
      </c>
      <c r="D1108" s="21" t="s">
        <v>3069</v>
      </c>
      <c r="E1108" s="44" t="s">
        <v>74</v>
      </c>
      <c r="F1108" s="23" t="s">
        <v>4205</v>
      </c>
      <c r="G1108" s="23" t="s">
        <v>1662</v>
      </c>
      <c r="H1108" s="29">
        <v>44251</v>
      </c>
      <c r="I1108" s="29">
        <v>44705</v>
      </c>
      <c r="J1108" s="29" t="str">
        <f ca="1">IF(Ugovori_OPULJP[[#This Row],[DATUM ZAVRŠETKA OPERACIJE]]&lt;TODAY(),"završen","u provedbi")</f>
        <v>završen</v>
      </c>
      <c r="K1108" s="22" t="s">
        <v>248</v>
      </c>
      <c r="L1108" s="22" t="s">
        <v>248</v>
      </c>
      <c r="M1108" s="42">
        <v>0.85</v>
      </c>
      <c r="N1108" s="42">
        <v>0.15</v>
      </c>
      <c r="O1108" s="27">
        <f>Ugovori_OPULJP[[#This Row],[Bespovratna sredstva - Ukupno (EU+Nac) HRK
= Ukupna ugovorena vrijednost bespovratnih sredstava]]*Ugovori_OPULJP[[#This Row],[EU STOPA SUFINANCIRANJA %
EU CO-FINANCING RATE %]]</f>
        <v>1180896.5</v>
      </c>
      <c r="P1108" s="27">
        <f>Ugovori_OPULJP[[#This Row],[Bespovratna sredstva - Ukupno (EU+Nac) HRK
= Ukupna ugovorena vrijednost bespovratnih sredstava]]*Ugovori_OPULJP[[#This Row],[STOPA NACIONALNOG SUFINANCIRANJA %]]</f>
        <v>208393.5</v>
      </c>
      <c r="Q1108" s="20">
        <v>1389290</v>
      </c>
      <c r="R1108" s="27">
        <v>0</v>
      </c>
      <c r="S1108" s="27">
        <v>0</v>
      </c>
      <c r="T1108" s="20">
        <f>Ugovori_OPULJP[[#This Row],[Bespovratna sredstva - Ukupno (EU+Nac) HRK
= Ukupna ugovorena vrijednost bespovratnih sredstava]]+Ugovori_OPULJP[[#This Row],[Javni doprinos korisnika - HRK]]+Ugovori_OPULJP[[#This Row],[Privatni doprinos korisnika - HRK]]</f>
        <v>1389290</v>
      </c>
      <c r="U1108" s="44" t="s">
        <v>32</v>
      </c>
      <c r="V1108" s="44" t="s">
        <v>29</v>
      </c>
      <c r="W1108" s="21" t="s">
        <v>4206</v>
      </c>
      <c r="X1108" s="21" t="s">
        <v>704</v>
      </c>
      <c r="Y1108" s="11"/>
    </row>
    <row r="1109" spans="1:25" ht="51" customHeight="1" x14ac:dyDescent="0.2">
      <c r="A1109" s="28" t="s">
        <v>4207</v>
      </c>
      <c r="B1109" s="24" t="s">
        <v>700</v>
      </c>
      <c r="C1109" s="21" t="s">
        <v>701</v>
      </c>
      <c r="D1109" s="21" t="s">
        <v>3069</v>
      </c>
      <c r="E1109" s="44" t="s">
        <v>74</v>
      </c>
      <c r="F1109" s="23" t="s">
        <v>4208</v>
      </c>
      <c r="G1109" s="23" t="s">
        <v>1643</v>
      </c>
      <c r="H1109" s="29">
        <v>44245</v>
      </c>
      <c r="I1109" s="29">
        <v>44791</v>
      </c>
      <c r="J1109" s="29" t="str">
        <f ca="1">IF(Ugovori_OPULJP[[#This Row],[DATUM ZAVRŠETKA OPERACIJE]]&lt;TODAY(),"završen","u provedbi")</f>
        <v>u provedbi</v>
      </c>
      <c r="K1109" s="22" t="s">
        <v>184</v>
      </c>
      <c r="L1109" s="22" t="s">
        <v>184</v>
      </c>
      <c r="M1109" s="42">
        <v>0.85</v>
      </c>
      <c r="N1109" s="42">
        <v>0.15</v>
      </c>
      <c r="O1109" s="27">
        <f>Ugovori_OPULJP[[#This Row],[Bespovratna sredstva - Ukupno (EU+Nac) HRK
= Ukupna ugovorena vrijednost bespovratnih sredstava]]*Ugovori_OPULJP[[#This Row],[EU STOPA SUFINANCIRANJA %
EU CO-FINANCING RATE %]]</f>
        <v>2318910.5</v>
      </c>
      <c r="P1109" s="27">
        <f>Ugovori_OPULJP[[#This Row],[Bespovratna sredstva - Ukupno (EU+Nac) HRK
= Ukupna ugovorena vrijednost bespovratnih sredstava]]*Ugovori_OPULJP[[#This Row],[STOPA NACIONALNOG SUFINANCIRANJA %]]</f>
        <v>409219.5</v>
      </c>
      <c r="Q1109" s="20">
        <v>2728130</v>
      </c>
      <c r="R1109" s="27">
        <v>0</v>
      </c>
      <c r="S1109" s="27">
        <v>0</v>
      </c>
      <c r="T1109" s="20">
        <f>Ugovori_OPULJP[[#This Row],[Bespovratna sredstva - Ukupno (EU+Nac) HRK
= Ukupna ugovorena vrijednost bespovratnih sredstava]]+Ugovori_OPULJP[[#This Row],[Javni doprinos korisnika - HRK]]+Ugovori_OPULJP[[#This Row],[Privatni doprinos korisnika - HRK]]</f>
        <v>2728130</v>
      </c>
      <c r="U1109" s="44" t="s">
        <v>32</v>
      </c>
      <c r="V1109" s="44" t="s">
        <v>29</v>
      </c>
      <c r="W1109" s="21" t="s">
        <v>4209</v>
      </c>
      <c r="X1109" s="21" t="s">
        <v>704</v>
      </c>
      <c r="Y1109" s="11"/>
    </row>
    <row r="1110" spans="1:25" ht="38.25" customHeight="1" x14ac:dyDescent="0.2">
      <c r="A1110" s="28" t="s">
        <v>4210</v>
      </c>
      <c r="B1110" s="24" t="s">
        <v>700</v>
      </c>
      <c r="C1110" s="21" t="s">
        <v>701</v>
      </c>
      <c r="D1110" s="21" t="s">
        <v>3069</v>
      </c>
      <c r="E1110" s="44" t="s">
        <v>74</v>
      </c>
      <c r="F1110" s="23" t="s">
        <v>4211</v>
      </c>
      <c r="G1110" s="37" t="s">
        <v>2043</v>
      </c>
      <c r="H1110" s="29">
        <v>44247</v>
      </c>
      <c r="I1110" s="29">
        <v>44671</v>
      </c>
      <c r="J1110" s="29" t="str">
        <f ca="1">IF(Ugovori_OPULJP[[#This Row],[DATUM ZAVRŠETKA OPERACIJE]]&lt;TODAY(),"završen","u provedbi")</f>
        <v>završen</v>
      </c>
      <c r="K1110" s="22" t="s">
        <v>97</v>
      </c>
      <c r="L1110" s="22" t="s">
        <v>97</v>
      </c>
      <c r="M1110" s="42">
        <v>0.85</v>
      </c>
      <c r="N1110" s="42">
        <v>0.15</v>
      </c>
      <c r="O1110" s="27">
        <f>Ugovori_OPULJP[[#This Row],[Bespovratna sredstva - Ukupno (EU+Nac) HRK
= Ukupna ugovorena vrijednost bespovratnih sredstava]]*Ugovori_OPULJP[[#This Row],[EU STOPA SUFINANCIRANJA %
EU CO-FINANCING RATE %]]</f>
        <v>4250000</v>
      </c>
      <c r="P1110" s="27">
        <f>Ugovori_OPULJP[[#This Row],[Bespovratna sredstva - Ukupno (EU+Nac) HRK
= Ukupna ugovorena vrijednost bespovratnih sredstava]]*Ugovori_OPULJP[[#This Row],[STOPA NACIONALNOG SUFINANCIRANJA %]]</f>
        <v>750000</v>
      </c>
      <c r="Q1110" s="20">
        <v>5000000</v>
      </c>
      <c r="R1110" s="27">
        <v>0</v>
      </c>
      <c r="S1110" s="27">
        <v>0</v>
      </c>
      <c r="T1110" s="20">
        <f>Ugovori_OPULJP[[#This Row],[Bespovratna sredstva - Ukupno (EU+Nac) HRK
= Ukupna ugovorena vrijednost bespovratnih sredstava]]+Ugovori_OPULJP[[#This Row],[Javni doprinos korisnika - HRK]]+Ugovori_OPULJP[[#This Row],[Privatni doprinos korisnika - HRK]]</f>
        <v>5000000</v>
      </c>
      <c r="U1110" s="44" t="s">
        <v>32</v>
      </c>
      <c r="V1110" s="44" t="s">
        <v>29</v>
      </c>
      <c r="W1110" s="21" t="s">
        <v>4212</v>
      </c>
      <c r="X1110" s="21" t="s">
        <v>704</v>
      </c>
      <c r="Y1110" s="11"/>
    </row>
    <row r="1111" spans="1:25" ht="38.25" customHeight="1" x14ac:dyDescent="0.2">
      <c r="A1111" s="28" t="s">
        <v>4213</v>
      </c>
      <c r="B1111" s="24" t="s">
        <v>700</v>
      </c>
      <c r="C1111" s="21" t="s">
        <v>701</v>
      </c>
      <c r="D1111" s="21" t="s">
        <v>3069</v>
      </c>
      <c r="E1111" s="44" t="s">
        <v>74</v>
      </c>
      <c r="F1111" s="23" t="s">
        <v>4214</v>
      </c>
      <c r="G1111" s="23" t="s">
        <v>1518</v>
      </c>
      <c r="H1111" s="29">
        <v>44256</v>
      </c>
      <c r="I1111" s="29">
        <v>44805</v>
      </c>
      <c r="J1111" s="29" t="str">
        <f ca="1">IF(Ugovori_OPULJP[[#This Row],[DATUM ZAVRŠETKA OPERACIJE]]&lt;TODAY(),"završen","u provedbi")</f>
        <v>u provedbi</v>
      </c>
      <c r="K1111" s="22" t="s">
        <v>97</v>
      </c>
      <c r="L1111" s="22" t="s">
        <v>97</v>
      </c>
      <c r="M1111" s="42">
        <v>0.85</v>
      </c>
      <c r="N1111" s="42">
        <v>0.15</v>
      </c>
      <c r="O1111" s="27">
        <f>Ugovori_OPULJP[[#This Row],[Bespovratna sredstva - Ukupno (EU+Nac) HRK
= Ukupna ugovorena vrijednost bespovratnih sredstava]]*Ugovori_OPULJP[[#This Row],[EU STOPA SUFINANCIRANJA %
EU CO-FINANCING RATE %]]</f>
        <v>1578195</v>
      </c>
      <c r="P1111" s="27">
        <f>Ugovori_OPULJP[[#This Row],[Bespovratna sredstva - Ukupno (EU+Nac) HRK
= Ukupna ugovorena vrijednost bespovratnih sredstava]]*Ugovori_OPULJP[[#This Row],[STOPA NACIONALNOG SUFINANCIRANJA %]]</f>
        <v>278505</v>
      </c>
      <c r="Q1111" s="27">
        <v>1856700</v>
      </c>
      <c r="R1111" s="27">
        <v>0</v>
      </c>
      <c r="S1111" s="27">
        <v>0</v>
      </c>
      <c r="T1111" s="20">
        <f>Ugovori_OPULJP[[#This Row],[Bespovratna sredstva - Ukupno (EU+Nac) HRK
= Ukupna ugovorena vrijednost bespovratnih sredstava]]+Ugovori_OPULJP[[#This Row],[Javni doprinos korisnika - HRK]]+Ugovori_OPULJP[[#This Row],[Privatni doprinos korisnika - HRK]]</f>
        <v>1856700</v>
      </c>
      <c r="U1111" s="44" t="s">
        <v>32</v>
      </c>
      <c r="V1111" s="44" t="s">
        <v>29</v>
      </c>
      <c r="W1111" s="21" t="s">
        <v>4215</v>
      </c>
      <c r="X1111" s="21" t="s">
        <v>704</v>
      </c>
      <c r="Y1111" s="11"/>
    </row>
    <row r="1112" spans="1:25" ht="51" customHeight="1" x14ac:dyDescent="0.2">
      <c r="A1112" s="28" t="s">
        <v>4216</v>
      </c>
      <c r="B1112" s="24" t="s">
        <v>700</v>
      </c>
      <c r="C1112" s="21" t="s">
        <v>701</v>
      </c>
      <c r="D1112" s="21" t="s">
        <v>3069</v>
      </c>
      <c r="E1112" s="44" t="s">
        <v>74</v>
      </c>
      <c r="F1112" s="23" t="s">
        <v>4217</v>
      </c>
      <c r="G1112" s="23" t="s">
        <v>1564</v>
      </c>
      <c r="H1112" s="29">
        <v>44249</v>
      </c>
      <c r="I1112" s="29">
        <v>44703</v>
      </c>
      <c r="J1112" s="29" t="str">
        <f ca="1">IF(Ugovori_OPULJP[[#This Row],[DATUM ZAVRŠETKA OPERACIJE]]&lt;TODAY(),"završen","u provedbi")</f>
        <v>završen</v>
      </c>
      <c r="K1112" s="22" t="s">
        <v>97</v>
      </c>
      <c r="L1112" s="22" t="s">
        <v>97</v>
      </c>
      <c r="M1112" s="42">
        <v>0.85</v>
      </c>
      <c r="N1112" s="42">
        <v>0.15</v>
      </c>
      <c r="O1112" s="27">
        <f>Ugovori_OPULJP[[#This Row],[Bespovratna sredstva - Ukupno (EU+Nac) HRK
= Ukupna ugovorena vrijednost bespovratnih sredstava]]*Ugovori_OPULJP[[#This Row],[EU STOPA SUFINANCIRANJA %
EU CO-FINANCING RATE %]]</f>
        <v>988679.2</v>
      </c>
      <c r="P1112" s="27">
        <f>Ugovori_OPULJP[[#This Row],[Bespovratna sredstva - Ukupno (EU+Nac) HRK
= Ukupna ugovorena vrijednost bespovratnih sredstava]]*Ugovori_OPULJP[[#This Row],[STOPA NACIONALNOG SUFINANCIRANJA %]]</f>
        <v>174472.8</v>
      </c>
      <c r="Q1112" s="20">
        <v>1163152</v>
      </c>
      <c r="R1112" s="27">
        <v>0</v>
      </c>
      <c r="S1112" s="27">
        <v>0</v>
      </c>
      <c r="T1112" s="20">
        <f>Ugovori_OPULJP[[#This Row],[Bespovratna sredstva - Ukupno (EU+Nac) HRK
= Ukupna ugovorena vrijednost bespovratnih sredstava]]+Ugovori_OPULJP[[#This Row],[Javni doprinos korisnika - HRK]]+Ugovori_OPULJP[[#This Row],[Privatni doprinos korisnika - HRK]]</f>
        <v>1163152</v>
      </c>
      <c r="U1112" s="44" t="s">
        <v>32</v>
      </c>
      <c r="V1112" s="44" t="s">
        <v>29</v>
      </c>
      <c r="W1112" s="21" t="s">
        <v>4218</v>
      </c>
      <c r="X1112" s="21" t="s">
        <v>704</v>
      </c>
      <c r="Y1112" s="11"/>
    </row>
    <row r="1113" spans="1:25" ht="38.25" customHeight="1" x14ac:dyDescent="0.2">
      <c r="A1113" s="28" t="s">
        <v>4219</v>
      </c>
      <c r="B1113" s="24" t="s">
        <v>700</v>
      </c>
      <c r="C1113" s="35" t="s">
        <v>701</v>
      </c>
      <c r="D1113" s="21" t="s">
        <v>3069</v>
      </c>
      <c r="E1113" s="44" t="s">
        <v>74</v>
      </c>
      <c r="F1113" s="23" t="s">
        <v>4220</v>
      </c>
      <c r="G1113" s="37" t="s">
        <v>4221</v>
      </c>
      <c r="H1113" s="29">
        <v>44245</v>
      </c>
      <c r="I1113" s="29">
        <v>44791</v>
      </c>
      <c r="J1113" s="29" t="str">
        <f ca="1">IF(Ugovori_OPULJP[[#This Row],[DATUM ZAVRŠETKA OPERACIJE]]&lt;TODAY(),"završen","u provedbi")</f>
        <v>u provedbi</v>
      </c>
      <c r="K1113" s="22" t="s">
        <v>320</v>
      </c>
      <c r="L1113" s="22" t="s">
        <v>320</v>
      </c>
      <c r="M1113" s="42">
        <v>0.85</v>
      </c>
      <c r="N1113" s="42">
        <v>0.15</v>
      </c>
      <c r="O1113" s="27">
        <f>Ugovori_OPULJP[[#This Row],[Bespovratna sredstva - Ukupno (EU+Nac) HRK
= Ukupna ugovorena vrijednost bespovratnih sredstava]]*Ugovori_OPULJP[[#This Row],[EU STOPA SUFINANCIRANJA %
EU CO-FINANCING RATE %]]</f>
        <v>1578705</v>
      </c>
      <c r="P1113" s="27">
        <f>Ugovori_OPULJP[[#This Row],[Bespovratna sredstva - Ukupno (EU+Nac) HRK
= Ukupna ugovorena vrijednost bespovratnih sredstava]]*Ugovori_OPULJP[[#This Row],[STOPA NACIONALNOG SUFINANCIRANJA %]]</f>
        <v>278595</v>
      </c>
      <c r="Q1113" s="20">
        <v>1857300</v>
      </c>
      <c r="R1113" s="27">
        <v>0</v>
      </c>
      <c r="S1113" s="27">
        <v>0</v>
      </c>
      <c r="T1113" s="20">
        <f>Ugovori_OPULJP[[#This Row],[Bespovratna sredstva - Ukupno (EU+Nac) HRK
= Ukupna ugovorena vrijednost bespovratnih sredstava]]+Ugovori_OPULJP[[#This Row],[Javni doprinos korisnika - HRK]]+Ugovori_OPULJP[[#This Row],[Privatni doprinos korisnika - HRK]]</f>
        <v>1857300</v>
      </c>
      <c r="U1113" s="44" t="s">
        <v>32</v>
      </c>
      <c r="V1113" s="44" t="s">
        <v>29</v>
      </c>
      <c r="W1113" s="21" t="s">
        <v>4222</v>
      </c>
      <c r="X1113" s="21" t="s">
        <v>704</v>
      </c>
      <c r="Y1113" s="11"/>
    </row>
    <row r="1114" spans="1:25" ht="38.25" customHeight="1" x14ac:dyDescent="0.2">
      <c r="A1114" s="28" t="s">
        <v>4223</v>
      </c>
      <c r="B1114" s="24" t="s">
        <v>700</v>
      </c>
      <c r="C1114" s="21" t="s">
        <v>701</v>
      </c>
      <c r="D1114" s="21" t="s">
        <v>3069</v>
      </c>
      <c r="E1114" s="44" t="s">
        <v>74</v>
      </c>
      <c r="F1114" s="23" t="s">
        <v>4224</v>
      </c>
      <c r="G1114" s="23" t="s">
        <v>1710</v>
      </c>
      <c r="H1114" s="29">
        <v>44249</v>
      </c>
      <c r="I1114" s="29">
        <v>44734</v>
      </c>
      <c r="J1114" s="29" t="str">
        <f ca="1">IF(Ugovori_OPULJP[[#This Row],[DATUM ZAVRŠETKA OPERACIJE]]&lt;TODAY(),"završen","u provedbi")</f>
        <v>završen</v>
      </c>
      <c r="K1114" s="22" t="s">
        <v>92</v>
      </c>
      <c r="L1114" s="22" t="s">
        <v>92</v>
      </c>
      <c r="M1114" s="42">
        <v>0.85</v>
      </c>
      <c r="N1114" s="42">
        <v>0.15</v>
      </c>
      <c r="O1114" s="27">
        <f>Ugovori_OPULJP[[#This Row],[Bespovratna sredstva - Ukupno (EU+Nac) HRK
= Ukupna ugovorena vrijednost bespovratnih sredstava]]*Ugovori_OPULJP[[#This Row],[EU STOPA SUFINANCIRANJA %
EU CO-FINANCING RATE %]]</f>
        <v>4248780.25</v>
      </c>
      <c r="P1114" s="27">
        <f>Ugovori_OPULJP[[#This Row],[Bespovratna sredstva - Ukupno (EU+Nac) HRK
= Ukupna ugovorena vrijednost bespovratnih sredstava]]*Ugovori_OPULJP[[#This Row],[STOPA NACIONALNOG SUFINANCIRANJA %]]</f>
        <v>749784.75</v>
      </c>
      <c r="Q1114" s="20">
        <v>4998565</v>
      </c>
      <c r="R1114" s="27">
        <v>0</v>
      </c>
      <c r="S1114" s="27">
        <v>0</v>
      </c>
      <c r="T1114" s="20">
        <f>Ugovori_OPULJP[[#This Row],[Bespovratna sredstva - Ukupno (EU+Nac) HRK
= Ukupna ugovorena vrijednost bespovratnih sredstava]]+Ugovori_OPULJP[[#This Row],[Javni doprinos korisnika - HRK]]+Ugovori_OPULJP[[#This Row],[Privatni doprinos korisnika - HRK]]</f>
        <v>4998565</v>
      </c>
      <c r="U1114" s="44" t="s">
        <v>32</v>
      </c>
      <c r="V1114" s="44" t="s">
        <v>29</v>
      </c>
      <c r="W1114" s="21" t="s">
        <v>4225</v>
      </c>
      <c r="X1114" s="21" t="s">
        <v>704</v>
      </c>
      <c r="Y1114" s="11"/>
    </row>
    <row r="1115" spans="1:25" ht="51" customHeight="1" x14ac:dyDescent="0.2">
      <c r="A1115" s="28" t="s">
        <v>4226</v>
      </c>
      <c r="B1115" s="24" t="s">
        <v>700</v>
      </c>
      <c r="C1115" s="21" t="s">
        <v>701</v>
      </c>
      <c r="D1115" s="21" t="s">
        <v>3069</v>
      </c>
      <c r="E1115" s="44" t="s">
        <v>74</v>
      </c>
      <c r="F1115" s="23" t="s">
        <v>4227</v>
      </c>
      <c r="G1115" s="23" t="s">
        <v>1647</v>
      </c>
      <c r="H1115" s="29">
        <v>44250</v>
      </c>
      <c r="I1115" s="29">
        <v>44796</v>
      </c>
      <c r="J1115" s="29" t="str">
        <f ca="1">IF(Ugovori_OPULJP[[#This Row],[DATUM ZAVRŠETKA OPERACIJE]]&lt;TODAY(),"završen","u provedbi")</f>
        <v>u provedbi</v>
      </c>
      <c r="K1115" s="22" t="s">
        <v>556</v>
      </c>
      <c r="L1115" s="22" t="s">
        <v>556</v>
      </c>
      <c r="M1115" s="42">
        <v>0.85</v>
      </c>
      <c r="N1115" s="42">
        <v>0.15</v>
      </c>
      <c r="O1115" s="27">
        <f>Ugovori_OPULJP[[#This Row],[Bespovratna sredstva - Ukupno (EU+Nac) HRK
= Ukupna ugovorena vrijednost bespovratnih sredstava]]*Ugovori_OPULJP[[#This Row],[EU STOPA SUFINANCIRANJA %
EU CO-FINANCING RATE %]]</f>
        <v>742917</v>
      </c>
      <c r="P1115" s="27">
        <f>Ugovori_OPULJP[[#This Row],[Bespovratna sredstva - Ukupno (EU+Nac) HRK
= Ukupna ugovorena vrijednost bespovratnih sredstava]]*Ugovori_OPULJP[[#This Row],[STOPA NACIONALNOG SUFINANCIRANJA %]]</f>
        <v>131103</v>
      </c>
      <c r="Q1115" s="20">
        <v>874020</v>
      </c>
      <c r="R1115" s="27">
        <v>0</v>
      </c>
      <c r="S1115" s="27">
        <v>0</v>
      </c>
      <c r="T1115" s="20">
        <f>Ugovori_OPULJP[[#This Row],[Bespovratna sredstva - Ukupno (EU+Nac) HRK
= Ukupna ugovorena vrijednost bespovratnih sredstava]]+Ugovori_OPULJP[[#This Row],[Javni doprinos korisnika - HRK]]+Ugovori_OPULJP[[#This Row],[Privatni doprinos korisnika - HRK]]</f>
        <v>874020</v>
      </c>
      <c r="U1115" s="44" t="s">
        <v>32</v>
      </c>
      <c r="V1115" s="44" t="s">
        <v>29</v>
      </c>
      <c r="W1115" s="21" t="s">
        <v>4228</v>
      </c>
      <c r="X1115" s="21" t="s">
        <v>704</v>
      </c>
      <c r="Y1115" s="11"/>
    </row>
    <row r="1116" spans="1:25" ht="38.25" customHeight="1" x14ac:dyDescent="0.2">
      <c r="A1116" s="28" t="s">
        <v>4229</v>
      </c>
      <c r="B1116" s="24" t="s">
        <v>700</v>
      </c>
      <c r="C1116" s="21" t="s">
        <v>701</v>
      </c>
      <c r="D1116" s="21" t="s">
        <v>3069</v>
      </c>
      <c r="E1116" s="44" t="s">
        <v>74</v>
      </c>
      <c r="F1116" s="23" t="s">
        <v>4230</v>
      </c>
      <c r="G1116" s="23" t="s">
        <v>1599</v>
      </c>
      <c r="H1116" s="29">
        <v>44249</v>
      </c>
      <c r="I1116" s="29">
        <v>44642</v>
      </c>
      <c r="J1116" s="29" t="str">
        <f ca="1">IF(Ugovori_OPULJP[[#This Row],[DATUM ZAVRŠETKA OPERACIJE]]&lt;TODAY(),"završen","u provedbi")</f>
        <v>završen</v>
      </c>
      <c r="K1116" s="22" t="s">
        <v>354</v>
      </c>
      <c r="L1116" s="22" t="s">
        <v>354</v>
      </c>
      <c r="M1116" s="42">
        <v>0.85</v>
      </c>
      <c r="N1116" s="42">
        <v>0.15</v>
      </c>
      <c r="O1116" s="27">
        <f>Ugovori_OPULJP[[#This Row],[Bespovratna sredstva - Ukupno (EU+Nac) HRK
= Ukupna ugovorena vrijednost bespovratnih sredstava]]*Ugovori_OPULJP[[#This Row],[EU STOPA SUFINANCIRANJA %
EU CO-FINANCING RATE %]]</f>
        <v>779747.5</v>
      </c>
      <c r="P1116" s="27">
        <f>Ugovori_OPULJP[[#This Row],[Bespovratna sredstva - Ukupno (EU+Nac) HRK
= Ukupna ugovorena vrijednost bespovratnih sredstava]]*Ugovori_OPULJP[[#This Row],[STOPA NACIONALNOG SUFINANCIRANJA %]]</f>
        <v>137602.5</v>
      </c>
      <c r="Q1116" s="20">
        <v>917350</v>
      </c>
      <c r="R1116" s="27">
        <v>0</v>
      </c>
      <c r="S1116" s="27">
        <v>0</v>
      </c>
      <c r="T1116" s="20">
        <f>Ugovori_OPULJP[[#This Row],[Bespovratna sredstva - Ukupno (EU+Nac) HRK
= Ukupna ugovorena vrijednost bespovratnih sredstava]]+Ugovori_OPULJP[[#This Row],[Javni doprinos korisnika - HRK]]+Ugovori_OPULJP[[#This Row],[Privatni doprinos korisnika - HRK]]</f>
        <v>917350</v>
      </c>
      <c r="U1116" s="44" t="s">
        <v>32</v>
      </c>
      <c r="V1116" s="44" t="s">
        <v>29</v>
      </c>
      <c r="W1116" s="21" t="s">
        <v>4231</v>
      </c>
      <c r="X1116" s="21" t="s">
        <v>704</v>
      </c>
      <c r="Y1116" s="11"/>
    </row>
    <row r="1117" spans="1:25" ht="51" customHeight="1" x14ac:dyDescent="0.2">
      <c r="A1117" s="28" t="s">
        <v>4232</v>
      </c>
      <c r="B1117" s="24" t="s">
        <v>700</v>
      </c>
      <c r="C1117" s="21" t="s">
        <v>701</v>
      </c>
      <c r="D1117" s="21" t="s">
        <v>3069</v>
      </c>
      <c r="E1117" s="44" t="s">
        <v>74</v>
      </c>
      <c r="F1117" s="23" t="s">
        <v>4233</v>
      </c>
      <c r="G1117" s="23" t="s">
        <v>1611</v>
      </c>
      <c r="H1117" s="29">
        <v>44251</v>
      </c>
      <c r="I1117" s="29">
        <v>44644</v>
      </c>
      <c r="J1117" s="29" t="str">
        <f ca="1">IF(Ugovori_OPULJP[[#This Row],[DATUM ZAVRŠETKA OPERACIJE]]&lt;TODAY(),"završen","u provedbi")</f>
        <v>završen</v>
      </c>
      <c r="K1117" s="22" t="s">
        <v>354</v>
      </c>
      <c r="L1117" s="22" t="s">
        <v>354</v>
      </c>
      <c r="M1117" s="42">
        <v>0.85</v>
      </c>
      <c r="N1117" s="42">
        <v>0.15</v>
      </c>
      <c r="O1117" s="27">
        <f>Ugovori_OPULJP[[#This Row],[Bespovratna sredstva - Ukupno (EU+Nac) HRK
= Ukupna ugovorena vrijednost bespovratnih sredstava]]*Ugovori_OPULJP[[#This Row],[EU STOPA SUFINANCIRANJA %
EU CO-FINANCING RATE %]]</f>
        <v>1170577.5</v>
      </c>
      <c r="P1117" s="27">
        <f>Ugovori_OPULJP[[#This Row],[Bespovratna sredstva - Ukupno (EU+Nac) HRK
= Ukupna ugovorena vrijednost bespovratnih sredstava]]*Ugovori_OPULJP[[#This Row],[STOPA NACIONALNOG SUFINANCIRANJA %]]</f>
        <v>206572.5</v>
      </c>
      <c r="Q1117" s="27">
        <v>1377150</v>
      </c>
      <c r="R1117" s="27">
        <v>0</v>
      </c>
      <c r="S1117" s="27">
        <v>0</v>
      </c>
      <c r="T1117" s="20">
        <f>Ugovori_OPULJP[[#This Row],[Bespovratna sredstva - Ukupno (EU+Nac) HRK
= Ukupna ugovorena vrijednost bespovratnih sredstava]]+Ugovori_OPULJP[[#This Row],[Javni doprinos korisnika - HRK]]+Ugovori_OPULJP[[#This Row],[Privatni doprinos korisnika - HRK]]</f>
        <v>1377150</v>
      </c>
      <c r="U1117" s="44" t="s">
        <v>32</v>
      </c>
      <c r="V1117" s="44" t="s">
        <v>29</v>
      </c>
      <c r="W1117" s="21" t="s">
        <v>4234</v>
      </c>
      <c r="X1117" s="21" t="s">
        <v>704</v>
      </c>
      <c r="Y1117" s="11"/>
    </row>
    <row r="1118" spans="1:25" ht="51" customHeight="1" x14ac:dyDescent="0.2">
      <c r="A1118" s="28" t="s">
        <v>4235</v>
      </c>
      <c r="B1118" s="24" t="s">
        <v>700</v>
      </c>
      <c r="C1118" s="21" t="s">
        <v>701</v>
      </c>
      <c r="D1118" s="21" t="s">
        <v>3069</v>
      </c>
      <c r="E1118" s="44" t="s">
        <v>74</v>
      </c>
      <c r="F1118" s="23" t="s">
        <v>4236</v>
      </c>
      <c r="G1118" s="37" t="s">
        <v>1698</v>
      </c>
      <c r="H1118" s="29">
        <v>44249</v>
      </c>
      <c r="I1118" s="29">
        <v>44795</v>
      </c>
      <c r="J1118" s="29" t="str">
        <f ca="1">IF(Ugovori_OPULJP[[#This Row],[DATUM ZAVRŠETKA OPERACIJE]]&lt;TODAY(),"završen","u provedbi")</f>
        <v>u provedbi</v>
      </c>
      <c r="K1118" s="22" t="s">
        <v>77</v>
      </c>
      <c r="L1118" s="22" t="s">
        <v>77</v>
      </c>
      <c r="M1118" s="42">
        <v>0.85</v>
      </c>
      <c r="N1118" s="42">
        <v>0.15</v>
      </c>
      <c r="O1118" s="27">
        <f>Ugovori_OPULJP[[#This Row],[Bespovratna sredstva - Ukupno (EU+Nac) HRK
= Ukupna ugovorena vrijednost bespovratnih sredstava]]*Ugovori_OPULJP[[#This Row],[EU STOPA SUFINANCIRANJA %
EU CO-FINANCING RATE %]]</f>
        <v>732020</v>
      </c>
      <c r="P1118" s="27">
        <f>Ugovori_OPULJP[[#This Row],[Bespovratna sredstva - Ukupno (EU+Nac) HRK
= Ukupna ugovorena vrijednost bespovratnih sredstava]]*Ugovori_OPULJP[[#This Row],[STOPA NACIONALNOG SUFINANCIRANJA %]]</f>
        <v>129180</v>
      </c>
      <c r="Q1118" s="20">
        <v>861200</v>
      </c>
      <c r="R1118" s="27">
        <v>0</v>
      </c>
      <c r="S1118" s="27">
        <v>0</v>
      </c>
      <c r="T1118" s="20">
        <f>Ugovori_OPULJP[[#This Row],[Bespovratna sredstva - Ukupno (EU+Nac) HRK
= Ukupna ugovorena vrijednost bespovratnih sredstava]]+Ugovori_OPULJP[[#This Row],[Javni doprinos korisnika - HRK]]+Ugovori_OPULJP[[#This Row],[Privatni doprinos korisnika - HRK]]</f>
        <v>861200</v>
      </c>
      <c r="U1118" s="44" t="s">
        <v>32</v>
      </c>
      <c r="V1118" s="44" t="s">
        <v>29</v>
      </c>
      <c r="W1118" s="21" t="s">
        <v>4237</v>
      </c>
      <c r="X1118" s="21" t="s">
        <v>704</v>
      </c>
      <c r="Y1118" s="11"/>
    </row>
    <row r="1119" spans="1:25" ht="38.25" customHeight="1" x14ac:dyDescent="0.2">
      <c r="A1119" s="28" t="s">
        <v>4238</v>
      </c>
      <c r="B1119" s="24" t="s">
        <v>700</v>
      </c>
      <c r="C1119" s="21" t="s">
        <v>701</v>
      </c>
      <c r="D1119" s="21" t="s">
        <v>3069</v>
      </c>
      <c r="E1119" s="44" t="s">
        <v>74</v>
      </c>
      <c r="F1119" s="23" t="s">
        <v>4239</v>
      </c>
      <c r="G1119" s="23" t="s">
        <v>1526</v>
      </c>
      <c r="H1119" s="29">
        <v>44252</v>
      </c>
      <c r="I1119" s="29">
        <v>44645</v>
      </c>
      <c r="J1119" s="29" t="str">
        <f ca="1">IF(Ugovori_OPULJP[[#This Row],[DATUM ZAVRŠETKA OPERACIJE]]&lt;TODAY(),"završen","u provedbi")</f>
        <v>završen</v>
      </c>
      <c r="K1119" s="22" t="s">
        <v>354</v>
      </c>
      <c r="L1119" s="22" t="s">
        <v>354</v>
      </c>
      <c r="M1119" s="42">
        <v>0.85</v>
      </c>
      <c r="N1119" s="42">
        <v>0.15</v>
      </c>
      <c r="O1119" s="27">
        <f>Ugovori_OPULJP[[#This Row],[Bespovratna sredstva - Ukupno (EU+Nac) HRK
= Ukupna ugovorena vrijednost bespovratnih sredstava]]*Ugovori_OPULJP[[#This Row],[EU STOPA SUFINANCIRANJA %
EU CO-FINANCING RATE %]]</f>
        <v>777070</v>
      </c>
      <c r="P1119" s="27">
        <f>Ugovori_OPULJP[[#This Row],[Bespovratna sredstva - Ukupno (EU+Nac) HRK
= Ukupna ugovorena vrijednost bespovratnih sredstava]]*Ugovori_OPULJP[[#This Row],[STOPA NACIONALNOG SUFINANCIRANJA %]]</f>
        <v>137130</v>
      </c>
      <c r="Q1119" s="27">
        <v>914200</v>
      </c>
      <c r="R1119" s="27">
        <v>0</v>
      </c>
      <c r="S1119" s="27">
        <v>0</v>
      </c>
      <c r="T1119" s="20">
        <f>Ugovori_OPULJP[[#This Row],[Bespovratna sredstva - Ukupno (EU+Nac) HRK
= Ukupna ugovorena vrijednost bespovratnih sredstava]]+Ugovori_OPULJP[[#This Row],[Javni doprinos korisnika - HRK]]+Ugovori_OPULJP[[#This Row],[Privatni doprinos korisnika - HRK]]</f>
        <v>914200</v>
      </c>
      <c r="U1119" s="44" t="s">
        <v>32</v>
      </c>
      <c r="V1119" s="44" t="s">
        <v>29</v>
      </c>
      <c r="W1119" s="21" t="s">
        <v>4240</v>
      </c>
      <c r="X1119" s="21" t="s">
        <v>704</v>
      </c>
      <c r="Y1119" s="11"/>
    </row>
    <row r="1120" spans="1:25" ht="38.25" customHeight="1" x14ac:dyDescent="0.2">
      <c r="A1120" s="28" t="s">
        <v>4241</v>
      </c>
      <c r="B1120" s="24" t="s">
        <v>700</v>
      </c>
      <c r="C1120" s="21" t="s">
        <v>701</v>
      </c>
      <c r="D1120" s="21" t="s">
        <v>3069</v>
      </c>
      <c r="E1120" s="44" t="s">
        <v>74</v>
      </c>
      <c r="F1120" s="23" t="s">
        <v>4242</v>
      </c>
      <c r="G1120" s="37" t="s">
        <v>1619</v>
      </c>
      <c r="H1120" s="29">
        <v>44251</v>
      </c>
      <c r="I1120" s="29">
        <v>44736</v>
      </c>
      <c r="J1120" s="29" t="str">
        <f ca="1">IF(Ugovori_OPULJP[[#This Row],[DATUM ZAVRŠETKA OPERACIJE]]&lt;TODAY(),"završen","u provedbi")</f>
        <v>završen</v>
      </c>
      <c r="K1120" s="22" t="s">
        <v>128</v>
      </c>
      <c r="L1120" s="22" t="s">
        <v>128</v>
      </c>
      <c r="M1120" s="42">
        <v>0.85</v>
      </c>
      <c r="N1120" s="42">
        <v>0.15</v>
      </c>
      <c r="O1120" s="27">
        <f>Ugovori_OPULJP[[#This Row],[Bespovratna sredstva - Ukupno (EU+Nac) HRK
= Ukupna ugovorena vrijednost bespovratnih sredstava]]*Ugovori_OPULJP[[#This Row],[EU STOPA SUFINANCIRANJA %
EU CO-FINANCING RATE %]]</f>
        <v>2414153</v>
      </c>
      <c r="P1120" s="27">
        <f>Ugovori_OPULJP[[#This Row],[Bespovratna sredstva - Ukupno (EU+Nac) HRK
= Ukupna ugovorena vrijednost bespovratnih sredstava]]*Ugovori_OPULJP[[#This Row],[STOPA NACIONALNOG SUFINANCIRANJA %]]</f>
        <v>426027</v>
      </c>
      <c r="Q1120" s="20">
        <v>2840180</v>
      </c>
      <c r="R1120" s="27">
        <v>0</v>
      </c>
      <c r="S1120" s="27">
        <v>0</v>
      </c>
      <c r="T1120" s="20">
        <f>Ugovori_OPULJP[[#This Row],[Bespovratna sredstva - Ukupno (EU+Nac) HRK
= Ukupna ugovorena vrijednost bespovratnih sredstava]]+Ugovori_OPULJP[[#This Row],[Javni doprinos korisnika - HRK]]+Ugovori_OPULJP[[#This Row],[Privatni doprinos korisnika - HRK]]</f>
        <v>2840180</v>
      </c>
      <c r="U1120" s="44" t="s">
        <v>32</v>
      </c>
      <c r="V1120" s="44" t="s">
        <v>29</v>
      </c>
      <c r="W1120" s="21" t="s">
        <v>4243</v>
      </c>
      <c r="X1120" s="21" t="s">
        <v>704</v>
      </c>
      <c r="Y1120" s="11"/>
    </row>
    <row r="1121" spans="1:25" ht="51" customHeight="1" x14ac:dyDescent="0.2">
      <c r="A1121" s="28" t="s">
        <v>4244</v>
      </c>
      <c r="B1121" s="24" t="s">
        <v>700</v>
      </c>
      <c r="C1121" s="21" t="s">
        <v>701</v>
      </c>
      <c r="D1121" s="21" t="s">
        <v>3069</v>
      </c>
      <c r="E1121" s="44" t="s">
        <v>74</v>
      </c>
      <c r="F1121" s="23" t="s">
        <v>4245</v>
      </c>
      <c r="G1121" s="23" t="s">
        <v>4246</v>
      </c>
      <c r="H1121" s="29">
        <v>44249</v>
      </c>
      <c r="I1121" s="29">
        <v>44795</v>
      </c>
      <c r="J1121" s="29" t="str">
        <f ca="1">IF(Ugovori_OPULJP[[#This Row],[DATUM ZAVRŠETKA OPERACIJE]]&lt;TODAY(),"završen","u provedbi")</f>
        <v>u provedbi</v>
      </c>
      <c r="K1121" s="22" t="s">
        <v>31</v>
      </c>
      <c r="L1121" s="22" t="s">
        <v>31</v>
      </c>
      <c r="M1121" s="42">
        <v>0.85</v>
      </c>
      <c r="N1121" s="42">
        <v>0.15</v>
      </c>
      <c r="O1121" s="27">
        <f>Ugovori_OPULJP[[#This Row],[Bespovratna sredstva - Ukupno (EU+Nac) HRK
= Ukupna ugovorena vrijednost bespovratnih sredstava]]*Ugovori_OPULJP[[#This Row],[EU STOPA SUFINANCIRANJA %
EU CO-FINANCING RATE %]]</f>
        <v>1104110.56</v>
      </c>
      <c r="P1121" s="27">
        <f>Ugovori_OPULJP[[#This Row],[Bespovratna sredstva - Ukupno (EU+Nac) HRK
= Ukupna ugovorena vrijednost bespovratnih sredstava]]*Ugovori_OPULJP[[#This Row],[STOPA NACIONALNOG SUFINANCIRANJA %]]</f>
        <v>194843.04</v>
      </c>
      <c r="Q1121" s="27">
        <v>1298953.6000000001</v>
      </c>
      <c r="R1121" s="27">
        <v>0</v>
      </c>
      <c r="S1121" s="27">
        <v>0</v>
      </c>
      <c r="T1121" s="20">
        <f>Ugovori_OPULJP[[#This Row],[Bespovratna sredstva - Ukupno (EU+Nac) HRK
= Ukupna ugovorena vrijednost bespovratnih sredstava]]+Ugovori_OPULJP[[#This Row],[Javni doprinos korisnika - HRK]]+Ugovori_OPULJP[[#This Row],[Privatni doprinos korisnika - HRK]]</f>
        <v>1298953.6000000001</v>
      </c>
      <c r="U1121" s="44" t="s">
        <v>32</v>
      </c>
      <c r="V1121" s="44" t="s">
        <v>29</v>
      </c>
      <c r="W1121" s="21" t="s">
        <v>4247</v>
      </c>
      <c r="X1121" s="21" t="s">
        <v>704</v>
      </c>
      <c r="Y1121" s="11"/>
    </row>
    <row r="1122" spans="1:25" ht="51" customHeight="1" x14ac:dyDescent="0.2">
      <c r="A1122" s="28" t="s">
        <v>4248</v>
      </c>
      <c r="B1122" s="24" t="s">
        <v>700</v>
      </c>
      <c r="C1122" s="21" t="s">
        <v>701</v>
      </c>
      <c r="D1122" s="21" t="s">
        <v>3069</v>
      </c>
      <c r="E1122" s="44" t="s">
        <v>74</v>
      </c>
      <c r="F1122" s="23" t="s">
        <v>4249</v>
      </c>
      <c r="G1122" s="23" t="s">
        <v>1522</v>
      </c>
      <c r="H1122" s="29">
        <v>44250</v>
      </c>
      <c r="I1122" s="29">
        <v>44704</v>
      </c>
      <c r="J1122" s="29" t="str">
        <f ca="1">IF(Ugovori_OPULJP[[#This Row],[DATUM ZAVRŠETKA OPERACIJE]]&lt;TODAY(),"završen","u provedbi")</f>
        <v>završen</v>
      </c>
      <c r="K1122" s="22" t="s">
        <v>97</v>
      </c>
      <c r="L1122" s="22" t="s">
        <v>97</v>
      </c>
      <c r="M1122" s="42">
        <v>0.85</v>
      </c>
      <c r="N1122" s="42">
        <v>0.15</v>
      </c>
      <c r="O1122" s="27">
        <f>Ugovori_OPULJP[[#This Row],[Bespovratna sredstva - Ukupno (EU+Nac) HRK
= Ukupna ugovorena vrijednost bespovratnih sredstava]]*Ugovori_OPULJP[[#This Row],[EU STOPA SUFINANCIRANJA %
EU CO-FINANCING RATE %]]</f>
        <v>3084395</v>
      </c>
      <c r="P1122" s="27">
        <f>Ugovori_OPULJP[[#This Row],[Bespovratna sredstva - Ukupno (EU+Nac) HRK
= Ukupna ugovorena vrijednost bespovratnih sredstava]]*Ugovori_OPULJP[[#This Row],[STOPA NACIONALNOG SUFINANCIRANJA %]]</f>
        <v>544305</v>
      </c>
      <c r="Q1122" s="20">
        <v>3628700</v>
      </c>
      <c r="R1122" s="27">
        <v>0</v>
      </c>
      <c r="S1122" s="27">
        <v>0</v>
      </c>
      <c r="T1122" s="20">
        <f>Ugovori_OPULJP[[#This Row],[Bespovratna sredstva - Ukupno (EU+Nac) HRK
= Ukupna ugovorena vrijednost bespovratnih sredstava]]+Ugovori_OPULJP[[#This Row],[Javni doprinos korisnika - HRK]]+Ugovori_OPULJP[[#This Row],[Privatni doprinos korisnika - HRK]]</f>
        <v>3628700</v>
      </c>
      <c r="U1122" s="44" t="s">
        <v>32</v>
      </c>
      <c r="V1122" s="44" t="s">
        <v>29</v>
      </c>
      <c r="W1122" s="21" t="s">
        <v>4250</v>
      </c>
      <c r="X1122" s="21" t="s">
        <v>704</v>
      </c>
      <c r="Y1122" s="11"/>
    </row>
    <row r="1123" spans="1:25" ht="51" customHeight="1" x14ac:dyDescent="0.2">
      <c r="A1123" s="28" t="s">
        <v>4251</v>
      </c>
      <c r="B1123" s="24" t="s">
        <v>700</v>
      </c>
      <c r="C1123" s="21" t="s">
        <v>701</v>
      </c>
      <c r="D1123" s="21" t="s">
        <v>3069</v>
      </c>
      <c r="E1123" s="44" t="s">
        <v>74</v>
      </c>
      <c r="F1123" s="23" t="s">
        <v>4252</v>
      </c>
      <c r="G1123" s="23" t="s">
        <v>1631</v>
      </c>
      <c r="H1123" s="29">
        <v>44245</v>
      </c>
      <c r="I1123" s="29">
        <v>44638</v>
      </c>
      <c r="J1123" s="29" t="str">
        <f ca="1">IF(Ugovori_OPULJP[[#This Row],[DATUM ZAVRŠETKA OPERACIJE]]&lt;TODAY(),"završen","u provedbi")</f>
        <v>završen</v>
      </c>
      <c r="K1123" s="22" t="s">
        <v>248</v>
      </c>
      <c r="L1123" s="22" t="s">
        <v>248</v>
      </c>
      <c r="M1123" s="42">
        <v>0.85</v>
      </c>
      <c r="N1123" s="42">
        <v>0.15</v>
      </c>
      <c r="O1123" s="27">
        <f>Ugovori_OPULJP[[#This Row],[Bespovratna sredstva - Ukupno (EU+Nac) HRK
= Ukupna ugovorena vrijednost bespovratnih sredstava]]*Ugovori_OPULJP[[#This Row],[EU STOPA SUFINANCIRANJA %
EU CO-FINANCING RATE %]]</f>
        <v>816473.79</v>
      </c>
      <c r="P1123" s="27">
        <f>Ugovori_OPULJP[[#This Row],[Bespovratna sredstva - Ukupno (EU+Nac) HRK
= Ukupna ugovorena vrijednost bespovratnih sredstava]]*Ugovori_OPULJP[[#This Row],[STOPA NACIONALNOG SUFINANCIRANJA %]]</f>
        <v>144083.60999999999</v>
      </c>
      <c r="Q1123" s="20">
        <v>960557.4</v>
      </c>
      <c r="R1123" s="27">
        <v>0</v>
      </c>
      <c r="S1123" s="27">
        <v>0</v>
      </c>
      <c r="T1123" s="20">
        <f>Ugovori_OPULJP[[#This Row],[Bespovratna sredstva - Ukupno (EU+Nac) HRK
= Ukupna ugovorena vrijednost bespovratnih sredstava]]+Ugovori_OPULJP[[#This Row],[Javni doprinos korisnika - HRK]]+Ugovori_OPULJP[[#This Row],[Privatni doprinos korisnika - HRK]]</f>
        <v>960557.4</v>
      </c>
      <c r="U1123" s="44" t="s">
        <v>32</v>
      </c>
      <c r="V1123" s="44" t="s">
        <v>29</v>
      </c>
      <c r="W1123" s="21" t="s">
        <v>4253</v>
      </c>
      <c r="X1123" s="21" t="s">
        <v>704</v>
      </c>
      <c r="Y1123" s="11"/>
    </row>
    <row r="1124" spans="1:25" ht="51" customHeight="1" x14ac:dyDescent="0.2">
      <c r="A1124" s="28" t="s">
        <v>4254</v>
      </c>
      <c r="B1124" s="24" t="s">
        <v>700</v>
      </c>
      <c r="C1124" s="21" t="s">
        <v>701</v>
      </c>
      <c r="D1124" s="21" t="s">
        <v>3069</v>
      </c>
      <c r="E1124" s="44" t="s">
        <v>74</v>
      </c>
      <c r="F1124" s="23" t="s">
        <v>4255</v>
      </c>
      <c r="G1124" s="23" t="s">
        <v>4256</v>
      </c>
      <c r="H1124" s="29">
        <v>44249</v>
      </c>
      <c r="I1124" s="29">
        <v>44734</v>
      </c>
      <c r="J1124" s="29" t="str">
        <f ca="1">IF(Ugovori_OPULJP[[#This Row],[DATUM ZAVRŠETKA OPERACIJE]]&lt;TODAY(),"završen","u provedbi")</f>
        <v>završen</v>
      </c>
      <c r="K1124" s="22" t="s">
        <v>92</v>
      </c>
      <c r="L1124" s="22" t="s">
        <v>92</v>
      </c>
      <c r="M1124" s="42">
        <v>0.85</v>
      </c>
      <c r="N1124" s="42">
        <v>0.15</v>
      </c>
      <c r="O1124" s="27">
        <f>Ugovori_OPULJP[[#This Row],[Bespovratna sredstva - Ukupno (EU+Nac) HRK
= Ukupna ugovorena vrijednost bespovratnih sredstava]]*Ugovori_OPULJP[[#This Row],[EU STOPA SUFINANCIRANJA %
EU CO-FINANCING RATE %]]</f>
        <v>789352.5</v>
      </c>
      <c r="P1124" s="27">
        <f>Ugovori_OPULJP[[#This Row],[Bespovratna sredstva - Ukupno (EU+Nac) HRK
= Ukupna ugovorena vrijednost bespovratnih sredstava]]*Ugovori_OPULJP[[#This Row],[STOPA NACIONALNOG SUFINANCIRANJA %]]</f>
        <v>139297.5</v>
      </c>
      <c r="Q1124" s="20">
        <v>928650</v>
      </c>
      <c r="R1124" s="27">
        <v>0</v>
      </c>
      <c r="S1124" s="27">
        <v>0</v>
      </c>
      <c r="T1124" s="20">
        <f>Ugovori_OPULJP[[#This Row],[Bespovratna sredstva - Ukupno (EU+Nac) HRK
= Ukupna ugovorena vrijednost bespovratnih sredstava]]+Ugovori_OPULJP[[#This Row],[Javni doprinos korisnika - HRK]]+Ugovori_OPULJP[[#This Row],[Privatni doprinos korisnika - HRK]]</f>
        <v>928650</v>
      </c>
      <c r="U1124" s="44" t="s">
        <v>32</v>
      </c>
      <c r="V1124" s="44" t="s">
        <v>29</v>
      </c>
      <c r="W1124" s="21" t="s">
        <v>4257</v>
      </c>
      <c r="X1124" s="21" t="s">
        <v>704</v>
      </c>
      <c r="Y1124" s="11"/>
    </row>
    <row r="1125" spans="1:25" ht="63.75" customHeight="1" x14ac:dyDescent="0.2">
      <c r="A1125" s="28" t="s">
        <v>4258</v>
      </c>
      <c r="B1125" s="24" t="s">
        <v>700</v>
      </c>
      <c r="C1125" s="21" t="s">
        <v>701</v>
      </c>
      <c r="D1125" s="21" t="s">
        <v>3069</v>
      </c>
      <c r="E1125" s="44" t="s">
        <v>74</v>
      </c>
      <c r="F1125" s="23" t="s">
        <v>4259</v>
      </c>
      <c r="G1125" s="37" t="s">
        <v>1956</v>
      </c>
      <c r="H1125" s="29">
        <v>44253</v>
      </c>
      <c r="I1125" s="29">
        <v>44799</v>
      </c>
      <c r="J1125" s="29" t="str">
        <f ca="1">IF(Ugovori_OPULJP[[#This Row],[DATUM ZAVRŠETKA OPERACIJE]]&lt;TODAY(),"završen","u provedbi")</f>
        <v>u provedbi</v>
      </c>
      <c r="K1125" s="22" t="s">
        <v>266</v>
      </c>
      <c r="L1125" s="22" t="s">
        <v>266</v>
      </c>
      <c r="M1125" s="42">
        <v>0.85</v>
      </c>
      <c r="N1125" s="42">
        <v>0.15</v>
      </c>
      <c r="O1125" s="27">
        <f>Ugovori_OPULJP[[#This Row],[Bespovratna sredstva - Ukupno (EU+Nac) HRK
= Ukupna ugovorena vrijednost bespovratnih sredstava]]*Ugovori_OPULJP[[#This Row],[EU STOPA SUFINANCIRANJA %
EU CO-FINANCING RATE %]]</f>
        <v>787142.5</v>
      </c>
      <c r="P1125" s="27">
        <f>Ugovori_OPULJP[[#This Row],[Bespovratna sredstva - Ukupno (EU+Nac) HRK
= Ukupna ugovorena vrijednost bespovratnih sredstava]]*Ugovori_OPULJP[[#This Row],[STOPA NACIONALNOG SUFINANCIRANJA %]]</f>
        <v>138907.5</v>
      </c>
      <c r="Q1125" s="27">
        <v>926050</v>
      </c>
      <c r="R1125" s="27">
        <v>0</v>
      </c>
      <c r="S1125" s="27">
        <v>0</v>
      </c>
      <c r="T1125" s="20">
        <f>Ugovori_OPULJP[[#This Row],[Bespovratna sredstva - Ukupno (EU+Nac) HRK
= Ukupna ugovorena vrijednost bespovratnih sredstava]]+Ugovori_OPULJP[[#This Row],[Javni doprinos korisnika - HRK]]+Ugovori_OPULJP[[#This Row],[Privatni doprinos korisnika - HRK]]</f>
        <v>926050</v>
      </c>
      <c r="U1125" s="44" t="s">
        <v>32</v>
      </c>
      <c r="V1125" s="44" t="s">
        <v>29</v>
      </c>
      <c r="W1125" s="21" t="s">
        <v>4260</v>
      </c>
      <c r="X1125" s="21" t="s">
        <v>704</v>
      </c>
      <c r="Y1125" s="11"/>
    </row>
    <row r="1126" spans="1:25" ht="51" customHeight="1" x14ac:dyDescent="0.2">
      <c r="A1126" s="28" t="s">
        <v>4261</v>
      </c>
      <c r="B1126" s="24" t="s">
        <v>700</v>
      </c>
      <c r="C1126" s="21" t="s">
        <v>701</v>
      </c>
      <c r="D1126" s="35" t="s">
        <v>3069</v>
      </c>
      <c r="E1126" s="44" t="s">
        <v>74</v>
      </c>
      <c r="F1126" s="23" t="s">
        <v>4262</v>
      </c>
      <c r="G1126" s="23" t="s">
        <v>4263</v>
      </c>
      <c r="H1126" s="29">
        <v>44368</v>
      </c>
      <c r="I1126" s="29">
        <v>44794</v>
      </c>
      <c r="J1126" s="29" t="str">
        <f ca="1">IF(Ugovori_OPULJP[[#This Row],[DATUM ZAVRŠETKA OPERACIJE]]&lt;TODAY(),"završen","u provedbi")</f>
        <v>u provedbi</v>
      </c>
      <c r="K1126" s="43" t="s">
        <v>31</v>
      </c>
      <c r="L1126" s="22" t="s">
        <v>31</v>
      </c>
      <c r="M1126" s="65" t="s">
        <v>3052</v>
      </c>
      <c r="N1126" s="42">
        <v>0.15</v>
      </c>
      <c r="O1126" s="27">
        <f>Ugovori_OPULJP[[#This Row],[Bespovratna sredstva - Ukupno (EU+Nac) HRK
= Ukupna ugovorena vrijednost bespovratnih sredstava]]*Ugovori_OPULJP[[#This Row],[EU STOPA SUFINANCIRANJA %
EU CO-FINANCING RATE %]]</f>
        <v>4145229</v>
      </c>
      <c r="P1126" s="27">
        <f>Ugovori_OPULJP[[#This Row],[Bespovratna sredstva - Ukupno (EU+Nac) HRK
= Ukupna ugovorena vrijednost bespovratnih sredstava]]*Ugovori_OPULJP[[#This Row],[STOPA NACIONALNOG SUFINANCIRANJA %]]</f>
        <v>731511</v>
      </c>
      <c r="Q1126" s="20">
        <v>4876740</v>
      </c>
      <c r="R1126" s="27">
        <v>0</v>
      </c>
      <c r="S1126" s="27">
        <v>0</v>
      </c>
      <c r="T1126" s="20">
        <f>Ugovori_OPULJP[[#This Row],[Bespovratna sredstva - Ukupno (EU+Nac) HRK
= Ukupna ugovorena vrijednost bespovratnih sredstava]]+Ugovori_OPULJP[[#This Row],[Javni doprinos korisnika - HRK]]+Ugovori_OPULJP[[#This Row],[Privatni doprinos korisnika - HRK]]</f>
        <v>4876740</v>
      </c>
      <c r="U1126" s="44" t="s">
        <v>32</v>
      </c>
      <c r="V1126" s="44" t="s">
        <v>29</v>
      </c>
      <c r="W1126" s="21" t="s">
        <v>4264</v>
      </c>
      <c r="X1126" s="35" t="s">
        <v>704</v>
      </c>
      <c r="Y1126" s="11"/>
    </row>
    <row r="1127" spans="1:25" ht="51" customHeight="1" x14ac:dyDescent="0.2">
      <c r="A1127" s="28" t="s">
        <v>4265</v>
      </c>
      <c r="B1127" s="24" t="s">
        <v>700</v>
      </c>
      <c r="C1127" s="35" t="s">
        <v>701</v>
      </c>
      <c r="D1127" s="35" t="s">
        <v>3069</v>
      </c>
      <c r="E1127" s="44" t="s">
        <v>74</v>
      </c>
      <c r="F1127" s="23" t="s">
        <v>4266</v>
      </c>
      <c r="G1127" s="23" t="s">
        <v>1534</v>
      </c>
      <c r="H1127" s="29">
        <v>44370</v>
      </c>
      <c r="I1127" s="29">
        <v>44918</v>
      </c>
      <c r="J1127" s="29" t="str">
        <f ca="1">IF(Ugovori_OPULJP[[#This Row],[DATUM ZAVRŠETKA OPERACIJE]]&lt;TODAY(),"završen","u provedbi")</f>
        <v>u provedbi</v>
      </c>
      <c r="K1127" s="22" t="s">
        <v>97</v>
      </c>
      <c r="L1127" s="22" t="s">
        <v>97</v>
      </c>
      <c r="M1127" s="65" t="s">
        <v>3052</v>
      </c>
      <c r="N1127" s="42">
        <v>0.15</v>
      </c>
      <c r="O1127" s="27">
        <f>Ugovori_OPULJP[[#This Row],[Bespovratna sredstva - Ukupno (EU+Nac) HRK
= Ukupna ugovorena vrijednost bespovratnih sredstava]]*Ugovori_OPULJP[[#This Row],[EU STOPA SUFINANCIRANJA %
EU CO-FINANCING RATE %]]</f>
        <v>1168941.25</v>
      </c>
      <c r="P1127" s="27">
        <f>Ugovori_OPULJP[[#This Row],[Bespovratna sredstva - Ukupno (EU+Nac) HRK
= Ukupna ugovorena vrijednost bespovratnih sredstava]]*Ugovori_OPULJP[[#This Row],[STOPA NACIONALNOG SUFINANCIRANJA %]]</f>
        <v>206283.75</v>
      </c>
      <c r="Q1127" s="20">
        <v>1375225</v>
      </c>
      <c r="R1127" s="27">
        <v>0</v>
      </c>
      <c r="S1127" s="27">
        <v>0</v>
      </c>
      <c r="T1127" s="20">
        <f>Ugovori_OPULJP[[#This Row],[Bespovratna sredstva - Ukupno (EU+Nac) HRK
= Ukupna ugovorena vrijednost bespovratnih sredstava]]+Ugovori_OPULJP[[#This Row],[Javni doprinos korisnika - HRK]]+Ugovori_OPULJP[[#This Row],[Privatni doprinos korisnika - HRK]]</f>
        <v>1375225</v>
      </c>
      <c r="U1127" s="44" t="s">
        <v>32</v>
      </c>
      <c r="V1127" s="44" t="s">
        <v>29</v>
      </c>
      <c r="W1127" s="21" t="s">
        <v>4267</v>
      </c>
      <c r="X1127" s="31" t="s">
        <v>704</v>
      </c>
      <c r="Y1127" s="11"/>
    </row>
    <row r="1128" spans="1:25" ht="51" customHeight="1" x14ac:dyDescent="0.2">
      <c r="A1128" s="28" t="s">
        <v>4268</v>
      </c>
      <c r="B1128" s="24" t="s">
        <v>700</v>
      </c>
      <c r="C1128" s="21" t="s">
        <v>701</v>
      </c>
      <c r="D1128" s="21" t="s">
        <v>3069</v>
      </c>
      <c r="E1128" s="44" t="s">
        <v>74</v>
      </c>
      <c r="F1128" s="23" t="s">
        <v>4269</v>
      </c>
      <c r="G1128" s="23" t="s">
        <v>4270</v>
      </c>
      <c r="H1128" s="29">
        <v>44341</v>
      </c>
      <c r="I1128" s="29">
        <v>44890</v>
      </c>
      <c r="J1128" s="29" t="str">
        <f ca="1">IF(Ugovori_OPULJP[[#This Row],[DATUM ZAVRŠETKA OPERACIJE]]&lt;TODAY(),"završen","u provedbi")</f>
        <v>u provedbi</v>
      </c>
      <c r="K1128" s="22" t="s">
        <v>248</v>
      </c>
      <c r="L1128" s="22" t="s">
        <v>248</v>
      </c>
      <c r="M1128" s="42">
        <v>0.85</v>
      </c>
      <c r="N1128" s="42">
        <v>0.15</v>
      </c>
      <c r="O1128" s="27">
        <f>Ugovori_OPULJP[[#This Row],[Bespovratna sredstva - Ukupno (EU+Nac) HRK
= Ukupna ugovorena vrijednost bespovratnih sredstava]]*Ugovori_OPULJP[[#This Row],[EU STOPA SUFINANCIRANJA %
EU CO-FINANCING RATE %]]</f>
        <v>946379.79999999993</v>
      </c>
      <c r="P1128" s="27">
        <f>Ugovori_OPULJP[[#This Row],[Bespovratna sredstva - Ukupno (EU+Nac) HRK
= Ukupna ugovorena vrijednost bespovratnih sredstava]]*Ugovori_OPULJP[[#This Row],[STOPA NACIONALNOG SUFINANCIRANJA %]]</f>
        <v>167008.19999999998</v>
      </c>
      <c r="Q1128" s="20">
        <v>1113388</v>
      </c>
      <c r="R1128" s="27">
        <v>0</v>
      </c>
      <c r="S1128" s="27">
        <v>0</v>
      </c>
      <c r="T1128" s="20">
        <f>Ugovori_OPULJP[[#This Row],[Bespovratna sredstva - Ukupno (EU+Nac) HRK
= Ukupna ugovorena vrijednost bespovratnih sredstava]]+Ugovori_OPULJP[[#This Row],[Javni doprinos korisnika - HRK]]+Ugovori_OPULJP[[#This Row],[Privatni doprinos korisnika - HRK]]</f>
        <v>1113388</v>
      </c>
      <c r="U1128" s="17" t="s">
        <v>32</v>
      </c>
      <c r="V1128" s="17" t="s">
        <v>29</v>
      </c>
      <c r="W1128" s="21" t="s">
        <v>4271</v>
      </c>
      <c r="X1128" s="31" t="s">
        <v>704</v>
      </c>
      <c r="Y1128" s="11"/>
    </row>
    <row r="1129" spans="1:25" ht="51" customHeight="1" x14ac:dyDescent="0.2">
      <c r="A1129" s="28" t="s">
        <v>4272</v>
      </c>
      <c r="B1129" s="24" t="s">
        <v>700</v>
      </c>
      <c r="C1129" s="21" t="s">
        <v>701</v>
      </c>
      <c r="D1129" s="21" t="s">
        <v>3069</v>
      </c>
      <c r="E1129" s="44" t="s">
        <v>74</v>
      </c>
      <c r="F1129" s="23" t="s">
        <v>4273</v>
      </c>
      <c r="G1129" s="23" t="s">
        <v>4274</v>
      </c>
      <c r="H1129" s="29">
        <v>44341</v>
      </c>
      <c r="I1129" s="29">
        <v>44890</v>
      </c>
      <c r="J1129" s="29" t="str">
        <f ca="1">IF(Ugovori_OPULJP[[#This Row],[DATUM ZAVRŠETKA OPERACIJE]]&lt;TODAY(),"završen","u provedbi")</f>
        <v>u provedbi</v>
      </c>
      <c r="K1129" s="22" t="s">
        <v>248</v>
      </c>
      <c r="L1129" s="22" t="s">
        <v>248</v>
      </c>
      <c r="M1129" s="42">
        <v>0.85</v>
      </c>
      <c r="N1129" s="42">
        <v>0.15</v>
      </c>
      <c r="O1129" s="27">
        <f>Ugovori_OPULJP[[#This Row],[Bespovratna sredstva - Ukupno (EU+Nac) HRK
= Ukupna ugovorena vrijednost bespovratnih sredstava]]*Ugovori_OPULJP[[#This Row],[EU STOPA SUFINANCIRANJA %
EU CO-FINANCING RATE %]]</f>
        <v>551148.5</v>
      </c>
      <c r="P1129" s="27">
        <f>Ugovori_OPULJP[[#This Row],[Bespovratna sredstva - Ukupno (EU+Nac) HRK
= Ukupna ugovorena vrijednost bespovratnih sredstava]]*Ugovori_OPULJP[[#This Row],[STOPA NACIONALNOG SUFINANCIRANJA %]]</f>
        <v>97261.5</v>
      </c>
      <c r="Q1129" s="20">
        <v>648410</v>
      </c>
      <c r="R1129" s="27">
        <v>0</v>
      </c>
      <c r="S1129" s="27">
        <v>0</v>
      </c>
      <c r="T1129" s="20">
        <f>Ugovori_OPULJP[[#This Row],[Bespovratna sredstva - Ukupno (EU+Nac) HRK
= Ukupna ugovorena vrijednost bespovratnih sredstava]]+Ugovori_OPULJP[[#This Row],[Javni doprinos korisnika - HRK]]+Ugovori_OPULJP[[#This Row],[Privatni doprinos korisnika - HRK]]</f>
        <v>648410</v>
      </c>
      <c r="U1129" s="17" t="s">
        <v>32</v>
      </c>
      <c r="V1129" s="17" t="s">
        <v>29</v>
      </c>
      <c r="W1129" s="21" t="s">
        <v>4275</v>
      </c>
      <c r="X1129" s="31" t="s">
        <v>704</v>
      </c>
      <c r="Y1129" s="11"/>
    </row>
    <row r="1130" spans="1:25" ht="51" customHeight="1" x14ac:dyDescent="0.2">
      <c r="A1130" s="28" t="s">
        <v>4276</v>
      </c>
      <c r="B1130" s="24" t="s">
        <v>700</v>
      </c>
      <c r="C1130" s="21" t="s">
        <v>701</v>
      </c>
      <c r="D1130" s="21" t="s">
        <v>3069</v>
      </c>
      <c r="E1130" s="44" t="s">
        <v>74</v>
      </c>
      <c r="F1130" s="23" t="s">
        <v>3763</v>
      </c>
      <c r="G1130" s="23" t="s">
        <v>4277</v>
      </c>
      <c r="H1130" s="29">
        <v>44341</v>
      </c>
      <c r="I1130" s="29">
        <v>44890</v>
      </c>
      <c r="J1130" s="29" t="str">
        <f ca="1">IF(Ugovori_OPULJP[[#This Row],[DATUM ZAVRŠETKA OPERACIJE]]&lt;TODAY(),"završen","u provedbi")</f>
        <v>u provedbi</v>
      </c>
      <c r="K1130" s="22" t="s">
        <v>248</v>
      </c>
      <c r="L1130" s="22" t="s">
        <v>248</v>
      </c>
      <c r="M1130" s="42">
        <v>0.85</v>
      </c>
      <c r="N1130" s="42">
        <v>0.15</v>
      </c>
      <c r="O1130" s="27">
        <f>Ugovori_OPULJP[[#This Row],[Bespovratna sredstva - Ukupno (EU+Nac) HRK
= Ukupna ugovorena vrijednost bespovratnih sredstava]]*Ugovori_OPULJP[[#This Row],[EU STOPA SUFINANCIRANJA %
EU CO-FINANCING RATE %]]</f>
        <v>1134495</v>
      </c>
      <c r="P1130" s="27">
        <f>Ugovori_OPULJP[[#This Row],[Bespovratna sredstva - Ukupno (EU+Nac) HRK
= Ukupna ugovorena vrijednost bespovratnih sredstava]]*Ugovori_OPULJP[[#This Row],[STOPA NACIONALNOG SUFINANCIRANJA %]]</f>
        <v>200205</v>
      </c>
      <c r="Q1130" s="20">
        <v>1334700</v>
      </c>
      <c r="R1130" s="27">
        <v>0</v>
      </c>
      <c r="S1130" s="27">
        <v>0</v>
      </c>
      <c r="T1130" s="20">
        <f>Ugovori_OPULJP[[#This Row],[Bespovratna sredstva - Ukupno (EU+Nac) HRK
= Ukupna ugovorena vrijednost bespovratnih sredstava]]+Ugovori_OPULJP[[#This Row],[Javni doprinos korisnika - HRK]]+Ugovori_OPULJP[[#This Row],[Privatni doprinos korisnika - HRK]]</f>
        <v>1334700</v>
      </c>
      <c r="U1130" s="17" t="s">
        <v>32</v>
      </c>
      <c r="V1130" s="17" t="s">
        <v>29</v>
      </c>
      <c r="W1130" s="21" t="s">
        <v>4278</v>
      </c>
      <c r="X1130" s="31" t="s">
        <v>704</v>
      </c>
      <c r="Y1130" s="11"/>
    </row>
    <row r="1131" spans="1:25" ht="51" customHeight="1" x14ac:dyDescent="0.2">
      <c r="A1131" s="28" t="s">
        <v>4279</v>
      </c>
      <c r="B1131" s="24" t="s">
        <v>700</v>
      </c>
      <c r="C1131" s="21" t="s">
        <v>701</v>
      </c>
      <c r="D1131" s="21" t="s">
        <v>3069</v>
      </c>
      <c r="E1131" s="44" t="s">
        <v>74</v>
      </c>
      <c r="F1131" s="23" t="s">
        <v>4280</v>
      </c>
      <c r="G1131" s="23" t="s">
        <v>1788</v>
      </c>
      <c r="H1131" s="29">
        <v>44341</v>
      </c>
      <c r="I1131" s="29">
        <v>44798</v>
      </c>
      <c r="J1131" s="29" t="str">
        <f ca="1">IF(Ugovori_OPULJP[[#This Row],[DATUM ZAVRŠETKA OPERACIJE]]&lt;TODAY(),"završen","u provedbi")</f>
        <v>u provedbi</v>
      </c>
      <c r="K1131" s="22" t="s">
        <v>248</v>
      </c>
      <c r="L1131" s="22" t="s">
        <v>248</v>
      </c>
      <c r="M1131" s="42">
        <v>0.85</v>
      </c>
      <c r="N1131" s="42">
        <v>0.15</v>
      </c>
      <c r="O1131" s="27">
        <f>Ugovori_OPULJP[[#This Row],[Bespovratna sredstva - Ukupno (EU+Nac) HRK
= Ukupna ugovorena vrijednost bespovratnih sredstava]]*Ugovori_OPULJP[[#This Row],[EU STOPA SUFINANCIRANJA %
EU CO-FINANCING RATE %]]</f>
        <v>1855975</v>
      </c>
      <c r="P1131" s="27">
        <f>Ugovori_OPULJP[[#This Row],[Bespovratna sredstva - Ukupno (EU+Nac) HRK
= Ukupna ugovorena vrijednost bespovratnih sredstava]]*Ugovori_OPULJP[[#This Row],[STOPA NACIONALNOG SUFINANCIRANJA %]]</f>
        <v>327525</v>
      </c>
      <c r="Q1131" s="20">
        <v>2183500</v>
      </c>
      <c r="R1131" s="27">
        <v>0</v>
      </c>
      <c r="S1131" s="27">
        <v>0</v>
      </c>
      <c r="T1131" s="20">
        <f>Ugovori_OPULJP[[#This Row],[Bespovratna sredstva - Ukupno (EU+Nac) HRK
= Ukupna ugovorena vrijednost bespovratnih sredstava]]+Ugovori_OPULJP[[#This Row],[Javni doprinos korisnika - HRK]]+Ugovori_OPULJP[[#This Row],[Privatni doprinos korisnika - HRK]]</f>
        <v>2183500</v>
      </c>
      <c r="U1131" s="17" t="s">
        <v>32</v>
      </c>
      <c r="V1131" s="17" t="s">
        <v>29</v>
      </c>
      <c r="W1131" s="21" t="s">
        <v>4281</v>
      </c>
      <c r="X1131" s="31" t="s">
        <v>704</v>
      </c>
      <c r="Y1131" s="11"/>
    </row>
    <row r="1132" spans="1:25" ht="51" customHeight="1" x14ac:dyDescent="0.2">
      <c r="A1132" s="28" t="s">
        <v>4282</v>
      </c>
      <c r="B1132" s="24" t="s">
        <v>700</v>
      </c>
      <c r="C1132" s="21" t="s">
        <v>701</v>
      </c>
      <c r="D1132" s="21" t="s">
        <v>3069</v>
      </c>
      <c r="E1132" s="44" t="s">
        <v>74</v>
      </c>
      <c r="F1132" s="23" t="s">
        <v>4283</v>
      </c>
      <c r="G1132" s="23" t="s">
        <v>1881</v>
      </c>
      <c r="H1132" s="29">
        <v>44341</v>
      </c>
      <c r="I1132" s="29">
        <v>44706</v>
      </c>
      <c r="J1132" s="29" t="str">
        <f ca="1">IF(Ugovori_OPULJP[[#This Row],[DATUM ZAVRŠETKA OPERACIJE]]&lt;TODAY(),"završen","u provedbi")</f>
        <v>završen</v>
      </c>
      <c r="K1132" s="22" t="s">
        <v>248</v>
      </c>
      <c r="L1132" s="22" t="s">
        <v>248</v>
      </c>
      <c r="M1132" s="42">
        <v>0.85</v>
      </c>
      <c r="N1132" s="42">
        <v>0.15</v>
      </c>
      <c r="O1132" s="27">
        <f>Ugovori_OPULJP[[#This Row],[Bespovratna sredstva - Ukupno (EU+Nac) HRK
= Ukupna ugovorena vrijednost bespovratnih sredstava]]*Ugovori_OPULJP[[#This Row],[EU STOPA SUFINANCIRANJA %
EU CO-FINANCING RATE %]]</f>
        <v>1088924.375</v>
      </c>
      <c r="P1132" s="27">
        <f>Ugovori_OPULJP[[#This Row],[Bespovratna sredstva - Ukupno (EU+Nac) HRK
= Ukupna ugovorena vrijednost bespovratnih sredstava]]*Ugovori_OPULJP[[#This Row],[STOPA NACIONALNOG SUFINANCIRANJA %]]</f>
        <v>192163.125</v>
      </c>
      <c r="Q1132" s="20">
        <v>1281087.5</v>
      </c>
      <c r="R1132" s="27">
        <v>0</v>
      </c>
      <c r="S1132" s="27">
        <v>0</v>
      </c>
      <c r="T1132" s="20">
        <f>Ugovori_OPULJP[[#This Row],[Bespovratna sredstva - Ukupno (EU+Nac) HRK
= Ukupna ugovorena vrijednost bespovratnih sredstava]]+Ugovori_OPULJP[[#This Row],[Javni doprinos korisnika - HRK]]+Ugovori_OPULJP[[#This Row],[Privatni doprinos korisnika - HRK]]</f>
        <v>1281087.5</v>
      </c>
      <c r="U1132" s="17" t="s">
        <v>32</v>
      </c>
      <c r="V1132" s="17" t="s">
        <v>29</v>
      </c>
      <c r="W1132" s="21" t="s">
        <v>4284</v>
      </c>
      <c r="X1132" s="31" t="s">
        <v>704</v>
      </c>
      <c r="Y1132" s="11"/>
    </row>
    <row r="1133" spans="1:25" ht="51" customHeight="1" x14ac:dyDescent="0.2">
      <c r="A1133" s="28" t="s">
        <v>4285</v>
      </c>
      <c r="B1133" s="24" t="s">
        <v>700</v>
      </c>
      <c r="C1133" s="35" t="s">
        <v>701</v>
      </c>
      <c r="D1133" s="35" t="s">
        <v>3069</v>
      </c>
      <c r="E1133" s="44" t="s">
        <v>74</v>
      </c>
      <c r="F1133" s="23" t="s">
        <v>4286</v>
      </c>
      <c r="G1133" s="23" t="s">
        <v>4287</v>
      </c>
      <c r="H1133" s="29">
        <v>44341</v>
      </c>
      <c r="I1133" s="29">
        <v>44798</v>
      </c>
      <c r="J1133" s="29" t="str">
        <f ca="1">IF(Ugovori_OPULJP[[#This Row],[DATUM ZAVRŠETKA OPERACIJE]]&lt;TODAY(),"završen","u provedbi")</f>
        <v>u provedbi</v>
      </c>
      <c r="K1133" s="43" t="s">
        <v>248</v>
      </c>
      <c r="L1133" s="43" t="s">
        <v>248</v>
      </c>
      <c r="M1133" s="42">
        <v>0.85</v>
      </c>
      <c r="N1133" s="42">
        <v>0.15</v>
      </c>
      <c r="O1133" s="27">
        <f>Ugovori_OPULJP[[#This Row],[Bespovratna sredstva - Ukupno (EU+Nac) HRK
= Ukupna ugovorena vrijednost bespovratnih sredstava]]*Ugovori_OPULJP[[#This Row],[EU STOPA SUFINANCIRANJA %
EU CO-FINANCING RATE %]]</f>
        <v>1660674.75</v>
      </c>
      <c r="P1133" s="27">
        <f>Ugovori_OPULJP[[#This Row],[Bespovratna sredstva - Ukupno (EU+Nac) HRK
= Ukupna ugovorena vrijednost bespovratnih sredstava]]*Ugovori_OPULJP[[#This Row],[STOPA NACIONALNOG SUFINANCIRANJA %]]</f>
        <v>293060.25</v>
      </c>
      <c r="Q1133" s="20">
        <v>1953735</v>
      </c>
      <c r="R1133" s="27">
        <v>0</v>
      </c>
      <c r="S1133" s="27">
        <v>0</v>
      </c>
      <c r="T1133" s="20">
        <f>Ugovori_OPULJP[[#This Row],[Bespovratna sredstva - Ukupno (EU+Nac) HRK
= Ukupna ugovorena vrijednost bespovratnih sredstava]]+Ugovori_OPULJP[[#This Row],[Javni doprinos korisnika - HRK]]+Ugovori_OPULJP[[#This Row],[Privatni doprinos korisnika - HRK]]</f>
        <v>1953735</v>
      </c>
      <c r="U1133" s="44" t="s">
        <v>32</v>
      </c>
      <c r="V1133" s="44" t="s">
        <v>29</v>
      </c>
      <c r="W1133" s="21" t="s">
        <v>4288</v>
      </c>
      <c r="X1133" s="31" t="s">
        <v>704</v>
      </c>
      <c r="Y1133" s="11"/>
    </row>
    <row r="1134" spans="1:25" ht="51" customHeight="1" x14ac:dyDescent="0.2">
      <c r="A1134" s="28" t="s">
        <v>4289</v>
      </c>
      <c r="B1134" s="24" t="s">
        <v>700</v>
      </c>
      <c r="C1134" s="21" t="s">
        <v>701</v>
      </c>
      <c r="D1134" s="21" t="s">
        <v>3069</v>
      </c>
      <c r="E1134" s="44" t="s">
        <v>74</v>
      </c>
      <c r="F1134" s="23" t="s">
        <v>4290</v>
      </c>
      <c r="G1134" s="37" t="s">
        <v>1839</v>
      </c>
      <c r="H1134" s="29">
        <v>44341</v>
      </c>
      <c r="I1134" s="29">
        <v>44890</v>
      </c>
      <c r="J1134" s="29" t="str">
        <f ca="1">IF(Ugovori_OPULJP[[#This Row],[DATUM ZAVRŠETKA OPERACIJE]]&lt;TODAY(),"završen","u provedbi")</f>
        <v>u provedbi</v>
      </c>
      <c r="K1134" s="22" t="s">
        <v>248</v>
      </c>
      <c r="L1134" s="22" t="s">
        <v>248</v>
      </c>
      <c r="M1134" s="42">
        <v>0.85</v>
      </c>
      <c r="N1134" s="42">
        <v>0.15</v>
      </c>
      <c r="O1134" s="27">
        <f>Ugovori_OPULJP[[#This Row],[Bespovratna sredstva - Ukupno (EU+Nac) HRK
= Ukupna ugovorena vrijednost bespovratnih sredstava]]*Ugovori_OPULJP[[#This Row],[EU STOPA SUFINANCIRANJA %
EU CO-FINANCING RATE %]]</f>
        <v>4250000</v>
      </c>
      <c r="P1134" s="27">
        <f>Ugovori_OPULJP[[#This Row],[Bespovratna sredstva - Ukupno (EU+Nac) HRK
= Ukupna ugovorena vrijednost bespovratnih sredstava]]*Ugovori_OPULJP[[#This Row],[STOPA NACIONALNOG SUFINANCIRANJA %]]</f>
        <v>750000</v>
      </c>
      <c r="Q1134" s="20">
        <v>5000000</v>
      </c>
      <c r="R1134" s="27">
        <v>438900</v>
      </c>
      <c r="S1134" s="27">
        <v>0</v>
      </c>
      <c r="T1134" s="20">
        <f>Ugovori_OPULJP[[#This Row],[Bespovratna sredstva - Ukupno (EU+Nac) HRK
= Ukupna ugovorena vrijednost bespovratnih sredstava]]+Ugovori_OPULJP[[#This Row],[Javni doprinos korisnika - HRK]]+Ugovori_OPULJP[[#This Row],[Privatni doprinos korisnika - HRK]]</f>
        <v>5438900</v>
      </c>
      <c r="U1134" s="17" t="s">
        <v>32</v>
      </c>
      <c r="V1134" s="17" t="s">
        <v>29</v>
      </c>
      <c r="W1134" s="21" t="s">
        <v>4291</v>
      </c>
      <c r="X1134" s="31" t="s">
        <v>704</v>
      </c>
      <c r="Y1134" s="11"/>
    </row>
    <row r="1135" spans="1:25" ht="51" customHeight="1" x14ac:dyDescent="0.2">
      <c r="A1135" s="28" t="s">
        <v>4292</v>
      </c>
      <c r="B1135" s="24" t="s">
        <v>700</v>
      </c>
      <c r="C1135" s="21" t="s">
        <v>701</v>
      </c>
      <c r="D1135" s="21" t="s">
        <v>3069</v>
      </c>
      <c r="E1135" s="44" t="s">
        <v>74</v>
      </c>
      <c r="F1135" s="23" t="s">
        <v>4293</v>
      </c>
      <c r="G1135" s="37" t="s">
        <v>1865</v>
      </c>
      <c r="H1135" s="29">
        <v>44341</v>
      </c>
      <c r="I1135" s="29">
        <v>44767</v>
      </c>
      <c r="J1135" s="29" t="str">
        <f ca="1">IF(Ugovori_OPULJP[[#This Row],[DATUM ZAVRŠETKA OPERACIJE]]&lt;TODAY(),"završen","u provedbi")</f>
        <v>u provedbi</v>
      </c>
      <c r="K1135" s="22" t="s">
        <v>248</v>
      </c>
      <c r="L1135" s="22" t="s">
        <v>248</v>
      </c>
      <c r="M1135" s="42">
        <v>0.85</v>
      </c>
      <c r="N1135" s="42">
        <v>0.15</v>
      </c>
      <c r="O1135" s="27">
        <f>Ugovori_OPULJP[[#This Row],[Bespovratna sredstva - Ukupno (EU+Nac) HRK
= Ukupna ugovorena vrijednost bespovratnih sredstava]]*Ugovori_OPULJP[[#This Row],[EU STOPA SUFINANCIRANJA %
EU CO-FINANCING RATE %]]</f>
        <v>1878770.9375</v>
      </c>
      <c r="P1135" s="27">
        <f>Ugovori_OPULJP[[#This Row],[Bespovratna sredstva - Ukupno (EU+Nac) HRK
= Ukupna ugovorena vrijednost bespovratnih sredstava]]*Ugovori_OPULJP[[#This Row],[STOPA NACIONALNOG SUFINANCIRANJA %]]</f>
        <v>331547.8125</v>
      </c>
      <c r="Q1135" s="20">
        <v>2210318.75</v>
      </c>
      <c r="R1135" s="27">
        <v>0</v>
      </c>
      <c r="S1135" s="27">
        <v>0</v>
      </c>
      <c r="T1135" s="20">
        <f>Ugovori_OPULJP[[#This Row],[Bespovratna sredstva - Ukupno (EU+Nac) HRK
= Ukupna ugovorena vrijednost bespovratnih sredstava]]+Ugovori_OPULJP[[#This Row],[Javni doprinos korisnika - HRK]]+Ugovori_OPULJP[[#This Row],[Privatni doprinos korisnika - HRK]]</f>
        <v>2210318.75</v>
      </c>
      <c r="U1135" s="17" t="s">
        <v>32</v>
      </c>
      <c r="V1135" s="17" t="s">
        <v>29</v>
      </c>
      <c r="W1135" s="21" t="s">
        <v>4294</v>
      </c>
      <c r="X1135" s="31" t="s">
        <v>704</v>
      </c>
      <c r="Y1135" s="11"/>
    </row>
    <row r="1136" spans="1:25" ht="51" customHeight="1" x14ac:dyDescent="0.2">
      <c r="A1136" s="28" t="s">
        <v>4295</v>
      </c>
      <c r="B1136" s="24" t="s">
        <v>700</v>
      </c>
      <c r="C1136" s="21" t="s">
        <v>701</v>
      </c>
      <c r="D1136" s="21" t="s">
        <v>3069</v>
      </c>
      <c r="E1136" s="44" t="s">
        <v>74</v>
      </c>
      <c r="F1136" s="23" t="s">
        <v>4296</v>
      </c>
      <c r="G1136" s="23" t="s">
        <v>1858</v>
      </c>
      <c r="H1136" s="29">
        <v>44341</v>
      </c>
      <c r="I1136" s="29">
        <v>44890</v>
      </c>
      <c r="J1136" s="29" t="str">
        <f ca="1">IF(Ugovori_OPULJP[[#This Row],[DATUM ZAVRŠETKA OPERACIJE]]&lt;TODAY(),"završen","u provedbi")</f>
        <v>u provedbi</v>
      </c>
      <c r="K1136" s="22" t="s">
        <v>248</v>
      </c>
      <c r="L1136" s="22" t="s">
        <v>248</v>
      </c>
      <c r="M1136" s="42">
        <v>0.85</v>
      </c>
      <c r="N1136" s="42">
        <v>0.15</v>
      </c>
      <c r="O1136" s="27">
        <f>Ugovori_OPULJP[[#This Row],[Bespovratna sredstva - Ukupno (EU+Nac) HRK
= Ukupna ugovorena vrijednost bespovratnih sredstava]]*Ugovori_OPULJP[[#This Row],[EU STOPA SUFINANCIRANJA %
EU CO-FINANCING RATE %]]</f>
        <v>1170885.8800000001</v>
      </c>
      <c r="P1136" s="27">
        <f>Ugovori_OPULJP[[#This Row],[Bespovratna sredstva - Ukupno (EU+Nac) HRK
= Ukupna ugovorena vrijednost bespovratnih sredstava]]*Ugovori_OPULJP[[#This Row],[STOPA NACIONALNOG SUFINANCIRANJA %]]</f>
        <v>206626.92</v>
      </c>
      <c r="Q1136" s="20">
        <v>1377512.8</v>
      </c>
      <c r="R1136" s="27">
        <v>0</v>
      </c>
      <c r="S1136" s="27">
        <v>0</v>
      </c>
      <c r="T1136" s="20">
        <f>Ugovori_OPULJP[[#This Row],[Bespovratna sredstva - Ukupno (EU+Nac) HRK
= Ukupna ugovorena vrijednost bespovratnih sredstava]]+Ugovori_OPULJP[[#This Row],[Javni doprinos korisnika - HRK]]+Ugovori_OPULJP[[#This Row],[Privatni doprinos korisnika - HRK]]</f>
        <v>1377512.8</v>
      </c>
      <c r="U1136" s="17" t="s">
        <v>32</v>
      </c>
      <c r="V1136" s="17" t="s">
        <v>29</v>
      </c>
      <c r="W1136" s="21" t="s">
        <v>4297</v>
      </c>
      <c r="X1136" s="31" t="s">
        <v>704</v>
      </c>
      <c r="Y1136" s="11"/>
    </row>
    <row r="1137" spans="1:25" ht="38.25" customHeight="1" x14ac:dyDescent="0.2">
      <c r="A1137" s="28" t="s">
        <v>4298</v>
      </c>
      <c r="B1137" s="24" t="s">
        <v>700</v>
      </c>
      <c r="C1137" s="21" t="s">
        <v>701</v>
      </c>
      <c r="D1137" s="21" t="s">
        <v>3069</v>
      </c>
      <c r="E1137" s="44" t="s">
        <v>74</v>
      </c>
      <c r="F1137" s="23" t="s">
        <v>4299</v>
      </c>
      <c r="G1137" s="37" t="s">
        <v>1873</v>
      </c>
      <c r="H1137" s="29">
        <v>44341</v>
      </c>
      <c r="I1137" s="29">
        <v>44798</v>
      </c>
      <c r="J1137" s="29" t="str">
        <f ca="1">IF(Ugovori_OPULJP[[#This Row],[DATUM ZAVRŠETKA OPERACIJE]]&lt;TODAY(),"završen","u provedbi")</f>
        <v>u provedbi</v>
      </c>
      <c r="K1137" s="22" t="s">
        <v>248</v>
      </c>
      <c r="L1137" s="22" t="s">
        <v>248</v>
      </c>
      <c r="M1137" s="42">
        <v>0.85</v>
      </c>
      <c r="N1137" s="42">
        <v>0.15</v>
      </c>
      <c r="O1137" s="27">
        <f>Ugovori_OPULJP[[#This Row],[Bespovratna sredstva - Ukupno (EU+Nac) HRK
= Ukupna ugovorena vrijednost bespovratnih sredstava]]*Ugovori_OPULJP[[#This Row],[EU STOPA SUFINANCIRANJA %
EU CO-FINANCING RATE %]]</f>
        <v>1181670</v>
      </c>
      <c r="P1137" s="27">
        <f>Ugovori_OPULJP[[#This Row],[Bespovratna sredstva - Ukupno (EU+Nac) HRK
= Ukupna ugovorena vrijednost bespovratnih sredstava]]*Ugovori_OPULJP[[#This Row],[STOPA NACIONALNOG SUFINANCIRANJA %]]</f>
        <v>208530</v>
      </c>
      <c r="Q1137" s="20">
        <v>1390200</v>
      </c>
      <c r="R1137" s="27">
        <v>0</v>
      </c>
      <c r="S1137" s="27">
        <v>0</v>
      </c>
      <c r="T1137" s="20">
        <f>Ugovori_OPULJP[[#This Row],[Bespovratna sredstva - Ukupno (EU+Nac) HRK
= Ukupna ugovorena vrijednost bespovratnih sredstava]]+Ugovori_OPULJP[[#This Row],[Javni doprinos korisnika - HRK]]+Ugovori_OPULJP[[#This Row],[Privatni doprinos korisnika - HRK]]</f>
        <v>1390200</v>
      </c>
      <c r="U1137" s="17" t="s">
        <v>32</v>
      </c>
      <c r="V1137" s="17" t="s">
        <v>29</v>
      </c>
      <c r="W1137" s="21" t="s">
        <v>4300</v>
      </c>
      <c r="X1137" s="31" t="s">
        <v>704</v>
      </c>
      <c r="Y1137" s="11"/>
    </row>
    <row r="1138" spans="1:25" ht="51" customHeight="1" x14ac:dyDescent="0.2">
      <c r="A1138" s="28" t="s">
        <v>4301</v>
      </c>
      <c r="B1138" s="24" t="s">
        <v>700</v>
      </c>
      <c r="C1138" s="35" t="s">
        <v>701</v>
      </c>
      <c r="D1138" s="35" t="s">
        <v>3069</v>
      </c>
      <c r="E1138" s="44" t="s">
        <v>74</v>
      </c>
      <c r="F1138" s="23" t="s">
        <v>4302</v>
      </c>
      <c r="G1138" s="37" t="s">
        <v>2050</v>
      </c>
      <c r="H1138" s="29">
        <v>44342</v>
      </c>
      <c r="I1138" s="29">
        <v>44768</v>
      </c>
      <c r="J1138" s="29" t="str">
        <f ca="1">IF(Ugovori_OPULJP[[#This Row],[DATUM ZAVRŠETKA OPERACIJE]]&lt;TODAY(),"završen","u provedbi")</f>
        <v>u provedbi</v>
      </c>
      <c r="K1138" s="43" t="s">
        <v>97</v>
      </c>
      <c r="L1138" s="43" t="s">
        <v>97</v>
      </c>
      <c r="M1138" s="42">
        <v>0.85</v>
      </c>
      <c r="N1138" s="42">
        <v>0.15</v>
      </c>
      <c r="O1138" s="27">
        <f>Ugovori_OPULJP[[#This Row],[Bespovratna sredstva - Ukupno (EU+Nac) HRK
= Ukupna ugovorena vrijednost bespovratnih sredstava]]*Ugovori_OPULJP[[#This Row],[EU STOPA SUFINANCIRANJA %
EU CO-FINANCING RATE %]]</f>
        <v>890800</v>
      </c>
      <c r="P1138" s="27">
        <f>Ugovori_OPULJP[[#This Row],[Bespovratna sredstva - Ukupno (EU+Nac) HRK
= Ukupna ugovorena vrijednost bespovratnih sredstava]]*Ugovori_OPULJP[[#This Row],[STOPA NACIONALNOG SUFINANCIRANJA %]]</f>
        <v>157200</v>
      </c>
      <c r="Q1138" s="20">
        <v>1048000</v>
      </c>
      <c r="R1138" s="27">
        <v>0</v>
      </c>
      <c r="S1138" s="27">
        <v>0</v>
      </c>
      <c r="T1138" s="20">
        <f>Ugovori_OPULJP[[#This Row],[Bespovratna sredstva - Ukupno (EU+Nac) HRK
= Ukupna ugovorena vrijednost bespovratnih sredstava]]+Ugovori_OPULJP[[#This Row],[Javni doprinos korisnika - HRK]]+Ugovori_OPULJP[[#This Row],[Privatni doprinos korisnika - HRK]]</f>
        <v>1048000</v>
      </c>
      <c r="U1138" s="44" t="s">
        <v>32</v>
      </c>
      <c r="V1138" s="44" t="s">
        <v>29</v>
      </c>
      <c r="W1138" s="21" t="s">
        <v>4303</v>
      </c>
      <c r="X1138" s="31" t="s">
        <v>704</v>
      </c>
      <c r="Y1138" s="11"/>
    </row>
    <row r="1139" spans="1:25" ht="38.25" customHeight="1" x14ac:dyDescent="0.2">
      <c r="A1139" s="28" t="s">
        <v>4304</v>
      </c>
      <c r="B1139" s="24" t="s">
        <v>700</v>
      </c>
      <c r="C1139" s="35" t="s">
        <v>701</v>
      </c>
      <c r="D1139" s="35" t="s">
        <v>3069</v>
      </c>
      <c r="E1139" s="44" t="s">
        <v>74</v>
      </c>
      <c r="F1139" s="23" t="s">
        <v>4305</v>
      </c>
      <c r="G1139" s="23" t="s">
        <v>4306</v>
      </c>
      <c r="H1139" s="29">
        <v>44340</v>
      </c>
      <c r="I1139" s="29">
        <v>44889</v>
      </c>
      <c r="J1139" s="29" t="str">
        <f ca="1">IF(Ugovori_OPULJP[[#This Row],[DATUM ZAVRŠETKA OPERACIJE]]&lt;TODAY(),"završen","u provedbi")</f>
        <v>u provedbi</v>
      </c>
      <c r="K1139" s="43" t="s">
        <v>97</v>
      </c>
      <c r="L1139" s="43" t="s">
        <v>97</v>
      </c>
      <c r="M1139" s="42">
        <v>0.85</v>
      </c>
      <c r="N1139" s="42">
        <v>0.15</v>
      </c>
      <c r="O1139" s="27">
        <f>Ugovori_OPULJP[[#This Row],[Bespovratna sredstva - Ukupno (EU+Nac) HRK
= Ukupna ugovorena vrijednost bespovratnih sredstava]]*Ugovori_OPULJP[[#This Row],[EU STOPA SUFINANCIRANJA %
EU CO-FINANCING RATE %]]</f>
        <v>1564055.25</v>
      </c>
      <c r="P1139" s="27">
        <f>Ugovori_OPULJP[[#This Row],[Bespovratna sredstva - Ukupno (EU+Nac) HRK
= Ukupna ugovorena vrijednost bespovratnih sredstava]]*Ugovori_OPULJP[[#This Row],[STOPA NACIONALNOG SUFINANCIRANJA %]]</f>
        <v>276009.75</v>
      </c>
      <c r="Q1139" s="20">
        <v>1840065</v>
      </c>
      <c r="R1139" s="27">
        <v>0</v>
      </c>
      <c r="S1139" s="27">
        <v>0</v>
      </c>
      <c r="T1139" s="20">
        <f>Ugovori_OPULJP[[#This Row],[Bespovratna sredstva - Ukupno (EU+Nac) HRK
= Ukupna ugovorena vrijednost bespovratnih sredstava]]+Ugovori_OPULJP[[#This Row],[Javni doprinos korisnika - HRK]]+Ugovori_OPULJP[[#This Row],[Privatni doprinos korisnika - HRK]]</f>
        <v>1840065</v>
      </c>
      <c r="U1139" s="44" t="s">
        <v>32</v>
      </c>
      <c r="V1139" s="44" t="s">
        <v>29</v>
      </c>
      <c r="W1139" s="21" t="s">
        <v>4307</v>
      </c>
      <c r="X1139" s="31" t="s">
        <v>704</v>
      </c>
      <c r="Y1139" s="11"/>
    </row>
    <row r="1140" spans="1:25" ht="38.25" customHeight="1" x14ac:dyDescent="0.2">
      <c r="A1140" s="28" t="s">
        <v>4308</v>
      </c>
      <c r="B1140" s="24" t="s">
        <v>700</v>
      </c>
      <c r="C1140" s="35" t="s">
        <v>701</v>
      </c>
      <c r="D1140" s="35" t="s">
        <v>3069</v>
      </c>
      <c r="E1140" s="44" t="s">
        <v>74</v>
      </c>
      <c r="F1140" s="23" t="s">
        <v>4309</v>
      </c>
      <c r="G1140" s="23" t="s">
        <v>1690</v>
      </c>
      <c r="H1140" s="29">
        <v>44370</v>
      </c>
      <c r="I1140" s="29">
        <v>44918</v>
      </c>
      <c r="J1140" s="29" t="str">
        <f ca="1">IF(Ugovori_OPULJP[[#This Row],[DATUM ZAVRŠETKA OPERACIJE]]&lt;TODAY(),"završen","u provedbi")</f>
        <v>u provedbi</v>
      </c>
      <c r="K1140" s="22" t="s">
        <v>97</v>
      </c>
      <c r="L1140" s="22" t="s">
        <v>97</v>
      </c>
      <c r="M1140" s="65" t="s">
        <v>3052</v>
      </c>
      <c r="N1140" s="42">
        <v>0.15</v>
      </c>
      <c r="O1140" s="27">
        <f>Ugovori_OPULJP[[#This Row],[Bespovratna sredstva - Ukupno (EU+Nac) HRK
= Ukupna ugovorena vrijednost bespovratnih sredstava]]*Ugovori_OPULJP[[#This Row],[EU STOPA SUFINANCIRANJA %
EU CO-FINANCING RATE %]]</f>
        <v>946560</v>
      </c>
      <c r="P1140" s="27">
        <f>Ugovori_OPULJP[[#This Row],[Bespovratna sredstva - Ukupno (EU+Nac) HRK
= Ukupna ugovorena vrijednost bespovratnih sredstava]]*Ugovori_OPULJP[[#This Row],[STOPA NACIONALNOG SUFINANCIRANJA %]]</f>
        <v>167040</v>
      </c>
      <c r="Q1140" s="20">
        <v>1113600</v>
      </c>
      <c r="R1140" s="27">
        <v>0</v>
      </c>
      <c r="S1140" s="27">
        <v>0</v>
      </c>
      <c r="T1140" s="20">
        <f>Ugovori_OPULJP[[#This Row],[Bespovratna sredstva - Ukupno (EU+Nac) HRK
= Ukupna ugovorena vrijednost bespovratnih sredstava]]+Ugovori_OPULJP[[#This Row],[Javni doprinos korisnika - HRK]]+Ugovori_OPULJP[[#This Row],[Privatni doprinos korisnika - HRK]]</f>
        <v>1113600</v>
      </c>
      <c r="U1140" s="44" t="s">
        <v>32</v>
      </c>
      <c r="V1140" s="44" t="s">
        <v>29</v>
      </c>
      <c r="W1140" s="21" t="s">
        <v>4310</v>
      </c>
      <c r="X1140" s="31" t="s">
        <v>704</v>
      </c>
      <c r="Y1140" s="11"/>
    </row>
    <row r="1141" spans="1:25" ht="51" customHeight="1" x14ac:dyDescent="0.2">
      <c r="A1141" s="28" t="s">
        <v>4311</v>
      </c>
      <c r="B1141" s="24" t="s">
        <v>700</v>
      </c>
      <c r="C1141" s="35" t="s">
        <v>701</v>
      </c>
      <c r="D1141" s="35" t="s">
        <v>3069</v>
      </c>
      <c r="E1141" s="44" t="s">
        <v>74</v>
      </c>
      <c r="F1141" s="23" t="s">
        <v>4312</v>
      </c>
      <c r="G1141" s="23" t="s">
        <v>1843</v>
      </c>
      <c r="H1141" s="29">
        <v>44347</v>
      </c>
      <c r="I1141" s="29">
        <v>44895</v>
      </c>
      <c r="J1141" s="29" t="str">
        <f ca="1">IF(Ugovori_OPULJP[[#This Row],[DATUM ZAVRŠETKA OPERACIJE]]&lt;TODAY(),"završen","u provedbi")</f>
        <v>u provedbi</v>
      </c>
      <c r="K1141" s="43" t="s">
        <v>82</v>
      </c>
      <c r="L1141" s="18" t="s">
        <v>82</v>
      </c>
      <c r="M1141" s="42">
        <v>0.85</v>
      </c>
      <c r="N1141" s="42">
        <v>0.15</v>
      </c>
      <c r="O1141" s="27">
        <f>Ugovori_OPULJP[[#This Row],[Bespovratna sredstva - Ukupno (EU+Nac) HRK
= Ukupna ugovorena vrijednost bespovratnih sredstava]]*Ugovori_OPULJP[[#This Row],[EU STOPA SUFINANCIRANJA %
EU CO-FINANCING RATE %]]</f>
        <v>761325.875</v>
      </c>
      <c r="P1141" s="27">
        <f>Ugovori_OPULJP[[#This Row],[Bespovratna sredstva - Ukupno (EU+Nac) HRK
= Ukupna ugovorena vrijednost bespovratnih sredstava]]*Ugovori_OPULJP[[#This Row],[STOPA NACIONALNOG SUFINANCIRANJA %]]</f>
        <v>134351.625</v>
      </c>
      <c r="Q1141" s="20">
        <v>895677.5</v>
      </c>
      <c r="R1141" s="27">
        <v>0</v>
      </c>
      <c r="S1141" s="27">
        <v>0</v>
      </c>
      <c r="T1141" s="20">
        <f>Ugovori_OPULJP[[#This Row],[Bespovratna sredstva - Ukupno (EU+Nac) HRK
= Ukupna ugovorena vrijednost bespovratnih sredstava]]+Ugovori_OPULJP[[#This Row],[Javni doprinos korisnika - HRK]]+Ugovori_OPULJP[[#This Row],[Privatni doprinos korisnika - HRK]]</f>
        <v>895677.5</v>
      </c>
      <c r="U1141" s="44" t="s">
        <v>32</v>
      </c>
      <c r="V1141" s="44" t="s">
        <v>29</v>
      </c>
      <c r="W1141" s="21" t="s">
        <v>4313</v>
      </c>
      <c r="X1141" s="31" t="s">
        <v>704</v>
      </c>
      <c r="Y1141" s="11"/>
    </row>
    <row r="1142" spans="1:25" ht="51" customHeight="1" x14ac:dyDescent="0.2">
      <c r="A1142" s="28" t="s">
        <v>4314</v>
      </c>
      <c r="B1142" s="24" t="s">
        <v>700</v>
      </c>
      <c r="C1142" s="35" t="s">
        <v>701</v>
      </c>
      <c r="D1142" s="35" t="s">
        <v>3069</v>
      </c>
      <c r="E1142" s="44" t="s">
        <v>74</v>
      </c>
      <c r="F1142" s="23" t="s">
        <v>4315</v>
      </c>
      <c r="G1142" s="23" t="s">
        <v>1905</v>
      </c>
      <c r="H1142" s="29">
        <v>44372</v>
      </c>
      <c r="I1142" s="29">
        <v>44920</v>
      </c>
      <c r="J1142" s="29" t="str">
        <f ca="1">IF(Ugovori_OPULJP[[#This Row],[DATUM ZAVRŠETKA OPERACIJE]]&lt;TODAY(),"završen","u provedbi")</f>
        <v>u provedbi</v>
      </c>
      <c r="K1142" s="22" t="s">
        <v>324</v>
      </c>
      <c r="L1142" s="22" t="s">
        <v>324</v>
      </c>
      <c r="M1142" s="65" t="s">
        <v>3052</v>
      </c>
      <c r="N1142" s="42">
        <v>0.15</v>
      </c>
      <c r="O1142" s="27">
        <f>Ugovori_OPULJP[[#This Row],[Bespovratna sredstva - Ukupno (EU+Nac) HRK
= Ukupna ugovorena vrijednost bespovratnih sredstava]]*Ugovori_OPULJP[[#This Row],[EU STOPA SUFINANCIRANJA %
EU CO-FINANCING RATE %]]</f>
        <v>2865698.5</v>
      </c>
      <c r="P1142" s="27">
        <f>Ugovori_OPULJP[[#This Row],[Bespovratna sredstva - Ukupno (EU+Nac) HRK
= Ukupna ugovorena vrijednost bespovratnih sredstava]]*Ugovori_OPULJP[[#This Row],[STOPA NACIONALNOG SUFINANCIRANJA %]]</f>
        <v>505711.5</v>
      </c>
      <c r="Q1142" s="20">
        <v>3371410</v>
      </c>
      <c r="R1142" s="27">
        <v>0</v>
      </c>
      <c r="S1142" s="27">
        <v>0</v>
      </c>
      <c r="T1142" s="20">
        <f>Ugovori_OPULJP[[#This Row],[Bespovratna sredstva - Ukupno (EU+Nac) HRK
= Ukupna ugovorena vrijednost bespovratnih sredstava]]+Ugovori_OPULJP[[#This Row],[Javni doprinos korisnika - HRK]]+Ugovori_OPULJP[[#This Row],[Privatni doprinos korisnika - HRK]]</f>
        <v>3371410</v>
      </c>
      <c r="U1142" s="44" t="s">
        <v>32</v>
      </c>
      <c r="V1142" s="44" t="s">
        <v>29</v>
      </c>
      <c r="W1142" s="21" t="s">
        <v>4316</v>
      </c>
      <c r="X1142" s="31" t="s">
        <v>704</v>
      </c>
      <c r="Y1142" s="11"/>
    </row>
    <row r="1143" spans="1:25" ht="51" customHeight="1" x14ac:dyDescent="0.2">
      <c r="A1143" s="28" t="s">
        <v>4317</v>
      </c>
      <c r="B1143" s="24" t="s">
        <v>700</v>
      </c>
      <c r="C1143" s="21" t="s">
        <v>701</v>
      </c>
      <c r="D1143" s="21" t="s">
        <v>3069</v>
      </c>
      <c r="E1143" s="44" t="s">
        <v>74</v>
      </c>
      <c r="F1143" s="23" t="s">
        <v>4318</v>
      </c>
      <c r="G1143" s="37" t="s">
        <v>2000</v>
      </c>
      <c r="H1143" s="29">
        <v>44341</v>
      </c>
      <c r="I1143" s="29">
        <v>44798</v>
      </c>
      <c r="J1143" s="29" t="str">
        <f ca="1">IF(Ugovori_OPULJP[[#This Row],[DATUM ZAVRŠETKA OPERACIJE]]&lt;TODAY(),"završen","u provedbi")</f>
        <v>u provedbi</v>
      </c>
      <c r="K1143" s="22" t="s">
        <v>248</v>
      </c>
      <c r="L1143" s="22" t="s">
        <v>248</v>
      </c>
      <c r="M1143" s="42">
        <v>0.85</v>
      </c>
      <c r="N1143" s="42">
        <v>0.15</v>
      </c>
      <c r="O1143" s="27">
        <f>Ugovori_OPULJP[[#This Row],[Bespovratna sredstva - Ukupno (EU+Nac) HRK
= Ukupna ugovorena vrijednost bespovratnih sredstava]]*Ugovori_OPULJP[[#This Row],[EU STOPA SUFINANCIRANJA %
EU CO-FINANCING RATE %]]</f>
        <v>2963227.5</v>
      </c>
      <c r="P1143" s="27">
        <f>Ugovori_OPULJP[[#This Row],[Bespovratna sredstva - Ukupno (EU+Nac) HRK
= Ukupna ugovorena vrijednost bespovratnih sredstava]]*Ugovori_OPULJP[[#This Row],[STOPA NACIONALNOG SUFINANCIRANJA %]]</f>
        <v>522922.5</v>
      </c>
      <c r="Q1143" s="20">
        <v>3486150</v>
      </c>
      <c r="R1143" s="27">
        <v>0</v>
      </c>
      <c r="S1143" s="27">
        <v>0</v>
      </c>
      <c r="T1143" s="20">
        <f>Ugovori_OPULJP[[#This Row],[Bespovratna sredstva - Ukupno (EU+Nac) HRK
= Ukupna ugovorena vrijednost bespovratnih sredstava]]+Ugovori_OPULJP[[#This Row],[Javni doprinos korisnika - HRK]]+Ugovori_OPULJP[[#This Row],[Privatni doprinos korisnika - HRK]]</f>
        <v>3486150</v>
      </c>
      <c r="U1143" s="17" t="s">
        <v>32</v>
      </c>
      <c r="V1143" s="17" t="s">
        <v>29</v>
      </c>
      <c r="W1143" s="21" t="s">
        <v>4319</v>
      </c>
      <c r="X1143" s="31" t="s">
        <v>704</v>
      </c>
      <c r="Y1143" s="11"/>
    </row>
    <row r="1144" spans="1:25" ht="51" customHeight="1" x14ac:dyDescent="0.2">
      <c r="A1144" s="28" t="s">
        <v>4320</v>
      </c>
      <c r="B1144" s="24" t="s">
        <v>700</v>
      </c>
      <c r="C1144" s="35" t="s">
        <v>701</v>
      </c>
      <c r="D1144" s="35" t="s">
        <v>3069</v>
      </c>
      <c r="E1144" s="44" t="s">
        <v>74</v>
      </c>
      <c r="F1144" s="23" t="s">
        <v>4321</v>
      </c>
      <c r="G1144" s="37" t="s">
        <v>601</v>
      </c>
      <c r="H1144" s="29">
        <v>44370</v>
      </c>
      <c r="I1144" s="29">
        <v>44827</v>
      </c>
      <c r="J1144" s="29" t="str">
        <f ca="1">IF(Ugovori_OPULJP[[#This Row],[DATUM ZAVRŠETKA OPERACIJE]]&lt;TODAY(),"završen","u provedbi")</f>
        <v>u provedbi</v>
      </c>
      <c r="K1144" s="22" t="s">
        <v>102</v>
      </c>
      <c r="L1144" s="22" t="s">
        <v>102</v>
      </c>
      <c r="M1144" s="65" t="s">
        <v>3052</v>
      </c>
      <c r="N1144" s="42">
        <v>0.15</v>
      </c>
      <c r="O1144" s="27">
        <f>Ugovori_OPULJP[[#This Row],[Bespovratna sredstva - Ukupno (EU+Nac) HRK
= Ukupna ugovorena vrijednost bespovratnih sredstava]]*Ugovori_OPULJP[[#This Row],[EU STOPA SUFINANCIRANJA %
EU CO-FINANCING RATE %]]</f>
        <v>742917</v>
      </c>
      <c r="P1144" s="27">
        <f>Ugovori_OPULJP[[#This Row],[Bespovratna sredstva - Ukupno (EU+Nac) HRK
= Ukupna ugovorena vrijednost bespovratnih sredstava]]*Ugovori_OPULJP[[#This Row],[STOPA NACIONALNOG SUFINANCIRANJA %]]</f>
        <v>131103</v>
      </c>
      <c r="Q1144" s="20">
        <v>874020</v>
      </c>
      <c r="R1144" s="27">
        <v>0</v>
      </c>
      <c r="S1144" s="27">
        <v>0</v>
      </c>
      <c r="T1144" s="20">
        <f>Ugovori_OPULJP[[#This Row],[Bespovratna sredstva - Ukupno (EU+Nac) HRK
= Ukupna ugovorena vrijednost bespovratnih sredstava]]+Ugovori_OPULJP[[#This Row],[Javni doprinos korisnika - HRK]]+Ugovori_OPULJP[[#This Row],[Privatni doprinos korisnika - HRK]]</f>
        <v>874020</v>
      </c>
      <c r="U1144" s="44" t="s">
        <v>32</v>
      </c>
      <c r="V1144" s="44" t="s">
        <v>29</v>
      </c>
      <c r="W1144" s="21" t="s">
        <v>4322</v>
      </c>
      <c r="X1144" s="31" t="s">
        <v>704</v>
      </c>
      <c r="Y1144" s="11"/>
    </row>
    <row r="1145" spans="1:25" ht="51" customHeight="1" x14ac:dyDescent="0.2">
      <c r="A1145" s="28" t="s">
        <v>4323</v>
      </c>
      <c r="B1145" s="24" t="s">
        <v>700</v>
      </c>
      <c r="C1145" s="35" t="s">
        <v>701</v>
      </c>
      <c r="D1145" s="35" t="s">
        <v>3069</v>
      </c>
      <c r="E1145" s="44" t="s">
        <v>74</v>
      </c>
      <c r="F1145" s="23" t="s">
        <v>4324</v>
      </c>
      <c r="G1145" s="23" t="s">
        <v>4325</v>
      </c>
      <c r="H1145" s="29">
        <v>44370</v>
      </c>
      <c r="I1145" s="29">
        <v>44857</v>
      </c>
      <c r="J1145" s="29" t="str">
        <f ca="1">IF(Ugovori_OPULJP[[#This Row],[DATUM ZAVRŠETKA OPERACIJE]]&lt;TODAY(),"završen","u provedbi")</f>
        <v>u provedbi</v>
      </c>
      <c r="K1145" s="22" t="s">
        <v>92</v>
      </c>
      <c r="L1145" s="22" t="s">
        <v>92</v>
      </c>
      <c r="M1145" s="65" t="s">
        <v>3052</v>
      </c>
      <c r="N1145" s="42">
        <v>0.15</v>
      </c>
      <c r="O1145" s="27">
        <f>Ugovori_OPULJP[[#This Row],[Bespovratna sredstva - Ukupno (EU+Nac) HRK
= Ukupna ugovorena vrijednost bespovratnih sredstava]]*Ugovori_OPULJP[[#This Row],[EU STOPA SUFINANCIRANJA %
EU CO-FINANCING RATE %]]</f>
        <v>789352.5</v>
      </c>
      <c r="P1145" s="27">
        <f>Ugovori_OPULJP[[#This Row],[Bespovratna sredstva - Ukupno (EU+Nac) HRK
= Ukupna ugovorena vrijednost bespovratnih sredstava]]*Ugovori_OPULJP[[#This Row],[STOPA NACIONALNOG SUFINANCIRANJA %]]</f>
        <v>139297.5</v>
      </c>
      <c r="Q1145" s="20">
        <v>928650</v>
      </c>
      <c r="R1145" s="27">
        <v>0</v>
      </c>
      <c r="S1145" s="27">
        <v>0</v>
      </c>
      <c r="T1145" s="20">
        <f>Ugovori_OPULJP[[#This Row],[Bespovratna sredstva - Ukupno (EU+Nac) HRK
= Ukupna ugovorena vrijednost bespovratnih sredstava]]+Ugovori_OPULJP[[#This Row],[Javni doprinos korisnika - HRK]]+Ugovori_OPULJP[[#This Row],[Privatni doprinos korisnika - HRK]]</f>
        <v>928650</v>
      </c>
      <c r="U1145" s="44" t="s">
        <v>32</v>
      </c>
      <c r="V1145" s="44" t="s">
        <v>29</v>
      </c>
      <c r="W1145" s="21" t="s">
        <v>4326</v>
      </c>
      <c r="X1145" s="31" t="s">
        <v>704</v>
      </c>
      <c r="Y1145" s="11"/>
    </row>
    <row r="1146" spans="1:25" ht="51" customHeight="1" x14ac:dyDescent="0.2">
      <c r="A1146" s="28" t="s">
        <v>4327</v>
      </c>
      <c r="B1146" s="24" t="s">
        <v>700</v>
      </c>
      <c r="C1146" s="21" t="s">
        <v>701</v>
      </c>
      <c r="D1146" s="35" t="s">
        <v>3069</v>
      </c>
      <c r="E1146" s="44" t="s">
        <v>74</v>
      </c>
      <c r="F1146" s="23" t="s">
        <v>4328</v>
      </c>
      <c r="G1146" s="23" t="s">
        <v>2062</v>
      </c>
      <c r="H1146" s="29">
        <v>44365</v>
      </c>
      <c r="I1146" s="29">
        <v>44822</v>
      </c>
      <c r="J1146" s="29" t="str">
        <f ca="1">IF(Ugovori_OPULJP[[#This Row],[DATUM ZAVRŠETKA OPERACIJE]]&lt;TODAY(),"završen","u provedbi")</f>
        <v>u provedbi</v>
      </c>
      <c r="K1146" s="22" t="s">
        <v>97</v>
      </c>
      <c r="L1146" s="22" t="s">
        <v>97</v>
      </c>
      <c r="M1146" s="65" t="s">
        <v>3052</v>
      </c>
      <c r="N1146" s="42">
        <v>0.15</v>
      </c>
      <c r="O1146" s="27">
        <f>Ugovori_OPULJP[[#This Row],[Bespovratna sredstva - Ukupno (EU+Nac) HRK
= Ukupna ugovorena vrijednost bespovratnih sredstava]]*Ugovori_OPULJP[[#This Row],[EU STOPA SUFINANCIRANJA %
EU CO-FINANCING RATE %]]</f>
        <v>1970725</v>
      </c>
      <c r="P1146" s="27">
        <f>Ugovori_OPULJP[[#This Row],[Bespovratna sredstva - Ukupno (EU+Nac) HRK
= Ukupna ugovorena vrijednost bespovratnih sredstava]]*Ugovori_OPULJP[[#This Row],[STOPA NACIONALNOG SUFINANCIRANJA %]]</f>
        <v>347775</v>
      </c>
      <c r="Q1146" s="20">
        <v>2318500</v>
      </c>
      <c r="R1146" s="27">
        <v>0</v>
      </c>
      <c r="S1146" s="27">
        <v>0</v>
      </c>
      <c r="T1146" s="20">
        <f>Ugovori_OPULJP[[#This Row],[Bespovratna sredstva - Ukupno (EU+Nac) HRK
= Ukupna ugovorena vrijednost bespovratnih sredstava]]+Ugovori_OPULJP[[#This Row],[Javni doprinos korisnika - HRK]]+Ugovori_OPULJP[[#This Row],[Privatni doprinos korisnika - HRK]]</f>
        <v>2318500</v>
      </c>
      <c r="U1146" s="44" t="s">
        <v>32</v>
      </c>
      <c r="V1146" s="44" t="s">
        <v>29</v>
      </c>
      <c r="W1146" s="21" t="s">
        <v>4329</v>
      </c>
      <c r="X1146" s="35" t="s">
        <v>704</v>
      </c>
      <c r="Y1146" s="11"/>
    </row>
    <row r="1147" spans="1:25" ht="51" customHeight="1" x14ac:dyDescent="0.2">
      <c r="A1147" s="28" t="s">
        <v>4330</v>
      </c>
      <c r="B1147" s="24" t="s">
        <v>700</v>
      </c>
      <c r="C1147" s="35" t="s">
        <v>701</v>
      </c>
      <c r="D1147" s="35" t="s">
        <v>3069</v>
      </c>
      <c r="E1147" s="44" t="s">
        <v>74</v>
      </c>
      <c r="F1147" s="23" t="s">
        <v>4331</v>
      </c>
      <c r="G1147" s="37" t="s">
        <v>1595</v>
      </c>
      <c r="H1147" s="29">
        <v>44370</v>
      </c>
      <c r="I1147" s="29">
        <v>44918</v>
      </c>
      <c r="J1147" s="29" t="str">
        <f ca="1">IF(Ugovori_OPULJP[[#This Row],[DATUM ZAVRŠETKA OPERACIJE]]&lt;TODAY(),"završen","u provedbi")</f>
        <v>u provedbi</v>
      </c>
      <c r="K1147" s="22" t="s">
        <v>92</v>
      </c>
      <c r="L1147" s="22" t="s">
        <v>92</v>
      </c>
      <c r="M1147" s="65" t="s">
        <v>3052</v>
      </c>
      <c r="N1147" s="42">
        <v>0.15</v>
      </c>
      <c r="O1147" s="27">
        <f>Ugovori_OPULJP[[#This Row],[Bespovratna sredstva - Ukupno (EU+Nac) HRK
= Ukupna ugovorena vrijednost bespovratnih sredstava]]*Ugovori_OPULJP[[#This Row],[EU STOPA SUFINANCIRANJA %
EU CO-FINANCING RATE %]]</f>
        <v>789225</v>
      </c>
      <c r="P1147" s="27">
        <f>Ugovori_OPULJP[[#This Row],[Bespovratna sredstva - Ukupno (EU+Nac) HRK
= Ukupna ugovorena vrijednost bespovratnih sredstava]]*Ugovori_OPULJP[[#This Row],[STOPA NACIONALNOG SUFINANCIRANJA %]]</f>
        <v>139275</v>
      </c>
      <c r="Q1147" s="20">
        <v>928500</v>
      </c>
      <c r="R1147" s="27">
        <v>0</v>
      </c>
      <c r="S1147" s="27">
        <v>0</v>
      </c>
      <c r="T1147" s="20">
        <f>Ugovori_OPULJP[[#This Row],[Bespovratna sredstva - Ukupno (EU+Nac) HRK
= Ukupna ugovorena vrijednost bespovratnih sredstava]]+Ugovori_OPULJP[[#This Row],[Javni doprinos korisnika - HRK]]+Ugovori_OPULJP[[#This Row],[Privatni doprinos korisnika - HRK]]</f>
        <v>928500</v>
      </c>
      <c r="U1147" s="44" t="s">
        <v>32</v>
      </c>
      <c r="V1147" s="44" t="s">
        <v>29</v>
      </c>
      <c r="W1147" s="21" t="s">
        <v>4332</v>
      </c>
      <c r="X1147" s="31" t="s">
        <v>704</v>
      </c>
      <c r="Y1147" s="11"/>
    </row>
    <row r="1148" spans="1:25" ht="51" customHeight="1" x14ac:dyDescent="0.2">
      <c r="A1148" s="55" t="s">
        <v>4333</v>
      </c>
      <c r="B1148" s="24" t="s">
        <v>700</v>
      </c>
      <c r="C1148" s="21" t="s">
        <v>701</v>
      </c>
      <c r="D1148" s="35" t="s">
        <v>3069</v>
      </c>
      <c r="E1148" s="44" t="s">
        <v>74</v>
      </c>
      <c r="F1148" s="23" t="s">
        <v>4334</v>
      </c>
      <c r="G1148" s="23" t="s">
        <v>4335</v>
      </c>
      <c r="H1148" s="29">
        <v>44370</v>
      </c>
      <c r="I1148" s="29">
        <v>44857</v>
      </c>
      <c r="J1148" s="29" t="str">
        <f ca="1">IF(Ugovori_OPULJP[[#This Row],[DATUM ZAVRŠETKA OPERACIJE]]&lt;TODAY(),"završen","u provedbi")</f>
        <v>u provedbi</v>
      </c>
      <c r="K1148" s="43" t="s">
        <v>354</v>
      </c>
      <c r="L1148" s="22" t="s">
        <v>354</v>
      </c>
      <c r="M1148" s="42">
        <v>0.85</v>
      </c>
      <c r="N1148" s="42">
        <v>0.15</v>
      </c>
      <c r="O1148" s="27">
        <f>Ugovori_OPULJP[[#This Row],[Bespovratna sredstva - Ukupno (EU+Nac) HRK
= Ukupna ugovorena vrijednost bespovratnih sredstava]]*Ugovori_OPULJP[[#This Row],[EU STOPA SUFINANCIRANJA %
EU CO-FINANCING RATE %]]</f>
        <v>1967877.5</v>
      </c>
      <c r="P1148" s="27">
        <f>Ugovori_OPULJP[[#This Row],[Bespovratna sredstva - Ukupno (EU+Nac) HRK
= Ukupna ugovorena vrijednost bespovratnih sredstava]]*Ugovori_OPULJP[[#This Row],[STOPA NACIONALNOG SUFINANCIRANJA %]]</f>
        <v>347272.5</v>
      </c>
      <c r="Q1148" s="20">
        <v>2315150</v>
      </c>
      <c r="R1148" s="27">
        <v>0</v>
      </c>
      <c r="S1148" s="27">
        <v>0</v>
      </c>
      <c r="T1148" s="20">
        <f>Ugovori_OPULJP[[#This Row],[Bespovratna sredstva - Ukupno (EU+Nac) HRK
= Ukupna ugovorena vrijednost bespovratnih sredstava]]+Ugovori_OPULJP[[#This Row],[Javni doprinos korisnika - HRK]]+Ugovori_OPULJP[[#This Row],[Privatni doprinos korisnika - HRK]]</f>
        <v>2315150</v>
      </c>
      <c r="U1148" s="17" t="s">
        <v>32</v>
      </c>
      <c r="V1148" s="17" t="s">
        <v>29</v>
      </c>
      <c r="W1148" s="21" t="s">
        <v>4336</v>
      </c>
      <c r="X1148" s="31" t="s">
        <v>704</v>
      </c>
      <c r="Y1148" s="11"/>
    </row>
    <row r="1149" spans="1:25" ht="51" customHeight="1" x14ac:dyDescent="0.2">
      <c r="A1149" s="28" t="s">
        <v>4337</v>
      </c>
      <c r="B1149" s="24" t="s">
        <v>700</v>
      </c>
      <c r="C1149" s="35" t="s">
        <v>701</v>
      </c>
      <c r="D1149" s="35" t="s">
        <v>3069</v>
      </c>
      <c r="E1149" s="44" t="s">
        <v>74</v>
      </c>
      <c r="F1149" s="23" t="s">
        <v>4338</v>
      </c>
      <c r="G1149" s="23" t="s">
        <v>1470</v>
      </c>
      <c r="H1149" s="29">
        <v>44370</v>
      </c>
      <c r="I1149" s="29">
        <v>44827</v>
      </c>
      <c r="J1149" s="29" t="str">
        <f ca="1">IF(Ugovori_OPULJP[[#This Row],[DATUM ZAVRŠETKA OPERACIJE]]&lt;TODAY(),"završen","u provedbi")</f>
        <v>u provedbi</v>
      </c>
      <c r="K1149" s="43" t="s">
        <v>92</v>
      </c>
      <c r="L1149" s="43" t="s">
        <v>92</v>
      </c>
      <c r="M1149" s="42">
        <v>0.85</v>
      </c>
      <c r="N1149" s="42">
        <v>0.15</v>
      </c>
      <c r="O1149" s="27">
        <f>Ugovori_OPULJP[[#This Row],[Bespovratna sredstva - Ukupno (EU+Nac) HRK
= Ukupna ugovorena vrijednost bespovratnih sredstava]]*Ugovori_OPULJP[[#This Row],[EU STOPA SUFINANCIRANJA %
EU CO-FINANCING RATE %]]</f>
        <v>2759482.5</v>
      </c>
      <c r="P1149" s="27">
        <f>Ugovori_OPULJP[[#This Row],[Bespovratna sredstva - Ukupno (EU+Nac) HRK
= Ukupna ugovorena vrijednost bespovratnih sredstava]]*Ugovori_OPULJP[[#This Row],[STOPA NACIONALNOG SUFINANCIRANJA %]]</f>
        <v>486967.5</v>
      </c>
      <c r="Q1149" s="20">
        <v>3246450</v>
      </c>
      <c r="R1149" s="27">
        <v>0</v>
      </c>
      <c r="S1149" s="27">
        <v>0</v>
      </c>
      <c r="T1149" s="20">
        <f>Ugovori_OPULJP[[#This Row],[Bespovratna sredstva - Ukupno (EU+Nac) HRK
= Ukupna ugovorena vrijednost bespovratnih sredstava]]+Ugovori_OPULJP[[#This Row],[Javni doprinos korisnika - HRK]]+Ugovori_OPULJP[[#This Row],[Privatni doprinos korisnika - HRK]]</f>
        <v>3246450</v>
      </c>
      <c r="U1149" s="44" t="s">
        <v>32</v>
      </c>
      <c r="V1149" s="44" t="s">
        <v>29</v>
      </c>
      <c r="W1149" s="21" t="s">
        <v>4339</v>
      </c>
      <c r="X1149" s="31" t="s">
        <v>704</v>
      </c>
      <c r="Y1149" s="11"/>
    </row>
    <row r="1150" spans="1:25" ht="51" customHeight="1" x14ac:dyDescent="0.2">
      <c r="A1150" s="28" t="s">
        <v>4340</v>
      </c>
      <c r="B1150" s="24" t="s">
        <v>700</v>
      </c>
      <c r="C1150" s="35" t="s">
        <v>701</v>
      </c>
      <c r="D1150" s="35" t="s">
        <v>3069</v>
      </c>
      <c r="E1150" s="44" t="s">
        <v>74</v>
      </c>
      <c r="F1150" s="23" t="s">
        <v>4341</v>
      </c>
      <c r="G1150" s="37" t="s">
        <v>1889</v>
      </c>
      <c r="H1150" s="29">
        <v>44341</v>
      </c>
      <c r="I1150" s="29">
        <v>44767</v>
      </c>
      <c r="J1150" s="29" t="str">
        <f ca="1">IF(Ugovori_OPULJP[[#This Row],[DATUM ZAVRŠETKA OPERACIJE]]&lt;TODAY(),"završen","u provedbi")</f>
        <v>u provedbi</v>
      </c>
      <c r="K1150" s="22" t="s">
        <v>248</v>
      </c>
      <c r="L1150" s="22" t="s">
        <v>248</v>
      </c>
      <c r="M1150" s="42">
        <v>0.85</v>
      </c>
      <c r="N1150" s="42">
        <v>0.15</v>
      </c>
      <c r="O1150" s="27">
        <f>Ugovori_OPULJP[[#This Row],[Bespovratna sredstva - Ukupno (EU+Nac) HRK
= Ukupna ugovorena vrijednost bespovratnih sredstava]]*Ugovori_OPULJP[[#This Row],[EU STOPA SUFINANCIRANJA %
EU CO-FINANCING RATE %]]</f>
        <v>2719541</v>
      </c>
      <c r="P1150" s="27">
        <f>Ugovori_OPULJP[[#This Row],[Bespovratna sredstva - Ukupno (EU+Nac) HRK
= Ukupna ugovorena vrijednost bespovratnih sredstava]]*Ugovori_OPULJP[[#This Row],[STOPA NACIONALNOG SUFINANCIRANJA %]]</f>
        <v>479919</v>
      </c>
      <c r="Q1150" s="20">
        <v>3199460</v>
      </c>
      <c r="R1150" s="27">
        <v>0</v>
      </c>
      <c r="S1150" s="27">
        <v>0</v>
      </c>
      <c r="T1150" s="20">
        <f>Ugovori_OPULJP[[#This Row],[Bespovratna sredstva - Ukupno (EU+Nac) HRK
= Ukupna ugovorena vrijednost bespovratnih sredstava]]+Ugovori_OPULJP[[#This Row],[Javni doprinos korisnika - HRK]]+Ugovori_OPULJP[[#This Row],[Privatni doprinos korisnika - HRK]]</f>
        <v>3199460</v>
      </c>
      <c r="U1150" s="44" t="s">
        <v>32</v>
      </c>
      <c r="V1150" s="44" t="s">
        <v>29</v>
      </c>
      <c r="W1150" s="21" t="s">
        <v>4342</v>
      </c>
      <c r="X1150" s="31" t="s">
        <v>704</v>
      </c>
      <c r="Y1150" s="11"/>
    </row>
    <row r="1151" spans="1:25" ht="51" customHeight="1" x14ac:dyDescent="0.2">
      <c r="A1151" s="28" t="s">
        <v>4343</v>
      </c>
      <c r="B1151" s="24" t="s">
        <v>700</v>
      </c>
      <c r="C1151" s="35" t="s">
        <v>701</v>
      </c>
      <c r="D1151" s="35" t="s">
        <v>3069</v>
      </c>
      <c r="E1151" s="44" t="s">
        <v>74</v>
      </c>
      <c r="F1151" s="23" t="s">
        <v>4344</v>
      </c>
      <c r="G1151" s="23" t="s">
        <v>4345</v>
      </c>
      <c r="H1151" s="29">
        <v>44340</v>
      </c>
      <c r="I1151" s="29">
        <v>44889</v>
      </c>
      <c r="J1151" s="29" t="str">
        <f ca="1">IF(Ugovori_OPULJP[[#This Row],[DATUM ZAVRŠETKA OPERACIJE]]&lt;TODAY(),"završen","u provedbi")</f>
        <v>u provedbi</v>
      </c>
      <c r="K1151" s="22" t="s">
        <v>82</v>
      </c>
      <c r="L1151" s="22" t="s">
        <v>82</v>
      </c>
      <c r="M1151" s="42">
        <v>0.85</v>
      </c>
      <c r="N1151" s="42">
        <v>0.15</v>
      </c>
      <c r="O1151" s="27">
        <f>Ugovori_OPULJP[[#This Row],[Bespovratna sredstva - Ukupno (EU+Nac) HRK
= Ukupna ugovorena vrijednost bespovratnih sredstava]]*Ugovori_OPULJP[[#This Row],[EU STOPA SUFINANCIRANJA %
EU CO-FINANCING RATE %]]</f>
        <v>1557497.5</v>
      </c>
      <c r="P1151" s="27">
        <f>Ugovori_OPULJP[[#This Row],[Bespovratna sredstva - Ukupno (EU+Nac) HRK
= Ukupna ugovorena vrijednost bespovratnih sredstava]]*Ugovori_OPULJP[[#This Row],[STOPA NACIONALNOG SUFINANCIRANJA %]]</f>
        <v>274852.5</v>
      </c>
      <c r="Q1151" s="20">
        <v>1832350</v>
      </c>
      <c r="R1151" s="27">
        <v>0</v>
      </c>
      <c r="S1151" s="27">
        <v>0</v>
      </c>
      <c r="T1151" s="20">
        <f>Ugovori_OPULJP[[#This Row],[Bespovratna sredstva - Ukupno (EU+Nac) HRK
= Ukupna ugovorena vrijednost bespovratnih sredstava]]+Ugovori_OPULJP[[#This Row],[Javni doprinos korisnika - HRK]]+Ugovori_OPULJP[[#This Row],[Privatni doprinos korisnika - HRK]]</f>
        <v>1832350</v>
      </c>
      <c r="U1151" s="44" t="s">
        <v>32</v>
      </c>
      <c r="V1151" s="44" t="s">
        <v>29</v>
      </c>
      <c r="W1151" s="21" t="s">
        <v>4346</v>
      </c>
      <c r="X1151" s="31" t="s">
        <v>704</v>
      </c>
      <c r="Y1151" s="11"/>
    </row>
    <row r="1152" spans="1:25" ht="38.25" customHeight="1" x14ac:dyDescent="0.2">
      <c r="A1152" s="28" t="s">
        <v>4347</v>
      </c>
      <c r="B1152" s="24" t="s">
        <v>700</v>
      </c>
      <c r="C1152" s="35" t="s">
        <v>701</v>
      </c>
      <c r="D1152" s="35" t="s">
        <v>3069</v>
      </c>
      <c r="E1152" s="44" t="s">
        <v>74</v>
      </c>
      <c r="F1152" s="23" t="s">
        <v>4348</v>
      </c>
      <c r="G1152" s="23" t="s">
        <v>4349</v>
      </c>
      <c r="H1152" s="29">
        <v>44341</v>
      </c>
      <c r="I1152" s="29">
        <v>44767</v>
      </c>
      <c r="J1152" s="29" t="str">
        <f ca="1">IF(Ugovori_OPULJP[[#This Row],[DATUM ZAVRŠETKA OPERACIJE]]&lt;TODAY(),"završen","u provedbi")</f>
        <v>u provedbi</v>
      </c>
      <c r="K1152" s="22" t="s">
        <v>248</v>
      </c>
      <c r="L1152" s="22" t="s">
        <v>248</v>
      </c>
      <c r="M1152" s="42">
        <v>0.85</v>
      </c>
      <c r="N1152" s="42">
        <v>0.15</v>
      </c>
      <c r="O1152" s="27">
        <f>Ugovori_OPULJP[[#This Row],[Bespovratna sredstva - Ukupno (EU+Nac) HRK
= Ukupna ugovorena vrijednost bespovratnih sredstava]]*Ugovori_OPULJP[[#This Row],[EU STOPA SUFINANCIRANJA %
EU CO-FINANCING RATE %]]</f>
        <v>788650.4</v>
      </c>
      <c r="P1152" s="27">
        <f>Ugovori_OPULJP[[#This Row],[Bespovratna sredstva - Ukupno (EU+Nac) HRK
= Ukupna ugovorena vrijednost bespovratnih sredstava]]*Ugovori_OPULJP[[#This Row],[STOPA NACIONALNOG SUFINANCIRANJA %]]</f>
        <v>139173.6</v>
      </c>
      <c r="Q1152" s="20">
        <v>927824</v>
      </c>
      <c r="R1152" s="27">
        <v>0</v>
      </c>
      <c r="S1152" s="27">
        <v>0</v>
      </c>
      <c r="T1152" s="20">
        <f>Ugovori_OPULJP[[#This Row],[Bespovratna sredstva - Ukupno (EU+Nac) HRK
= Ukupna ugovorena vrijednost bespovratnih sredstava]]+Ugovori_OPULJP[[#This Row],[Javni doprinos korisnika - HRK]]+Ugovori_OPULJP[[#This Row],[Privatni doprinos korisnika - HRK]]</f>
        <v>927824</v>
      </c>
      <c r="U1152" s="44" t="s">
        <v>32</v>
      </c>
      <c r="V1152" s="44" t="s">
        <v>29</v>
      </c>
      <c r="W1152" s="21" t="s">
        <v>4350</v>
      </c>
      <c r="X1152" s="31" t="s">
        <v>704</v>
      </c>
      <c r="Y1152" s="11"/>
    </row>
    <row r="1153" spans="1:25" ht="51" customHeight="1" x14ac:dyDescent="0.2">
      <c r="A1153" s="28" t="s">
        <v>4351</v>
      </c>
      <c r="B1153" s="24" t="s">
        <v>700</v>
      </c>
      <c r="C1153" s="35" t="s">
        <v>701</v>
      </c>
      <c r="D1153" s="35" t="s">
        <v>3069</v>
      </c>
      <c r="E1153" s="44" t="s">
        <v>74</v>
      </c>
      <c r="F1153" s="23" t="s">
        <v>4352</v>
      </c>
      <c r="G1153" s="23" t="s">
        <v>1804</v>
      </c>
      <c r="H1153" s="29">
        <v>44341</v>
      </c>
      <c r="I1153" s="29">
        <v>44829</v>
      </c>
      <c r="J1153" s="29" t="str">
        <f ca="1">IF(Ugovori_OPULJP[[#This Row],[DATUM ZAVRŠETKA OPERACIJE]]&lt;TODAY(),"završen","u provedbi")</f>
        <v>u provedbi</v>
      </c>
      <c r="K1153" s="22" t="s">
        <v>248</v>
      </c>
      <c r="L1153" s="22" t="s">
        <v>248</v>
      </c>
      <c r="M1153" s="42">
        <v>0.85</v>
      </c>
      <c r="N1153" s="42">
        <v>0.15</v>
      </c>
      <c r="O1153" s="27">
        <f>Ugovori_OPULJP[[#This Row],[Bespovratna sredstva - Ukupno (EU+Nac) HRK
= Ukupna ugovorena vrijednost bespovratnih sredstava]]*Ugovori_OPULJP[[#This Row],[EU STOPA SUFINANCIRANJA %
EU CO-FINANCING RATE %]]</f>
        <v>1957618</v>
      </c>
      <c r="P1153" s="27">
        <f>Ugovori_OPULJP[[#This Row],[Bespovratna sredstva - Ukupno (EU+Nac) HRK
= Ukupna ugovorena vrijednost bespovratnih sredstava]]*Ugovori_OPULJP[[#This Row],[STOPA NACIONALNOG SUFINANCIRANJA %]]</f>
        <v>345462</v>
      </c>
      <c r="Q1153" s="20">
        <v>2303080</v>
      </c>
      <c r="R1153" s="27">
        <v>0</v>
      </c>
      <c r="S1153" s="27">
        <v>0</v>
      </c>
      <c r="T1153" s="20">
        <f>Ugovori_OPULJP[[#This Row],[Bespovratna sredstva - Ukupno (EU+Nac) HRK
= Ukupna ugovorena vrijednost bespovratnih sredstava]]+Ugovori_OPULJP[[#This Row],[Javni doprinos korisnika - HRK]]+Ugovori_OPULJP[[#This Row],[Privatni doprinos korisnika - HRK]]</f>
        <v>2303080</v>
      </c>
      <c r="U1153" s="44" t="s">
        <v>32</v>
      </c>
      <c r="V1153" s="44" t="s">
        <v>29</v>
      </c>
      <c r="W1153" s="21" t="s">
        <v>4353</v>
      </c>
      <c r="X1153" s="31" t="s">
        <v>704</v>
      </c>
      <c r="Y1153" s="11"/>
    </row>
    <row r="1154" spans="1:25" ht="51" customHeight="1" x14ac:dyDescent="0.2">
      <c r="A1154" s="28" t="s">
        <v>4354</v>
      </c>
      <c r="B1154" s="24" t="s">
        <v>700</v>
      </c>
      <c r="C1154" s="35" t="s">
        <v>701</v>
      </c>
      <c r="D1154" s="35" t="s">
        <v>3069</v>
      </c>
      <c r="E1154" s="44" t="s">
        <v>74</v>
      </c>
      <c r="F1154" s="23" t="s">
        <v>4355</v>
      </c>
      <c r="G1154" s="23" t="s">
        <v>1815</v>
      </c>
      <c r="H1154" s="29">
        <v>44341</v>
      </c>
      <c r="I1154" s="29">
        <v>44890</v>
      </c>
      <c r="J1154" s="29" t="str">
        <f ca="1">IF(Ugovori_OPULJP[[#This Row],[DATUM ZAVRŠETKA OPERACIJE]]&lt;TODAY(),"završen","u provedbi")</f>
        <v>u provedbi</v>
      </c>
      <c r="K1154" s="22" t="s">
        <v>248</v>
      </c>
      <c r="L1154" s="22" t="s">
        <v>248</v>
      </c>
      <c r="M1154" s="42">
        <v>0.85</v>
      </c>
      <c r="N1154" s="42">
        <v>0.15</v>
      </c>
      <c r="O1154" s="27">
        <f>Ugovori_OPULJP[[#This Row],[Bespovratna sredstva - Ukupno (EU+Nac) HRK
= Ukupna ugovorena vrijednost bespovratnih sredstava]]*Ugovori_OPULJP[[#This Row],[EU STOPA SUFINANCIRANJA %
EU CO-FINANCING RATE %]]</f>
        <v>2368057.5</v>
      </c>
      <c r="P1154" s="27">
        <f>Ugovori_OPULJP[[#This Row],[Bespovratna sredstva - Ukupno (EU+Nac) HRK
= Ukupna ugovorena vrijednost bespovratnih sredstava]]*Ugovori_OPULJP[[#This Row],[STOPA NACIONALNOG SUFINANCIRANJA %]]</f>
        <v>417892.5</v>
      </c>
      <c r="Q1154" s="20">
        <v>2785950</v>
      </c>
      <c r="R1154" s="27">
        <v>0</v>
      </c>
      <c r="S1154" s="27">
        <v>0</v>
      </c>
      <c r="T1154" s="20">
        <f>Ugovori_OPULJP[[#This Row],[Bespovratna sredstva - Ukupno (EU+Nac) HRK
= Ukupna ugovorena vrijednost bespovratnih sredstava]]+Ugovori_OPULJP[[#This Row],[Javni doprinos korisnika - HRK]]+Ugovori_OPULJP[[#This Row],[Privatni doprinos korisnika - HRK]]</f>
        <v>2785950</v>
      </c>
      <c r="U1154" s="44" t="s">
        <v>32</v>
      </c>
      <c r="V1154" s="44" t="s">
        <v>29</v>
      </c>
      <c r="W1154" s="21" t="s">
        <v>4356</v>
      </c>
      <c r="X1154" s="31" t="s">
        <v>704</v>
      </c>
      <c r="Y1154" s="11"/>
    </row>
    <row r="1155" spans="1:25" ht="51" customHeight="1" x14ac:dyDescent="0.2">
      <c r="A1155" s="28" t="s">
        <v>4357</v>
      </c>
      <c r="B1155" s="24" t="s">
        <v>700</v>
      </c>
      <c r="C1155" s="35" t="s">
        <v>701</v>
      </c>
      <c r="D1155" s="35" t="s">
        <v>3069</v>
      </c>
      <c r="E1155" s="44" t="s">
        <v>74</v>
      </c>
      <c r="F1155" s="23" t="s">
        <v>4358</v>
      </c>
      <c r="G1155" s="23" t="s">
        <v>4359</v>
      </c>
      <c r="H1155" s="29">
        <v>44340</v>
      </c>
      <c r="I1155" s="29">
        <v>44889</v>
      </c>
      <c r="J1155" s="29" t="str">
        <f ca="1">IF(Ugovori_OPULJP[[#This Row],[DATUM ZAVRŠETKA OPERACIJE]]&lt;TODAY(),"završen","u provedbi")</f>
        <v>u provedbi</v>
      </c>
      <c r="K1155" s="43" t="s">
        <v>2905</v>
      </c>
      <c r="L1155" s="18" t="s">
        <v>82</v>
      </c>
      <c r="M1155" s="42">
        <v>0.85</v>
      </c>
      <c r="N1155" s="42">
        <v>0.15</v>
      </c>
      <c r="O1155" s="27">
        <f>Ugovori_OPULJP[[#This Row],[Bespovratna sredstva - Ukupno (EU+Nac) HRK
= Ukupna ugovorena vrijednost bespovratnih sredstava]]*Ugovori_OPULJP[[#This Row],[EU STOPA SUFINANCIRANJA %
EU CO-FINANCING RATE %]]</f>
        <v>2368082.4729999998</v>
      </c>
      <c r="P1155" s="27">
        <f>Ugovori_OPULJP[[#This Row],[Bespovratna sredstva - Ukupno (EU+Nac) HRK
= Ukupna ugovorena vrijednost bespovratnih sredstava]]*Ugovori_OPULJP[[#This Row],[STOPA NACIONALNOG SUFINANCIRANJA %]]</f>
        <v>417896.90699999995</v>
      </c>
      <c r="Q1155" s="20">
        <v>2785979.38</v>
      </c>
      <c r="R1155" s="27">
        <v>0</v>
      </c>
      <c r="S1155" s="27">
        <v>0</v>
      </c>
      <c r="T1155" s="20">
        <f>Ugovori_OPULJP[[#This Row],[Bespovratna sredstva - Ukupno (EU+Nac) HRK
= Ukupna ugovorena vrijednost bespovratnih sredstava]]+Ugovori_OPULJP[[#This Row],[Javni doprinos korisnika - HRK]]+Ugovori_OPULJP[[#This Row],[Privatni doprinos korisnika - HRK]]</f>
        <v>2785979.38</v>
      </c>
      <c r="U1155" s="44" t="s">
        <v>32</v>
      </c>
      <c r="V1155" s="44" t="s">
        <v>29</v>
      </c>
      <c r="W1155" s="21" t="s">
        <v>4360</v>
      </c>
      <c r="X1155" s="31" t="s">
        <v>704</v>
      </c>
      <c r="Y1155" s="11"/>
    </row>
    <row r="1156" spans="1:25" ht="51" customHeight="1" x14ac:dyDescent="0.2">
      <c r="A1156" s="28" t="s">
        <v>4361</v>
      </c>
      <c r="B1156" s="24" t="s">
        <v>700</v>
      </c>
      <c r="C1156" s="21" t="s">
        <v>701</v>
      </c>
      <c r="D1156" s="35" t="s">
        <v>3069</v>
      </c>
      <c r="E1156" s="44" t="s">
        <v>74</v>
      </c>
      <c r="F1156" s="23" t="s">
        <v>2921</v>
      </c>
      <c r="G1156" s="23" t="s">
        <v>2922</v>
      </c>
      <c r="H1156" s="29">
        <v>44341</v>
      </c>
      <c r="I1156" s="29">
        <v>44890</v>
      </c>
      <c r="J1156" s="29" t="str">
        <f ca="1">IF(Ugovori_OPULJP[[#This Row],[DATUM ZAVRŠETKA OPERACIJE]]&lt;TODAY(),"završen","u provedbi")</f>
        <v>u provedbi</v>
      </c>
      <c r="K1156" s="22" t="s">
        <v>248</v>
      </c>
      <c r="L1156" s="22" t="s">
        <v>248</v>
      </c>
      <c r="M1156" s="65" t="s">
        <v>3052</v>
      </c>
      <c r="N1156" s="42">
        <v>0.15</v>
      </c>
      <c r="O1156" s="27">
        <f>Ugovori_OPULJP[[#This Row],[Bespovratna sredstva - Ukupno (EU+Nac) HRK
= Ukupna ugovorena vrijednost bespovratnih sredstava]]*Ugovori_OPULJP[[#This Row],[EU STOPA SUFINANCIRANJA %
EU CO-FINANCING RATE %]]</f>
        <v>1184041.2364999999</v>
      </c>
      <c r="P1156" s="27">
        <f>Ugovori_OPULJP[[#This Row],[Bespovratna sredstva - Ukupno (EU+Nac) HRK
= Ukupna ugovorena vrijednost bespovratnih sredstava]]*Ugovori_OPULJP[[#This Row],[STOPA NACIONALNOG SUFINANCIRANJA %]]</f>
        <v>208948.45349999997</v>
      </c>
      <c r="Q1156" s="20">
        <v>1392989.69</v>
      </c>
      <c r="R1156" s="27">
        <v>0</v>
      </c>
      <c r="S1156" s="27">
        <v>0</v>
      </c>
      <c r="T1156" s="20">
        <f>Ugovori_OPULJP[[#This Row],[Bespovratna sredstva - Ukupno (EU+Nac) HRK
= Ukupna ugovorena vrijednost bespovratnih sredstava]]+Ugovori_OPULJP[[#This Row],[Javni doprinos korisnika - HRK]]+Ugovori_OPULJP[[#This Row],[Privatni doprinos korisnika - HRK]]</f>
        <v>1392989.69</v>
      </c>
      <c r="U1156" s="44" t="s">
        <v>32</v>
      </c>
      <c r="V1156" s="44" t="s">
        <v>29</v>
      </c>
      <c r="W1156" s="21" t="s">
        <v>4362</v>
      </c>
      <c r="X1156" s="35" t="s">
        <v>704</v>
      </c>
      <c r="Y1156" s="11"/>
    </row>
    <row r="1157" spans="1:25" ht="51" customHeight="1" x14ac:dyDescent="0.2">
      <c r="A1157" s="28" t="s">
        <v>4363</v>
      </c>
      <c r="B1157" s="24" t="s">
        <v>700</v>
      </c>
      <c r="C1157" s="35" t="s">
        <v>701</v>
      </c>
      <c r="D1157" s="35" t="s">
        <v>3069</v>
      </c>
      <c r="E1157" s="44" t="s">
        <v>74</v>
      </c>
      <c r="F1157" s="23" t="s">
        <v>4364</v>
      </c>
      <c r="G1157" s="37" t="s">
        <v>1474</v>
      </c>
      <c r="H1157" s="29">
        <v>44340</v>
      </c>
      <c r="I1157" s="29">
        <v>44889</v>
      </c>
      <c r="J1157" s="29" t="str">
        <f ca="1">IF(Ugovori_OPULJP[[#This Row],[DATUM ZAVRŠETKA OPERACIJE]]&lt;TODAY(),"završen","u provedbi")</f>
        <v>u provedbi</v>
      </c>
      <c r="K1157" s="22" t="s">
        <v>82</v>
      </c>
      <c r="L1157" s="18" t="s">
        <v>82</v>
      </c>
      <c r="M1157" s="42">
        <v>0.85</v>
      </c>
      <c r="N1157" s="42">
        <v>0.15</v>
      </c>
      <c r="O1157" s="27">
        <f>Ugovori_OPULJP[[#This Row],[Bespovratna sredstva - Ukupno (EU+Nac) HRK
= Ukupna ugovorena vrijednost bespovratnih sredstava]]*Ugovori_OPULJP[[#This Row],[EU STOPA SUFINANCIRANJA %
EU CO-FINANCING RATE %]]</f>
        <v>1485808.5</v>
      </c>
      <c r="P1157" s="27">
        <f>Ugovori_OPULJP[[#This Row],[Bespovratna sredstva - Ukupno (EU+Nac) HRK
= Ukupna ugovorena vrijednost bespovratnih sredstava]]*Ugovori_OPULJP[[#This Row],[STOPA NACIONALNOG SUFINANCIRANJA %]]</f>
        <v>262201.5</v>
      </c>
      <c r="Q1157" s="20">
        <v>1748010</v>
      </c>
      <c r="R1157" s="27">
        <v>0</v>
      </c>
      <c r="S1157" s="27">
        <v>0</v>
      </c>
      <c r="T1157" s="20">
        <f>Ugovori_OPULJP[[#This Row],[Bespovratna sredstva - Ukupno (EU+Nac) HRK
= Ukupna ugovorena vrijednost bespovratnih sredstava]]+Ugovori_OPULJP[[#This Row],[Javni doprinos korisnika - HRK]]+Ugovori_OPULJP[[#This Row],[Privatni doprinos korisnika - HRK]]</f>
        <v>1748010</v>
      </c>
      <c r="U1157" s="44" t="s">
        <v>32</v>
      </c>
      <c r="V1157" s="44" t="s">
        <v>29</v>
      </c>
      <c r="W1157" s="21" t="s">
        <v>4365</v>
      </c>
      <c r="X1157" s="31" t="s">
        <v>704</v>
      </c>
      <c r="Y1157" s="11"/>
    </row>
    <row r="1158" spans="1:25" ht="51" customHeight="1" x14ac:dyDescent="0.2">
      <c r="A1158" s="55" t="s">
        <v>4366</v>
      </c>
      <c r="B1158" s="24" t="s">
        <v>700</v>
      </c>
      <c r="C1158" s="21" t="s">
        <v>701</v>
      </c>
      <c r="D1158" s="21" t="s">
        <v>3069</v>
      </c>
      <c r="E1158" s="44" t="s">
        <v>74</v>
      </c>
      <c r="F1158" s="23" t="s">
        <v>4367</v>
      </c>
      <c r="G1158" s="23" t="s">
        <v>643</v>
      </c>
      <c r="H1158" s="29">
        <v>44375</v>
      </c>
      <c r="I1158" s="29">
        <v>44923</v>
      </c>
      <c r="J1158" s="29" t="str">
        <f ca="1">IF(Ugovori_OPULJP[[#This Row],[DATUM ZAVRŠETKA OPERACIJE]]&lt;TODAY(),"završen","u provedbi")</f>
        <v>u provedbi</v>
      </c>
      <c r="K1158" s="22" t="s">
        <v>209</v>
      </c>
      <c r="L1158" s="22" t="s">
        <v>209</v>
      </c>
      <c r="M1158" s="65" t="s">
        <v>3052</v>
      </c>
      <c r="N1158" s="42">
        <v>0.15</v>
      </c>
      <c r="O1158" s="27">
        <f>Ugovori_OPULJP[[#This Row],[Bespovratna sredstva - Ukupno (EU+Nac) HRK
= Ukupna ugovorena vrijednost bespovratnih sredstava]]*Ugovori_OPULJP[[#This Row],[EU STOPA SUFINANCIRANJA %
EU CO-FINANCING RATE %]]</f>
        <v>946866</v>
      </c>
      <c r="P1158" s="27">
        <f>Ugovori_OPULJP[[#This Row],[Bespovratna sredstva - Ukupno (EU+Nac) HRK
= Ukupna ugovorena vrijednost bespovratnih sredstava]]*Ugovori_OPULJP[[#This Row],[STOPA NACIONALNOG SUFINANCIRANJA %]]</f>
        <v>167094</v>
      </c>
      <c r="Q1158" s="20">
        <v>1113960</v>
      </c>
      <c r="R1158" s="27">
        <v>0</v>
      </c>
      <c r="S1158" s="27">
        <v>0</v>
      </c>
      <c r="T1158" s="20">
        <f>Ugovori_OPULJP[[#This Row],[Bespovratna sredstva - Ukupno (EU+Nac) HRK
= Ukupna ugovorena vrijednost bespovratnih sredstava]]+Ugovori_OPULJP[[#This Row],[Javni doprinos korisnika - HRK]]+Ugovori_OPULJP[[#This Row],[Privatni doprinos korisnika - HRK]]</f>
        <v>1113960</v>
      </c>
      <c r="U1158" s="44" t="s">
        <v>32</v>
      </c>
      <c r="V1158" s="44" t="s">
        <v>29</v>
      </c>
      <c r="W1158" s="21" t="s">
        <v>4368</v>
      </c>
      <c r="X1158" s="31" t="s">
        <v>704</v>
      </c>
      <c r="Y1158" s="11"/>
    </row>
    <row r="1159" spans="1:25" ht="51" customHeight="1" x14ac:dyDescent="0.2">
      <c r="A1159" s="28" t="s">
        <v>4369</v>
      </c>
      <c r="B1159" s="24" t="s">
        <v>700</v>
      </c>
      <c r="C1159" s="21" t="s">
        <v>701</v>
      </c>
      <c r="D1159" s="35" t="s">
        <v>3069</v>
      </c>
      <c r="E1159" s="44" t="s">
        <v>74</v>
      </c>
      <c r="F1159" s="23" t="s">
        <v>4370</v>
      </c>
      <c r="G1159" s="23" t="s">
        <v>1739</v>
      </c>
      <c r="H1159" s="29">
        <v>44365</v>
      </c>
      <c r="I1159" s="29">
        <v>44913</v>
      </c>
      <c r="J1159" s="29" t="str">
        <f ca="1">IF(Ugovori_OPULJP[[#This Row],[DATUM ZAVRŠETKA OPERACIJE]]&lt;TODAY(),"završen","u provedbi")</f>
        <v>u provedbi</v>
      </c>
      <c r="K1159" s="43" t="s">
        <v>209</v>
      </c>
      <c r="L1159" s="43" t="s">
        <v>209</v>
      </c>
      <c r="M1159" s="65" t="s">
        <v>3052</v>
      </c>
      <c r="N1159" s="42">
        <v>0.15</v>
      </c>
      <c r="O1159" s="27">
        <f>Ugovori_OPULJP[[#This Row],[Bespovratna sredstva - Ukupno (EU+Nac) HRK
= Ukupna ugovorena vrijednost bespovratnih sredstava]]*Ugovori_OPULJP[[#This Row],[EU STOPA SUFINANCIRANJA %
EU CO-FINANCING RATE %]]</f>
        <v>2249015</v>
      </c>
      <c r="P1159" s="27">
        <f>Ugovori_OPULJP[[#This Row],[Bespovratna sredstva - Ukupno (EU+Nac) HRK
= Ukupna ugovorena vrijednost bespovratnih sredstava]]*Ugovori_OPULJP[[#This Row],[STOPA NACIONALNOG SUFINANCIRANJA %]]</f>
        <v>396885</v>
      </c>
      <c r="Q1159" s="20">
        <v>2645900</v>
      </c>
      <c r="R1159" s="27">
        <v>0</v>
      </c>
      <c r="S1159" s="27">
        <v>0</v>
      </c>
      <c r="T1159" s="20">
        <f>Ugovori_OPULJP[[#This Row],[Bespovratna sredstva - Ukupno (EU+Nac) HRK
= Ukupna ugovorena vrijednost bespovratnih sredstava]]+Ugovori_OPULJP[[#This Row],[Javni doprinos korisnika - HRK]]+Ugovori_OPULJP[[#This Row],[Privatni doprinos korisnika - HRK]]</f>
        <v>2645900</v>
      </c>
      <c r="U1159" s="44" t="s">
        <v>32</v>
      </c>
      <c r="V1159" s="44" t="s">
        <v>29</v>
      </c>
      <c r="W1159" s="21" t="s">
        <v>4371</v>
      </c>
      <c r="X1159" s="35" t="s">
        <v>704</v>
      </c>
      <c r="Y1159" s="11"/>
    </row>
    <row r="1160" spans="1:25" ht="38.25" customHeight="1" x14ac:dyDescent="0.2">
      <c r="A1160" s="28" t="s">
        <v>4372</v>
      </c>
      <c r="B1160" s="24" t="s">
        <v>700</v>
      </c>
      <c r="C1160" s="35" t="s">
        <v>701</v>
      </c>
      <c r="D1160" s="35" t="s">
        <v>3069</v>
      </c>
      <c r="E1160" s="44" t="s">
        <v>74</v>
      </c>
      <c r="F1160" s="23" t="s">
        <v>4373</v>
      </c>
      <c r="G1160" s="23" t="s">
        <v>1735</v>
      </c>
      <c r="H1160" s="29">
        <v>44372</v>
      </c>
      <c r="I1160" s="29">
        <v>44920</v>
      </c>
      <c r="J1160" s="29" t="str">
        <f ca="1">IF(Ugovori_OPULJP[[#This Row],[DATUM ZAVRŠETKA OPERACIJE]]&lt;TODAY(),"završen","u provedbi")</f>
        <v>u provedbi</v>
      </c>
      <c r="K1160" s="22" t="s">
        <v>209</v>
      </c>
      <c r="L1160" s="22" t="s">
        <v>209</v>
      </c>
      <c r="M1160" s="65" t="s">
        <v>3052</v>
      </c>
      <c r="N1160" s="42">
        <v>0.15</v>
      </c>
      <c r="O1160" s="27">
        <f>Ugovori_OPULJP[[#This Row],[Bespovratna sredstva - Ukupno (EU+Nac) HRK
= Ukupna ugovorena vrijednost bespovratnih sredstava]]*Ugovori_OPULJP[[#This Row],[EU STOPA SUFINANCIRANJA %
EU CO-FINANCING RATE %]]</f>
        <v>1901875</v>
      </c>
      <c r="P1160" s="27">
        <f>Ugovori_OPULJP[[#This Row],[Bespovratna sredstva - Ukupno (EU+Nac) HRK
= Ukupna ugovorena vrijednost bespovratnih sredstava]]*Ugovori_OPULJP[[#This Row],[STOPA NACIONALNOG SUFINANCIRANJA %]]</f>
        <v>335625</v>
      </c>
      <c r="Q1160" s="20">
        <v>2237500</v>
      </c>
      <c r="R1160" s="27">
        <v>0</v>
      </c>
      <c r="S1160" s="27">
        <v>0</v>
      </c>
      <c r="T1160" s="20">
        <f>Ugovori_OPULJP[[#This Row],[Bespovratna sredstva - Ukupno (EU+Nac) HRK
= Ukupna ugovorena vrijednost bespovratnih sredstava]]+Ugovori_OPULJP[[#This Row],[Javni doprinos korisnika - HRK]]+Ugovori_OPULJP[[#This Row],[Privatni doprinos korisnika - HRK]]</f>
        <v>2237500</v>
      </c>
      <c r="U1160" s="44" t="s">
        <v>32</v>
      </c>
      <c r="V1160" s="44" t="s">
        <v>29</v>
      </c>
      <c r="W1160" s="21" t="s">
        <v>4374</v>
      </c>
      <c r="X1160" s="31" t="s">
        <v>704</v>
      </c>
      <c r="Y1160" s="11"/>
    </row>
    <row r="1161" spans="1:25" ht="51" customHeight="1" x14ac:dyDescent="0.2">
      <c r="A1161" s="28" t="s">
        <v>4375</v>
      </c>
      <c r="B1161" s="24" t="s">
        <v>700</v>
      </c>
      <c r="C1161" s="35" t="s">
        <v>701</v>
      </c>
      <c r="D1161" s="35" t="s">
        <v>3069</v>
      </c>
      <c r="E1161" s="44" t="s">
        <v>74</v>
      </c>
      <c r="F1161" s="23" t="s">
        <v>4376</v>
      </c>
      <c r="G1161" s="37" t="s">
        <v>1913</v>
      </c>
      <c r="H1161" s="29">
        <v>44340</v>
      </c>
      <c r="I1161" s="29">
        <v>44889</v>
      </c>
      <c r="J1161" s="29" t="str">
        <f ca="1">IF(Ugovori_OPULJP[[#This Row],[DATUM ZAVRŠETKA OPERACIJE]]&lt;TODAY(),"završen","u provedbi")</f>
        <v>u provedbi</v>
      </c>
      <c r="K1161" s="43" t="s">
        <v>560</v>
      </c>
      <c r="L1161" s="43" t="s">
        <v>560</v>
      </c>
      <c r="M1161" s="42">
        <v>0.85</v>
      </c>
      <c r="N1161" s="42">
        <v>0.15</v>
      </c>
      <c r="O1161" s="27">
        <f>Ugovori_OPULJP[[#This Row],[Bespovratna sredstva - Ukupno (EU+Nac) HRK
= Ukupna ugovorena vrijednost bespovratnih sredstava]]*Ugovori_OPULJP[[#This Row],[EU STOPA SUFINANCIRANJA %
EU CO-FINANCING RATE %]]</f>
        <v>2743392</v>
      </c>
      <c r="P1161" s="27">
        <f>Ugovori_OPULJP[[#This Row],[Bespovratna sredstva - Ukupno (EU+Nac) HRK
= Ukupna ugovorena vrijednost bespovratnih sredstava]]*Ugovori_OPULJP[[#This Row],[STOPA NACIONALNOG SUFINANCIRANJA %]]</f>
        <v>484128</v>
      </c>
      <c r="Q1161" s="20">
        <v>3227520</v>
      </c>
      <c r="R1161" s="27">
        <v>0</v>
      </c>
      <c r="S1161" s="27">
        <v>0</v>
      </c>
      <c r="T1161" s="20">
        <f>Ugovori_OPULJP[[#This Row],[Bespovratna sredstva - Ukupno (EU+Nac) HRK
= Ukupna ugovorena vrijednost bespovratnih sredstava]]+Ugovori_OPULJP[[#This Row],[Javni doprinos korisnika - HRK]]+Ugovori_OPULJP[[#This Row],[Privatni doprinos korisnika - HRK]]</f>
        <v>3227520</v>
      </c>
      <c r="U1161" s="44" t="s">
        <v>32</v>
      </c>
      <c r="V1161" s="44" t="s">
        <v>29</v>
      </c>
      <c r="W1161" s="21" t="s">
        <v>4377</v>
      </c>
      <c r="X1161" s="31" t="s">
        <v>704</v>
      </c>
      <c r="Y1161" s="11"/>
    </row>
    <row r="1162" spans="1:25" ht="51" customHeight="1" x14ac:dyDescent="0.2">
      <c r="A1162" s="28" t="s">
        <v>4378</v>
      </c>
      <c r="B1162" s="24" t="s">
        <v>700</v>
      </c>
      <c r="C1162" s="35" t="s">
        <v>701</v>
      </c>
      <c r="D1162" s="35" t="s">
        <v>3069</v>
      </c>
      <c r="E1162" s="44" t="s">
        <v>74</v>
      </c>
      <c r="F1162" s="23" t="s">
        <v>4379</v>
      </c>
      <c r="G1162" s="23" t="s">
        <v>4380</v>
      </c>
      <c r="H1162" s="29">
        <v>44340</v>
      </c>
      <c r="I1162" s="29">
        <v>44889</v>
      </c>
      <c r="J1162" s="29" t="str">
        <f ca="1">IF(Ugovori_OPULJP[[#This Row],[DATUM ZAVRŠETKA OPERACIJE]]&lt;TODAY(),"završen","u provedbi")</f>
        <v>u provedbi</v>
      </c>
      <c r="K1162" s="43" t="s">
        <v>4381</v>
      </c>
      <c r="L1162" s="18" t="s">
        <v>402</v>
      </c>
      <c r="M1162" s="42">
        <v>0.85</v>
      </c>
      <c r="N1162" s="42">
        <v>0.15</v>
      </c>
      <c r="O1162" s="27">
        <f>Ugovori_OPULJP[[#This Row],[Bespovratna sredstva - Ukupno (EU+Nac) HRK
= Ukupna ugovorena vrijednost bespovratnih sredstava]]*Ugovori_OPULJP[[#This Row],[EU STOPA SUFINANCIRANJA %
EU CO-FINANCING RATE %]]</f>
        <v>3157443.2859999998</v>
      </c>
      <c r="P1162" s="27">
        <f>Ugovori_OPULJP[[#This Row],[Bespovratna sredstva - Ukupno (EU+Nac) HRK
= Ukupna ugovorena vrijednost bespovratnih sredstava]]*Ugovori_OPULJP[[#This Row],[STOPA NACIONALNOG SUFINANCIRANJA %]]</f>
        <v>557195.87399999995</v>
      </c>
      <c r="Q1162" s="20">
        <v>3714639.16</v>
      </c>
      <c r="R1162" s="27">
        <v>0</v>
      </c>
      <c r="S1162" s="27">
        <v>0</v>
      </c>
      <c r="T1162" s="20">
        <f>Ugovori_OPULJP[[#This Row],[Bespovratna sredstva - Ukupno (EU+Nac) HRK
= Ukupna ugovorena vrijednost bespovratnih sredstava]]+Ugovori_OPULJP[[#This Row],[Javni doprinos korisnika - HRK]]+Ugovori_OPULJP[[#This Row],[Privatni doprinos korisnika - HRK]]</f>
        <v>3714639.16</v>
      </c>
      <c r="U1162" s="44" t="s">
        <v>32</v>
      </c>
      <c r="V1162" s="44" t="s">
        <v>29</v>
      </c>
      <c r="W1162" s="21" t="s">
        <v>4382</v>
      </c>
      <c r="X1162" s="31" t="s">
        <v>704</v>
      </c>
      <c r="Y1162" s="11"/>
    </row>
    <row r="1163" spans="1:25" ht="38.25" customHeight="1" x14ac:dyDescent="0.2">
      <c r="A1163" s="28" t="s">
        <v>4383</v>
      </c>
      <c r="B1163" s="24" t="s">
        <v>700</v>
      </c>
      <c r="C1163" s="21" t="s">
        <v>701</v>
      </c>
      <c r="D1163" s="35" t="s">
        <v>3069</v>
      </c>
      <c r="E1163" s="44" t="s">
        <v>74</v>
      </c>
      <c r="F1163" s="23" t="s">
        <v>4384</v>
      </c>
      <c r="G1163" s="23" t="s">
        <v>773</v>
      </c>
      <c r="H1163" s="29">
        <v>44362</v>
      </c>
      <c r="I1163" s="29">
        <v>44804</v>
      </c>
      <c r="J1163" s="29" t="str">
        <f ca="1">IF(Ugovori_OPULJP[[#This Row],[DATUM ZAVRŠETKA OPERACIJE]]&lt;TODAY(),"završen","u provedbi")</f>
        <v>u provedbi</v>
      </c>
      <c r="K1163" s="43" t="s">
        <v>128</v>
      </c>
      <c r="L1163" s="43" t="s">
        <v>128</v>
      </c>
      <c r="M1163" s="65" t="s">
        <v>3052</v>
      </c>
      <c r="N1163" s="42">
        <v>0.15</v>
      </c>
      <c r="O1163" s="27">
        <f>Ugovori_OPULJP[[#This Row],[Bespovratna sredstva - Ukupno (EU+Nac) HRK
= Ukupna ugovorena vrijednost bespovratnih sredstava]]*Ugovori_OPULJP[[#This Row],[EU STOPA SUFINANCIRANJA %
EU CO-FINANCING RATE %]]</f>
        <v>473008</v>
      </c>
      <c r="P1163" s="27">
        <f>Ugovori_OPULJP[[#This Row],[Bespovratna sredstva - Ukupno (EU+Nac) HRK
= Ukupna ugovorena vrijednost bespovratnih sredstava]]*Ugovori_OPULJP[[#This Row],[STOPA NACIONALNOG SUFINANCIRANJA %]]</f>
        <v>83472</v>
      </c>
      <c r="Q1163" s="20">
        <v>556480</v>
      </c>
      <c r="R1163" s="27">
        <v>0</v>
      </c>
      <c r="S1163" s="27">
        <v>0</v>
      </c>
      <c r="T1163" s="20">
        <f>Ugovori_OPULJP[[#This Row],[Bespovratna sredstva - Ukupno (EU+Nac) HRK
= Ukupna ugovorena vrijednost bespovratnih sredstava]]+Ugovori_OPULJP[[#This Row],[Javni doprinos korisnika - HRK]]+Ugovori_OPULJP[[#This Row],[Privatni doprinos korisnika - HRK]]</f>
        <v>556480</v>
      </c>
      <c r="U1163" s="44" t="s">
        <v>32</v>
      </c>
      <c r="V1163" s="44" t="s">
        <v>29</v>
      </c>
      <c r="W1163" s="21" t="s">
        <v>4385</v>
      </c>
      <c r="X1163" s="35" t="s">
        <v>704</v>
      </c>
      <c r="Y1163" s="11"/>
    </row>
    <row r="1164" spans="1:25" ht="51" customHeight="1" x14ac:dyDescent="0.2">
      <c r="A1164" s="28" t="s">
        <v>4386</v>
      </c>
      <c r="B1164" s="24" t="s">
        <v>700</v>
      </c>
      <c r="C1164" s="35" t="s">
        <v>701</v>
      </c>
      <c r="D1164" s="35" t="s">
        <v>3069</v>
      </c>
      <c r="E1164" s="44" t="s">
        <v>74</v>
      </c>
      <c r="F1164" s="23" t="s">
        <v>4387</v>
      </c>
      <c r="G1164" s="23" t="s">
        <v>4388</v>
      </c>
      <c r="H1164" s="29">
        <v>44385</v>
      </c>
      <c r="I1164" s="29">
        <v>44934</v>
      </c>
      <c r="J1164" s="29" t="str">
        <f ca="1">IF(Ugovori_OPULJP[[#This Row],[DATUM ZAVRŠETKA OPERACIJE]]&lt;TODAY(),"završen","u provedbi")</f>
        <v>u provedbi</v>
      </c>
      <c r="K1164" s="22" t="s">
        <v>152</v>
      </c>
      <c r="L1164" s="22" t="s">
        <v>31</v>
      </c>
      <c r="M1164" s="65" t="s">
        <v>3052</v>
      </c>
      <c r="N1164" s="42">
        <v>0.15</v>
      </c>
      <c r="O1164" s="27">
        <f>Ugovori_OPULJP[[#This Row],[Bespovratna sredstva - Ukupno (EU+Nac) HRK
= Ukupna ugovorena vrijednost bespovratnih sredstava]]*Ugovori_OPULJP[[#This Row],[EU STOPA SUFINANCIRANJA %
EU CO-FINANCING RATE %]]</f>
        <v>1578535</v>
      </c>
      <c r="P1164" s="27">
        <f>Ugovori_OPULJP[[#This Row],[Bespovratna sredstva - Ukupno (EU+Nac) HRK
= Ukupna ugovorena vrijednost bespovratnih sredstava]]*Ugovori_OPULJP[[#This Row],[STOPA NACIONALNOG SUFINANCIRANJA %]]</f>
        <v>278565</v>
      </c>
      <c r="Q1164" s="20">
        <v>1857100</v>
      </c>
      <c r="R1164" s="27">
        <v>0</v>
      </c>
      <c r="S1164" s="27">
        <v>0</v>
      </c>
      <c r="T1164" s="20">
        <f>Ugovori_OPULJP[[#This Row],[Bespovratna sredstva - Ukupno (EU+Nac) HRK
= Ukupna ugovorena vrijednost bespovratnih sredstava]]+Ugovori_OPULJP[[#This Row],[Javni doprinos korisnika - HRK]]+Ugovori_OPULJP[[#This Row],[Privatni doprinos korisnika - HRK]]</f>
        <v>1857100</v>
      </c>
      <c r="U1164" s="44" t="s">
        <v>32</v>
      </c>
      <c r="V1164" s="44" t="s">
        <v>29</v>
      </c>
      <c r="W1164" s="21" t="s">
        <v>4389</v>
      </c>
      <c r="X1164" s="31" t="s">
        <v>704</v>
      </c>
      <c r="Y1164" s="11"/>
    </row>
    <row r="1165" spans="1:25" ht="38.25" customHeight="1" x14ac:dyDescent="0.2">
      <c r="A1165" s="28" t="s">
        <v>4390</v>
      </c>
      <c r="B1165" s="24" t="s">
        <v>700</v>
      </c>
      <c r="C1165" s="35" t="s">
        <v>701</v>
      </c>
      <c r="D1165" s="35" t="s">
        <v>3069</v>
      </c>
      <c r="E1165" s="44" t="s">
        <v>74</v>
      </c>
      <c r="F1165" s="23" t="s">
        <v>4391</v>
      </c>
      <c r="G1165" s="23" t="s">
        <v>4392</v>
      </c>
      <c r="H1165" s="29">
        <v>44356</v>
      </c>
      <c r="I1165" s="29">
        <v>44904</v>
      </c>
      <c r="J1165" s="29" t="str">
        <f ca="1">IF(Ugovori_OPULJP[[#This Row],[DATUM ZAVRŠETKA OPERACIJE]]&lt;TODAY(),"završen","u provedbi")</f>
        <v>u provedbi</v>
      </c>
      <c r="K1165" s="43" t="s">
        <v>4393</v>
      </c>
      <c r="L1165" s="43" t="s">
        <v>31</v>
      </c>
      <c r="M1165" s="42">
        <v>0.85</v>
      </c>
      <c r="N1165" s="42">
        <v>0.15</v>
      </c>
      <c r="O1165" s="27">
        <f>Ugovori_OPULJP[[#This Row],[Bespovratna sredstva - Ukupno (EU+Nac) HRK
= Ukupna ugovorena vrijednost bespovratnih sredstava]]*Ugovori_OPULJP[[#This Row],[EU STOPA SUFINANCIRANJA %
EU CO-FINANCING RATE %]]</f>
        <v>2762759.25</v>
      </c>
      <c r="P1165" s="27">
        <f>Ugovori_OPULJP[[#This Row],[Bespovratna sredstva - Ukupno (EU+Nac) HRK
= Ukupna ugovorena vrijednost bespovratnih sredstava]]*Ugovori_OPULJP[[#This Row],[STOPA NACIONALNOG SUFINANCIRANJA %]]</f>
        <v>487545.75</v>
      </c>
      <c r="Q1165" s="20">
        <v>3250305</v>
      </c>
      <c r="R1165" s="27">
        <v>0</v>
      </c>
      <c r="S1165" s="27">
        <v>0</v>
      </c>
      <c r="T1165" s="20">
        <f>Ugovori_OPULJP[[#This Row],[Bespovratna sredstva - Ukupno (EU+Nac) HRK
= Ukupna ugovorena vrijednost bespovratnih sredstava]]+Ugovori_OPULJP[[#This Row],[Javni doprinos korisnika - HRK]]+Ugovori_OPULJP[[#This Row],[Privatni doprinos korisnika - HRK]]</f>
        <v>3250305</v>
      </c>
      <c r="U1165" s="44" t="s">
        <v>32</v>
      </c>
      <c r="V1165" s="44" t="s">
        <v>29</v>
      </c>
      <c r="W1165" s="21" t="s">
        <v>4394</v>
      </c>
      <c r="X1165" s="31" t="s">
        <v>704</v>
      </c>
      <c r="Y1165" s="11"/>
    </row>
    <row r="1166" spans="1:25" ht="38.25" customHeight="1" x14ac:dyDescent="0.2">
      <c r="A1166" s="28" t="s">
        <v>4395</v>
      </c>
      <c r="B1166" s="24" t="s">
        <v>700</v>
      </c>
      <c r="C1166" s="35" t="s">
        <v>701</v>
      </c>
      <c r="D1166" s="35" t="s">
        <v>3069</v>
      </c>
      <c r="E1166" s="44" t="s">
        <v>74</v>
      </c>
      <c r="F1166" s="23" t="s">
        <v>4396</v>
      </c>
      <c r="G1166" s="23" t="s">
        <v>1727</v>
      </c>
      <c r="H1166" s="29">
        <v>44372</v>
      </c>
      <c r="I1166" s="29">
        <v>44920</v>
      </c>
      <c r="J1166" s="29" t="str">
        <f ca="1">IF(Ugovori_OPULJP[[#This Row],[DATUM ZAVRŠETKA OPERACIJE]]&lt;TODAY(),"završen","u provedbi")</f>
        <v>u provedbi</v>
      </c>
      <c r="K1166" s="22" t="s">
        <v>209</v>
      </c>
      <c r="L1166" s="22" t="s">
        <v>209</v>
      </c>
      <c r="M1166" s="65" t="s">
        <v>3052</v>
      </c>
      <c r="N1166" s="42">
        <v>0.15</v>
      </c>
      <c r="O1166" s="27">
        <f>Ugovori_OPULJP[[#This Row],[Bespovratna sredstva - Ukupno (EU+Nac) HRK
= Ukupna ugovorena vrijednost bespovratnih sredstava]]*Ugovori_OPULJP[[#This Row],[EU STOPA SUFINANCIRANJA %
EU CO-FINANCING RATE %]]</f>
        <v>1181670</v>
      </c>
      <c r="P1166" s="27">
        <f>Ugovori_OPULJP[[#This Row],[Bespovratna sredstva - Ukupno (EU+Nac) HRK
= Ukupna ugovorena vrijednost bespovratnih sredstava]]*Ugovori_OPULJP[[#This Row],[STOPA NACIONALNOG SUFINANCIRANJA %]]</f>
        <v>208530</v>
      </c>
      <c r="Q1166" s="20">
        <v>1390200</v>
      </c>
      <c r="R1166" s="27">
        <v>0</v>
      </c>
      <c r="S1166" s="27">
        <v>0</v>
      </c>
      <c r="T1166" s="20">
        <f>Ugovori_OPULJP[[#This Row],[Bespovratna sredstva - Ukupno (EU+Nac) HRK
= Ukupna ugovorena vrijednost bespovratnih sredstava]]+Ugovori_OPULJP[[#This Row],[Javni doprinos korisnika - HRK]]+Ugovori_OPULJP[[#This Row],[Privatni doprinos korisnika - HRK]]</f>
        <v>1390200</v>
      </c>
      <c r="U1166" s="44" t="s">
        <v>32</v>
      </c>
      <c r="V1166" s="44" t="s">
        <v>29</v>
      </c>
      <c r="W1166" s="21" t="s">
        <v>4397</v>
      </c>
      <c r="X1166" s="31" t="s">
        <v>704</v>
      </c>
      <c r="Y1166" s="11"/>
    </row>
    <row r="1167" spans="1:25" ht="51" customHeight="1" x14ac:dyDescent="0.2">
      <c r="A1167" s="28" t="s">
        <v>4398</v>
      </c>
      <c r="B1167" s="24" t="s">
        <v>700</v>
      </c>
      <c r="C1167" s="35" t="s">
        <v>701</v>
      </c>
      <c r="D1167" s="35" t="s">
        <v>3069</v>
      </c>
      <c r="E1167" s="44" t="s">
        <v>74</v>
      </c>
      <c r="F1167" s="23" t="s">
        <v>4399</v>
      </c>
      <c r="G1167" s="23" t="s">
        <v>81</v>
      </c>
      <c r="H1167" s="29">
        <v>44340</v>
      </c>
      <c r="I1167" s="29">
        <v>44889</v>
      </c>
      <c r="J1167" s="29" t="str">
        <f ca="1">IF(Ugovori_OPULJP[[#This Row],[DATUM ZAVRŠETKA OPERACIJE]]&lt;TODAY(),"završen","u provedbi")</f>
        <v>u provedbi</v>
      </c>
      <c r="K1167" s="22" t="s">
        <v>82</v>
      </c>
      <c r="L1167" s="22" t="s">
        <v>82</v>
      </c>
      <c r="M1167" s="42">
        <v>0.85</v>
      </c>
      <c r="N1167" s="42">
        <v>0.15</v>
      </c>
      <c r="O1167" s="27">
        <f>Ugovori_OPULJP[[#This Row],[Bespovratna sredstva - Ukupno (EU+Nac) HRK
= Ukupna ugovorena vrijednost bespovratnih sredstava]]*Ugovori_OPULJP[[#This Row],[EU STOPA SUFINANCIRANJA %
EU CO-FINANCING RATE %]]</f>
        <v>788630</v>
      </c>
      <c r="P1167" s="27">
        <f>Ugovori_OPULJP[[#This Row],[Bespovratna sredstva - Ukupno (EU+Nac) HRK
= Ukupna ugovorena vrijednost bespovratnih sredstava]]*Ugovori_OPULJP[[#This Row],[STOPA NACIONALNOG SUFINANCIRANJA %]]</f>
        <v>139170</v>
      </c>
      <c r="Q1167" s="20">
        <v>927800</v>
      </c>
      <c r="R1167" s="27">
        <v>0</v>
      </c>
      <c r="S1167" s="27">
        <v>0</v>
      </c>
      <c r="T1167" s="20">
        <f>Ugovori_OPULJP[[#This Row],[Bespovratna sredstva - Ukupno (EU+Nac) HRK
= Ukupna ugovorena vrijednost bespovratnih sredstava]]+Ugovori_OPULJP[[#This Row],[Javni doprinos korisnika - HRK]]+Ugovori_OPULJP[[#This Row],[Privatni doprinos korisnika - HRK]]</f>
        <v>927800</v>
      </c>
      <c r="U1167" s="44" t="s">
        <v>32</v>
      </c>
      <c r="V1167" s="44" t="s">
        <v>29</v>
      </c>
      <c r="W1167" s="21" t="s">
        <v>4400</v>
      </c>
      <c r="X1167" s="31" t="s">
        <v>704</v>
      </c>
      <c r="Y1167" s="11"/>
    </row>
    <row r="1168" spans="1:25" ht="38.25" customHeight="1" x14ac:dyDescent="0.2">
      <c r="A1168" s="28" t="s">
        <v>4401</v>
      </c>
      <c r="B1168" s="24" t="s">
        <v>700</v>
      </c>
      <c r="C1168" s="35" t="s">
        <v>701</v>
      </c>
      <c r="D1168" s="35" t="s">
        <v>3069</v>
      </c>
      <c r="E1168" s="44" t="s">
        <v>74</v>
      </c>
      <c r="F1168" s="23" t="s">
        <v>4402</v>
      </c>
      <c r="G1168" s="37" t="s">
        <v>1046</v>
      </c>
      <c r="H1168" s="29">
        <v>44340</v>
      </c>
      <c r="I1168" s="29">
        <v>44889</v>
      </c>
      <c r="J1168" s="29" t="str">
        <f ca="1">IF(Ugovori_OPULJP[[#This Row],[DATUM ZAVRŠETKA OPERACIJE]]&lt;TODAY(),"završen","u provedbi")</f>
        <v>u provedbi</v>
      </c>
      <c r="K1168" s="22" t="s">
        <v>82</v>
      </c>
      <c r="L1168" s="22" t="s">
        <v>82</v>
      </c>
      <c r="M1168" s="42">
        <v>0.85</v>
      </c>
      <c r="N1168" s="42">
        <v>0.15</v>
      </c>
      <c r="O1168" s="27">
        <f>Ugovori_OPULJP[[#This Row],[Bespovratna sredstva - Ukupno (EU+Nac) HRK
= Ukupna ugovorena vrijednost bespovratnih sredstava]]*Ugovori_OPULJP[[#This Row],[EU STOPA SUFINANCIRANJA %
EU CO-FINANCING RATE %]]</f>
        <v>833680</v>
      </c>
      <c r="P1168" s="27">
        <f>Ugovori_OPULJP[[#This Row],[Bespovratna sredstva - Ukupno (EU+Nac) HRK
= Ukupna ugovorena vrijednost bespovratnih sredstava]]*Ugovori_OPULJP[[#This Row],[STOPA NACIONALNOG SUFINANCIRANJA %]]</f>
        <v>147120</v>
      </c>
      <c r="Q1168" s="20">
        <v>980800</v>
      </c>
      <c r="R1168" s="27">
        <v>0</v>
      </c>
      <c r="S1168" s="27">
        <v>0</v>
      </c>
      <c r="T1168" s="20">
        <f>Ugovori_OPULJP[[#This Row],[Bespovratna sredstva - Ukupno (EU+Nac) HRK
= Ukupna ugovorena vrijednost bespovratnih sredstava]]+Ugovori_OPULJP[[#This Row],[Javni doprinos korisnika - HRK]]+Ugovori_OPULJP[[#This Row],[Privatni doprinos korisnika - HRK]]</f>
        <v>980800</v>
      </c>
      <c r="U1168" s="44" t="s">
        <v>32</v>
      </c>
      <c r="V1168" s="44" t="s">
        <v>29</v>
      </c>
      <c r="W1168" s="21" t="s">
        <v>4403</v>
      </c>
      <c r="X1168" s="31" t="s">
        <v>704</v>
      </c>
      <c r="Y1168" s="11"/>
    </row>
    <row r="1169" spans="1:25" ht="51" customHeight="1" x14ac:dyDescent="0.2">
      <c r="A1169" s="28" t="s">
        <v>4404</v>
      </c>
      <c r="B1169" s="24" t="s">
        <v>700</v>
      </c>
      <c r="C1169" s="35" t="s">
        <v>701</v>
      </c>
      <c r="D1169" s="35" t="s">
        <v>3069</v>
      </c>
      <c r="E1169" s="44" t="s">
        <v>74</v>
      </c>
      <c r="F1169" s="23" t="s">
        <v>4405</v>
      </c>
      <c r="G1169" s="37" t="s">
        <v>1034</v>
      </c>
      <c r="H1169" s="29">
        <v>44340</v>
      </c>
      <c r="I1169" s="29">
        <v>44889</v>
      </c>
      <c r="J1169" s="29" t="str">
        <f ca="1">IF(Ugovori_OPULJP[[#This Row],[DATUM ZAVRŠETKA OPERACIJE]]&lt;TODAY(),"završen","u provedbi")</f>
        <v>u provedbi</v>
      </c>
      <c r="K1169" s="43" t="s">
        <v>402</v>
      </c>
      <c r="L1169" s="18" t="s">
        <v>402</v>
      </c>
      <c r="M1169" s="42">
        <v>0.85</v>
      </c>
      <c r="N1169" s="42">
        <v>0.15</v>
      </c>
      <c r="O1169" s="27">
        <f>Ugovori_OPULJP[[#This Row],[Bespovratna sredstva - Ukupno (EU+Nac) HRK
= Ukupna ugovorena vrijednost bespovratnih sredstava]]*Ugovori_OPULJP[[#This Row],[EU STOPA SUFINANCIRANJA %
EU CO-FINANCING RATE %]]</f>
        <v>630734</v>
      </c>
      <c r="P1169" s="27">
        <f>Ugovori_OPULJP[[#This Row],[Bespovratna sredstva - Ukupno (EU+Nac) HRK
= Ukupna ugovorena vrijednost bespovratnih sredstava]]*Ugovori_OPULJP[[#This Row],[STOPA NACIONALNOG SUFINANCIRANJA %]]</f>
        <v>111306</v>
      </c>
      <c r="Q1169" s="20">
        <v>742040</v>
      </c>
      <c r="R1169" s="27">
        <v>0</v>
      </c>
      <c r="S1169" s="27">
        <v>0</v>
      </c>
      <c r="T1169" s="20">
        <f>Ugovori_OPULJP[[#This Row],[Bespovratna sredstva - Ukupno (EU+Nac) HRK
= Ukupna ugovorena vrijednost bespovratnih sredstava]]+Ugovori_OPULJP[[#This Row],[Javni doprinos korisnika - HRK]]+Ugovori_OPULJP[[#This Row],[Privatni doprinos korisnika - HRK]]</f>
        <v>742040</v>
      </c>
      <c r="U1169" s="44" t="s">
        <v>32</v>
      </c>
      <c r="V1169" s="44" t="s">
        <v>29</v>
      </c>
      <c r="W1169" s="21" t="s">
        <v>4406</v>
      </c>
      <c r="X1169" s="31" t="s">
        <v>704</v>
      </c>
      <c r="Y1169" s="11"/>
    </row>
    <row r="1170" spans="1:25" ht="38.25" customHeight="1" x14ac:dyDescent="0.2">
      <c r="A1170" s="28" t="s">
        <v>4407</v>
      </c>
      <c r="B1170" s="24" t="s">
        <v>700</v>
      </c>
      <c r="C1170" s="35" t="s">
        <v>701</v>
      </c>
      <c r="D1170" s="35" t="s">
        <v>3069</v>
      </c>
      <c r="E1170" s="44" t="s">
        <v>74</v>
      </c>
      <c r="F1170" s="23" t="s">
        <v>4408</v>
      </c>
      <c r="G1170" s="23" t="s">
        <v>4409</v>
      </c>
      <c r="H1170" s="29">
        <v>44340</v>
      </c>
      <c r="I1170" s="29">
        <v>44889</v>
      </c>
      <c r="J1170" s="29" t="str">
        <f ca="1">IF(Ugovori_OPULJP[[#This Row],[DATUM ZAVRŠETKA OPERACIJE]]&lt;TODAY(),"završen","u provedbi")</f>
        <v>u provedbi</v>
      </c>
      <c r="K1170" s="22" t="s">
        <v>82</v>
      </c>
      <c r="L1170" s="22" t="s">
        <v>82</v>
      </c>
      <c r="M1170" s="42">
        <v>0.85</v>
      </c>
      <c r="N1170" s="42">
        <v>0.15</v>
      </c>
      <c r="O1170" s="27">
        <f>Ugovori_OPULJP[[#This Row],[Bespovratna sredstva - Ukupno (EU+Nac) HRK
= Ukupna ugovorena vrijednost bespovratnih sredstava]]*Ugovori_OPULJP[[#This Row],[EU STOPA SUFINANCIRANJA %
EU CO-FINANCING RATE %]]</f>
        <v>835635</v>
      </c>
      <c r="P1170" s="27">
        <f>Ugovori_OPULJP[[#This Row],[Bespovratna sredstva - Ukupno (EU+Nac) HRK
= Ukupna ugovorena vrijednost bespovratnih sredstava]]*Ugovori_OPULJP[[#This Row],[STOPA NACIONALNOG SUFINANCIRANJA %]]</f>
        <v>147465</v>
      </c>
      <c r="Q1170" s="20">
        <v>983100</v>
      </c>
      <c r="R1170" s="27">
        <v>0</v>
      </c>
      <c r="S1170" s="27">
        <v>0</v>
      </c>
      <c r="T1170" s="20">
        <f>Ugovori_OPULJP[[#This Row],[Bespovratna sredstva - Ukupno (EU+Nac) HRK
= Ukupna ugovorena vrijednost bespovratnih sredstava]]+Ugovori_OPULJP[[#This Row],[Javni doprinos korisnika - HRK]]+Ugovori_OPULJP[[#This Row],[Privatni doprinos korisnika - HRK]]</f>
        <v>983100</v>
      </c>
      <c r="U1170" s="44" t="s">
        <v>32</v>
      </c>
      <c r="V1170" s="44" t="s">
        <v>29</v>
      </c>
      <c r="W1170" s="21" t="s">
        <v>4410</v>
      </c>
      <c r="X1170" s="31" t="s">
        <v>704</v>
      </c>
      <c r="Y1170" s="11"/>
    </row>
    <row r="1171" spans="1:25" ht="38.25" customHeight="1" x14ac:dyDescent="0.2">
      <c r="A1171" s="28" t="s">
        <v>4411</v>
      </c>
      <c r="B1171" s="24" t="s">
        <v>700</v>
      </c>
      <c r="C1171" s="35" t="s">
        <v>701</v>
      </c>
      <c r="D1171" s="35" t="s">
        <v>3069</v>
      </c>
      <c r="E1171" s="44" t="s">
        <v>74</v>
      </c>
      <c r="F1171" s="23" t="s">
        <v>4412</v>
      </c>
      <c r="G1171" s="23" t="s">
        <v>1819</v>
      </c>
      <c r="H1171" s="29">
        <v>44320</v>
      </c>
      <c r="I1171" s="29">
        <v>44685</v>
      </c>
      <c r="J1171" s="29" t="str">
        <f ca="1">IF(Ugovori_OPULJP[[#This Row],[DATUM ZAVRŠETKA OPERACIJE]]&lt;TODAY(),"završen","u provedbi")</f>
        <v>završen</v>
      </c>
      <c r="K1171" s="22" t="s">
        <v>77</v>
      </c>
      <c r="L1171" s="22" t="s">
        <v>77</v>
      </c>
      <c r="M1171" s="65" t="s">
        <v>3052</v>
      </c>
      <c r="N1171" s="42">
        <v>0.15</v>
      </c>
      <c r="O1171" s="27">
        <f>Ugovori_OPULJP[[#This Row],[Bespovratna sredstva - Ukupno (EU+Nac) HRK
= Ukupna ugovorena vrijednost bespovratnih sredstava]]*Ugovori_OPULJP[[#This Row],[EU STOPA SUFINANCIRANJA %
EU CO-FINANCING RATE %]]</f>
        <v>935561</v>
      </c>
      <c r="P1171" s="27">
        <f>Ugovori_OPULJP[[#This Row],[Bespovratna sredstva - Ukupno (EU+Nac) HRK
= Ukupna ugovorena vrijednost bespovratnih sredstava]]*Ugovori_OPULJP[[#This Row],[STOPA NACIONALNOG SUFINANCIRANJA %]]</f>
        <v>165099</v>
      </c>
      <c r="Q1171" s="20">
        <v>1100660</v>
      </c>
      <c r="R1171" s="27">
        <v>0</v>
      </c>
      <c r="S1171" s="27">
        <v>0</v>
      </c>
      <c r="T1171" s="20">
        <f>Ugovori_OPULJP[[#This Row],[Bespovratna sredstva - Ukupno (EU+Nac) HRK
= Ukupna ugovorena vrijednost bespovratnih sredstava]]+Ugovori_OPULJP[[#This Row],[Javni doprinos korisnika - HRK]]+Ugovori_OPULJP[[#This Row],[Privatni doprinos korisnika - HRK]]</f>
        <v>1100660</v>
      </c>
      <c r="U1171" s="44" t="s">
        <v>32</v>
      </c>
      <c r="V1171" s="44" t="s">
        <v>29</v>
      </c>
      <c r="W1171" s="21" t="s">
        <v>4413</v>
      </c>
      <c r="X1171" s="31" t="s">
        <v>704</v>
      </c>
      <c r="Y1171" s="11"/>
    </row>
    <row r="1172" spans="1:25" ht="38.25" customHeight="1" x14ac:dyDescent="0.2">
      <c r="A1172" s="28" t="s">
        <v>4414</v>
      </c>
      <c r="B1172" s="24" t="s">
        <v>700</v>
      </c>
      <c r="C1172" s="35" t="s">
        <v>701</v>
      </c>
      <c r="D1172" s="35" t="s">
        <v>3069</v>
      </c>
      <c r="E1172" s="44" t="s">
        <v>74</v>
      </c>
      <c r="F1172" s="23" t="s">
        <v>4415</v>
      </c>
      <c r="G1172" s="23" t="s">
        <v>4416</v>
      </c>
      <c r="H1172" s="29">
        <v>44340</v>
      </c>
      <c r="I1172" s="29">
        <v>44889</v>
      </c>
      <c r="J1172" s="29" t="str">
        <f ca="1">IF(Ugovori_OPULJP[[#This Row],[DATUM ZAVRŠETKA OPERACIJE]]&lt;TODAY(),"završen","u provedbi")</f>
        <v>u provedbi</v>
      </c>
      <c r="K1172" s="22" t="s">
        <v>82</v>
      </c>
      <c r="L1172" s="18" t="s">
        <v>82</v>
      </c>
      <c r="M1172" s="42">
        <v>0.85</v>
      </c>
      <c r="N1172" s="42">
        <v>0.15</v>
      </c>
      <c r="O1172" s="27">
        <f>Ugovori_OPULJP[[#This Row],[Bespovratna sredstva - Ukupno (EU+Nac) HRK
= Ukupna ugovorena vrijednost bespovratnih sredstava]]*Ugovori_OPULJP[[#This Row],[EU STOPA SUFINANCIRANJA %
EU CO-FINANCING RATE %]]</f>
        <v>473348</v>
      </c>
      <c r="P1172" s="27">
        <f>Ugovori_OPULJP[[#This Row],[Bespovratna sredstva - Ukupno (EU+Nac) HRK
= Ukupna ugovorena vrijednost bespovratnih sredstava]]*Ugovori_OPULJP[[#This Row],[STOPA NACIONALNOG SUFINANCIRANJA %]]</f>
        <v>83532</v>
      </c>
      <c r="Q1172" s="20">
        <v>556880</v>
      </c>
      <c r="R1172" s="27">
        <v>0</v>
      </c>
      <c r="S1172" s="27">
        <v>0</v>
      </c>
      <c r="T1172" s="20">
        <f>Ugovori_OPULJP[[#This Row],[Bespovratna sredstva - Ukupno (EU+Nac) HRK
= Ukupna ugovorena vrijednost bespovratnih sredstava]]+Ugovori_OPULJP[[#This Row],[Javni doprinos korisnika - HRK]]+Ugovori_OPULJP[[#This Row],[Privatni doprinos korisnika - HRK]]</f>
        <v>556880</v>
      </c>
      <c r="U1172" s="44" t="s">
        <v>32</v>
      </c>
      <c r="V1172" s="44" t="s">
        <v>29</v>
      </c>
      <c r="W1172" s="21" t="s">
        <v>4417</v>
      </c>
      <c r="X1172" s="31" t="s">
        <v>704</v>
      </c>
      <c r="Y1172" s="11"/>
    </row>
    <row r="1173" spans="1:25" ht="38.25" customHeight="1" x14ac:dyDescent="0.2">
      <c r="A1173" s="28" t="s">
        <v>4418</v>
      </c>
      <c r="B1173" s="24" t="s">
        <v>700</v>
      </c>
      <c r="C1173" s="21" t="s">
        <v>701</v>
      </c>
      <c r="D1173" s="35" t="s">
        <v>3069</v>
      </c>
      <c r="E1173" s="44" t="s">
        <v>74</v>
      </c>
      <c r="F1173" s="23" t="s">
        <v>4419</v>
      </c>
      <c r="G1173" s="23" t="s">
        <v>1678</v>
      </c>
      <c r="H1173" s="29">
        <v>44355</v>
      </c>
      <c r="I1173" s="29">
        <v>44903</v>
      </c>
      <c r="J1173" s="29" t="str">
        <f ca="1">IF(Ugovori_OPULJP[[#This Row],[DATUM ZAVRŠETKA OPERACIJE]]&lt;TODAY(),"završen","u provedbi")</f>
        <v>u provedbi</v>
      </c>
      <c r="K1173" s="22" t="s">
        <v>82</v>
      </c>
      <c r="L1173" s="22" t="s">
        <v>82</v>
      </c>
      <c r="M1173" s="65" t="s">
        <v>3052</v>
      </c>
      <c r="N1173" s="42">
        <v>0.15</v>
      </c>
      <c r="O1173" s="27">
        <f>Ugovori_OPULJP[[#This Row],[Bespovratna sredstva - Ukupno (EU+Nac) HRK
= Ukupna ugovorena vrijednost bespovratnih sredstava]]*Ugovori_OPULJP[[#This Row],[EU STOPA SUFINANCIRANJA %
EU CO-FINANCING RATE %]]</f>
        <v>1577147.8</v>
      </c>
      <c r="P1173" s="27">
        <f>Ugovori_OPULJP[[#This Row],[Bespovratna sredstva - Ukupno (EU+Nac) HRK
= Ukupna ugovorena vrijednost bespovratnih sredstava]]*Ugovori_OPULJP[[#This Row],[STOPA NACIONALNOG SUFINANCIRANJA %]]</f>
        <v>278320.2</v>
      </c>
      <c r="Q1173" s="20">
        <v>1855468</v>
      </c>
      <c r="R1173" s="27">
        <v>0</v>
      </c>
      <c r="S1173" s="27">
        <v>0</v>
      </c>
      <c r="T1173" s="20">
        <f>Ugovori_OPULJP[[#This Row],[Bespovratna sredstva - Ukupno (EU+Nac) HRK
= Ukupna ugovorena vrijednost bespovratnih sredstava]]+Ugovori_OPULJP[[#This Row],[Javni doprinos korisnika - HRK]]+Ugovori_OPULJP[[#This Row],[Privatni doprinos korisnika - HRK]]</f>
        <v>1855468</v>
      </c>
      <c r="U1173" s="44" t="s">
        <v>32</v>
      </c>
      <c r="V1173" s="44" t="s">
        <v>29</v>
      </c>
      <c r="W1173" s="21" t="s">
        <v>4420</v>
      </c>
      <c r="X1173" s="35" t="s">
        <v>704</v>
      </c>
      <c r="Y1173" s="11"/>
    </row>
    <row r="1174" spans="1:25" ht="38.25" customHeight="1" x14ac:dyDescent="0.2">
      <c r="A1174" s="55" t="s">
        <v>4421</v>
      </c>
      <c r="B1174" s="24" t="s">
        <v>700</v>
      </c>
      <c r="C1174" s="21" t="s">
        <v>701</v>
      </c>
      <c r="D1174" s="35" t="s">
        <v>3069</v>
      </c>
      <c r="E1174" s="44" t="s">
        <v>74</v>
      </c>
      <c r="F1174" s="23" t="s">
        <v>4422</v>
      </c>
      <c r="G1174" s="37" t="s">
        <v>624</v>
      </c>
      <c r="H1174" s="29">
        <v>44365</v>
      </c>
      <c r="I1174" s="29">
        <v>44913</v>
      </c>
      <c r="J1174" s="29" t="str">
        <f ca="1">IF(Ugovori_OPULJP[[#This Row],[DATUM ZAVRŠETKA OPERACIJE]]&lt;TODAY(),"završen","u provedbi")</f>
        <v>u provedbi</v>
      </c>
      <c r="K1174" s="43" t="s">
        <v>243</v>
      </c>
      <c r="L1174" s="43" t="s">
        <v>243</v>
      </c>
      <c r="M1174" s="65" t="s">
        <v>3052</v>
      </c>
      <c r="N1174" s="42">
        <v>0.15</v>
      </c>
      <c r="O1174" s="27">
        <f>Ugovori_OPULJP[[#This Row],[Bespovratna sredstva - Ukupno (EU+Nac) HRK
= Ukupna ugovorena vrijednost bespovratnih sredstava]]*Ugovori_OPULJP[[#This Row],[EU STOPA SUFINANCIRANJA %
EU CO-FINANCING RATE %]]</f>
        <v>2365890</v>
      </c>
      <c r="P1174" s="27">
        <f>Ugovori_OPULJP[[#This Row],[Bespovratna sredstva - Ukupno (EU+Nac) HRK
= Ukupna ugovorena vrijednost bespovratnih sredstava]]*Ugovori_OPULJP[[#This Row],[STOPA NACIONALNOG SUFINANCIRANJA %]]</f>
        <v>417510</v>
      </c>
      <c r="Q1174" s="20">
        <v>2783400</v>
      </c>
      <c r="R1174" s="27">
        <v>0</v>
      </c>
      <c r="S1174" s="27">
        <v>0</v>
      </c>
      <c r="T1174" s="20">
        <f>Ugovori_OPULJP[[#This Row],[Bespovratna sredstva - Ukupno (EU+Nac) HRK
= Ukupna ugovorena vrijednost bespovratnih sredstava]]+Ugovori_OPULJP[[#This Row],[Javni doprinos korisnika - HRK]]+Ugovori_OPULJP[[#This Row],[Privatni doprinos korisnika - HRK]]</f>
        <v>2783400</v>
      </c>
      <c r="U1174" s="44" t="s">
        <v>32</v>
      </c>
      <c r="V1174" s="44" t="s">
        <v>29</v>
      </c>
      <c r="W1174" s="21" t="s">
        <v>4423</v>
      </c>
      <c r="X1174" s="35" t="s">
        <v>704</v>
      </c>
      <c r="Y1174" s="11"/>
    </row>
    <row r="1175" spans="1:25" ht="38.25" customHeight="1" x14ac:dyDescent="0.2">
      <c r="A1175" s="55" t="s">
        <v>4424</v>
      </c>
      <c r="B1175" s="24" t="s">
        <v>700</v>
      </c>
      <c r="C1175" s="35" t="s">
        <v>701</v>
      </c>
      <c r="D1175" s="35" t="s">
        <v>3069</v>
      </c>
      <c r="E1175" s="44" t="s">
        <v>74</v>
      </c>
      <c r="F1175" s="23" t="s">
        <v>4425</v>
      </c>
      <c r="G1175" s="23" t="s">
        <v>1800</v>
      </c>
      <c r="H1175" s="29">
        <v>44341</v>
      </c>
      <c r="I1175" s="29">
        <v>44890</v>
      </c>
      <c r="J1175" s="29" t="str">
        <f ca="1">IF(Ugovori_OPULJP[[#This Row],[DATUM ZAVRŠETKA OPERACIJE]]&lt;TODAY(),"završen","u provedbi")</f>
        <v>u provedbi</v>
      </c>
      <c r="K1175" s="43" t="s">
        <v>248</v>
      </c>
      <c r="L1175" s="22" t="s">
        <v>248</v>
      </c>
      <c r="M1175" s="86" t="s">
        <v>3052</v>
      </c>
      <c r="N1175" s="42">
        <v>0.15</v>
      </c>
      <c r="O1175" s="27">
        <f>Ugovori_OPULJP[[#This Row],[Bespovratna sredstva - Ukupno (EU+Nac) HRK
= Ukupna ugovorena vrijednost bespovratnih sredstava]]*Ugovori_OPULJP[[#This Row],[EU STOPA SUFINANCIRANJA %
EU CO-FINANCING RATE %]]</f>
        <v>3942895</v>
      </c>
      <c r="P1175" s="27">
        <f>Ugovori_OPULJP[[#This Row],[Bespovratna sredstva - Ukupno (EU+Nac) HRK
= Ukupna ugovorena vrijednost bespovratnih sredstava]]*Ugovori_OPULJP[[#This Row],[STOPA NACIONALNOG SUFINANCIRANJA %]]</f>
        <v>695805</v>
      </c>
      <c r="Q1175" s="20">
        <v>4638700</v>
      </c>
      <c r="R1175" s="27">
        <v>0</v>
      </c>
      <c r="S1175" s="27">
        <v>0</v>
      </c>
      <c r="T1175" s="20">
        <f>Ugovori_OPULJP[[#This Row],[Bespovratna sredstva - Ukupno (EU+Nac) HRK
= Ukupna ugovorena vrijednost bespovratnih sredstava]]+Ugovori_OPULJP[[#This Row],[Javni doprinos korisnika - HRK]]+Ugovori_OPULJP[[#This Row],[Privatni doprinos korisnika - HRK]]</f>
        <v>4638700</v>
      </c>
      <c r="U1175" s="44" t="s">
        <v>32</v>
      </c>
      <c r="V1175" s="44" t="s">
        <v>29</v>
      </c>
      <c r="W1175" s="21" t="s">
        <v>4426</v>
      </c>
      <c r="X1175" s="31" t="s">
        <v>704</v>
      </c>
      <c r="Y1175" s="11"/>
    </row>
    <row r="1176" spans="1:25" ht="38.25" customHeight="1" x14ac:dyDescent="0.2">
      <c r="A1176" s="28" t="s">
        <v>4427</v>
      </c>
      <c r="B1176" s="24" t="s">
        <v>700</v>
      </c>
      <c r="C1176" s="21" t="s">
        <v>701</v>
      </c>
      <c r="D1176" s="35" t="s">
        <v>3069</v>
      </c>
      <c r="E1176" s="44" t="s">
        <v>74</v>
      </c>
      <c r="F1176" s="23" t="s">
        <v>4428</v>
      </c>
      <c r="G1176" s="23" t="s">
        <v>4429</v>
      </c>
      <c r="H1176" s="29">
        <v>44378</v>
      </c>
      <c r="I1176" s="29">
        <v>44805</v>
      </c>
      <c r="J1176" s="29" t="str">
        <f ca="1">IF(Ugovori_OPULJP[[#This Row],[DATUM ZAVRŠETKA OPERACIJE]]&lt;TODAY(),"završen","u provedbi")</f>
        <v>u provedbi</v>
      </c>
      <c r="K1176" s="22" t="s">
        <v>354</v>
      </c>
      <c r="L1176" s="22" t="s">
        <v>354</v>
      </c>
      <c r="M1176" s="42">
        <v>0.85</v>
      </c>
      <c r="N1176" s="42">
        <v>0.15</v>
      </c>
      <c r="O1176" s="27">
        <f>Ugovori_OPULJP[[#This Row],[Bespovratna sredstva - Ukupno (EU+Nac) HRK
= Ukupna ugovorena vrijednost bespovratnih sredstava]]*Ugovori_OPULJP[[#This Row],[EU STOPA SUFINANCIRANJA %
EU CO-FINANCING RATE %]]</f>
        <v>789310</v>
      </c>
      <c r="P1176" s="27">
        <f>Ugovori_OPULJP[[#This Row],[Bespovratna sredstva - Ukupno (EU+Nac) HRK
= Ukupna ugovorena vrijednost bespovratnih sredstava]]*Ugovori_OPULJP[[#This Row],[STOPA NACIONALNOG SUFINANCIRANJA %]]</f>
        <v>139290</v>
      </c>
      <c r="Q1176" s="20">
        <v>928600</v>
      </c>
      <c r="R1176" s="27">
        <v>0</v>
      </c>
      <c r="S1176" s="27">
        <v>0</v>
      </c>
      <c r="T1176" s="20">
        <f>Ugovori_OPULJP[[#This Row],[Bespovratna sredstva - Ukupno (EU+Nac) HRK
= Ukupna ugovorena vrijednost bespovratnih sredstava]]+Ugovori_OPULJP[[#This Row],[Javni doprinos korisnika - HRK]]+Ugovori_OPULJP[[#This Row],[Privatni doprinos korisnika - HRK]]</f>
        <v>928600</v>
      </c>
      <c r="U1176" s="44" t="s">
        <v>32</v>
      </c>
      <c r="V1176" s="44" t="s">
        <v>29</v>
      </c>
      <c r="W1176" s="56" t="s">
        <v>4430</v>
      </c>
      <c r="X1176" s="31" t="s">
        <v>704</v>
      </c>
      <c r="Y1176" s="11"/>
    </row>
    <row r="1177" spans="1:25" ht="38.25" customHeight="1" x14ac:dyDescent="0.2">
      <c r="A1177" s="28" t="s">
        <v>4431</v>
      </c>
      <c r="B1177" s="24" t="s">
        <v>700</v>
      </c>
      <c r="C1177" s="35" t="s">
        <v>701</v>
      </c>
      <c r="D1177" s="35" t="s">
        <v>3069</v>
      </c>
      <c r="E1177" s="44" t="s">
        <v>74</v>
      </c>
      <c r="F1177" s="23" t="s">
        <v>3964</v>
      </c>
      <c r="G1177" s="23" t="s">
        <v>4432</v>
      </c>
      <c r="H1177" s="29">
        <v>44378</v>
      </c>
      <c r="I1177" s="29">
        <v>44805</v>
      </c>
      <c r="J1177" s="29" t="str">
        <f ca="1">IF(Ugovori_OPULJP[[#This Row],[DATUM ZAVRŠETKA OPERACIJE]]&lt;TODAY(),"završen","u provedbi")</f>
        <v>u provedbi</v>
      </c>
      <c r="K1177" s="22" t="s">
        <v>354</v>
      </c>
      <c r="L1177" s="22" t="s">
        <v>354</v>
      </c>
      <c r="M1177" s="65" t="s">
        <v>3052</v>
      </c>
      <c r="N1177" s="42">
        <v>0.15</v>
      </c>
      <c r="O1177" s="27">
        <f>Ugovori_OPULJP[[#This Row],[Bespovratna sredstva - Ukupno (EU+Nac) HRK
= Ukupna ugovorena vrijednost bespovratnih sredstava]]*Ugovori_OPULJP[[#This Row],[EU STOPA SUFINANCIRANJA %
EU CO-FINANCING RATE %]]</f>
        <v>789310</v>
      </c>
      <c r="P1177" s="27">
        <f>Ugovori_OPULJP[[#This Row],[Bespovratna sredstva - Ukupno (EU+Nac) HRK
= Ukupna ugovorena vrijednost bespovratnih sredstava]]*Ugovori_OPULJP[[#This Row],[STOPA NACIONALNOG SUFINANCIRANJA %]]</f>
        <v>139290</v>
      </c>
      <c r="Q1177" s="20">
        <v>928600</v>
      </c>
      <c r="R1177" s="27">
        <v>0</v>
      </c>
      <c r="S1177" s="27">
        <v>0</v>
      </c>
      <c r="T1177" s="20">
        <f>Ugovori_OPULJP[[#This Row],[Bespovratna sredstva - Ukupno (EU+Nac) HRK
= Ukupna ugovorena vrijednost bespovratnih sredstava]]+Ugovori_OPULJP[[#This Row],[Javni doprinos korisnika - HRK]]+Ugovori_OPULJP[[#This Row],[Privatni doprinos korisnika - HRK]]</f>
        <v>928600</v>
      </c>
      <c r="U1177" s="44" t="s">
        <v>32</v>
      </c>
      <c r="V1177" s="44" t="s">
        <v>29</v>
      </c>
      <c r="W1177" s="21" t="s">
        <v>4433</v>
      </c>
      <c r="X1177" s="31" t="s">
        <v>704</v>
      </c>
      <c r="Y1177" s="11"/>
    </row>
    <row r="1178" spans="1:25" ht="38.25" customHeight="1" x14ac:dyDescent="0.2">
      <c r="A1178" s="28" t="s">
        <v>4434</v>
      </c>
      <c r="B1178" s="24" t="s">
        <v>700</v>
      </c>
      <c r="C1178" s="35" t="s">
        <v>701</v>
      </c>
      <c r="D1178" s="35" t="s">
        <v>3069</v>
      </c>
      <c r="E1178" s="44" t="s">
        <v>74</v>
      </c>
      <c r="F1178" s="23" t="s">
        <v>4435</v>
      </c>
      <c r="G1178" s="23" t="s">
        <v>4436</v>
      </c>
      <c r="H1178" s="29">
        <v>44342</v>
      </c>
      <c r="I1178" s="29">
        <v>44738</v>
      </c>
      <c r="J1178" s="29" t="str">
        <f ca="1">IF(Ugovori_OPULJP[[#This Row],[DATUM ZAVRŠETKA OPERACIJE]]&lt;TODAY(),"završen","u provedbi")</f>
        <v>završen</v>
      </c>
      <c r="K1178" s="43" t="s">
        <v>97</v>
      </c>
      <c r="L1178" s="43" t="s">
        <v>97</v>
      </c>
      <c r="M1178" s="65" t="s">
        <v>3052</v>
      </c>
      <c r="N1178" s="42">
        <v>0.15</v>
      </c>
      <c r="O1178" s="27">
        <f>Ugovori_OPULJP[[#This Row],[Bespovratna sredstva - Ukupno (EU+Nac) HRK
= Ukupna ugovorena vrijednost bespovratnih sredstava]]*Ugovori_OPULJP[[#This Row],[EU STOPA SUFINANCIRANJA %
EU CO-FINANCING RATE %]]</f>
        <v>787567.5</v>
      </c>
      <c r="P1178" s="27">
        <f>Ugovori_OPULJP[[#This Row],[Bespovratna sredstva - Ukupno (EU+Nac) HRK
= Ukupna ugovorena vrijednost bespovratnih sredstava]]*Ugovori_OPULJP[[#This Row],[STOPA NACIONALNOG SUFINANCIRANJA %]]</f>
        <v>138982.5</v>
      </c>
      <c r="Q1178" s="20">
        <v>926550</v>
      </c>
      <c r="R1178" s="27">
        <v>0</v>
      </c>
      <c r="S1178" s="27">
        <v>0</v>
      </c>
      <c r="T1178" s="20">
        <f>Ugovori_OPULJP[[#This Row],[Bespovratna sredstva - Ukupno (EU+Nac) HRK
= Ukupna ugovorena vrijednost bespovratnih sredstava]]+Ugovori_OPULJP[[#This Row],[Javni doprinos korisnika - HRK]]+Ugovori_OPULJP[[#This Row],[Privatni doprinos korisnika - HRK]]</f>
        <v>926550</v>
      </c>
      <c r="U1178" s="44" t="s">
        <v>32</v>
      </c>
      <c r="V1178" s="44" t="s">
        <v>29</v>
      </c>
      <c r="W1178" s="21" t="s">
        <v>4437</v>
      </c>
      <c r="X1178" s="31" t="s">
        <v>704</v>
      </c>
      <c r="Y1178" s="11"/>
    </row>
    <row r="1179" spans="1:25" ht="38.25" customHeight="1" x14ac:dyDescent="0.2">
      <c r="A1179" s="28" t="s">
        <v>4438</v>
      </c>
      <c r="B1179" s="24" t="s">
        <v>700</v>
      </c>
      <c r="C1179" s="35" t="s">
        <v>701</v>
      </c>
      <c r="D1179" s="35" t="s">
        <v>3069</v>
      </c>
      <c r="E1179" s="44" t="s">
        <v>74</v>
      </c>
      <c r="F1179" s="23" t="s">
        <v>4439</v>
      </c>
      <c r="G1179" s="37" t="s">
        <v>1936</v>
      </c>
      <c r="H1179" s="29">
        <v>44370</v>
      </c>
      <c r="I1179" s="29">
        <v>44827</v>
      </c>
      <c r="J1179" s="29" t="str">
        <f ca="1">IF(Ugovori_OPULJP[[#This Row],[DATUM ZAVRŠETKA OPERACIJE]]&lt;TODAY(),"završen","u provedbi")</f>
        <v>u provedbi</v>
      </c>
      <c r="K1179" s="43" t="s">
        <v>97</v>
      </c>
      <c r="L1179" s="43" t="s">
        <v>97</v>
      </c>
      <c r="M1179" s="65" t="s">
        <v>3052</v>
      </c>
      <c r="N1179" s="42">
        <v>0.15</v>
      </c>
      <c r="O1179" s="27">
        <f>Ugovori_OPULJP[[#This Row],[Bespovratna sredstva - Ukupno (EU+Nac) HRK
= Ukupna ugovorena vrijednost bespovratnih sredstava]]*Ugovori_OPULJP[[#This Row],[EU STOPA SUFINANCIRANJA %
EU CO-FINANCING RATE %]]</f>
        <v>2367420</v>
      </c>
      <c r="P1179" s="27">
        <f>Ugovori_OPULJP[[#This Row],[Bespovratna sredstva - Ukupno (EU+Nac) HRK
= Ukupna ugovorena vrijednost bespovratnih sredstava]]*Ugovori_OPULJP[[#This Row],[STOPA NACIONALNOG SUFINANCIRANJA %]]</f>
        <v>417780</v>
      </c>
      <c r="Q1179" s="20">
        <v>2785200</v>
      </c>
      <c r="R1179" s="27">
        <v>0</v>
      </c>
      <c r="S1179" s="27">
        <v>0</v>
      </c>
      <c r="T1179" s="20">
        <f>Ugovori_OPULJP[[#This Row],[Bespovratna sredstva - Ukupno (EU+Nac) HRK
= Ukupna ugovorena vrijednost bespovratnih sredstava]]+Ugovori_OPULJP[[#This Row],[Javni doprinos korisnika - HRK]]+Ugovori_OPULJP[[#This Row],[Privatni doprinos korisnika - HRK]]</f>
        <v>2785200</v>
      </c>
      <c r="U1179" s="44" t="s">
        <v>32</v>
      </c>
      <c r="V1179" s="44" t="s">
        <v>29</v>
      </c>
      <c r="W1179" s="21" t="s">
        <v>4440</v>
      </c>
      <c r="X1179" s="31" t="s">
        <v>704</v>
      </c>
      <c r="Y1179" s="11"/>
    </row>
    <row r="1180" spans="1:25" ht="38.25" customHeight="1" x14ac:dyDescent="0.2">
      <c r="A1180" s="28" t="s">
        <v>4441</v>
      </c>
      <c r="B1180" s="24" t="s">
        <v>700</v>
      </c>
      <c r="C1180" s="35" t="s">
        <v>701</v>
      </c>
      <c r="D1180" s="35" t="s">
        <v>3069</v>
      </c>
      <c r="E1180" s="44" t="s">
        <v>74</v>
      </c>
      <c r="F1180" s="23" t="s">
        <v>4442</v>
      </c>
      <c r="G1180" s="23" t="s">
        <v>4443</v>
      </c>
      <c r="H1180" s="29">
        <v>44390</v>
      </c>
      <c r="I1180" s="29">
        <v>44878</v>
      </c>
      <c r="J1180" s="29" t="str">
        <f ca="1">IF(Ugovori_OPULJP[[#This Row],[DATUM ZAVRŠETKA OPERACIJE]]&lt;TODAY(),"završen","u provedbi")</f>
        <v>u provedbi</v>
      </c>
      <c r="K1180" s="22" t="s">
        <v>560</v>
      </c>
      <c r="L1180" s="22" t="s">
        <v>560</v>
      </c>
      <c r="M1180" s="65" t="s">
        <v>3052</v>
      </c>
      <c r="N1180" s="42">
        <v>0.15</v>
      </c>
      <c r="O1180" s="27">
        <f>Ugovori_OPULJP[[#This Row],[Bespovratna sredstva - Ukupno (EU+Nac) HRK
= Ukupna ugovorena vrijednost bespovratnih sredstava]]*Ugovori_OPULJP[[#This Row],[EU STOPA SUFINANCIRANJA %
EU CO-FINANCING RATE %]]</f>
        <v>759209.375</v>
      </c>
      <c r="P1180" s="27">
        <f>Ugovori_OPULJP[[#This Row],[Bespovratna sredstva - Ukupno (EU+Nac) HRK
= Ukupna ugovorena vrijednost bespovratnih sredstava]]*Ugovori_OPULJP[[#This Row],[STOPA NACIONALNOG SUFINANCIRANJA %]]</f>
        <v>133978.125</v>
      </c>
      <c r="Q1180" s="20">
        <v>893187.5</v>
      </c>
      <c r="R1180" s="27">
        <v>0</v>
      </c>
      <c r="S1180" s="27">
        <v>0</v>
      </c>
      <c r="T1180" s="20">
        <f>Ugovori_OPULJP[[#This Row],[Bespovratna sredstva - Ukupno (EU+Nac) HRK
= Ukupna ugovorena vrijednost bespovratnih sredstava]]+Ugovori_OPULJP[[#This Row],[Javni doprinos korisnika - HRK]]+Ugovori_OPULJP[[#This Row],[Privatni doprinos korisnika - HRK]]</f>
        <v>893187.5</v>
      </c>
      <c r="U1180" s="44" t="s">
        <v>32</v>
      </c>
      <c r="V1180" s="44" t="s">
        <v>29</v>
      </c>
      <c r="W1180" s="21" t="s">
        <v>4444</v>
      </c>
      <c r="X1180" s="31" t="s">
        <v>704</v>
      </c>
      <c r="Y1180" s="11"/>
    </row>
    <row r="1181" spans="1:25" ht="51" customHeight="1" x14ac:dyDescent="0.2">
      <c r="A1181" s="28" t="s">
        <v>4445</v>
      </c>
      <c r="B1181" s="24" t="s">
        <v>700</v>
      </c>
      <c r="C1181" s="35" t="s">
        <v>701</v>
      </c>
      <c r="D1181" s="35" t="s">
        <v>3069</v>
      </c>
      <c r="E1181" s="44" t="s">
        <v>74</v>
      </c>
      <c r="F1181" s="23" t="s">
        <v>4446</v>
      </c>
      <c r="G1181" s="23" t="s">
        <v>4447</v>
      </c>
      <c r="H1181" s="29">
        <v>44340</v>
      </c>
      <c r="I1181" s="29">
        <v>44889</v>
      </c>
      <c r="J1181" s="29" t="str">
        <f ca="1">IF(Ugovori_OPULJP[[#This Row],[DATUM ZAVRŠETKA OPERACIJE]]&lt;TODAY(),"završen","u provedbi")</f>
        <v>u provedbi</v>
      </c>
      <c r="K1181" s="43" t="s">
        <v>402</v>
      </c>
      <c r="L1181" s="18" t="s">
        <v>402</v>
      </c>
      <c r="M1181" s="65" t="s">
        <v>3052</v>
      </c>
      <c r="N1181" s="42">
        <v>0.15</v>
      </c>
      <c r="O1181" s="27">
        <f>Ugovori_OPULJP[[#This Row],[Bespovratna sredstva - Ukupno (EU+Nac) HRK
= Ukupna ugovorena vrijednost bespovratnih sredstava]]*Ugovori_OPULJP[[#This Row],[EU STOPA SUFINANCIRANJA %
EU CO-FINANCING RATE %]]</f>
        <v>2311490</v>
      </c>
      <c r="P1181" s="27">
        <f>Ugovori_OPULJP[[#This Row],[Bespovratna sredstva - Ukupno (EU+Nac) HRK
= Ukupna ugovorena vrijednost bespovratnih sredstava]]*Ugovori_OPULJP[[#This Row],[STOPA NACIONALNOG SUFINANCIRANJA %]]</f>
        <v>407910</v>
      </c>
      <c r="Q1181" s="20">
        <v>2719400</v>
      </c>
      <c r="R1181" s="27">
        <v>0</v>
      </c>
      <c r="S1181" s="27">
        <v>0</v>
      </c>
      <c r="T1181" s="20">
        <f>Ugovori_OPULJP[[#This Row],[Bespovratna sredstva - Ukupno (EU+Nac) HRK
= Ukupna ugovorena vrijednost bespovratnih sredstava]]+Ugovori_OPULJP[[#This Row],[Javni doprinos korisnika - HRK]]+Ugovori_OPULJP[[#This Row],[Privatni doprinos korisnika - HRK]]</f>
        <v>2719400</v>
      </c>
      <c r="U1181" s="44" t="s">
        <v>32</v>
      </c>
      <c r="V1181" s="44" t="s">
        <v>29</v>
      </c>
      <c r="W1181" s="21" t="s">
        <v>4448</v>
      </c>
      <c r="X1181" s="31" t="s">
        <v>704</v>
      </c>
      <c r="Y1181" s="11"/>
    </row>
    <row r="1182" spans="1:25" ht="38.25" customHeight="1" x14ac:dyDescent="0.2">
      <c r="A1182" s="28" t="s">
        <v>4449</v>
      </c>
      <c r="B1182" s="24" t="s">
        <v>700</v>
      </c>
      <c r="C1182" s="35" t="s">
        <v>701</v>
      </c>
      <c r="D1182" s="35" t="s">
        <v>3069</v>
      </c>
      <c r="E1182" s="44" t="s">
        <v>74</v>
      </c>
      <c r="F1182" s="23" t="s">
        <v>4450</v>
      </c>
      <c r="G1182" s="23" t="s">
        <v>1743</v>
      </c>
      <c r="H1182" s="29">
        <v>44372</v>
      </c>
      <c r="I1182" s="29">
        <v>44798</v>
      </c>
      <c r="J1182" s="29" t="str">
        <f ca="1">IF(Ugovori_OPULJP[[#This Row],[DATUM ZAVRŠETKA OPERACIJE]]&lt;TODAY(),"završen","u provedbi")</f>
        <v>u provedbi</v>
      </c>
      <c r="K1182" s="22" t="s">
        <v>171</v>
      </c>
      <c r="L1182" s="22" t="s">
        <v>171</v>
      </c>
      <c r="M1182" s="65" t="s">
        <v>3052</v>
      </c>
      <c r="N1182" s="42">
        <v>0.15</v>
      </c>
      <c r="O1182" s="27">
        <f>Ugovori_OPULJP[[#This Row],[Bespovratna sredstva - Ukupno (EU+Nac) HRK
= Ukupna ugovorena vrijednost bespovratnih sredstava]]*Ugovori_OPULJP[[#This Row],[EU STOPA SUFINANCIRANJA %
EU CO-FINANCING RATE %]]</f>
        <v>1420001.5</v>
      </c>
      <c r="P1182" s="27">
        <f>Ugovori_OPULJP[[#This Row],[Bespovratna sredstva - Ukupno (EU+Nac) HRK
= Ukupna ugovorena vrijednost bespovratnih sredstava]]*Ugovori_OPULJP[[#This Row],[STOPA NACIONALNOG SUFINANCIRANJA %]]</f>
        <v>250588.5</v>
      </c>
      <c r="Q1182" s="20">
        <v>1670590</v>
      </c>
      <c r="R1182" s="27">
        <v>0</v>
      </c>
      <c r="S1182" s="27">
        <v>0</v>
      </c>
      <c r="T1182" s="20">
        <f>Ugovori_OPULJP[[#This Row],[Bespovratna sredstva - Ukupno (EU+Nac) HRK
= Ukupna ugovorena vrijednost bespovratnih sredstava]]+Ugovori_OPULJP[[#This Row],[Javni doprinos korisnika - HRK]]+Ugovori_OPULJP[[#This Row],[Privatni doprinos korisnika - HRK]]</f>
        <v>1670590</v>
      </c>
      <c r="U1182" s="44" t="s">
        <v>32</v>
      </c>
      <c r="V1182" s="44" t="s">
        <v>29</v>
      </c>
      <c r="W1182" s="21" t="s">
        <v>4451</v>
      </c>
      <c r="X1182" s="31" t="s">
        <v>704</v>
      </c>
      <c r="Y1182" s="11"/>
    </row>
    <row r="1183" spans="1:25" ht="38.25" customHeight="1" x14ac:dyDescent="0.2">
      <c r="A1183" s="28" t="s">
        <v>4452</v>
      </c>
      <c r="B1183" s="24" t="s">
        <v>700</v>
      </c>
      <c r="C1183" s="21" t="s">
        <v>701</v>
      </c>
      <c r="D1183" s="35" t="s">
        <v>3069</v>
      </c>
      <c r="E1183" s="44" t="s">
        <v>74</v>
      </c>
      <c r="F1183" s="23" t="s">
        <v>4453</v>
      </c>
      <c r="G1183" s="23" t="s">
        <v>4454</v>
      </c>
      <c r="H1183" s="29">
        <v>44363</v>
      </c>
      <c r="I1183" s="29">
        <v>44911</v>
      </c>
      <c r="J1183" s="29" t="str">
        <f ca="1">IF(Ugovori_OPULJP[[#This Row],[DATUM ZAVRŠETKA OPERACIJE]]&lt;TODAY(),"završen","u provedbi")</f>
        <v>u provedbi</v>
      </c>
      <c r="K1183" s="43" t="s">
        <v>4455</v>
      </c>
      <c r="L1183" s="43" t="s">
        <v>31</v>
      </c>
      <c r="M1183" s="65" t="s">
        <v>3052</v>
      </c>
      <c r="N1183" s="42">
        <v>0.15</v>
      </c>
      <c r="O1183" s="27">
        <f>Ugovori_OPULJP[[#This Row],[Bespovratna sredstva - Ukupno (EU+Nac) HRK
= Ukupna ugovorena vrijednost bespovratnih sredstava]]*Ugovori_OPULJP[[#This Row],[EU STOPA SUFINANCIRANJA %
EU CO-FINANCING RATE %]]</f>
        <v>2999571.12</v>
      </c>
      <c r="P1183" s="27">
        <f>Ugovori_OPULJP[[#This Row],[Bespovratna sredstva - Ukupno (EU+Nac) HRK
= Ukupna ugovorena vrijednost bespovratnih sredstava]]*Ugovori_OPULJP[[#This Row],[STOPA NACIONALNOG SUFINANCIRANJA %]]</f>
        <v>529336.07999999996</v>
      </c>
      <c r="Q1183" s="20">
        <v>3528907.2</v>
      </c>
      <c r="R1183" s="27">
        <v>0</v>
      </c>
      <c r="S1183" s="27">
        <v>0</v>
      </c>
      <c r="T1183" s="20">
        <f>Ugovori_OPULJP[[#This Row],[Bespovratna sredstva - Ukupno (EU+Nac) HRK
= Ukupna ugovorena vrijednost bespovratnih sredstava]]+Ugovori_OPULJP[[#This Row],[Javni doprinos korisnika - HRK]]+Ugovori_OPULJP[[#This Row],[Privatni doprinos korisnika - HRK]]</f>
        <v>3528907.2</v>
      </c>
      <c r="U1183" s="44" t="s">
        <v>32</v>
      </c>
      <c r="V1183" s="44" t="s">
        <v>29</v>
      </c>
      <c r="W1183" s="21" t="s">
        <v>4456</v>
      </c>
      <c r="X1183" s="35" t="s">
        <v>704</v>
      </c>
      <c r="Y1183" s="11"/>
    </row>
    <row r="1184" spans="1:25" ht="38.25" customHeight="1" x14ac:dyDescent="0.2">
      <c r="A1184" s="28" t="s">
        <v>4457</v>
      </c>
      <c r="B1184" s="24" t="s">
        <v>700</v>
      </c>
      <c r="C1184" s="35" t="s">
        <v>701</v>
      </c>
      <c r="D1184" s="35" t="s">
        <v>3069</v>
      </c>
      <c r="E1184" s="44" t="s">
        <v>74</v>
      </c>
      <c r="F1184" s="23" t="s">
        <v>4458</v>
      </c>
      <c r="G1184" s="23" t="s">
        <v>1893</v>
      </c>
      <c r="H1184" s="29">
        <v>44377</v>
      </c>
      <c r="I1184" s="29">
        <v>44925</v>
      </c>
      <c r="J1184" s="29" t="str">
        <f ca="1">IF(Ugovori_OPULJP[[#This Row],[DATUM ZAVRŠETKA OPERACIJE]]&lt;TODAY(),"završen","u provedbi")</f>
        <v>u provedbi</v>
      </c>
      <c r="K1184" s="22" t="s">
        <v>324</v>
      </c>
      <c r="L1184" s="22" t="s">
        <v>324</v>
      </c>
      <c r="M1184" s="65" t="s">
        <v>3052</v>
      </c>
      <c r="N1184" s="42">
        <v>0.15</v>
      </c>
      <c r="O1184" s="27">
        <f>Ugovori_OPULJP[[#This Row],[Bespovratna sredstva - Ukupno (EU+Nac) HRK
= Ukupna ugovorena vrijednost bespovratnih sredstava]]*Ugovori_OPULJP[[#This Row],[EU STOPA SUFINANCIRANJA %
EU CO-FINANCING RATE %]]</f>
        <v>1261765.5</v>
      </c>
      <c r="P1184" s="27">
        <f>Ugovori_OPULJP[[#This Row],[Bespovratna sredstva - Ukupno (EU+Nac) HRK
= Ukupna ugovorena vrijednost bespovratnih sredstava]]*Ugovori_OPULJP[[#This Row],[STOPA NACIONALNOG SUFINANCIRANJA %]]</f>
        <v>222664.5</v>
      </c>
      <c r="Q1184" s="20">
        <v>1484430</v>
      </c>
      <c r="R1184" s="27">
        <v>0</v>
      </c>
      <c r="S1184" s="27">
        <v>0</v>
      </c>
      <c r="T1184" s="20">
        <f>Ugovori_OPULJP[[#This Row],[Bespovratna sredstva - Ukupno (EU+Nac) HRK
= Ukupna ugovorena vrijednost bespovratnih sredstava]]+Ugovori_OPULJP[[#This Row],[Javni doprinos korisnika - HRK]]+Ugovori_OPULJP[[#This Row],[Privatni doprinos korisnika - HRK]]</f>
        <v>1484430</v>
      </c>
      <c r="U1184" s="44" t="s">
        <v>32</v>
      </c>
      <c r="V1184" s="44" t="s">
        <v>29</v>
      </c>
      <c r="W1184" s="21" t="s">
        <v>4459</v>
      </c>
      <c r="X1184" s="31" t="s">
        <v>704</v>
      </c>
      <c r="Y1184" s="11"/>
    </row>
    <row r="1185" spans="1:25" ht="51" customHeight="1" x14ac:dyDescent="0.2">
      <c r="A1185" s="55" t="s">
        <v>4460</v>
      </c>
      <c r="B1185" s="24" t="s">
        <v>700</v>
      </c>
      <c r="C1185" s="21" t="s">
        <v>701</v>
      </c>
      <c r="D1185" s="35" t="s">
        <v>3069</v>
      </c>
      <c r="E1185" s="44" t="s">
        <v>74</v>
      </c>
      <c r="F1185" s="23" t="s">
        <v>4461</v>
      </c>
      <c r="G1185" s="23" t="s">
        <v>4462</v>
      </c>
      <c r="H1185" s="29">
        <v>44368</v>
      </c>
      <c r="I1185" s="29">
        <v>44855</v>
      </c>
      <c r="J1185" s="29" t="str">
        <f ca="1">IF(Ugovori_OPULJP[[#This Row],[DATUM ZAVRŠETKA OPERACIJE]]&lt;TODAY(),"završen","u provedbi")</f>
        <v>u provedbi</v>
      </c>
      <c r="K1185" s="43" t="s">
        <v>324</v>
      </c>
      <c r="L1185" s="43" t="s">
        <v>324</v>
      </c>
      <c r="M1185" s="65" t="s">
        <v>3052</v>
      </c>
      <c r="N1185" s="42">
        <v>0.15</v>
      </c>
      <c r="O1185" s="27">
        <f>Ugovori_OPULJP[[#This Row],[Bespovratna sredstva - Ukupno (EU+Nac) HRK
= Ukupna ugovorena vrijednost bespovratnih sredstava]]*Ugovori_OPULJP[[#This Row],[EU STOPA SUFINANCIRANJA %
EU CO-FINANCING RATE %]]</f>
        <v>1574200</v>
      </c>
      <c r="P1185" s="27">
        <f>Ugovori_OPULJP[[#This Row],[Bespovratna sredstva - Ukupno (EU+Nac) HRK
= Ukupna ugovorena vrijednost bespovratnih sredstava]]*Ugovori_OPULJP[[#This Row],[STOPA NACIONALNOG SUFINANCIRANJA %]]</f>
        <v>277800</v>
      </c>
      <c r="Q1185" s="20">
        <v>1852000</v>
      </c>
      <c r="R1185" s="27">
        <v>0</v>
      </c>
      <c r="S1185" s="27">
        <v>0</v>
      </c>
      <c r="T1185" s="20">
        <f>Ugovori_OPULJP[[#This Row],[Bespovratna sredstva - Ukupno (EU+Nac) HRK
= Ukupna ugovorena vrijednost bespovratnih sredstava]]+Ugovori_OPULJP[[#This Row],[Javni doprinos korisnika - HRK]]+Ugovori_OPULJP[[#This Row],[Privatni doprinos korisnika - HRK]]</f>
        <v>1852000</v>
      </c>
      <c r="U1185" s="44" t="s">
        <v>32</v>
      </c>
      <c r="V1185" s="44" t="s">
        <v>29</v>
      </c>
      <c r="W1185" s="21" t="s">
        <v>4463</v>
      </c>
      <c r="X1185" s="35" t="s">
        <v>704</v>
      </c>
      <c r="Y1185" s="11"/>
    </row>
    <row r="1186" spans="1:25" ht="38.25" customHeight="1" x14ac:dyDescent="0.2">
      <c r="A1186" s="28" t="s">
        <v>4464</v>
      </c>
      <c r="B1186" s="24" t="s">
        <v>700</v>
      </c>
      <c r="C1186" s="21" t="s">
        <v>701</v>
      </c>
      <c r="D1186" s="35" t="s">
        <v>3069</v>
      </c>
      <c r="E1186" s="44" t="s">
        <v>74</v>
      </c>
      <c r="F1186" s="23" t="s">
        <v>4465</v>
      </c>
      <c r="G1186" s="23" t="s">
        <v>4466</v>
      </c>
      <c r="H1186" s="29">
        <v>44370</v>
      </c>
      <c r="I1186" s="29">
        <v>44857</v>
      </c>
      <c r="J1186" s="29" t="str">
        <f ca="1">IF(Ugovori_OPULJP[[#This Row],[DATUM ZAVRŠETKA OPERACIJE]]&lt;TODAY(),"završen","u provedbi")</f>
        <v>u provedbi</v>
      </c>
      <c r="K1186" s="43" t="s">
        <v>354</v>
      </c>
      <c r="L1186" s="22" t="s">
        <v>354</v>
      </c>
      <c r="M1186" s="65" t="s">
        <v>3052</v>
      </c>
      <c r="N1186" s="42">
        <v>0.15</v>
      </c>
      <c r="O1186" s="27">
        <f>Ugovori_OPULJP[[#This Row],[Bespovratna sredstva - Ukupno (EU+Nac) HRK
= Ukupna ugovorena vrijednost bespovratnih sredstava]]*Ugovori_OPULJP[[#This Row],[EU STOPA SUFINANCIRANJA %
EU CO-FINANCING RATE %]]</f>
        <v>786802.5</v>
      </c>
      <c r="P1186" s="27">
        <f>Ugovori_OPULJP[[#This Row],[Bespovratna sredstva - Ukupno (EU+Nac) HRK
= Ukupna ugovorena vrijednost bespovratnih sredstava]]*Ugovori_OPULJP[[#This Row],[STOPA NACIONALNOG SUFINANCIRANJA %]]</f>
        <v>138847.5</v>
      </c>
      <c r="Q1186" s="20">
        <v>925650</v>
      </c>
      <c r="R1186" s="27">
        <v>0</v>
      </c>
      <c r="S1186" s="27">
        <v>0</v>
      </c>
      <c r="T1186" s="20">
        <f>Ugovori_OPULJP[[#This Row],[Bespovratna sredstva - Ukupno (EU+Nac) HRK
= Ukupna ugovorena vrijednost bespovratnih sredstava]]+Ugovori_OPULJP[[#This Row],[Javni doprinos korisnika - HRK]]+Ugovori_OPULJP[[#This Row],[Privatni doprinos korisnika - HRK]]</f>
        <v>925650</v>
      </c>
      <c r="U1186" s="44" t="s">
        <v>32</v>
      </c>
      <c r="V1186" s="44" t="s">
        <v>29</v>
      </c>
      <c r="W1186" s="21" t="s">
        <v>4467</v>
      </c>
      <c r="X1186" s="31" t="s">
        <v>704</v>
      </c>
      <c r="Y1186" s="11"/>
    </row>
    <row r="1187" spans="1:25" ht="76.5" customHeight="1" x14ac:dyDescent="0.2">
      <c r="A1187" s="28" t="s">
        <v>4468</v>
      </c>
      <c r="B1187" s="24" t="s">
        <v>700</v>
      </c>
      <c r="C1187" s="35" t="s">
        <v>701</v>
      </c>
      <c r="D1187" s="35" t="s">
        <v>3069</v>
      </c>
      <c r="E1187" s="44" t="s">
        <v>74</v>
      </c>
      <c r="F1187" s="23" t="s">
        <v>4469</v>
      </c>
      <c r="G1187" s="23" t="s">
        <v>1784</v>
      </c>
      <c r="H1187" s="29">
        <v>44340</v>
      </c>
      <c r="I1187" s="29">
        <v>44889</v>
      </c>
      <c r="J1187" s="29" t="str">
        <f ca="1">IF(Ugovori_OPULJP[[#This Row],[DATUM ZAVRŠETKA OPERACIJE]]&lt;TODAY(),"završen","u provedbi")</f>
        <v>u provedbi</v>
      </c>
      <c r="K1187" s="43" t="s">
        <v>560</v>
      </c>
      <c r="L1187" s="43" t="s">
        <v>560</v>
      </c>
      <c r="M1187" s="65" t="s">
        <v>3052</v>
      </c>
      <c r="N1187" s="42">
        <v>0.15</v>
      </c>
      <c r="O1187" s="27">
        <f>Ugovori_OPULJP[[#This Row],[Bespovratna sredstva - Ukupno (EU+Nac) HRK
= Ukupna ugovorena vrijednost bespovratnih sredstava]]*Ugovori_OPULJP[[#This Row],[EU STOPA SUFINANCIRANJA %
EU CO-FINANCING RATE %]]</f>
        <v>1178393.25</v>
      </c>
      <c r="P1187" s="27">
        <f>Ugovori_OPULJP[[#This Row],[Bespovratna sredstva - Ukupno (EU+Nac) HRK
= Ukupna ugovorena vrijednost bespovratnih sredstava]]*Ugovori_OPULJP[[#This Row],[STOPA NACIONALNOG SUFINANCIRANJA %]]</f>
        <v>207951.75</v>
      </c>
      <c r="Q1187" s="20">
        <v>1386345</v>
      </c>
      <c r="R1187" s="27">
        <v>0</v>
      </c>
      <c r="S1187" s="27">
        <v>0</v>
      </c>
      <c r="T1187" s="20">
        <f>Ugovori_OPULJP[[#This Row],[Bespovratna sredstva - Ukupno (EU+Nac) HRK
= Ukupna ugovorena vrijednost bespovratnih sredstava]]+Ugovori_OPULJP[[#This Row],[Javni doprinos korisnika - HRK]]+Ugovori_OPULJP[[#This Row],[Privatni doprinos korisnika - HRK]]</f>
        <v>1386345</v>
      </c>
      <c r="U1187" s="44" t="s">
        <v>32</v>
      </c>
      <c r="V1187" s="44" t="s">
        <v>29</v>
      </c>
      <c r="W1187" s="21" t="s">
        <v>4470</v>
      </c>
      <c r="X1187" s="31" t="s">
        <v>704</v>
      </c>
      <c r="Y1187" s="11"/>
    </row>
    <row r="1188" spans="1:25" ht="51" customHeight="1" x14ac:dyDescent="0.2">
      <c r="A1188" s="28" t="s">
        <v>4471</v>
      </c>
      <c r="B1188" s="24" t="s">
        <v>700</v>
      </c>
      <c r="C1188" s="35" t="s">
        <v>701</v>
      </c>
      <c r="D1188" s="35" t="s">
        <v>3069</v>
      </c>
      <c r="E1188" s="44" t="s">
        <v>74</v>
      </c>
      <c r="F1188" s="23" t="s">
        <v>4472</v>
      </c>
      <c r="G1188" s="37" t="s">
        <v>2016</v>
      </c>
      <c r="H1188" s="29">
        <v>44341</v>
      </c>
      <c r="I1188" s="29">
        <v>44798</v>
      </c>
      <c r="J1188" s="29" t="str">
        <f ca="1">IF(Ugovori_OPULJP[[#This Row],[DATUM ZAVRŠETKA OPERACIJE]]&lt;TODAY(),"završen","u provedbi")</f>
        <v>u provedbi</v>
      </c>
      <c r="K1188" s="43" t="s">
        <v>248</v>
      </c>
      <c r="L1188" s="22" t="s">
        <v>248</v>
      </c>
      <c r="M1188" s="65" t="s">
        <v>3052</v>
      </c>
      <c r="N1188" s="42">
        <v>0.15</v>
      </c>
      <c r="O1188" s="27">
        <f>Ugovori_OPULJP[[#This Row],[Bespovratna sredstva - Ukupno (EU+Nac) HRK
= Ukupna ugovorena vrijednost bespovratnih sredstava]]*Ugovori_OPULJP[[#This Row],[EU STOPA SUFINANCIRANJA %
EU CO-FINANCING RATE %]]</f>
        <v>473535</v>
      </c>
      <c r="P1188" s="27">
        <f>Ugovori_OPULJP[[#This Row],[Bespovratna sredstva - Ukupno (EU+Nac) HRK
= Ukupna ugovorena vrijednost bespovratnih sredstava]]*Ugovori_OPULJP[[#This Row],[STOPA NACIONALNOG SUFINANCIRANJA %]]</f>
        <v>83565</v>
      </c>
      <c r="Q1188" s="20">
        <v>557100</v>
      </c>
      <c r="R1188" s="27">
        <v>0</v>
      </c>
      <c r="S1188" s="27">
        <v>0</v>
      </c>
      <c r="T1188" s="20">
        <f>Ugovori_OPULJP[[#This Row],[Bespovratna sredstva - Ukupno (EU+Nac) HRK
= Ukupna ugovorena vrijednost bespovratnih sredstava]]+Ugovori_OPULJP[[#This Row],[Javni doprinos korisnika - HRK]]+Ugovori_OPULJP[[#This Row],[Privatni doprinos korisnika - HRK]]</f>
        <v>557100</v>
      </c>
      <c r="U1188" s="44" t="s">
        <v>32</v>
      </c>
      <c r="V1188" s="44" t="s">
        <v>29</v>
      </c>
      <c r="W1188" s="21" t="s">
        <v>4473</v>
      </c>
      <c r="X1188" s="31" t="s">
        <v>704</v>
      </c>
      <c r="Y1188" s="11"/>
    </row>
    <row r="1189" spans="1:25" ht="38.25" customHeight="1" x14ac:dyDescent="0.2">
      <c r="A1189" s="28" t="s">
        <v>4474</v>
      </c>
      <c r="B1189" s="24" t="s">
        <v>700</v>
      </c>
      <c r="C1189" s="35" t="s">
        <v>701</v>
      </c>
      <c r="D1189" s="35" t="s">
        <v>3069</v>
      </c>
      <c r="E1189" s="44" t="s">
        <v>74</v>
      </c>
      <c r="F1189" s="23" t="s">
        <v>4475</v>
      </c>
      <c r="G1189" s="23" t="s">
        <v>1932</v>
      </c>
      <c r="H1189" s="29">
        <v>44347</v>
      </c>
      <c r="I1189" s="29">
        <v>44895</v>
      </c>
      <c r="J1189" s="29" t="str">
        <f ca="1">IF(Ugovori_OPULJP[[#This Row],[DATUM ZAVRŠETKA OPERACIJE]]&lt;TODAY(),"završen","u provedbi")</f>
        <v>u provedbi</v>
      </c>
      <c r="K1189" s="22" t="s">
        <v>248</v>
      </c>
      <c r="L1189" s="22" t="s">
        <v>248</v>
      </c>
      <c r="M1189" s="65" t="s">
        <v>3052</v>
      </c>
      <c r="N1189" s="42">
        <v>0.15</v>
      </c>
      <c r="O1189" s="27">
        <f>Ugovori_OPULJP[[#This Row],[Bespovratna sredstva - Ukupno (EU+Nac) HRK
= Ukupna ugovorena vrijednost bespovratnih sredstava]]*Ugovori_OPULJP[[#This Row],[EU STOPA SUFINANCIRANJA %
EU CO-FINANCING RATE %]]</f>
        <v>1182883.8</v>
      </c>
      <c r="P1189" s="27">
        <f>Ugovori_OPULJP[[#This Row],[Bespovratna sredstva - Ukupno (EU+Nac) HRK
= Ukupna ugovorena vrijednost bespovratnih sredstava]]*Ugovori_OPULJP[[#This Row],[STOPA NACIONALNOG SUFINANCIRANJA %]]</f>
        <v>208744.19999999998</v>
      </c>
      <c r="Q1189" s="20">
        <v>1391628</v>
      </c>
      <c r="R1189" s="27">
        <v>0</v>
      </c>
      <c r="S1189" s="27">
        <v>0</v>
      </c>
      <c r="T1189" s="20">
        <f>Ugovori_OPULJP[[#This Row],[Bespovratna sredstva - Ukupno (EU+Nac) HRK
= Ukupna ugovorena vrijednost bespovratnih sredstava]]+Ugovori_OPULJP[[#This Row],[Javni doprinos korisnika - HRK]]+Ugovori_OPULJP[[#This Row],[Privatni doprinos korisnika - HRK]]</f>
        <v>1391628</v>
      </c>
      <c r="U1189" s="44" t="s">
        <v>32</v>
      </c>
      <c r="V1189" s="44" t="s">
        <v>29</v>
      </c>
      <c r="W1189" s="21" t="s">
        <v>4476</v>
      </c>
      <c r="X1189" s="31" t="s">
        <v>704</v>
      </c>
      <c r="Y1189" s="11"/>
    </row>
    <row r="1190" spans="1:25" ht="51" customHeight="1" x14ac:dyDescent="0.2">
      <c r="A1190" s="28" t="s">
        <v>4477</v>
      </c>
      <c r="B1190" s="24" t="s">
        <v>700</v>
      </c>
      <c r="C1190" s="21" t="s">
        <v>701</v>
      </c>
      <c r="D1190" s="35" t="s">
        <v>3069</v>
      </c>
      <c r="E1190" s="44" t="s">
        <v>74</v>
      </c>
      <c r="F1190" s="23" t="s">
        <v>4478</v>
      </c>
      <c r="G1190" s="37" t="s">
        <v>1992</v>
      </c>
      <c r="H1190" s="29">
        <v>44370</v>
      </c>
      <c r="I1190" s="29">
        <v>44765</v>
      </c>
      <c r="J1190" s="29" t="str">
        <f ca="1">IF(Ugovori_OPULJP[[#This Row],[DATUM ZAVRŠETKA OPERACIJE]]&lt;TODAY(),"završen","u provedbi")</f>
        <v>u provedbi</v>
      </c>
      <c r="K1190" s="43" t="s">
        <v>354</v>
      </c>
      <c r="L1190" s="43" t="s">
        <v>354</v>
      </c>
      <c r="M1190" s="65" t="s">
        <v>3052</v>
      </c>
      <c r="N1190" s="42">
        <v>0.15</v>
      </c>
      <c r="O1190" s="27">
        <f>Ugovori_OPULJP[[#This Row],[Bespovratna sredstva - Ukupno (EU+Nac) HRK
= Ukupna ugovorena vrijednost bespovratnih sredstava]]*Ugovori_OPULJP[[#This Row],[EU STOPA SUFINANCIRANJA %
EU CO-FINANCING RATE %]]</f>
        <v>1656276</v>
      </c>
      <c r="P1190" s="27">
        <f>Ugovori_OPULJP[[#This Row],[Bespovratna sredstva - Ukupno (EU+Nac) HRK
= Ukupna ugovorena vrijednost bespovratnih sredstava]]*Ugovori_OPULJP[[#This Row],[STOPA NACIONALNOG SUFINANCIRANJA %]]</f>
        <v>292284</v>
      </c>
      <c r="Q1190" s="20">
        <v>1948560</v>
      </c>
      <c r="R1190" s="27">
        <v>0</v>
      </c>
      <c r="S1190" s="27">
        <v>0</v>
      </c>
      <c r="T1190" s="20">
        <f>Ugovori_OPULJP[[#This Row],[Bespovratna sredstva - Ukupno (EU+Nac) HRK
= Ukupna ugovorena vrijednost bespovratnih sredstava]]+Ugovori_OPULJP[[#This Row],[Javni doprinos korisnika - HRK]]+Ugovori_OPULJP[[#This Row],[Privatni doprinos korisnika - HRK]]</f>
        <v>1948560</v>
      </c>
      <c r="U1190" s="44" t="s">
        <v>32</v>
      </c>
      <c r="V1190" s="44" t="s">
        <v>29</v>
      </c>
      <c r="W1190" s="21" t="s">
        <v>4479</v>
      </c>
      <c r="X1190" s="31" t="s">
        <v>704</v>
      </c>
      <c r="Y1190" s="11"/>
    </row>
    <row r="1191" spans="1:25" ht="38.25" customHeight="1" x14ac:dyDescent="0.2">
      <c r="A1191" s="28" t="s">
        <v>4480</v>
      </c>
      <c r="B1191" s="24" t="s">
        <v>700</v>
      </c>
      <c r="C1191" s="35" t="s">
        <v>701</v>
      </c>
      <c r="D1191" s="35" t="s">
        <v>3069</v>
      </c>
      <c r="E1191" s="44" t="s">
        <v>74</v>
      </c>
      <c r="F1191" s="23" t="s">
        <v>4481</v>
      </c>
      <c r="G1191" s="23" t="s">
        <v>4482</v>
      </c>
      <c r="H1191" s="29">
        <v>44378</v>
      </c>
      <c r="I1191" s="29">
        <v>44805</v>
      </c>
      <c r="J1191" s="29" t="str">
        <f ca="1">IF(Ugovori_OPULJP[[#This Row],[DATUM ZAVRŠETKA OPERACIJE]]&lt;TODAY(),"završen","u provedbi")</f>
        <v>u provedbi</v>
      </c>
      <c r="K1191" s="22" t="s">
        <v>354</v>
      </c>
      <c r="L1191" s="22" t="s">
        <v>354</v>
      </c>
      <c r="M1191" s="65" t="s">
        <v>3052</v>
      </c>
      <c r="N1191" s="42">
        <v>0.15</v>
      </c>
      <c r="O1191" s="27">
        <f>Ugovori_OPULJP[[#This Row],[Bespovratna sredstva - Ukupno (EU+Nac) HRK
= Ukupna ugovorena vrijednost bespovratnih sredstava]]*Ugovori_OPULJP[[#This Row],[EU STOPA SUFINANCIRANJA %
EU CO-FINANCING RATE %]]</f>
        <v>789310</v>
      </c>
      <c r="P1191" s="27">
        <f>Ugovori_OPULJP[[#This Row],[Bespovratna sredstva - Ukupno (EU+Nac) HRK
= Ukupna ugovorena vrijednost bespovratnih sredstava]]*Ugovori_OPULJP[[#This Row],[STOPA NACIONALNOG SUFINANCIRANJA %]]</f>
        <v>139290</v>
      </c>
      <c r="Q1191" s="20">
        <v>928600</v>
      </c>
      <c r="R1191" s="27">
        <v>0</v>
      </c>
      <c r="S1191" s="27">
        <v>0</v>
      </c>
      <c r="T1191" s="20">
        <f>Ugovori_OPULJP[[#This Row],[Bespovratna sredstva - Ukupno (EU+Nac) HRK
= Ukupna ugovorena vrijednost bespovratnih sredstava]]+Ugovori_OPULJP[[#This Row],[Javni doprinos korisnika - HRK]]+Ugovori_OPULJP[[#This Row],[Privatni doprinos korisnika - HRK]]</f>
        <v>928600</v>
      </c>
      <c r="U1191" s="44" t="s">
        <v>32</v>
      </c>
      <c r="V1191" s="44" t="s">
        <v>29</v>
      </c>
      <c r="W1191" s="21" t="s">
        <v>4433</v>
      </c>
      <c r="X1191" s="31" t="s">
        <v>704</v>
      </c>
      <c r="Y1191" s="11"/>
    </row>
    <row r="1192" spans="1:25" ht="38.25" customHeight="1" x14ac:dyDescent="0.2">
      <c r="A1192" s="28" t="s">
        <v>4483</v>
      </c>
      <c r="B1192" s="24" t="s">
        <v>700</v>
      </c>
      <c r="C1192" s="35" t="s">
        <v>701</v>
      </c>
      <c r="D1192" s="35" t="s">
        <v>3069</v>
      </c>
      <c r="E1192" s="44" t="s">
        <v>74</v>
      </c>
      <c r="F1192" s="23" t="s">
        <v>4484</v>
      </c>
      <c r="G1192" s="23" t="s">
        <v>4485</v>
      </c>
      <c r="H1192" s="29">
        <v>44370</v>
      </c>
      <c r="I1192" s="29">
        <v>44796</v>
      </c>
      <c r="J1192" s="29" t="str">
        <f ca="1">IF(Ugovori_OPULJP[[#This Row],[DATUM ZAVRŠETKA OPERACIJE]]&lt;TODAY(),"završen","u provedbi")</f>
        <v>u provedbi</v>
      </c>
      <c r="K1192" s="22" t="s">
        <v>354</v>
      </c>
      <c r="L1192" s="22" t="s">
        <v>354</v>
      </c>
      <c r="M1192" s="65" t="s">
        <v>3052</v>
      </c>
      <c r="N1192" s="42">
        <v>0.15</v>
      </c>
      <c r="O1192" s="27">
        <f>Ugovori_OPULJP[[#This Row],[Bespovratna sredstva - Ukupno (EU+Nac) HRK
= Ukupna ugovorena vrijednost bespovratnih sredstava]]*Ugovori_OPULJP[[#This Row],[EU STOPA SUFINANCIRANJA %
EU CO-FINANCING RATE %]]</f>
        <v>789140</v>
      </c>
      <c r="P1192" s="27">
        <f>Ugovori_OPULJP[[#This Row],[Bespovratna sredstva - Ukupno (EU+Nac) HRK
= Ukupna ugovorena vrijednost bespovratnih sredstava]]*Ugovori_OPULJP[[#This Row],[STOPA NACIONALNOG SUFINANCIRANJA %]]</f>
        <v>139260</v>
      </c>
      <c r="Q1192" s="20">
        <v>928400</v>
      </c>
      <c r="R1192" s="27">
        <v>0</v>
      </c>
      <c r="S1192" s="27">
        <v>0</v>
      </c>
      <c r="T1192" s="20">
        <f>Ugovori_OPULJP[[#This Row],[Bespovratna sredstva - Ukupno (EU+Nac) HRK
= Ukupna ugovorena vrijednost bespovratnih sredstava]]+Ugovori_OPULJP[[#This Row],[Javni doprinos korisnika - HRK]]+Ugovori_OPULJP[[#This Row],[Privatni doprinos korisnika - HRK]]</f>
        <v>928400</v>
      </c>
      <c r="U1192" s="44" t="s">
        <v>32</v>
      </c>
      <c r="V1192" s="44" t="s">
        <v>29</v>
      </c>
      <c r="W1192" s="21" t="s">
        <v>4486</v>
      </c>
      <c r="X1192" s="31" t="s">
        <v>704</v>
      </c>
      <c r="Y1192" s="11"/>
    </row>
    <row r="1193" spans="1:25" ht="51" customHeight="1" x14ac:dyDescent="0.2">
      <c r="A1193" s="28" t="s">
        <v>4487</v>
      </c>
      <c r="B1193" s="24" t="s">
        <v>700</v>
      </c>
      <c r="C1193" s="35" t="s">
        <v>701</v>
      </c>
      <c r="D1193" s="35" t="s">
        <v>3069</v>
      </c>
      <c r="E1193" s="44" t="s">
        <v>74</v>
      </c>
      <c r="F1193" s="23" t="s">
        <v>4488</v>
      </c>
      <c r="G1193" s="37" t="s">
        <v>1996</v>
      </c>
      <c r="H1193" s="29">
        <v>44379</v>
      </c>
      <c r="I1193" s="29">
        <v>44775</v>
      </c>
      <c r="J1193" s="29" t="str">
        <f ca="1">IF(Ugovori_OPULJP[[#This Row],[DATUM ZAVRŠETKA OPERACIJE]]&lt;TODAY(),"završen","u provedbi")</f>
        <v>u provedbi</v>
      </c>
      <c r="K1193" s="22" t="s">
        <v>354</v>
      </c>
      <c r="L1193" s="22" t="s">
        <v>354</v>
      </c>
      <c r="M1193" s="65" t="s">
        <v>3052</v>
      </c>
      <c r="N1193" s="42">
        <v>0.15</v>
      </c>
      <c r="O1193" s="27">
        <f>Ugovori_OPULJP[[#This Row],[Bespovratna sredstva - Ukupno (EU+Nac) HRK
= Ukupna ugovorena vrijednost bespovratnih sredstava]]*Ugovori_OPULJP[[#This Row],[EU STOPA SUFINANCIRANJA %
EU CO-FINANCING RATE %]]</f>
        <v>787290.4</v>
      </c>
      <c r="P1193" s="27">
        <f>Ugovori_OPULJP[[#This Row],[Bespovratna sredstva - Ukupno (EU+Nac) HRK
= Ukupna ugovorena vrijednost bespovratnih sredstava]]*Ugovori_OPULJP[[#This Row],[STOPA NACIONALNOG SUFINANCIRANJA %]]</f>
        <v>138933.6</v>
      </c>
      <c r="Q1193" s="20">
        <v>926224</v>
      </c>
      <c r="R1193" s="27">
        <v>0</v>
      </c>
      <c r="S1193" s="27">
        <v>0</v>
      </c>
      <c r="T1193" s="20">
        <f>Ugovori_OPULJP[[#This Row],[Bespovratna sredstva - Ukupno (EU+Nac) HRK
= Ukupna ugovorena vrijednost bespovratnih sredstava]]+Ugovori_OPULJP[[#This Row],[Javni doprinos korisnika - HRK]]+Ugovori_OPULJP[[#This Row],[Privatni doprinos korisnika - HRK]]</f>
        <v>926224</v>
      </c>
      <c r="U1193" s="44" t="s">
        <v>32</v>
      </c>
      <c r="V1193" s="44" t="s">
        <v>29</v>
      </c>
      <c r="W1193" s="21" t="s">
        <v>4240</v>
      </c>
      <c r="X1193" s="31" t="s">
        <v>704</v>
      </c>
      <c r="Y1193" s="11"/>
    </row>
    <row r="1194" spans="1:25" ht="76.5" customHeight="1" x14ac:dyDescent="0.2">
      <c r="A1194" s="28" t="s">
        <v>4489</v>
      </c>
      <c r="B1194" s="24" t="s">
        <v>700</v>
      </c>
      <c r="C1194" s="35" t="s">
        <v>701</v>
      </c>
      <c r="D1194" s="35" t="s">
        <v>3069</v>
      </c>
      <c r="E1194" s="44" t="s">
        <v>74</v>
      </c>
      <c r="F1194" s="23" t="s">
        <v>4490</v>
      </c>
      <c r="G1194" s="23" t="s">
        <v>4491</v>
      </c>
      <c r="H1194" s="29">
        <v>44365</v>
      </c>
      <c r="I1194" s="29">
        <v>44913</v>
      </c>
      <c r="J1194" s="29" t="str">
        <f ca="1">IF(Ugovori_OPULJP[[#This Row],[DATUM ZAVRŠETKA OPERACIJE]]&lt;TODAY(),"završen","u provedbi")</f>
        <v>u provedbi</v>
      </c>
      <c r="K1194" s="22" t="s">
        <v>848</v>
      </c>
      <c r="L1194" s="22" t="s">
        <v>31</v>
      </c>
      <c r="M1194" s="65" t="s">
        <v>3052</v>
      </c>
      <c r="N1194" s="42">
        <v>0.15</v>
      </c>
      <c r="O1194" s="27">
        <f>Ugovori_OPULJP[[#This Row],[Bespovratna sredstva - Ukupno (EU+Nac) HRK
= Ukupna ugovorena vrijednost bespovratnih sredstava]]*Ugovori_OPULJP[[#This Row],[EU STOPA SUFINANCIRANJA %
EU CO-FINANCING RATE %]]</f>
        <v>1973360</v>
      </c>
      <c r="P1194" s="27">
        <f>Ugovori_OPULJP[[#This Row],[Bespovratna sredstva - Ukupno (EU+Nac) HRK
= Ukupna ugovorena vrijednost bespovratnih sredstava]]*Ugovori_OPULJP[[#This Row],[STOPA NACIONALNOG SUFINANCIRANJA %]]</f>
        <v>348240</v>
      </c>
      <c r="Q1194" s="20">
        <v>2321600</v>
      </c>
      <c r="R1194" s="27">
        <v>0</v>
      </c>
      <c r="S1194" s="27">
        <v>0</v>
      </c>
      <c r="T1194" s="20">
        <f>Ugovori_OPULJP[[#This Row],[Bespovratna sredstva - Ukupno (EU+Nac) HRK
= Ukupna ugovorena vrijednost bespovratnih sredstava]]+Ugovori_OPULJP[[#This Row],[Javni doprinos korisnika - HRK]]+Ugovori_OPULJP[[#This Row],[Privatni doprinos korisnika - HRK]]</f>
        <v>2321600</v>
      </c>
      <c r="U1194" s="44" t="s">
        <v>32</v>
      </c>
      <c r="V1194" s="44" t="s">
        <v>29</v>
      </c>
      <c r="W1194" s="21" t="s">
        <v>4492</v>
      </c>
      <c r="X1194" s="31" t="s">
        <v>704</v>
      </c>
      <c r="Y1194" s="11"/>
    </row>
    <row r="1195" spans="1:25" ht="51" customHeight="1" x14ac:dyDescent="0.2">
      <c r="A1195" s="55" t="s">
        <v>4493</v>
      </c>
      <c r="B1195" s="24" t="s">
        <v>700</v>
      </c>
      <c r="C1195" s="21" t="s">
        <v>701</v>
      </c>
      <c r="D1195" s="21" t="s">
        <v>3069</v>
      </c>
      <c r="E1195" s="44" t="s">
        <v>74</v>
      </c>
      <c r="F1195" s="23" t="s">
        <v>4494</v>
      </c>
      <c r="G1195" s="23" t="s">
        <v>4495</v>
      </c>
      <c r="H1195" s="29">
        <v>44375</v>
      </c>
      <c r="I1195" s="29">
        <v>44832</v>
      </c>
      <c r="J1195" s="29" t="str">
        <f ca="1">IF(Ugovori_OPULJP[[#This Row],[DATUM ZAVRŠETKA OPERACIJE]]&lt;TODAY(),"završen","u provedbi")</f>
        <v>u provedbi</v>
      </c>
      <c r="K1195" s="22" t="s">
        <v>556</v>
      </c>
      <c r="L1195" s="22" t="s">
        <v>556</v>
      </c>
      <c r="M1195" s="65" t="s">
        <v>3052</v>
      </c>
      <c r="N1195" s="42">
        <v>0.15</v>
      </c>
      <c r="O1195" s="27">
        <f>Ugovori_OPULJP[[#This Row],[Bespovratna sredstva - Ukupno (EU+Nac) HRK
= Ukupna ugovorena vrijednost bespovratnih sredstava]]*Ugovori_OPULJP[[#This Row],[EU STOPA SUFINANCIRANJA %
EU CO-FINANCING RATE %]]</f>
        <v>765408</v>
      </c>
      <c r="P1195" s="27">
        <f>Ugovori_OPULJP[[#This Row],[Bespovratna sredstva - Ukupno (EU+Nac) HRK
= Ukupna ugovorena vrijednost bespovratnih sredstava]]*Ugovori_OPULJP[[#This Row],[STOPA NACIONALNOG SUFINANCIRANJA %]]</f>
        <v>135072</v>
      </c>
      <c r="Q1195" s="20">
        <v>900480</v>
      </c>
      <c r="R1195" s="27">
        <v>0</v>
      </c>
      <c r="S1195" s="27">
        <v>0</v>
      </c>
      <c r="T1195" s="20">
        <f>Ugovori_OPULJP[[#This Row],[Bespovratna sredstva - Ukupno (EU+Nac) HRK
= Ukupna ugovorena vrijednost bespovratnih sredstava]]+Ugovori_OPULJP[[#This Row],[Javni doprinos korisnika - HRK]]+Ugovori_OPULJP[[#This Row],[Privatni doprinos korisnika - HRK]]</f>
        <v>900480</v>
      </c>
      <c r="U1195" s="44" t="s">
        <v>32</v>
      </c>
      <c r="V1195" s="44" t="s">
        <v>29</v>
      </c>
      <c r="W1195" s="21" t="s">
        <v>4496</v>
      </c>
      <c r="X1195" s="31" t="s">
        <v>704</v>
      </c>
      <c r="Y1195" s="11"/>
    </row>
    <row r="1196" spans="1:25" ht="51" customHeight="1" x14ac:dyDescent="0.2">
      <c r="A1196" s="28" t="s">
        <v>4497</v>
      </c>
      <c r="B1196" s="24" t="s">
        <v>700</v>
      </c>
      <c r="C1196" s="21" t="s">
        <v>701</v>
      </c>
      <c r="D1196" s="35" t="s">
        <v>3069</v>
      </c>
      <c r="E1196" s="44" t="s">
        <v>74</v>
      </c>
      <c r="F1196" s="23" t="s">
        <v>4498</v>
      </c>
      <c r="G1196" s="23" t="s">
        <v>1964</v>
      </c>
      <c r="H1196" s="29">
        <v>44362</v>
      </c>
      <c r="I1196" s="29">
        <v>44819</v>
      </c>
      <c r="J1196" s="29" t="str">
        <f ca="1">IF(Ugovori_OPULJP[[#This Row],[DATUM ZAVRŠETKA OPERACIJE]]&lt;TODAY(),"završen","u provedbi")</f>
        <v>u provedbi</v>
      </c>
      <c r="K1196" s="43" t="s">
        <v>153</v>
      </c>
      <c r="L1196" s="18" t="s">
        <v>153</v>
      </c>
      <c r="M1196" s="65" t="s">
        <v>3052</v>
      </c>
      <c r="N1196" s="42">
        <v>0.15</v>
      </c>
      <c r="O1196" s="27">
        <f>Ugovori_OPULJP[[#This Row],[Bespovratna sredstva - Ukupno (EU+Nac) HRK
= Ukupna ugovorena vrijednost bespovratnih sredstava]]*Ugovori_OPULJP[[#This Row],[EU STOPA SUFINANCIRANJA %
EU CO-FINANCING RATE %]]</f>
        <v>1532210</v>
      </c>
      <c r="P1196" s="27">
        <f>Ugovori_OPULJP[[#This Row],[Bespovratna sredstva - Ukupno (EU+Nac) HRK
= Ukupna ugovorena vrijednost bespovratnih sredstava]]*Ugovori_OPULJP[[#This Row],[STOPA NACIONALNOG SUFINANCIRANJA %]]</f>
        <v>270390</v>
      </c>
      <c r="Q1196" s="20">
        <v>1802600</v>
      </c>
      <c r="R1196" s="27">
        <v>0</v>
      </c>
      <c r="S1196" s="27">
        <v>0</v>
      </c>
      <c r="T1196" s="20">
        <f>Ugovori_OPULJP[[#This Row],[Bespovratna sredstva - Ukupno (EU+Nac) HRK
= Ukupna ugovorena vrijednost bespovratnih sredstava]]+Ugovori_OPULJP[[#This Row],[Javni doprinos korisnika - HRK]]+Ugovori_OPULJP[[#This Row],[Privatni doprinos korisnika - HRK]]</f>
        <v>1802600</v>
      </c>
      <c r="U1196" s="44" t="s">
        <v>32</v>
      </c>
      <c r="V1196" s="44" t="s">
        <v>29</v>
      </c>
      <c r="W1196" s="21" t="s">
        <v>4499</v>
      </c>
      <c r="X1196" s="35" t="s">
        <v>704</v>
      </c>
      <c r="Y1196" s="11"/>
    </row>
    <row r="1197" spans="1:25" ht="51" customHeight="1" x14ac:dyDescent="0.2">
      <c r="A1197" s="55" t="s">
        <v>4500</v>
      </c>
      <c r="B1197" s="24" t="s">
        <v>700</v>
      </c>
      <c r="C1197" s="21" t="s">
        <v>701</v>
      </c>
      <c r="D1197" s="21" t="s">
        <v>3069</v>
      </c>
      <c r="E1197" s="44" t="s">
        <v>74</v>
      </c>
      <c r="F1197" s="23" t="s">
        <v>4501</v>
      </c>
      <c r="G1197" s="23" t="s">
        <v>1702</v>
      </c>
      <c r="H1197" s="29">
        <v>44356</v>
      </c>
      <c r="I1197" s="29">
        <v>44904</v>
      </c>
      <c r="J1197" s="29" t="str">
        <f ca="1">IF(Ugovori_OPULJP[[#This Row],[DATUM ZAVRŠETKA OPERACIJE]]&lt;TODAY(),"završen","u provedbi")</f>
        <v>u provedbi</v>
      </c>
      <c r="K1197" s="22" t="s">
        <v>266</v>
      </c>
      <c r="L1197" s="22" t="s">
        <v>266</v>
      </c>
      <c r="M1197" s="65" t="s">
        <v>3052</v>
      </c>
      <c r="N1197" s="42">
        <v>0.15</v>
      </c>
      <c r="O1197" s="27">
        <f>Ugovori_OPULJP[[#This Row],[Bespovratna sredstva - Ukupno (EU+Nac) HRK
= Ukupna ugovorena vrijednost bespovratnih sredstava]]*Ugovori_OPULJP[[#This Row],[EU STOPA SUFINANCIRANJA %
EU CO-FINANCING RATE %]]</f>
        <v>1011324.9</v>
      </c>
      <c r="P1197" s="27">
        <f>Ugovori_OPULJP[[#This Row],[Bespovratna sredstva - Ukupno (EU+Nac) HRK
= Ukupna ugovorena vrijednost bespovratnih sredstava]]*Ugovori_OPULJP[[#This Row],[STOPA NACIONALNOG SUFINANCIRANJA %]]</f>
        <v>178469.1</v>
      </c>
      <c r="Q1197" s="20">
        <v>1189794</v>
      </c>
      <c r="R1197" s="27">
        <v>0</v>
      </c>
      <c r="S1197" s="27">
        <v>0</v>
      </c>
      <c r="T1197" s="20">
        <f>Ugovori_OPULJP[[#This Row],[Bespovratna sredstva - Ukupno (EU+Nac) HRK
= Ukupna ugovorena vrijednost bespovratnih sredstava]]+Ugovori_OPULJP[[#This Row],[Javni doprinos korisnika - HRK]]+Ugovori_OPULJP[[#This Row],[Privatni doprinos korisnika - HRK]]</f>
        <v>1189794</v>
      </c>
      <c r="U1197" s="44" t="s">
        <v>32</v>
      </c>
      <c r="V1197" s="44" t="s">
        <v>29</v>
      </c>
      <c r="W1197" s="21" t="s">
        <v>4502</v>
      </c>
      <c r="X1197" s="31" t="s">
        <v>704</v>
      </c>
      <c r="Y1197" s="11"/>
    </row>
    <row r="1198" spans="1:25" ht="38.25" customHeight="1" x14ac:dyDescent="0.2">
      <c r="A1198" s="28" t="s">
        <v>4503</v>
      </c>
      <c r="B1198" s="24" t="s">
        <v>700</v>
      </c>
      <c r="C1198" s="21" t="s">
        <v>701</v>
      </c>
      <c r="D1198" s="21" t="s">
        <v>3069</v>
      </c>
      <c r="E1198" s="44" t="s">
        <v>74</v>
      </c>
      <c r="F1198" s="23" t="s">
        <v>4504</v>
      </c>
      <c r="G1198" s="23" t="s">
        <v>4505</v>
      </c>
      <c r="H1198" s="29">
        <v>44328</v>
      </c>
      <c r="I1198" s="29">
        <v>44877</v>
      </c>
      <c r="J1198" s="29" t="str">
        <f ca="1">IF(Ugovori_OPULJP[[#This Row],[DATUM ZAVRŠETKA OPERACIJE]]&lt;TODAY(),"završen","u provedbi")</f>
        <v>u provedbi</v>
      </c>
      <c r="K1198" s="22" t="s">
        <v>266</v>
      </c>
      <c r="L1198" s="22" t="s">
        <v>266</v>
      </c>
      <c r="M1198" s="42">
        <v>0.85</v>
      </c>
      <c r="N1198" s="42">
        <v>0.15</v>
      </c>
      <c r="O1198" s="27">
        <f>Ugovori_OPULJP[[#This Row],[Bespovratna sredstva - Ukupno (EU+Nac) HRK
= Ukupna ugovorena vrijednost bespovratnih sredstava]]*Ugovori_OPULJP[[#This Row],[EU STOPA SUFINANCIRANJA %
EU CO-FINANCING RATE %]]</f>
        <v>787142.5</v>
      </c>
      <c r="P1198" s="27">
        <f>Ugovori_OPULJP[[#This Row],[Bespovratna sredstva - Ukupno (EU+Nac) HRK
= Ukupna ugovorena vrijednost bespovratnih sredstava]]*Ugovori_OPULJP[[#This Row],[STOPA NACIONALNOG SUFINANCIRANJA %]]</f>
        <v>138907.5</v>
      </c>
      <c r="Q1198" s="20">
        <v>926050</v>
      </c>
      <c r="R1198" s="27">
        <v>0</v>
      </c>
      <c r="S1198" s="27">
        <v>0</v>
      </c>
      <c r="T1198" s="20">
        <f>Ugovori_OPULJP[[#This Row],[Bespovratna sredstva - Ukupno (EU+Nac) HRK
= Ukupna ugovorena vrijednost bespovratnih sredstava]]+Ugovori_OPULJP[[#This Row],[Javni doprinos korisnika - HRK]]+Ugovori_OPULJP[[#This Row],[Privatni doprinos korisnika - HRK]]</f>
        <v>926050</v>
      </c>
      <c r="U1198" s="17" t="s">
        <v>32</v>
      </c>
      <c r="V1198" s="17" t="s">
        <v>29</v>
      </c>
      <c r="W1198" s="21" t="s">
        <v>4506</v>
      </c>
      <c r="X1198" s="31" t="s">
        <v>704</v>
      </c>
      <c r="Y1198" s="11"/>
    </row>
    <row r="1199" spans="1:25" ht="51" customHeight="1" x14ac:dyDescent="0.2">
      <c r="A1199" s="28" t="s">
        <v>4507</v>
      </c>
      <c r="B1199" s="24" t="s">
        <v>700</v>
      </c>
      <c r="C1199" s="21" t="s">
        <v>701</v>
      </c>
      <c r="D1199" s="21" t="s">
        <v>3069</v>
      </c>
      <c r="E1199" s="44" t="s">
        <v>74</v>
      </c>
      <c r="F1199" s="23" t="s">
        <v>4508</v>
      </c>
      <c r="G1199" s="23" t="s">
        <v>4509</v>
      </c>
      <c r="H1199" s="29">
        <v>44328</v>
      </c>
      <c r="I1199" s="29">
        <v>44877</v>
      </c>
      <c r="J1199" s="29" t="str">
        <f ca="1">IF(Ugovori_OPULJP[[#This Row],[DATUM ZAVRŠETKA OPERACIJE]]&lt;TODAY(),"završen","u provedbi")</f>
        <v>u provedbi</v>
      </c>
      <c r="K1199" s="22" t="s">
        <v>266</v>
      </c>
      <c r="L1199" s="22" t="s">
        <v>266</v>
      </c>
      <c r="M1199" s="42">
        <v>0.85</v>
      </c>
      <c r="N1199" s="42">
        <v>0.15</v>
      </c>
      <c r="O1199" s="27">
        <f>Ugovori_OPULJP[[#This Row],[Bespovratna sredstva - Ukupno (EU+Nac) HRK
= Ukupna ugovorena vrijednost bespovratnih sredstava]]*Ugovori_OPULJP[[#This Row],[EU STOPA SUFINANCIRANJA %
EU CO-FINANCING RATE %]]</f>
        <v>710362</v>
      </c>
      <c r="P1199" s="27">
        <f>Ugovori_OPULJP[[#This Row],[Bespovratna sredstva - Ukupno (EU+Nac) HRK
= Ukupna ugovorena vrijednost bespovratnih sredstava]]*Ugovori_OPULJP[[#This Row],[STOPA NACIONALNOG SUFINANCIRANJA %]]</f>
        <v>125358</v>
      </c>
      <c r="Q1199" s="20">
        <v>835720</v>
      </c>
      <c r="R1199" s="27">
        <v>0</v>
      </c>
      <c r="S1199" s="27">
        <v>0</v>
      </c>
      <c r="T1199" s="20">
        <f>Ugovori_OPULJP[[#This Row],[Bespovratna sredstva - Ukupno (EU+Nac) HRK
= Ukupna ugovorena vrijednost bespovratnih sredstava]]+Ugovori_OPULJP[[#This Row],[Javni doprinos korisnika - HRK]]+Ugovori_OPULJP[[#This Row],[Privatni doprinos korisnika - HRK]]</f>
        <v>835720</v>
      </c>
      <c r="U1199" s="17" t="s">
        <v>32</v>
      </c>
      <c r="V1199" s="17" t="s">
        <v>29</v>
      </c>
      <c r="W1199" s="21" t="s">
        <v>4510</v>
      </c>
      <c r="X1199" s="31" t="s">
        <v>704</v>
      </c>
      <c r="Y1199" s="11"/>
    </row>
    <row r="1200" spans="1:25" ht="51" customHeight="1" x14ac:dyDescent="0.2">
      <c r="A1200" s="55" t="s">
        <v>4511</v>
      </c>
      <c r="B1200" s="24" t="s">
        <v>700</v>
      </c>
      <c r="C1200" s="21" t="s">
        <v>701</v>
      </c>
      <c r="D1200" s="21" t="s">
        <v>3069</v>
      </c>
      <c r="E1200" s="44" t="s">
        <v>74</v>
      </c>
      <c r="F1200" s="23" t="s">
        <v>4512</v>
      </c>
      <c r="G1200" s="37" t="s">
        <v>1635</v>
      </c>
      <c r="H1200" s="29">
        <v>44370</v>
      </c>
      <c r="I1200" s="29">
        <v>44827</v>
      </c>
      <c r="J1200" s="29" t="str">
        <f ca="1">IF(Ugovori_OPULJP[[#This Row],[DATUM ZAVRŠETKA OPERACIJE]]&lt;TODAY(),"završen","u provedbi")</f>
        <v>u provedbi</v>
      </c>
      <c r="K1200" s="22" t="s">
        <v>354</v>
      </c>
      <c r="L1200" s="43" t="s">
        <v>354</v>
      </c>
      <c r="M1200" s="65" t="s">
        <v>3052</v>
      </c>
      <c r="N1200" s="42">
        <v>0.15</v>
      </c>
      <c r="O1200" s="27">
        <f>Ugovori_OPULJP[[#This Row],[Bespovratna sredstva - Ukupno (EU+Nac) HRK
= Ukupna ugovorena vrijednost bespovratnih sredstava]]*Ugovori_OPULJP[[#This Row],[EU STOPA SUFINANCIRANJA %
EU CO-FINANCING RATE %]]</f>
        <v>946313.5</v>
      </c>
      <c r="P1200" s="27">
        <f>Ugovori_OPULJP[[#This Row],[Bespovratna sredstva - Ukupno (EU+Nac) HRK
= Ukupna ugovorena vrijednost bespovratnih sredstava]]*Ugovori_OPULJP[[#This Row],[STOPA NACIONALNOG SUFINANCIRANJA %]]</f>
        <v>166996.5</v>
      </c>
      <c r="Q1200" s="20">
        <v>1113310</v>
      </c>
      <c r="R1200" s="27">
        <v>0</v>
      </c>
      <c r="S1200" s="27">
        <v>0</v>
      </c>
      <c r="T1200" s="20">
        <f>Ugovori_OPULJP[[#This Row],[Bespovratna sredstva - Ukupno (EU+Nac) HRK
= Ukupna ugovorena vrijednost bespovratnih sredstava]]+Ugovori_OPULJP[[#This Row],[Javni doprinos korisnika - HRK]]+Ugovori_OPULJP[[#This Row],[Privatni doprinos korisnika - HRK]]</f>
        <v>1113310</v>
      </c>
      <c r="U1200" s="44" t="s">
        <v>32</v>
      </c>
      <c r="V1200" s="44" t="s">
        <v>29</v>
      </c>
      <c r="W1200" s="21" t="s">
        <v>4513</v>
      </c>
      <c r="X1200" s="31" t="s">
        <v>704</v>
      </c>
      <c r="Y1200" s="11"/>
    </row>
    <row r="1201" spans="1:25" ht="89.25" customHeight="1" x14ac:dyDescent="0.2">
      <c r="A1201" s="28" t="s">
        <v>4514</v>
      </c>
      <c r="B1201" s="24" t="s">
        <v>700</v>
      </c>
      <c r="C1201" s="35" t="s">
        <v>701</v>
      </c>
      <c r="D1201" s="35" t="s">
        <v>3069</v>
      </c>
      <c r="E1201" s="44" t="s">
        <v>74</v>
      </c>
      <c r="F1201" s="23" t="s">
        <v>4515</v>
      </c>
      <c r="G1201" s="23" t="s">
        <v>4516</v>
      </c>
      <c r="H1201" s="29">
        <v>44341</v>
      </c>
      <c r="I1201" s="29">
        <v>44890</v>
      </c>
      <c r="J1201" s="29" t="str">
        <f ca="1">IF(Ugovori_OPULJP[[#This Row],[DATUM ZAVRŠETKA OPERACIJE]]&lt;TODAY(),"završen","u provedbi")</f>
        <v>u provedbi</v>
      </c>
      <c r="K1201" s="43" t="s">
        <v>248</v>
      </c>
      <c r="L1201" s="22" t="s">
        <v>248</v>
      </c>
      <c r="M1201" s="65" t="s">
        <v>3052</v>
      </c>
      <c r="N1201" s="42">
        <v>0.15</v>
      </c>
      <c r="O1201" s="27">
        <f>Ugovori_OPULJP[[#This Row],[Bespovratna sredstva - Ukupno (EU+Nac) HRK
= Ukupna ugovorena vrijednost bespovratnih sredstava]]*Ugovori_OPULJP[[#This Row],[EU STOPA SUFINANCIRANJA %
EU CO-FINANCING RATE %]]</f>
        <v>2525826</v>
      </c>
      <c r="P1201" s="27">
        <f>Ugovori_OPULJP[[#This Row],[Bespovratna sredstva - Ukupno (EU+Nac) HRK
= Ukupna ugovorena vrijednost bespovratnih sredstava]]*Ugovori_OPULJP[[#This Row],[STOPA NACIONALNOG SUFINANCIRANJA %]]</f>
        <v>445734</v>
      </c>
      <c r="Q1201" s="20">
        <v>2971560</v>
      </c>
      <c r="R1201" s="27">
        <v>0</v>
      </c>
      <c r="S1201" s="27">
        <v>0</v>
      </c>
      <c r="T1201" s="20">
        <f>Ugovori_OPULJP[[#This Row],[Bespovratna sredstva - Ukupno (EU+Nac) HRK
= Ukupna ugovorena vrijednost bespovratnih sredstava]]+Ugovori_OPULJP[[#This Row],[Javni doprinos korisnika - HRK]]+Ugovori_OPULJP[[#This Row],[Privatni doprinos korisnika - HRK]]</f>
        <v>2971560</v>
      </c>
      <c r="U1201" s="44" t="s">
        <v>32</v>
      </c>
      <c r="V1201" s="44" t="s">
        <v>29</v>
      </c>
      <c r="W1201" s="21" t="s">
        <v>4517</v>
      </c>
      <c r="X1201" s="31" t="s">
        <v>704</v>
      </c>
      <c r="Y1201" s="11"/>
    </row>
    <row r="1202" spans="1:25" ht="51" customHeight="1" x14ac:dyDescent="0.2">
      <c r="A1202" s="28" t="s">
        <v>4518</v>
      </c>
      <c r="B1202" s="24" t="s">
        <v>700</v>
      </c>
      <c r="C1202" s="35" t="s">
        <v>701</v>
      </c>
      <c r="D1202" s="35" t="s">
        <v>3069</v>
      </c>
      <c r="E1202" s="44" t="s">
        <v>74</v>
      </c>
      <c r="F1202" s="23" t="s">
        <v>4519</v>
      </c>
      <c r="G1202" s="37" t="s">
        <v>2008</v>
      </c>
      <c r="H1202" s="29">
        <v>44341</v>
      </c>
      <c r="I1202" s="29">
        <v>44712</v>
      </c>
      <c r="J1202" s="29" t="str">
        <f ca="1">IF(Ugovori_OPULJP[[#This Row],[DATUM ZAVRŠETKA OPERACIJE]]&lt;TODAY(),"završen","u provedbi")</f>
        <v>završen</v>
      </c>
      <c r="K1202" s="43" t="s">
        <v>248</v>
      </c>
      <c r="L1202" s="22" t="s">
        <v>248</v>
      </c>
      <c r="M1202" s="65" t="s">
        <v>3052</v>
      </c>
      <c r="N1202" s="42">
        <v>0.15</v>
      </c>
      <c r="O1202" s="27">
        <f>Ugovori_OPULJP[[#This Row],[Bespovratna sredstva - Ukupno (EU+Nac) HRK
= Ukupna ugovorena vrijednost bespovratnih sredstava]]*Ugovori_OPULJP[[#This Row],[EU STOPA SUFINANCIRANJA %
EU CO-FINANCING RATE %]]</f>
        <v>1652723</v>
      </c>
      <c r="P1202" s="27">
        <f>Ugovori_OPULJP[[#This Row],[Bespovratna sredstva - Ukupno (EU+Nac) HRK
= Ukupna ugovorena vrijednost bespovratnih sredstava]]*Ugovori_OPULJP[[#This Row],[STOPA NACIONALNOG SUFINANCIRANJA %]]</f>
        <v>291657</v>
      </c>
      <c r="Q1202" s="20">
        <v>1944380</v>
      </c>
      <c r="R1202" s="27">
        <v>0</v>
      </c>
      <c r="S1202" s="27">
        <v>0</v>
      </c>
      <c r="T1202" s="20">
        <f>Ugovori_OPULJP[[#This Row],[Bespovratna sredstva - Ukupno (EU+Nac) HRK
= Ukupna ugovorena vrijednost bespovratnih sredstava]]+Ugovori_OPULJP[[#This Row],[Javni doprinos korisnika - HRK]]+Ugovori_OPULJP[[#This Row],[Privatni doprinos korisnika - HRK]]</f>
        <v>1944380</v>
      </c>
      <c r="U1202" s="44" t="s">
        <v>32</v>
      </c>
      <c r="V1202" s="44" t="s">
        <v>29</v>
      </c>
      <c r="W1202" s="21" t="s">
        <v>4520</v>
      </c>
      <c r="X1202" s="31" t="s">
        <v>704</v>
      </c>
      <c r="Y1202" s="11"/>
    </row>
    <row r="1203" spans="1:25" ht="89.25" customHeight="1" x14ac:dyDescent="0.2">
      <c r="A1203" s="28" t="s">
        <v>4521</v>
      </c>
      <c r="B1203" s="24" t="s">
        <v>700</v>
      </c>
      <c r="C1203" s="21" t="s">
        <v>701</v>
      </c>
      <c r="D1203" s="35" t="s">
        <v>3069</v>
      </c>
      <c r="E1203" s="44" t="s">
        <v>74</v>
      </c>
      <c r="F1203" s="23" t="s">
        <v>4522</v>
      </c>
      <c r="G1203" s="23" t="s">
        <v>1497</v>
      </c>
      <c r="H1203" s="29">
        <v>44370</v>
      </c>
      <c r="I1203" s="29">
        <v>44918</v>
      </c>
      <c r="J1203" s="29" t="str">
        <f ca="1">IF(Ugovori_OPULJP[[#This Row],[DATUM ZAVRŠETKA OPERACIJE]]&lt;TODAY(),"završen","u provedbi")</f>
        <v>u provedbi</v>
      </c>
      <c r="K1203" s="43" t="s">
        <v>97</v>
      </c>
      <c r="L1203" s="43" t="s">
        <v>97</v>
      </c>
      <c r="M1203" s="65" t="s">
        <v>3052</v>
      </c>
      <c r="N1203" s="42">
        <v>0.15</v>
      </c>
      <c r="O1203" s="27">
        <f>Ugovori_OPULJP[[#This Row],[Bespovratna sredstva - Ukupno (EU+Nac) HRK
= Ukupna ugovorena vrijednost bespovratnih sredstava]]*Ugovori_OPULJP[[#This Row],[EU STOPA SUFINANCIRANJA %
EU CO-FINANCING RATE %]]</f>
        <v>1578110</v>
      </c>
      <c r="P1203" s="27">
        <f>Ugovori_OPULJP[[#This Row],[Bespovratna sredstva - Ukupno (EU+Nac) HRK
= Ukupna ugovorena vrijednost bespovratnih sredstava]]*Ugovori_OPULJP[[#This Row],[STOPA NACIONALNOG SUFINANCIRANJA %]]</f>
        <v>278490</v>
      </c>
      <c r="Q1203" s="20">
        <v>1856600</v>
      </c>
      <c r="R1203" s="27">
        <v>0</v>
      </c>
      <c r="S1203" s="27">
        <v>0</v>
      </c>
      <c r="T1203" s="20">
        <f>Ugovori_OPULJP[[#This Row],[Bespovratna sredstva - Ukupno (EU+Nac) HRK
= Ukupna ugovorena vrijednost bespovratnih sredstava]]+Ugovori_OPULJP[[#This Row],[Javni doprinos korisnika - HRK]]+Ugovori_OPULJP[[#This Row],[Privatni doprinos korisnika - HRK]]</f>
        <v>1856600</v>
      </c>
      <c r="U1203" s="44" t="s">
        <v>32</v>
      </c>
      <c r="V1203" s="44" t="s">
        <v>29</v>
      </c>
      <c r="W1203" s="21" t="s">
        <v>4523</v>
      </c>
      <c r="X1203" s="31" t="s">
        <v>704</v>
      </c>
      <c r="Y1203" s="11"/>
    </row>
    <row r="1204" spans="1:25" ht="51" customHeight="1" x14ac:dyDescent="0.2">
      <c r="A1204" s="28" t="s">
        <v>4524</v>
      </c>
      <c r="B1204" s="24" t="s">
        <v>700</v>
      </c>
      <c r="C1204" s="35" t="s">
        <v>701</v>
      </c>
      <c r="D1204" s="35" t="s">
        <v>3069</v>
      </c>
      <c r="E1204" s="44" t="s">
        <v>74</v>
      </c>
      <c r="F1204" s="23" t="s">
        <v>4525</v>
      </c>
      <c r="G1204" s="23" t="s">
        <v>1952</v>
      </c>
      <c r="H1204" s="29">
        <v>44343</v>
      </c>
      <c r="I1204" s="29">
        <v>44800</v>
      </c>
      <c r="J1204" s="29" t="str">
        <f ca="1">IF(Ugovori_OPULJP[[#This Row],[DATUM ZAVRŠETKA OPERACIJE]]&lt;TODAY(),"završen","u provedbi")</f>
        <v>u provedbi</v>
      </c>
      <c r="K1204" s="43" t="s">
        <v>248</v>
      </c>
      <c r="L1204" s="43" t="s">
        <v>248</v>
      </c>
      <c r="M1204" s="65" t="s">
        <v>3052</v>
      </c>
      <c r="N1204" s="42">
        <v>0.15</v>
      </c>
      <c r="O1204" s="27">
        <f>Ugovori_OPULJP[[#This Row],[Bespovratna sredstva - Ukupno (EU+Nac) HRK
= Ukupna ugovorena vrijednost bespovratnih sredstava]]*Ugovori_OPULJP[[#This Row],[EU STOPA SUFINANCIRANJA %
EU CO-FINANCING RATE %]]</f>
        <v>1339702.425</v>
      </c>
      <c r="P1204" s="27">
        <f>Ugovori_OPULJP[[#This Row],[Bespovratna sredstva - Ukupno (EU+Nac) HRK
= Ukupna ugovorena vrijednost bespovratnih sredstava]]*Ugovori_OPULJP[[#This Row],[STOPA NACIONALNOG SUFINANCIRANJA %]]</f>
        <v>236418.07499999998</v>
      </c>
      <c r="Q1204" s="20">
        <v>1576120.5</v>
      </c>
      <c r="R1204" s="27">
        <v>0</v>
      </c>
      <c r="S1204" s="27">
        <v>0</v>
      </c>
      <c r="T1204" s="20">
        <f>Ugovori_OPULJP[[#This Row],[Bespovratna sredstva - Ukupno (EU+Nac) HRK
= Ukupna ugovorena vrijednost bespovratnih sredstava]]+Ugovori_OPULJP[[#This Row],[Javni doprinos korisnika - HRK]]+Ugovori_OPULJP[[#This Row],[Privatni doprinos korisnika - HRK]]</f>
        <v>1576120.5</v>
      </c>
      <c r="U1204" s="44" t="s">
        <v>32</v>
      </c>
      <c r="V1204" s="44" t="s">
        <v>29</v>
      </c>
      <c r="W1204" s="21" t="s">
        <v>4526</v>
      </c>
      <c r="X1204" s="31" t="s">
        <v>704</v>
      </c>
      <c r="Y1204" s="11"/>
    </row>
    <row r="1205" spans="1:25" ht="51" customHeight="1" x14ac:dyDescent="0.2">
      <c r="A1205" s="28" t="s">
        <v>4527</v>
      </c>
      <c r="B1205" s="24" t="s">
        <v>700</v>
      </c>
      <c r="C1205" s="35" t="s">
        <v>701</v>
      </c>
      <c r="D1205" s="35" t="s">
        <v>3069</v>
      </c>
      <c r="E1205" s="44" t="s">
        <v>74</v>
      </c>
      <c r="F1205" s="23" t="s">
        <v>4528</v>
      </c>
      <c r="G1205" s="23" t="s">
        <v>4529</v>
      </c>
      <c r="H1205" s="29">
        <v>44341</v>
      </c>
      <c r="I1205" s="29">
        <v>44829</v>
      </c>
      <c r="J1205" s="29" t="str">
        <f ca="1">IF(Ugovori_OPULJP[[#This Row],[DATUM ZAVRŠETKA OPERACIJE]]&lt;TODAY(),"završen","u provedbi")</f>
        <v>u provedbi</v>
      </c>
      <c r="K1205" s="43" t="s">
        <v>248</v>
      </c>
      <c r="L1205" s="43" t="s">
        <v>248</v>
      </c>
      <c r="M1205" s="65" t="s">
        <v>3052</v>
      </c>
      <c r="N1205" s="42">
        <v>0.15</v>
      </c>
      <c r="O1205" s="27">
        <f>Ugovori_OPULJP[[#This Row],[Bespovratna sredstva - Ukupno (EU+Nac) HRK
= Ukupna ugovorena vrijednost bespovratnih sredstava]]*Ugovori_OPULJP[[#This Row],[EU STOPA SUFINANCIRANJA %
EU CO-FINANCING RATE %]]</f>
        <v>788281.5</v>
      </c>
      <c r="P1205" s="27">
        <f>Ugovori_OPULJP[[#This Row],[Bespovratna sredstva - Ukupno (EU+Nac) HRK
= Ukupna ugovorena vrijednost bespovratnih sredstava]]*Ugovori_OPULJP[[#This Row],[STOPA NACIONALNOG SUFINANCIRANJA %]]</f>
        <v>139108.5</v>
      </c>
      <c r="Q1205" s="20">
        <v>927390</v>
      </c>
      <c r="R1205" s="27">
        <v>0</v>
      </c>
      <c r="S1205" s="27">
        <v>0</v>
      </c>
      <c r="T1205" s="20">
        <f>Ugovori_OPULJP[[#This Row],[Bespovratna sredstva - Ukupno (EU+Nac) HRK
= Ukupna ugovorena vrijednost bespovratnih sredstava]]+Ugovori_OPULJP[[#This Row],[Javni doprinos korisnika - HRK]]+Ugovori_OPULJP[[#This Row],[Privatni doprinos korisnika - HRK]]</f>
        <v>927390</v>
      </c>
      <c r="U1205" s="44" t="s">
        <v>32</v>
      </c>
      <c r="V1205" s="44" t="s">
        <v>29</v>
      </c>
      <c r="W1205" s="21" t="s">
        <v>4530</v>
      </c>
      <c r="X1205" s="31" t="s">
        <v>704</v>
      </c>
      <c r="Y1205" s="11"/>
    </row>
    <row r="1206" spans="1:25" ht="89.25" customHeight="1" x14ac:dyDescent="0.2">
      <c r="A1206" s="28" t="s">
        <v>4531</v>
      </c>
      <c r="B1206" s="24" t="s">
        <v>700</v>
      </c>
      <c r="C1206" s="35" t="s">
        <v>701</v>
      </c>
      <c r="D1206" s="35" t="s">
        <v>3069</v>
      </c>
      <c r="E1206" s="44" t="s">
        <v>74</v>
      </c>
      <c r="F1206" s="23" t="s">
        <v>4532</v>
      </c>
      <c r="G1206" s="23" t="s">
        <v>4533</v>
      </c>
      <c r="H1206" s="29">
        <v>44341</v>
      </c>
      <c r="I1206" s="29">
        <v>44890</v>
      </c>
      <c r="J1206" s="29" t="str">
        <f ca="1">IF(Ugovori_OPULJP[[#This Row],[DATUM ZAVRŠETKA OPERACIJE]]&lt;TODAY(),"završen","u provedbi")</f>
        <v>u provedbi</v>
      </c>
      <c r="K1206" s="43" t="s">
        <v>248</v>
      </c>
      <c r="L1206" s="43" t="s">
        <v>248</v>
      </c>
      <c r="M1206" s="65" t="s">
        <v>3052</v>
      </c>
      <c r="N1206" s="42">
        <v>0.15</v>
      </c>
      <c r="O1206" s="27">
        <f>Ugovori_OPULJP[[#This Row],[Bespovratna sredstva - Ukupno (EU+Nac) HRK
= Ukupna ugovorena vrijednost bespovratnih sredstava]]*Ugovori_OPULJP[[#This Row],[EU STOPA SUFINANCIRANJA %
EU CO-FINANCING RATE %]]</f>
        <v>2367972.5</v>
      </c>
      <c r="P1206" s="27">
        <f>Ugovori_OPULJP[[#This Row],[Bespovratna sredstva - Ukupno (EU+Nac) HRK
= Ukupna ugovorena vrijednost bespovratnih sredstava]]*Ugovori_OPULJP[[#This Row],[STOPA NACIONALNOG SUFINANCIRANJA %]]</f>
        <v>417877.5</v>
      </c>
      <c r="Q1206" s="20">
        <v>2785850</v>
      </c>
      <c r="R1206" s="27">
        <v>0</v>
      </c>
      <c r="S1206" s="27">
        <v>0</v>
      </c>
      <c r="T1206" s="20">
        <f>Ugovori_OPULJP[[#This Row],[Bespovratna sredstva - Ukupno (EU+Nac) HRK
= Ukupna ugovorena vrijednost bespovratnih sredstava]]+Ugovori_OPULJP[[#This Row],[Javni doprinos korisnika - HRK]]+Ugovori_OPULJP[[#This Row],[Privatni doprinos korisnika - HRK]]</f>
        <v>2785850</v>
      </c>
      <c r="U1206" s="44" t="s">
        <v>32</v>
      </c>
      <c r="V1206" s="44" t="s">
        <v>29</v>
      </c>
      <c r="W1206" s="21" t="s">
        <v>4534</v>
      </c>
      <c r="X1206" s="31" t="s">
        <v>704</v>
      </c>
      <c r="Y1206" s="11"/>
    </row>
    <row r="1207" spans="1:25" ht="51" customHeight="1" x14ac:dyDescent="0.2">
      <c r="A1207" s="28" t="s">
        <v>4535</v>
      </c>
      <c r="B1207" s="24" t="s">
        <v>700</v>
      </c>
      <c r="C1207" s="21" t="s">
        <v>701</v>
      </c>
      <c r="D1207" s="21" t="s">
        <v>4536</v>
      </c>
      <c r="E1207" s="44" t="s">
        <v>74</v>
      </c>
      <c r="F1207" s="23" t="s">
        <v>4537</v>
      </c>
      <c r="G1207" s="37" t="s">
        <v>183</v>
      </c>
      <c r="H1207" s="29">
        <v>44235</v>
      </c>
      <c r="I1207" s="29">
        <v>44600</v>
      </c>
      <c r="J1207" s="29" t="str">
        <f ca="1">IF(Ugovori_OPULJP[[#This Row],[DATUM ZAVRŠETKA OPERACIJE]]&lt;TODAY(),"završen","u provedbi")</f>
        <v>završen</v>
      </c>
      <c r="K1207" s="22" t="s">
        <v>4538</v>
      </c>
      <c r="L1207" s="22" t="s">
        <v>184</v>
      </c>
      <c r="M1207" s="42">
        <v>0.85</v>
      </c>
      <c r="N1207" s="42">
        <v>0.15</v>
      </c>
      <c r="O1207" s="27">
        <f>Ugovori_OPULJP[[#This Row],[Bespovratna sredstva - Ukupno (EU+Nac) HRK
= Ukupna ugovorena vrijednost bespovratnih sredstava]]*Ugovori_OPULJP[[#This Row],[EU STOPA SUFINANCIRANJA %
EU CO-FINANCING RATE %]]</f>
        <v>417356.79999999999</v>
      </c>
      <c r="P1207" s="27">
        <f>Ugovori_OPULJP[[#This Row],[Bespovratna sredstva - Ukupno (EU+Nac) HRK
= Ukupna ugovorena vrijednost bespovratnih sredstava]]*Ugovori_OPULJP[[#This Row],[STOPA NACIONALNOG SUFINANCIRANJA %]]</f>
        <v>73651.199999999997</v>
      </c>
      <c r="Q1207" s="20">
        <v>491008</v>
      </c>
      <c r="R1207" s="27">
        <v>0</v>
      </c>
      <c r="S1207" s="27">
        <v>0</v>
      </c>
      <c r="T1207" s="20">
        <f>Ugovori_OPULJP[[#This Row],[Bespovratna sredstva - Ukupno (EU+Nac) HRK
= Ukupna ugovorena vrijednost bespovratnih sredstava]]+Ugovori_OPULJP[[#This Row],[Javni doprinos korisnika - HRK]]+Ugovori_OPULJP[[#This Row],[Privatni doprinos korisnika - HRK]]</f>
        <v>491008</v>
      </c>
      <c r="U1207" s="44" t="s">
        <v>709</v>
      </c>
      <c r="V1207" s="44" t="s">
        <v>710</v>
      </c>
      <c r="W1207" s="21" t="s">
        <v>4539</v>
      </c>
      <c r="X1207" s="21" t="s">
        <v>704</v>
      </c>
      <c r="Y1207" s="11"/>
    </row>
    <row r="1208" spans="1:25" ht="102" customHeight="1" x14ac:dyDescent="0.2">
      <c r="A1208" s="28" t="s">
        <v>4540</v>
      </c>
      <c r="B1208" s="24" t="s">
        <v>700</v>
      </c>
      <c r="C1208" s="21" t="s">
        <v>701</v>
      </c>
      <c r="D1208" s="21" t="s">
        <v>4536</v>
      </c>
      <c r="E1208" s="44" t="s">
        <v>74</v>
      </c>
      <c r="F1208" s="23" t="s">
        <v>4541</v>
      </c>
      <c r="G1208" s="23" t="s">
        <v>4542</v>
      </c>
      <c r="H1208" s="29">
        <v>44237</v>
      </c>
      <c r="I1208" s="29">
        <v>44602</v>
      </c>
      <c r="J1208" s="29" t="str">
        <f ca="1">IF(Ugovori_OPULJP[[#This Row],[DATUM ZAVRŠETKA OPERACIJE]]&lt;TODAY(),"završen","u provedbi")</f>
        <v>završen</v>
      </c>
      <c r="K1208" s="22" t="s">
        <v>4538</v>
      </c>
      <c r="L1208" s="22" t="s">
        <v>31</v>
      </c>
      <c r="M1208" s="42">
        <v>0.85</v>
      </c>
      <c r="N1208" s="42">
        <v>0.15</v>
      </c>
      <c r="O1208" s="27">
        <f>Ugovori_OPULJP[[#This Row],[Bespovratna sredstva - Ukupno (EU+Nac) HRK
= Ukupna ugovorena vrijednost bespovratnih sredstava]]*Ugovori_OPULJP[[#This Row],[EU STOPA SUFINANCIRANJA %
EU CO-FINANCING RATE %]]</f>
        <v>424282.6</v>
      </c>
      <c r="P1208" s="27">
        <f>Ugovori_OPULJP[[#This Row],[Bespovratna sredstva - Ukupno (EU+Nac) HRK
= Ukupna ugovorena vrijednost bespovratnih sredstava]]*Ugovori_OPULJP[[#This Row],[STOPA NACIONALNOG SUFINANCIRANJA %]]</f>
        <v>74873.399999999994</v>
      </c>
      <c r="Q1208" s="20">
        <v>499156</v>
      </c>
      <c r="R1208" s="27">
        <v>0</v>
      </c>
      <c r="S1208" s="27">
        <v>0</v>
      </c>
      <c r="T1208" s="20">
        <f>Ugovori_OPULJP[[#This Row],[Bespovratna sredstva - Ukupno (EU+Nac) HRK
= Ukupna ugovorena vrijednost bespovratnih sredstava]]+Ugovori_OPULJP[[#This Row],[Javni doprinos korisnika - HRK]]+Ugovori_OPULJP[[#This Row],[Privatni doprinos korisnika - HRK]]</f>
        <v>499156</v>
      </c>
      <c r="U1208" s="44" t="s">
        <v>709</v>
      </c>
      <c r="V1208" s="44" t="s">
        <v>710</v>
      </c>
      <c r="W1208" s="21" t="s">
        <v>4543</v>
      </c>
      <c r="X1208" s="21" t="s">
        <v>704</v>
      </c>
      <c r="Y1208" s="11"/>
    </row>
    <row r="1209" spans="1:25" ht="102" customHeight="1" x14ac:dyDescent="0.2">
      <c r="A1209" s="28" t="s">
        <v>4544</v>
      </c>
      <c r="B1209" s="24" t="s">
        <v>700</v>
      </c>
      <c r="C1209" s="21" t="s">
        <v>701</v>
      </c>
      <c r="D1209" s="21" t="s">
        <v>4536</v>
      </c>
      <c r="E1209" s="44" t="s">
        <v>74</v>
      </c>
      <c r="F1209" s="23" t="s">
        <v>4545</v>
      </c>
      <c r="G1209" s="23" t="s">
        <v>4546</v>
      </c>
      <c r="H1209" s="29">
        <v>44230</v>
      </c>
      <c r="I1209" s="29">
        <v>44595</v>
      </c>
      <c r="J1209" s="29" t="str">
        <f ca="1">IF(Ugovori_OPULJP[[#This Row],[DATUM ZAVRŠETKA OPERACIJE]]&lt;TODAY(),"završen","u provedbi")</f>
        <v>završen</v>
      </c>
      <c r="K1209" s="22" t="s">
        <v>30</v>
      </c>
      <c r="L1209" s="22" t="s">
        <v>31</v>
      </c>
      <c r="M1209" s="42">
        <v>0.85</v>
      </c>
      <c r="N1209" s="42">
        <v>0.15</v>
      </c>
      <c r="O1209" s="27">
        <f>Ugovori_OPULJP[[#This Row],[Bespovratna sredstva - Ukupno (EU+Nac) HRK
= Ukupna ugovorena vrijednost bespovratnih sredstava]]*Ugovori_OPULJP[[#This Row],[EU STOPA SUFINANCIRANJA %
EU CO-FINANCING RATE %]]</f>
        <v>271320</v>
      </c>
      <c r="P1209" s="27">
        <f>Ugovori_OPULJP[[#This Row],[Bespovratna sredstva - Ukupno (EU+Nac) HRK
= Ukupna ugovorena vrijednost bespovratnih sredstava]]*Ugovori_OPULJP[[#This Row],[STOPA NACIONALNOG SUFINANCIRANJA %]]</f>
        <v>47880</v>
      </c>
      <c r="Q1209" s="20">
        <v>319200</v>
      </c>
      <c r="R1209" s="27">
        <v>0</v>
      </c>
      <c r="S1209" s="27">
        <v>0</v>
      </c>
      <c r="T1209" s="20">
        <f>Ugovori_OPULJP[[#This Row],[Bespovratna sredstva - Ukupno (EU+Nac) HRK
= Ukupna ugovorena vrijednost bespovratnih sredstava]]+Ugovori_OPULJP[[#This Row],[Javni doprinos korisnika - HRK]]+Ugovori_OPULJP[[#This Row],[Privatni doprinos korisnika - HRK]]</f>
        <v>319200</v>
      </c>
      <c r="U1209" s="44" t="s">
        <v>709</v>
      </c>
      <c r="V1209" s="44" t="s">
        <v>710</v>
      </c>
      <c r="W1209" s="21" t="s">
        <v>4547</v>
      </c>
      <c r="X1209" s="21" t="s">
        <v>704</v>
      </c>
      <c r="Y1209" s="11"/>
    </row>
    <row r="1210" spans="1:25" ht="38.25" customHeight="1" x14ac:dyDescent="0.2">
      <c r="A1210" s="28" t="s">
        <v>4548</v>
      </c>
      <c r="B1210" s="24" t="s">
        <v>700</v>
      </c>
      <c r="C1210" s="21" t="s">
        <v>701</v>
      </c>
      <c r="D1210" s="21" t="s">
        <v>4536</v>
      </c>
      <c r="E1210" s="44" t="s">
        <v>74</v>
      </c>
      <c r="F1210" s="23" t="s">
        <v>4549</v>
      </c>
      <c r="G1210" s="23" t="s">
        <v>4550</v>
      </c>
      <c r="H1210" s="29">
        <v>44242</v>
      </c>
      <c r="I1210" s="29">
        <v>44607</v>
      </c>
      <c r="J1210" s="29" t="str">
        <f ca="1">IF(Ugovori_OPULJP[[#This Row],[DATUM ZAVRŠETKA OPERACIJE]]&lt;TODAY(),"završen","u provedbi")</f>
        <v>završen</v>
      </c>
      <c r="K1210" s="22" t="s">
        <v>4551</v>
      </c>
      <c r="L1210" s="18" t="s">
        <v>153</v>
      </c>
      <c r="M1210" s="42">
        <v>0.85</v>
      </c>
      <c r="N1210" s="42">
        <v>0.15</v>
      </c>
      <c r="O1210" s="27">
        <f>Ugovori_OPULJP[[#This Row],[Bespovratna sredstva - Ukupno (EU+Nac) HRK
= Ukupna ugovorena vrijednost bespovratnih sredstava]]*Ugovori_OPULJP[[#This Row],[EU STOPA SUFINANCIRANJA %
EU CO-FINANCING RATE %]]</f>
        <v>410505.6385</v>
      </c>
      <c r="P1210" s="27">
        <f>Ugovori_OPULJP[[#This Row],[Bespovratna sredstva - Ukupno (EU+Nac) HRK
= Ukupna ugovorena vrijednost bespovratnih sredstava]]*Ugovori_OPULJP[[#This Row],[STOPA NACIONALNOG SUFINANCIRANJA %]]</f>
        <v>72442.171499999997</v>
      </c>
      <c r="Q1210" s="20">
        <v>482947.81</v>
      </c>
      <c r="R1210" s="27">
        <v>0</v>
      </c>
      <c r="S1210" s="27">
        <v>0</v>
      </c>
      <c r="T1210" s="20">
        <f>Ugovori_OPULJP[[#This Row],[Bespovratna sredstva - Ukupno (EU+Nac) HRK
= Ukupna ugovorena vrijednost bespovratnih sredstava]]+Ugovori_OPULJP[[#This Row],[Javni doprinos korisnika - HRK]]+Ugovori_OPULJP[[#This Row],[Privatni doprinos korisnika - HRK]]</f>
        <v>482947.81</v>
      </c>
      <c r="U1210" s="44" t="s">
        <v>709</v>
      </c>
      <c r="V1210" s="44" t="s">
        <v>710</v>
      </c>
      <c r="W1210" s="21" t="s">
        <v>4552</v>
      </c>
      <c r="X1210" s="21" t="s">
        <v>704</v>
      </c>
      <c r="Y1210" s="11"/>
    </row>
    <row r="1211" spans="1:25" ht="51" customHeight="1" x14ac:dyDescent="0.2">
      <c r="A1211" s="28" t="s">
        <v>4553</v>
      </c>
      <c r="B1211" s="24" t="s">
        <v>700</v>
      </c>
      <c r="C1211" s="21" t="s">
        <v>701</v>
      </c>
      <c r="D1211" s="21" t="s">
        <v>4536</v>
      </c>
      <c r="E1211" s="44" t="s">
        <v>74</v>
      </c>
      <c r="F1211" s="23" t="s">
        <v>4554</v>
      </c>
      <c r="G1211" s="23" t="s">
        <v>192</v>
      </c>
      <c r="H1211" s="29">
        <v>44249</v>
      </c>
      <c r="I1211" s="29">
        <v>44614</v>
      </c>
      <c r="J1211" s="29" t="str">
        <f ca="1">IF(Ugovori_OPULJP[[#This Row],[DATUM ZAVRŠETKA OPERACIJE]]&lt;TODAY(),"završen","u provedbi")</f>
        <v>završen</v>
      </c>
      <c r="K1211" s="22" t="s">
        <v>193</v>
      </c>
      <c r="L1211" s="18" t="s">
        <v>82</v>
      </c>
      <c r="M1211" s="42">
        <v>0.85</v>
      </c>
      <c r="N1211" s="42">
        <v>0.15</v>
      </c>
      <c r="O1211" s="27">
        <f>Ugovori_OPULJP[[#This Row],[Bespovratna sredstva - Ukupno (EU+Nac) HRK
= Ukupna ugovorena vrijednost bespovratnih sredstava]]*Ugovori_OPULJP[[#This Row],[EU STOPA SUFINANCIRANJA %
EU CO-FINANCING RATE %]]</f>
        <v>424987.07999999996</v>
      </c>
      <c r="P1211" s="27">
        <f>Ugovori_OPULJP[[#This Row],[Bespovratna sredstva - Ukupno (EU+Nac) HRK
= Ukupna ugovorena vrijednost bespovratnih sredstava]]*Ugovori_OPULJP[[#This Row],[STOPA NACIONALNOG SUFINANCIRANJA %]]</f>
        <v>74997.72</v>
      </c>
      <c r="Q1211" s="20">
        <v>499984.8</v>
      </c>
      <c r="R1211" s="27">
        <v>0</v>
      </c>
      <c r="S1211" s="27">
        <v>0</v>
      </c>
      <c r="T1211" s="20">
        <f>Ugovori_OPULJP[[#This Row],[Bespovratna sredstva - Ukupno (EU+Nac) HRK
= Ukupna ugovorena vrijednost bespovratnih sredstava]]+Ugovori_OPULJP[[#This Row],[Javni doprinos korisnika - HRK]]+Ugovori_OPULJP[[#This Row],[Privatni doprinos korisnika - HRK]]</f>
        <v>499984.8</v>
      </c>
      <c r="U1211" s="44" t="s">
        <v>709</v>
      </c>
      <c r="V1211" s="44" t="s">
        <v>710</v>
      </c>
      <c r="W1211" s="21" t="s">
        <v>4555</v>
      </c>
      <c r="X1211" s="21" t="s">
        <v>704</v>
      </c>
      <c r="Y1211" s="11"/>
    </row>
    <row r="1212" spans="1:25" ht="51" customHeight="1" x14ac:dyDescent="0.2">
      <c r="A1212" s="28" t="s">
        <v>4556</v>
      </c>
      <c r="B1212" s="24" t="s">
        <v>700</v>
      </c>
      <c r="C1212" s="21" t="s">
        <v>701</v>
      </c>
      <c r="D1212" s="21" t="s">
        <v>4536</v>
      </c>
      <c r="E1212" s="44" t="s">
        <v>74</v>
      </c>
      <c r="F1212" s="23" t="s">
        <v>4557</v>
      </c>
      <c r="G1212" s="23" t="s">
        <v>4558</v>
      </c>
      <c r="H1212" s="29">
        <v>44232</v>
      </c>
      <c r="I1212" s="29">
        <v>44535</v>
      </c>
      <c r="J1212" s="29" t="str">
        <f ca="1">IF(Ugovori_OPULJP[[#This Row],[DATUM ZAVRŠETKA OPERACIJE]]&lt;TODAY(),"završen","u provedbi")</f>
        <v>završen</v>
      </c>
      <c r="K1212" s="22" t="s">
        <v>4559</v>
      </c>
      <c r="L1212" s="22" t="s">
        <v>128</v>
      </c>
      <c r="M1212" s="42">
        <v>0.85</v>
      </c>
      <c r="N1212" s="42">
        <v>0.15</v>
      </c>
      <c r="O1212" s="27">
        <f>Ugovori_OPULJP[[#This Row],[Bespovratna sredstva - Ukupno (EU+Nac) HRK
= Ukupna ugovorena vrijednost bespovratnih sredstava]]*Ugovori_OPULJP[[#This Row],[EU STOPA SUFINANCIRANJA %
EU CO-FINANCING RATE %]]</f>
        <v>324937.26049999997</v>
      </c>
      <c r="P1212" s="27">
        <f>Ugovori_OPULJP[[#This Row],[Bespovratna sredstva - Ukupno (EU+Nac) HRK
= Ukupna ugovorena vrijednost bespovratnih sredstava]]*Ugovori_OPULJP[[#This Row],[STOPA NACIONALNOG SUFINANCIRANJA %]]</f>
        <v>57341.869500000001</v>
      </c>
      <c r="Q1212" s="20">
        <v>382279.13</v>
      </c>
      <c r="R1212" s="27">
        <v>0</v>
      </c>
      <c r="S1212" s="27">
        <v>0</v>
      </c>
      <c r="T1212" s="20">
        <f>Ugovori_OPULJP[[#This Row],[Bespovratna sredstva - Ukupno (EU+Nac) HRK
= Ukupna ugovorena vrijednost bespovratnih sredstava]]+Ugovori_OPULJP[[#This Row],[Javni doprinos korisnika - HRK]]+Ugovori_OPULJP[[#This Row],[Privatni doprinos korisnika - HRK]]</f>
        <v>382279.13</v>
      </c>
      <c r="U1212" s="44" t="s">
        <v>709</v>
      </c>
      <c r="V1212" s="44" t="s">
        <v>710</v>
      </c>
      <c r="W1212" s="21" t="s">
        <v>4560</v>
      </c>
      <c r="X1212" s="21" t="s">
        <v>704</v>
      </c>
      <c r="Y1212" s="11"/>
    </row>
    <row r="1213" spans="1:25" ht="51" customHeight="1" x14ac:dyDescent="0.2">
      <c r="A1213" s="28" t="s">
        <v>4561</v>
      </c>
      <c r="B1213" s="24" t="s">
        <v>700</v>
      </c>
      <c r="C1213" s="21" t="s">
        <v>701</v>
      </c>
      <c r="D1213" s="21" t="s">
        <v>4536</v>
      </c>
      <c r="E1213" s="44" t="s">
        <v>74</v>
      </c>
      <c r="F1213" s="23" t="s">
        <v>4562</v>
      </c>
      <c r="G1213" s="23" t="s">
        <v>4563</v>
      </c>
      <c r="H1213" s="29">
        <v>44230</v>
      </c>
      <c r="I1213" s="29">
        <v>44595</v>
      </c>
      <c r="J1213" s="29" t="str">
        <f ca="1">IF(Ugovori_OPULJP[[#This Row],[DATUM ZAVRŠETKA OPERACIJE]]&lt;TODAY(),"završen","u provedbi")</f>
        <v>završen</v>
      </c>
      <c r="K1213" s="22" t="s">
        <v>30</v>
      </c>
      <c r="L1213" s="22" t="s">
        <v>31</v>
      </c>
      <c r="M1213" s="42">
        <v>0.85</v>
      </c>
      <c r="N1213" s="42">
        <v>0.15</v>
      </c>
      <c r="O1213" s="27">
        <f>Ugovori_OPULJP[[#This Row],[Bespovratna sredstva - Ukupno (EU+Nac) HRK
= Ukupna ugovorena vrijednost bespovratnih sredstava]]*Ugovori_OPULJP[[#This Row],[EU STOPA SUFINANCIRANJA %
EU CO-FINANCING RATE %]]</f>
        <v>393271.2</v>
      </c>
      <c r="P1213" s="27">
        <f>Ugovori_OPULJP[[#This Row],[Bespovratna sredstva - Ukupno (EU+Nac) HRK
= Ukupna ugovorena vrijednost bespovratnih sredstava]]*Ugovori_OPULJP[[#This Row],[STOPA NACIONALNOG SUFINANCIRANJA %]]</f>
        <v>69400.800000000003</v>
      </c>
      <c r="Q1213" s="20">
        <v>462672</v>
      </c>
      <c r="R1213" s="27">
        <v>0</v>
      </c>
      <c r="S1213" s="27">
        <v>0</v>
      </c>
      <c r="T1213" s="20">
        <f>Ugovori_OPULJP[[#This Row],[Bespovratna sredstva - Ukupno (EU+Nac) HRK
= Ukupna ugovorena vrijednost bespovratnih sredstava]]+Ugovori_OPULJP[[#This Row],[Javni doprinos korisnika - HRK]]+Ugovori_OPULJP[[#This Row],[Privatni doprinos korisnika - HRK]]</f>
        <v>462672</v>
      </c>
      <c r="U1213" s="44" t="s">
        <v>709</v>
      </c>
      <c r="V1213" s="44" t="s">
        <v>710</v>
      </c>
      <c r="W1213" s="21" t="s">
        <v>4564</v>
      </c>
      <c r="X1213" s="21" t="s">
        <v>704</v>
      </c>
      <c r="Y1213" s="11"/>
    </row>
    <row r="1214" spans="1:25" ht="51" customHeight="1" x14ac:dyDescent="0.2">
      <c r="A1214" s="28" t="s">
        <v>4565</v>
      </c>
      <c r="B1214" s="24" t="s">
        <v>700</v>
      </c>
      <c r="C1214" s="21" t="s">
        <v>701</v>
      </c>
      <c r="D1214" s="21" t="s">
        <v>4536</v>
      </c>
      <c r="E1214" s="44" t="s">
        <v>74</v>
      </c>
      <c r="F1214" s="23" t="s">
        <v>4566</v>
      </c>
      <c r="G1214" s="23" t="s">
        <v>4567</v>
      </c>
      <c r="H1214" s="29">
        <v>44230</v>
      </c>
      <c r="I1214" s="29">
        <v>44595</v>
      </c>
      <c r="J1214" s="29" t="str">
        <f ca="1">IF(Ugovori_OPULJP[[#This Row],[DATUM ZAVRŠETKA OPERACIJE]]&lt;TODAY(),"završen","u provedbi")</f>
        <v>završen</v>
      </c>
      <c r="K1214" s="22" t="s">
        <v>30</v>
      </c>
      <c r="L1214" s="22" t="s">
        <v>31</v>
      </c>
      <c r="M1214" s="42">
        <v>0.85</v>
      </c>
      <c r="N1214" s="42">
        <v>0.15</v>
      </c>
      <c r="O1214" s="27">
        <f>Ugovori_OPULJP[[#This Row],[Bespovratna sredstva - Ukupno (EU+Nac) HRK
= Ukupna ugovorena vrijednost bespovratnih sredstava]]*Ugovori_OPULJP[[#This Row],[EU STOPA SUFINANCIRANJA %
EU CO-FINANCING RATE %]]</f>
        <v>407932</v>
      </c>
      <c r="P1214" s="27">
        <f>Ugovori_OPULJP[[#This Row],[Bespovratna sredstva - Ukupno (EU+Nac) HRK
= Ukupna ugovorena vrijednost bespovratnih sredstava]]*Ugovori_OPULJP[[#This Row],[STOPA NACIONALNOG SUFINANCIRANJA %]]</f>
        <v>71988</v>
      </c>
      <c r="Q1214" s="20">
        <v>479920</v>
      </c>
      <c r="R1214" s="27">
        <v>0</v>
      </c>
      <c r="S1214" s="27">
        <v>0</v>
      </c>
      <c r="T1214" s="20">
        <f>Ugovori_OPULJP[[#This Row],[Bespovratna sredstva - Ukupno (EU+Nac) HRK
= Ukupna ugovorena vrijednost bespovratnih sredstava]]+Ugovori_OPULJP[[#This Row],[Javni doprinos korisnika - HRK]]+Ugovori_OPULJP[[#This Row],[Privatni doprinos korisnika - HRK]]</f>
        <v>479920</v>
      </c>
      <c r="U1214" s="44" t="s">
        <v>709</v>
      </c>
      <c r="V1214" s="44" t="s">
        <v>710</v>
      </c>
      <c r="W1214" s="21" t="s">
        <v>4568</v>
      </c>
      <c r="X1214" s="21" t="s">
        <v>704</v>
      </c>
      <c r="Y1214" s="11"/>
    </row>
    <row r="1215" spans="1:25" ht="102" customHeight="1" x14ac:dyDescent="0.2">
      <c r="A1215" s="28" t="s">
        <v>4569</v>
      </c>
      <c r="B1215" s="24" t="s">
        <v>700</v>
      </c>
      <c r="C1215" s="21" t="s">
        <v>701</v>
      </c>
      <c r="D1215" s="21" t="s">
        <v>4536</v>
      </c>
      <c r="E1215" s="44" t="s">
        <v>74</v>
      </c>
      <c r="F1215" s="23" t="s">
        <v>4570</v>
      </c>
      <c r="G1215" s="23" t="s">
        <v>4571</v>
      </c>
      <c r="H1215" s="29">
        <v>44249</v>
      </c>
      <c r="I1215" s="29">
        <v>44614</v>
      </c>
      <c r="J1215" s="29" t="str">
        <f ca="1">IF(Ugovori_OPULJP[[#This Row],[DATUM ZAVRŠETKA OPERACIJE]]&lt;TODAY(),"završen","u provedbi")</f>
        <v>završen</v>
      </c>
      <c r="K1215" s="22" t="s">
        <v>82</v>
      </c>
      <c r="L1215" s="22" t="s">
        <v>82</v>
      </c>
      <c r="M1215" s="42">
        <v>0.85</v>
      </c>
      <c r="N1215" s="42">
        <v>0.15</v>
      </c>
      <c r="O1215" s="27">
        <f>Ugovori_OPULJP[[#This Row],[Bespovratna sredstva - Ukupno (EU+Nac) HRK
= Ukupna ugovorena vrijednost bespovratnih sredstava]]*Ugovori_OPULJP[[#This Row],[EU STOPA SUFINANCIRANJA %
EU CO-FINANCING RATE %]]</f>
        <v>418879.97449999995</v>
      </c>
      <c r="P1215" s="27">
        <f>Ugovori_OPULJP[[#This Row],[Bespovratna sredstva - Ukupno (EU+Nac) HRK
= Ukupna ugovorena vrijednost bespovratnih sredstava]]*Ugovori_OPULJP[[#This Row],[STOPA NACIONALNOG SUFINANCIRANJA %]]</f>
        <v>73919.99549999999</v>
      </c>
      <c r="Q1215" s="20">
        <v>492799.97</v>
      </c>
      <c r="R1215" s="27">
        <v>0</v>
      </c>
      <c r="S1215" s="27">
        <v>0</v>
      </c>
      <c r="T1215" s="20">
        <f>Ugovori_OPULJP[[#This Row],[Bespovratna sredstva - Ukupno (EU+Nac) HRK
= Ukupna ugovorena vrijednost bespovratnih sredstava]]+Ugovori_OPULJP[[#This Row],[Javni doprinos korisnika - HRK]]+Ugovori_OPULJP[[#This Row],[Privatni doprinos korisnika - HRK]]</f>
        <v>492799.97</v>
      </c>
      <c r="U1215" s="44" t="s">
        <v>709</v>
      </c>
      <c r="V1215" s="44" t="s">
        <v>710</v>
      </c>
      <c r="W1215" s="21" t="s">
        <v>4572</v>
      </c>
      <c r="X1215" s="21" t="s">
        <v>704</v>
      </c>
      <c r="Y1215" s="11"/>
    </row>
    <row r="1216" spans="1:25" ht="51" customHeight="1" x14ac:dyDescent="0.2">
      <c r="A1216" s="28" t="s">
        <v>4573</v>
      </c>
      <c r="B1216" s="24" t="s">
        <v>700</v>
      </c>
      <c r="C1216" s="21" t="s">
        <v>701</v>
      </c>
      <c r="D1216" s="21" t="s">
        <v>4536</v>
      </c>
      <c r="E1216" s="44" t="s">
        <v>74</v>
      </c>
      <c r="F1216" s="23" t="s">
        <v>4574</v>
      </c>
      <c r="G1216" s="23" t="s">
        <v>4575</v>
      </c>
      <c r="H1216" s="29">
        <v>44230</v>
      </c>
      <c r="I1216" s="29">
        <v>44595</v>
      </c>
      <c r="J1216" s="29" t="str">
        <f ca="1">IF(Ugovori_OPULJP[[#This Row],[DATUM ZAVRŠETKA OPERACIJE]]&lt;TODAY(),"završen","u provedbi")</f>
        <v>završen</v>
      </c>
      <c r="K1216" s="22" t="s">
        <v>31</v>
      </c>
      <c r="L1216" s="22" t="s">
        <v>31</v>
      </c>
      <c r="M1216" s="42">
        <v>0.85</v>
      </c>
      <c r="N1216" s="42">
        <v>0.15</v>
      </c>
      <c r="O1216" s="27">
        <f>Ugovori_OPULJP[[#This Row],[Bespovratna sredstva - Ukupno (EU+Nac) HRK
= Ukupna ugovorena vrijednost bespovratnih sredstava]]*Ugovori_OPULJP[[#This Row],[EU STOPA SUFINANCIRANJA %
EU CO-FINANCING RATE %]]</f>
        <v>386153.86949999997</v>
      </c>
      <c r="P1216" s="27">
        <f>Ugovori_OPULJP[[#This Row],[Bespovratna sredstva - Ukupno (EU+Nac) HRK
= Ukupna ugovorena vrijednost bespovratnih sredstava]]*Ugovori_OPULJP[[#This Row],[STOPA NACIONALNOG SUFINANCIRANJA %]]</f>
        <v>68144.800499999998</v>
      </c>
      <c r="Q1216" s="20">
        <v>454298.67</v>
      </c>
      <c r="R1216" s="27">
        <v>0</v>
      </c>
      <c r="S1216" s="27">
        <v>0</v>
      </c>
      <c r="T1216" s="20">
        <f>Ugovori_OPULJP[[#This Row],[Bespovratna sredstva - Ukupno (EU+Nac) HRK
= Ukupna ugovorena vrijednost bespovratnih sredstava]]+Ugovori_OPULJP[[#This Row],[Javni doprinos korisnika - HRK]]+Ugovori_OPULJP[[#This Row],[Privatni doprinos korisnika - HRK]]</f>
        <v>454298.67</v>
      </c>
      <c r="U1216" s="44" t="s">
        <v>709</v>
      </c>
      <c r="V1216" s="44" t="s">
        <v>710</v>
      </c>
      <c r="W1216" s="21" t="s">
        <v>4576</v>
      </c>
      <c r="X1216" s="21" t="s">
        <v>704</v>
      </c>
      <c r="Y1216" s="11"/>
    </row>
    <row r="1217" spans="1:25" ht="51" customHeight="1" x14ac:dyDescent="0.2">
      <c r="A1217" s="28" t="s">
        <v>4577</v>
      </c>
      <c r="B1217" s="24" t="s">
        <v>700</v>
      </c>
      <c r="C1217" s="21" t="s">
        <v>701</v>
      </c>
      <c r="D1217" s="21" t="s">
        <v>4536</v>
      </c>
      <c r="E1217" s="44" t="s">
        <v>74</v>
      </c>
      <c r="F1217" s="23" t="s">
        <v>4578</v>
      </c>
      <c r="G1217" s="23" t="s">
        <v>4579</v>
      </c>
      <c r="H1217" s="29">
        <v>44232</v>
      </c>
      <c r="I1217" s="29">
        <v>44597</v>
      </c>
      <c r="J1217" s="29" t="str">
        <f ca="1">IF(Ugovori_OPULJP[[#This Row],[DATUM ZAVRŠETKA OPERACIJE]]&lt;TODAY(),"završen","u provedbi")</f>
        <v>završen</v>
      </c>
      <c r="K1217" s="22" t="s">
        <v>152</v>
      </c>
      <c r="L1217" s="22" t="s">
        <v>31</v>
      </c>
      <c r="M1217" s="42">
        <v>0.85</v>
      </c>
      <c r="N1217" s="42">
        <v>0.15</v>
      </c>
      <c r="O1217" s="27">
        <f>Ugovori_OPULJP[[#This Row],[Bespovratna sredstva - Ukupno (EU+Nac) HRK
= Ukupna ugovorena vrijednost bespovratnih sredstava]]*Ugovori_OPULJP[[#This Row],[EU STOPA SUFINANCIRANJA %
EU CO-FINANCING RATE %]]</f>
        <v>297500</v>
      </c>
      <c r="P1217" s="27">
        <f>Ugovori_OPULJP[[#This Row],[Bespovratna sredstva - Ukupno (EU+Nac) HRK
= Ukupna ugovorena vrijednost bespovratnih sredstava]]*Ugovori_OPULJP[[#This Row],[STOPA NACIONALNOG SUFINANCIRANJA %]]</f>
        <v>52500</v>
      </c>
      <c r="Q1217" s="20">
        <v>350000</v>
      </c>
      <c r="R1217" s="27">
        <v>0</v>
      </c>
      <c r="S1217" s="27">
        <v>0</v>
      </c>
      <c r="T1217" s="20">
        <f>Ugovori_OPULJP[[#This Row],[Bespovratna sredstva - Ukupno (EU+Nac) HRK
= Ukupna ugovorena vrijednost bespovratnih sredstava]]+Ugovori_OPULJP[[#This Row],[Javni doprinos korisnika - HRK]]+Ugovori_OPULJP[[#This Row],[Privatni doprinos korisnika - HRK]]</f>
        <v>350000</v>
      </c>
      <c r="U1217" s="44" t="s">
        <v>709</v>
      </c>
      <c r="V1217" s="44" t="s">
        <v>710</v>
      </c>
      <c r="W1217" s="21" t="s">
        <v>4580</v>
      </c>
      <c r="X1217" s="21" t="s">
        <v>704</v>
      </c>
      <c r="Y1217" s="11"/>
    </row>
    <row r="1218" spans="1:25" ht="63.75" customHeight="1" x14ac:dyDescent="0.2">
      <c r="A1218" s="28" t="s">
        <v>4581</v>
      </c>
      <c r="B1218" s="24" t="s">
        <v>700</v>
      </c>
      <c r="C1218" s="21" t="s">
        <v>701</v>
      </c>
      <c r="D1218" s="21" t="s">
        <v>4536</v>
      </c>
      <c r="E1218" s="44" t="s">
        <v>74</v>
      </c>
      <c r="F1218" s="23" t="s">
        <v>4582</v>
      </c>
      <c r="G1218" s="23" t="s">
        <v>4583</v>
      </c>
      <c r="H1218" s="29">
        <v>44231</v>
      </c>
      <c r="I1218" s="29">
        <v>44596</v>
      </c>
      <c r="J1218" s="29" t="str">
        <f ca="1">IF(Ugovori_OPULJP[[#This Row],[DATUM ZAVRŠETKA OPERACIJE]]&lt;TODAY(),"završen","u provedbi")</f>
        <v>završen</v>
      </c>
      <c r="K1218" s="22" t="s">
        <v>30</v>
      </c>
      <c r="L1218" s="22" t="s">
        <v>31</v>
      </c>
      <c r="M1218" s="42">
        <v>0.85</v>
      </c>
      <c r="N1218" s="42">
        <v>0.15</v>
      </c>
      <c r="O1218" s="27">
        <f>Ugovori_OPULJP[[#This Row],[Bespovratna sredstva - Ukupno (EU+Nac) HRK
= Ukupna ugovorena vrijednost bespovratnih sredstava]]*Ugovori_OPULJP[[#This Row],[EU STOPA SUFINANCIRANJA %
EU CO-FINANCING RATE %]]</f>
        <v>414020.04000000004</v>
      </c>
      <c r="P1218" s="27">
        <f>Ugovori_OPULJP[[#This Row],[Bespovratna sredstva - Ukupno (EU+Nac) HRK
= Ukupna ugovorena vrijednost bespovratnih sredstava]]*Ugovori_OPULJP[[#This Row],[STOPA NACIONALNOG SUFINANCIRANJA %]]</f>
        <v>73062.36</v>
      </c>
      <c r="Q1218" s="20">
        <v>487082.4</v>
      </c>
      <c r="R1218" s="27">
        <v>0</v>
      </c>
      <c r="S1218" s="27">
        <v>0</v>
      </c>
      <c r="T1218" s="20">
        <f>Ugovori_OPULJP[[#This Row],[Bespovratna sredstva - Ukupno (EU+Nac) HRK
= Ukupna ugovorena vrijednost bespovratnih sredstava]]+Ugovori_OPULJP[[#This Row],[Javni doprinos korisnika - HRK]]+Ugovori_OPULJP[[#This Row],[Privatni doprinos korisnika - HRK]]</f>
        <v>487082.4</v>
      </c>
      <c r="U1218" s="44" t="s">
        <v>709</v>
      </c>
      <c r="V1218" s="44" t="s">
        <v>710</v>
      </c>
      <c r="W1218" s="21" t="s">
        <v>4584</v>
      </c>
      <c r="X1218" s="21" t="s">
        <v>704</v>
      </c>
      <c r="Y1218" s="11"/>
    </row>
    <row r="1219" spans="1:25" ht="76.5" customHeight="1" x14ac:dyDescent="0.2">
      <c r="A1219" s="28" t="s">
        <v>4585</v>
      </c>
      <c r="B1219" s="24" t="s">
        <v>700</v>
      </c>
      <c r="C1219" s="21" t="s">
        <v>701</v>
      </c>
      <c r="D1219" s="21" t="s">
        <v>4536</v>
      </c>
      <c r="E1219" s="44" t="s">
        <v>74</v>
      </c>
      <c r="F1219" s="23" t="s">
        <v>4586</v>
      </c>
      <c r="G1219" s="37" t="s">
        <v>765</v>
      </c>
      <c r="H1219" s="29">
        <v>44242</v>
      </c>
      <c r="I1219" s="29">
        <v>44607</v>
      </c>
      <c r="J1219" s="29" t="str">
        <f ca="1">IF(Ugovori_OPULJP[[#This Row],[DATUM ZAVRŠETKA OPERACIJE]]&lt;TODAY(),"završen","u provedbi")</f>
        <v>završen</v>
      </c>
      <c r="K1219" s="22" t="s">
        <v>97</v>
      </c>
      <c r="L1219" s="22" t="s">
        <v>97</v>
      </c>
      <c r="M1219" s="42">
        <v>0.85</v>
      </c>
      <c r="N1219" s="42">
        <v>0.15</v>
      </c>
      <c r="O1219" s="27">
        <f>Ugovori_OPULJP[[#This Row],[Bespovratna sredstva - Ukupno (EU+Nac) HRK
= Ukupna ugovorena vrijednost bespovratnih sredstava]]*Ugovori_OPULJP[[#This Row],[EU STOPA SUFINANCIRANJA %
EU CO-FINANCING RATE %]]</f>
        <v>423428.84299999999</v>
      </c>
      <c r="P1219" s="27">
        <f>Ugovori_OPULJP[[#This Row],[Bespovratna sredstva - Ukupno (EU+Nac) HRK
= Ukupna ugovorena vrijednost bespovratnih sredstava]]*Ugovori_OPULJP[[#This Row],[STOPA NACIONALNOG SUFINANCIRANJA %]]</f>
        <v>74722.736999999994</v>
      </c>
      <c r="Q1219" s="20">
        <v>498151.58</v>
      </c>
      <c r="R1219" s="27">
        <v>0</v>
      </c>
      <c r="S1219" s="27">
        <v>0</v>
      </c>
      <c r="T1219" s="20">
        <f>Ugovori_OPULJP[[#This Row],[Bespovratna sredstva - Ukupno (EU+Nac) HRK
= Ukupna ugovorena vrijednost bespovratnih sredstava]]+Ugovori_OPULJP[[#This Row],[Javni doprinos korisnika - HRK]]+Ugovori_OPULJP[[#This Row],[Privatni doprinos korisnika - HRK]]</f>
        <v>498151.58</v>
      </c>
      <c r="U1219" s="44" t="s">
        <v>709</v>
      </c>
      <c r="V1219" s="44" t="s">
        <v>710</v>
      </c>
      <c r="W1219" s="21" t="s">
        <v>4587</v>
      </c>
      <c r="X1219" s="21" t="s">
        <v>704</v>
      </c>
      <c r="Y1219" s="11"/>
    </row>
    <row r="1220" spans="1:25" ht="38.25" customHeight="1" x14ac:dyDescent="0.2">
      <c r="A1220" s="28" t="s">
        <v>4588</v>
      </c>
      <c r="B1220" s="24" t="s">
        <v>700</v>
      </c>
      <c r="C1220" s="21" t="s">
        <v>701</v>
      </c>
      <c r="D1220" s="21" t="s">
        <v>4536</v>
      </c>
      <c r="E1220" s="44" t="s">
        <v>74</v>
      </c>
      <c r="F1220" s="23" t="s">
        <v>4589</v>
      </c>
      <c r="G1220" s="23" t="s">
        <v>162</v>
      </c>
      <c r="H1220" s="29">
        <v>44235</v>
      </c>
      <c r="I1220" s="29">
        <v>44600</v>
      </c>
      <c r="J1220" s="29" t="str">
        <f ca="1">IF(Ugovori_OPULJP[[#This Row],[DATUM ZAVRŠETKA OPERACIJE]]&lt;TODAY(),"završen","u provedbi")</f>
        <v>završen</v>
      </c>
      <c r="K1220" s="22" t="s">
        <v>31</v>
      </c>
      <c r="L1220" s="22" t="s">
        <v>31</v>
      </c>
      <c r="M1220" s="42">
        <v>0.85</v>
      </c>
      <c r="N1220" s="42">
        <v>0.15</v>
      </c>
      <c r="O1220" s="27">
        <f>Ugovori_OPULJP[[#This Row],[Bespovratna sredstva - Ukupno (EU+Nac) HRK
= Ukupna ugovorena vrijednost bespovratnih sredstava]]*Ugovori_OPULJP[[#This Row],[EU STOPA SUFINANCIRANJA %
EU CO-FINANCING RATE %]]</f>
        <v>379990.8</v>
      </c>
      <c r="P1220" s="27">
        <f>Ugovori_OPULJP[[#This Row],[Bespovratna sredstva - Ukupno (EU+Nac) HRK
= Ukupna ugovorena vrijednost bespovratnih sredstava]]*Ugovori_OPULJP[[#This Row],[STOPA NACIONALNOG SUFINANCIRANJA %]]</f>
        <v>67057.2</v>
      </c>
      <c r="Q1220" s="20">
        <v>447048</v>
      </c>
      <c r="R1220" s="27">
        <v>0</v>
      </c>
      <c r="S1220" s="27">
        <v>0</v>
      </c>
      <c r="T1220" s="20">
        <f>Ugovori_OPULJP[[#This Row],[Bespovratna sredstva - Ukupno (EU+Nac) HRK
= Ukupna ugovorena vrijednost bespovratnih sredstava]]+Ugovori_OPULJP[[#This Row],[Javni doprinos korisnika - HRK]]+Ugovori_OPULJP[[#This Row],[Privatni doprinos korisnika - HRK]]</f>
        <v>447048</v>
      </c>
      <c r="U1220" s="44" t="s">
        <v>709</v>
      </c>
      <c r="V1220" s="44" t="s">
        <v>710</v>
      </c>
      <c r="W1220" s="21" t="s">
        <v>4590</v>
      </c>
      <c r="X1220" s="21" t="s">
        <v>704</v>
      </c>
      <c r="Y1220" s="11"/>
    </row>
    <row r="1221" spans="1:25" ht="51" customHeight="1" x14ac:dyDescent="0.2">
      <c r="A1221" s="28" t="s">
        <v>4591</v>
      </c>
      <c r="B1221" s="24" t="s">
        <v>700</v>
      </c>
      <c r="C1221" s="21" t="s">
        <v>701</v>
      </c>
      <c r="D1221" s="21" t="s">
        <v>4536</v>
      </c>
      <c r="E1221" s="44" t="s">
        <v>74</v>
      </c>
      <c r="F1221" s="23" t="s">
        <v>4592</v>
      </c>
      <c r="G1221" s="23" t="s">
        <v>4593</v>
      </c>
      <c r="H1221" s="29">
        <v>44230</v>
      </c>
      <c r="I1221" s="29">
        <v>44595</v>
      </c>
      <c r="J1221" s="29" t="str">
        <f ca="1">IF(Ugovori_OPULJP[[#This Row],[DATUM ZAVRŠETKA OPERACIJE]]&lt;TODAY(),"završen","u provedbi")</f>
        <v>završen</v>
      </c>
      <c r="K1221" s="22" t="s">
        <v>4594</v>
      </c>
      <c r="L1221" s="22" t="s">
        <v>92</v>
      </c>
      <c r="M1221" s="42">
        <v>0.85</v>
      </c>
      <c r="N1221" s="42">
        <v>0.15</v>
      </c>
      <c r="O1221" s="27">
        <f>Ugovori_OPULJP[[#This Row],[Bespovratna sredstva - Ukupno (EU+Nac) HRK
= Ukupna ugovorena vrijednost bespovratnih sredstava]]*Ugovori_OPULJP[[#This Row],[EU STOPA SUFINANCIRANJA %
EU CO-FINANCING RATE %]]</f>
        <v>380681</v>
      </c>
      <c r="P1221" s="27">
        <f>Ugovori_OPULJP[[#This Row],[Bespovratna sredstva - Ukupno (EU+Nac) HRK
= Ukupna ugovorena vrijednost bespovratnih sredstava]]*Ugovori_OPULJP[[#This Row],[STOPA NACIONALNOG SUFINANCIRANJA %]]</f>
        <v>67179</v>
      </c>
      <c r="Q1221" s="20">
        <v>447860</v>
      </c>
      <c r="R1221" s="27">
        <v>0</v>
      </c>
      <c r="S1221" s="27">
        <v>0</v>
      </c>
      <c r="T1221" s="20">
        <f>Ugovori_OPULJP[[#This Row],[Bespovratna sredstva - Ukupno (EU+Nac) HRK
= Ukupna ugovorena vrijednost bespovratnih sredstava]]+Ugovori_OPULJP[[#This Row],[Javni doprinos korisnika - HRK]]+Ugovori_OPULJP[[#This Row],[Privatni doprinos korisnika - HRK]]</f>
        <v>447860</v>
      </c>
      <c r="U1221" s="44" t="s">
        <v>709</v>
      </c>
      <c r="V1221" s="44" t="s">
        <v>710</v>
      </c>
      <c r="W1221" s="21" t="s">
        <v>4595</v>
      </c>
      <c r="X1221" s="21" t="s">
        <v>704</v>
      </c>
      <c r="Y1221" s="11"/>
    </row>
    <row r="1222" spans="1:25" ht="51" customHeight="1" x14ac:dyDescent="0.2">
      <c r="A1222" s="28" t="s">
        <v>4596</v>
      </c>
      <c r="B1222" s="24" t="s">
        <v>700</v>
      </c>
      <c r="C1222" s="21" t="s">
        <v>701</v>
      </c>
      <c r="D1222" s="21" t="s">
        <v>4536</v>
      </c>
      <c r="E1222" s="44" t="s">
        <v>74</v>
      </c>
      <c r="F1222" s="23" t="s">
        <v>4597</v>
      </c>
      <c r="G1222" s="23" t="s">
        <v>4598</v>
      </c>
      <c r="H1222" s="29">
        <v>44231</v>
      </c>
      <c r="I1222" s="29">
        <v>44596</v>
      </c>
      <c r="J1222" s="29" t="str">
        <f ca="1">IF(Ugovori_OPULJP[[#This Row],[DATUM ZAVRŠETKA OPERACIJE]]&lt;TODAY(),"završen","u provedbi")</f>
        <v>završen</v>
      </c>
      <c r="K1222" s="22" t="s">
        <v>152</v>
      </c>
      <c r="L1222" s="22" t="s">
        <v>31</v>
      </c>
      <c r="M1222" s="42">
        <v>0.85</v>
      </c>
      <c r="N1222" s="42">
        <v>0.15</v>
      </c>
      <c r="O1222" s="27">
        <f>Ugovori_OPULJP[[#This Row],[Bespovratna sredstva - Ukupno (EU+Nac) HRK
= Ukupna ugovorena vrijednost bespovratnih sredstava]]*Ugovori_OPULJP[[#This Row],[EU STOPA SUFINANCIRANJA %
EU CO-FINANCING RATE %]]</f>
        <v>190995</v>
      </c>
      <c r="P1222" s="27">
        <f>Ugovori_OPULJP[[#This Row],[Bespovratna sredstva - Ukupno (EU+Nac) HRK
= Ukupna ugovorena vrijednost bespovratnih sredstava]]*Ugovori_OPULJP[[#This Row],[STOPA NACIONALNOG SUFINANCIRANJA %]]</f>
        <v>33705</v>
      </c>
      <c r="Q1222" s="20">
        <v>224700</v>
      </c>
      <c r="R1222" s="27">
        <v>0</v>
      </c>
      <c r="S1222" s="27">
        <v>0</v>
      </c>
      <c r="T1222" s="20">
        <f>Ugovori_OPULJP[[#This Row],[Bespovratna sredstva - Ukupno (EU+Nac) HRK
= Ukupna ugovorena vrijednost bespovratnih sredstava]]+Ugovori_OPULJP[[#This Row],[Javni doprinos korisnika - HRK]]+Ugovori_OPULJP[[#This Row],[Privatni doprinos korisnika - HRK]]</f>
        <v>224700</v>
      </c>
      <c r="U1222" s="44" t="s">
        <v>709</v>
      </c>
      <c r="V1222" s="44" t="s">
        <v>710</v>
      </c>
      <c r="W1222" s="21" t="s">
        <v>4599</v>
      </c>
      <c r="X1222" s="21" t="s">
        <v>704</v>
      </c>
      <c r="Y1222" s="11"/>
    </row>
    <row r="1223" spans="1:25" ht="38.25" customHeight="1" x14ac:dyDescent="0.2">
      <c r="A1223" s="28" t="s">
        <v>4600</v>
      </c>
      <c r="B1223" s="24" t="s">
        <v>700</v>
      </c>
      <c r="C1223" s="21" t="s">
        <v>701</v>
      </c>
      <c r="D1223" s="21" t="s">
        <v>4536</v>
      </c>
      <c r="E1223" s="44" t="s">
        <v>74</v>
      </c>
      <c r="F1223" s="23" t="s">
        <v>4601</v>
      </c>
      <c r="G1223" s="23" t="s">
        <v>4602</v>
      </c>
      <c r="H1223" s="29">
        <v>44242</v>
      </c>
      <c r="I1223" s="29">
        <v>44607</v>
      </c>
      <c r="J1223" s="29" t="str">
        <f ca="1">IF(Ugovori_OPULJP[[#This Row],[DATUM ZAVRŠETKA OPERACIJE]]&lt;TODAY(),"završen","u provedbi")</f>
        <v>završen</v>
      </c>
      <c r="K1223" s="22" t="s">
        <v>171</v>
      </c>
      <c r="L1223" s="22" t="s">
        <v>171</v>
      </c>
      <c r="M1223" s="42">
        <v>0.85</v>
      </c>
      <c r="N1223" s="42">
        <v>0.15</v>
      </c>
      <c r="O1223" s="27">
        <f>Ugovori_OPULJP[[#This Row],[Bespovratna sredstva - Ukupno (EU+Nac) HRK
= Ukupna ugovorena vrijednost bespovratnih sredstava]]*Ugovori_OPULJP[[#This Row],[EU STOPA SUFINANCIRANJA %
EU CO-FINANCING RATE %]]</f>
        <v>420914.87449999998</v>
      </c>
      <c r="P1223" s="27">
        <f>Ugovori_OPULJP[[#This Row],[Bespovratna sredstva - Ukupno (EU+Nac) HRK
= Ukupna ugovorena vrijednost bespovratnih sredstava]]*Ugovori_OPULJP[[#This Row],[STOPA NACIONALNOG SUFINANCIRANJA %]]</f>
        <v>74279.095499999996</v>
      </c>
      <c r="Q1223" s="20">
        <v>495193.97</v>
      </c>
      <c r="R1223" s="27">
        <v>0</v>
      </c>
      <c r="S1223" s="27">
        <v>0</v>
      </c>
      <c r="T1223" s="20">
        <f>Ugovori_OPULJP[[#This Row],[Bespovratna sredstva - Ukupno (EU+Nac) HRK
= Ukupna ugovorena vrijednost bespovratnih sredstava]]+Ugovori_OPULJP[[#This Row],[Javni doprinos korisnika - HRK]]+Ugovori_OPULJP[[#This Row],[Privatni doprinos korisnika - HRK]]</f>
        <v>495193.97</v>
      </c>
      <c r="U1223" s="44" t="s">
        <v>709</v>
      </c>
      <c r="V1223" s="44" t="s">
        <v>710</v>
      </c>
      <c r="W1223" s="21" t="s">
        <v>4603</v>
      </c>
      <c r="X1223" s="21" t="s">
        <v>704</v>
      </c>
      <c r="Y1223" s="11"/>
    </row>
    <row r="1224" spans="1:25" ht="51" customHeight="1" x14ac:dyDescent="0.2">
      <c r="A1224" s="87" t="s">
        <v>4604</v>
      </c>
      <c r="B1224" s="24" t="s">
        <v>700</v>
      </c>
      <c r="C1224" s="21" t="s">
        <v>701</v>
      </c>
      <c r="D1224" s="21" t="s">
        <v>4536</v>
      </c>
      <c r="E1224" s="44" t="s">
        <v>74</v>
      </c>
      <c r="F1224" s="61" t="s">
        <v>4605</v>
      </c>
      <c r="G1224" s="61" t="s">
        <v>926</v>
      </c>
      <c r="H1224" s="62">
        <v>44287</v>
      </c>
      <c r="I1224" s="62">
        <v>44652</v>
      </c>
      <c r="J1224" s="62" t="str">
        <f ca="1">IF(Ugovori_OPULJP[[#This Row],[DATUM ZAVRŠETKA OPERACIJE]]&lt;TODAY(),"završen","u provedbi")</f>
        <v>završen</v>
      </c>
      <c r="K1224" s="43" t="s">
        <v>77</v>
      </c>
      <c r="L1224" s="43" t="s">
        <v>77</v>
      </c>
      <c r="M1224" s="42">
        <v>0.85</v>
      </c>
      <c r="N1224" s="42">
        <v>0.15</v>
      </c>
      <c r="O1224" s="63">
        <f>Ugovori_OPULJP[[#This Row],[Bespovratna sredstva - Ukupno (EU+Nac) HRK
= Ukupna ugovorena vrijednost bespovratnih sredstava]]*Ugovori_OPULJP[[#This Row],[EU STOPA SUFINANCIRANJA %
EU CO-FINANCING RATE %]]</f>
        <v>389623.1275</v>
      </c>
      <c r="P1224" s="63">
        <f>Ugovori_OPULJP[[#This Row],[Bespovratna sredstva - Ukupno (EU+Nac) HRK
= Ukupna ugovorena vrijednost bespovratnih sredstava]]*Ugovori_OPULJP[[#This Row],[STOPA NACIONALNOG SUFINANCIRANJA %]]</f>
        <v>68757.022500000006</v>
      </c>
      <c r="Q1224" s="64">
        <v>458380.15</v>
      </c>
      <c r="R1224" s="63">
        <v>0</v>
      </c>
      <c r="S1224" s="63">
        <v>0</v>
      </c>
      <c r="T1224" s="64">
        <f>Ugovori_OPULJP[[#This Row],[Bespovratna sredstva - Ukupno (EU+Nac) HRK
= Ukupna ugovorena vrijednost bespovratnih sredstava]]+Ugovori_OPULJP[[#This Row],[Javni doprinos korisnika - HRK]]+Ugovori_OPULJP[[#This Row],[Privatni doprinos korisnika - HRK]]</f>
        <v>458380.15</v>
      </c>
      <c r="U1224" s="44" t="s">
        <v>709</v>
      </c>
      <c r="V1224" s="44" t="s">
        <v>710</v>
      </c>
      <c r="W1224" s="56" t="s">
        <v>4606</v>
      </c>
      <c r="X1224" s="21" t="s">
        <v>704</v>
      </c>
      <c r="Y1224" s="11"/>
    </row>
    <row r="1225" spans="1:25" ht="51" customHeight="1" x14ac:dyDescent="0.2">
      <c r="A1225" s="28" t="s">
        <v>4607</v>
      </c>
      <c r="B1225" s="24" t="s">
        <v>700</v>
      </c>
      <c r="C1225" s="21" t="s">
        <v>701</v>
      </c>
      <c r="D1225" s="21" t="s">
        <v>4536</v>
      </c>
      <c r="E1225" s="44" t="s">
        <v>74</v>
      </c>
      <c r="F1225" s="23" t="s">
        <v>4608</v>
      </c>
      <c r="G1225" s="23" t="s">
        <v>4609</v>
      </c>
      <c r="H1225" s="29">
        <v>44279</v>
      </c>
      <c r="I1225" s="29">
        <v>44644</v>
      </c>
      <c r="J1225" s="29" t="str">
        <f ca="1">IF(Ugovori_OPULJP[[#This Row],[DATUM ZAVRŠETKA OPERACIJE]]&lt;TODAY(),"završen","u provedbi")</f>
        <v>završen</v>
      </c>
      <c r="K1225" s="22" t="s">
        <v>171</v>
      </c>
      <c r="L1225" s="22" t="s">
        <v>171</v>
      </c>
      <c r="M1225" s="42">
        <v>0.85</v>
      </c>
      <c r="N1225" s="42">
        <v>0.15</v>
      </c>
      <c r="O1225" s="27">
        <f>Ugovori_OPULJP[[#This Row],[Bespovratna sredstva - Ukupno (EU+Nac) HRK
= Ukupna ugovorena vrijednost bespovratnih sredstava]]*Ugovori_OPULJP[[#This Row],[EU STOPA SUFINANCIRANJA %
EU CO-FINANCING RATE %]]</f>
        <v>355568.99949999998</v>
      </c>
      <c r="P1225" s="27">
        <f>Ugovori_OPULJP[[#This Row],[Bespovratna sredstva - Ukupno (EU+Nac) HRK
= Ukupna ugovorena vrijednost bespovratnih sredstava]]*Ugovori_OPULJP[[#This Row],[STOPA NACIONALNOG SUFINANCIRANJA %]]</f>
        <v>62747.470499999996</v>
      </c>
      <c r="Q1225" s="27">
        <v>418316.47</v>
      </c>
      <c r="R1225" s="63">
        <v>0</v>
      </c>
      <c r="S1225" s="63">
        <v>0</v>
      </c>
      <c r="T1225" s="20">
        <f>Ugovori_OPULJP[[#This Row],[Bespovratna sredstva - Ukupno (EU+Nac) HRK
= Ukupna ugovorena vrijednost bespovratnih sredstava]]+Ugovori_OPULJP[[#This Row],[Javni doprinos korisnika - HRK]]+Ugovori_OPULJP[[#This Row],[Privatni doprinos korisnika - HRK]]</f>
        <v>418316.47</v>
      </c>
      <c r="U1225" s="44" t="s">
        <v>709</v>
      </c>
      <c r="V1225" s="44" t="s">
        <v>710</v>
      </c>
      <c r="W1225" s="21" t="s">
        <v>4610</v>
      </c>
      <c r="X1225" s="21" t="s">
        <v>704</v>
      </c>
      <c r="Y1225" s="11"/>
    </row>
    <row r="1226" spans="1:25" ht="63.75" customHeight="1" x14ac:dyDescent="0.2">
      <c r="A1226" s="87" t="s">
        <v>4611</v>
      </c>
      <c r="B1226" s="24" t="s">
        <v>700</v>
      </c>
      <c r="C1226" s="21" t="s">
        <v>701</v>
      </c>
      <c r="D1226" s="21" t="s">
        <v>4536</v>
      </c>
      <c r="E1226" s="44" t="s">
        <v>74</v>
      </c>
      <c r="F1226" s="61" t="s">
        <v>4612</v>
      </c>
      <c r="G1226" s="61" t="s">
        <v>4613</v>
      </c>
      <c r="H1226" s="62">
        <v>44287</v>
      </c>
      <c r="I1226" s="62">
        <v>44652</v>
      </c>
      <c r="J1226" s="62" t="str">
        <f ca="1">IF(Ugovori_OPULJP[[#This Row],[DATUM ZAVRŠETKA OPERACIJE]]&lt;TODAY(),"završen","u provedbi")</f>
        <v>završen</v>
      </c>
      <c r="K1226" s="43" t="s">
        <v>209</v>
      </c>
      <c r="L1226" s="43" t="s">
        <v>209</v>
      </c>
      <c r="M1226" s="42">
        <v>0.85</v>
      </c>
      <c r="N1226" s="79">
        <v>0.15</v>
      </c>
      <c r="O1226" s="63">
        <f>Ugovori_OPULJP[[#This Row],[Bespovratna sredstva - Ukupno (EU+Nac) HRK
= Ukupna ugovorena vrijednost bespovratnih sredstava]]*Ugovori_OPULJP[[#This Row],[EU STOPA SUFINANCIRANJA %
EU CO-FINANCING RATE %]]</f>
        <v>410312</v>
      </c>
      <c r="P1226" s="63">
        <f>Ugovori_OPULJP[[#This Row],[Bespovratna sredstva - Ukupno (EU+Nac) HRK
= Ukupna ugovorena vrijednost bespovratnih sredstava]]*Ugovori_OPULJP[[#This Row],[STOPA NACIONALNOG SUFINANCIRANJA %]]</f>
        <v>72408</v>
      </c>
      <c r="Q1226" s="64">
        <v>482720</v>
      </c>
      <c r="R1226" s="63">
        <v>0</v>
      </c>
      <c r="S1226" s="63">
        <v>0</v>
      </c>
      <c r="T1226" s="64">
        <f>Ugovori_OPULJP[[#This Row],[Bespovratna sredstva - Ukupno (EU+Nac) HRK
= Ukupna ugovorena vrijednost bespovratnih sredstava]]+Ugovori_OPULJP[[#This Row],[Javni doprinos korisnika - HRK]]+Ugovori_OPULJP[[#This Row],[Privatni doprinos korisnika - HRK]]</f>
        <v>482720</v>
      </c>
      <c r="U1226" s="44" t="s">
        <v>709</v>
      </c>
      <c r="V1226" s="44" t="s">
        <v>710</v>
      </c>
      <c r="W1226" s="56" t="s">
        <v>4614</v>
      </c>
      <c r="X1226" s="21" t="s">
        <v>704</v>
      </c>
      <c r="Y1226" s="11"/>
    </row>
    <row r="1227" spans="1:25" ht="51" customHeight="1" x14ac:dyDescent="0.2">
      <c r="A1227" s="28" t="s">
        <v>4615</v>
      </c>
      <c r="B1227" s="24" t="s">
        <v>700</v>
      </c>
      <c r="C1227" s="21" t="s">
        <v>701</v>
      </c>
      <c r="D1227" s="21" t="s">
        <v>4536</v>
      </c>
      <c r="E1227" s="44" t="s">
        <v>74</v>
      </c>
      <c r="F1227" s="23" t="s">
        <v>4616</v>
      </c>
      <c r="G1227" s="23" t="s">
        <v>4617</v>
      </c>
      <c r="H1227" s="29">
        <v>44279</v>
      </c>
      <c r="I1227" s="29">
        <v>44644</v>
      </c>
      <c r="J1227" s="29" t="str">
        <f ca="1">IF(Ugovori_OPULJP[[#This Row],[DATUM ZAVRŠETKA OPERACIJE]]&lt;TODAY(),"završen","u provedbi")</f>
        <v>završen</v>
      </c>
      <c r="K1227" s="22" t="s">
        <v>248</v>
      </c>
      <c r="L1227" s="22" t="s">
        <v>248</v>
      </c>
      <c r="M1227" s="42">
        <v>0.85</v>
      </c>
      <c r="N1227" s="42">
        <v>0.15</v>
      </c>
      <c r="O1227" s="27">
        <f>Ugovori_OPULJP[[#This Row],[Bespovratna sredstva - Ukupno (EU+Nac) HRK
= Ukupna ugovorena vrijednost bespovratnih sredstava]]*Ugovori_OPULJP[[#This Row],[EU STOPA SUFINANCIRANJA %
EU CO-FINANCING RATE %]]</f>
        <v>411666.22</v>
      </c>
      <c r="P1227" s="27">
        <f>Ugovori_OPULJP[[#This Row],[Bespovratna sredstva - Ukupno (EU+Nac) HRK
= Ukupna ugovorena vrijednost bespovratnih sredstava]]*Ugovori_OPULJP[[#This Row],[STOPA NACIONALNOG SUFINANCIRANJA %]]</f>
        <v>72646.98</v>
      </c>
      <c r="Q1227" s="27">
        <v>484313.2</v>
      </c>
      <c r="R1227" s="63">
        <v>0</v>
      </c>
      <c r="S1227" s="63">
        <v>0</v>
      </c>
      <c r="T1227" s="20">
        <f>Ugovori_OPULJP[[#This Row],[Bespovratna sredstva - Ukupno (EU+Nac) HRK
= Ukupna ugovorena vrijednost bespovratnih sredstava]]+Ugovori_OPULJP[[#This Row],[Javni doprinos korisnika - HRK]]+Ugovori_OPULJP[[#This Row],[Privatni doprinos korisnika - HRK]]</f>
        <v>484313.2</v>
      </c>
      <c r="U1227" s="44" t="s">
        <v>709</v>
      </c>
      <c r="V1227" s="44" t="s">
        <v>710</v>
      </c>
      <c r="W1227" s="21" t="s">
        <v>4618</v>
      </c>
      <c r="X1227" s="21" t="s">
        <v>704</v>
      </c>
      <c r="Y1227" s="11"/>
    </row>
    <row r="1228" spans="1:25" ht="51" customHeight="1" x14ac:dyDescent="0.2">
      <c r="A1228" s="28" t="s">
        <v>4619</v>
      </c>
      <c r="B1228" s="24" t="s">
        <v>700</v>
      </c>
      <c r="C1228" s="21" t="s">
        <v>701</v>
      </c>
      <c r="D1228" s="21" t="s">
        <v>4536</v>
      </c>
      <c r="E1228" s="44" t="s">
        <v>74</v>
      </c>
      <c r="F1228" s="23" t="s">
        <v>4620</v>
      </c>
      <c r="G1228" s="23" t="s">
        <v>4621</v>
      </c>
      <c r="H1228" s="29">
        <v>44279</v>
      </c>
      <c r="I1228" s="29">
        <v>44644</v>
      </c>
      <c r="J1228" s="29" t="str">
        <f ca="1">IF(Ugovori_OPULJP[[#This Row],[DATUM ZAVRŠETKA OPERACIJE]]&lt;TODAY(),"završen","u provedbi")</f>
        <v>završen</v>
      </c>
      <c r="K1228" s="22" t="s">
        <v>31</v>
      </c>
      <c r="L1228" s="22" t="s">
        <v>31</v>
      </c>
      <c r="M1228" s="42">
        <v>0.85</v>
      </c>
      <c r="N1228" s="42">
        <v>0.15</v>
      </c>
      <c r="O1228" s="27">
        <f>Ugovori_OPULJP[[#This Row],[Bespovratna sredstva - Ukupno (EU+Nac) HRK
= Ukupna ugovorena vrijednost bespovratnih sredstava]]*Ugovori_OPULJP[[#This Row],[EU STOPA SUFINANCIRANJA %
EU CO-FINANCING RATE %]]</f>
        <v>357000</v>
      </c>
      <c r="P1228" s="27">
        <f>Ugovori_OPULJP[[#This Row],[Bespovratna sredstva - Ukupno (EU+Nac) HRK
= Ukupna ugovorena vrijednost bespovratnih sredstava]]*Ugovori_OPULJP[[#This Row],[STOPA NACIONALNOG SUFINANCIRANJA %]]</f>
        <v>63000</v>
      </c>
      <c r="Q1228" s="27">
        <v>420000</v>
      </c>
      <c r="R1228" s="63">
        <v>0</v>
      </c>
      <c r="S1228" s="63">
        <v>0</v>
      </c>
      <c r="T1228" s="20">
        <f>Ugovori_OPULJP[[#This Row],[Bespovratna sredstva - Ukupno (EU+Nac) HRK
= Ukupna ugovorena vrijednost bespovratnih sredstava]]+Ugovori_OPULJP[[#This Row],[Javni doprinos korisnika - HRK]]+Ugovori_OPULJP[[#This Row],[Privatni doprinos korisnika - HRK]]</f>
        <v>420000</v>
      </c>
      <c r="U1228" s="44" t="s">
        <v>709</v>
      </c>
      <c r="V1228" s="44" t="s">
        <v>710</v>
      </c>
      <c r="W1228" s="21" t="s">
        <v>4622</v>
      </c>
      <c r="X1228" s="21" t="s">
        <v>704</v>
      </c>
      <c r="Y1228" s="11"/>
    </row>
    <row r="1229" spans="1:25" ht="51" customHeight="1" x14ac:dyDescent="0.2">
      <c r="A1229" s="28" t="s">
        <v>4623</v>
      </c>
      <c r="B1229" s="24" t="s">
        <v>700</v>
      </c>
      <c r="C1229" s="21" t="s">
        <v>701</v>
      </c>
      <c r="D1229" s="21" t="s">
        <v>4536</v>
      </c>
      <c r="E1229" s="44" t="s">
        <v>74</v>
      </c>
      <c r="F1229" s="23" t="s">
        <v>4624</v>
      </c>
      <c r="G1229" s="23" t="s">
        <v>4625</v>
      </c>
      <c r="H1229" s="29">
        <v>44277</v>
      </c>
      <c r="I1229" s="29">
        <v>44642</v>
      </c>
      <c r="J1229" s="29" t="str">
        <f ca="1">IF(Ugovori_OPULJP[[#This Row],[DATUM ZAVRŠETKA OPERACIJE]]&lt;TODAY(),"završen","u provedbi")</f>
        <v>završen</v>
      </c>
      <c r="K1229" s="22" t="s">
        <v>171</v>
      </c>
      <c r="L1229" s="22" t="s">
        <v>171</v>
      </c>
      <c r="M1229" s="42">
        <v>0.85</v>
      </c>
      <c r="N1229" s="42">
        <v>0.15</v>
      </c>
      <c r="O1229" s="27">
        <f>Ugovori_OPULJP[[#This Row],[Bespovratna sredstva - Ukupno (EU+Nac) HRK
= Ukupna ugovorena vrijednost bespovratnih sredstava]]*Ugovori_OPULJP[[#This Row],[EU STOPA SUFINANCIRANJA %
EU CO-FINANCING RATE %]]</f>
        <v>295557.86050000001</v>
      </c>
      <c r="P1229" s="27">
        <f>Ugovori_OPULJP[[#This Row],[Bespovratna sredstva - Ukupno (EU+Nac) HRK
= Ukupna ugovorena vrijednost bespovratnih sredstava]]*Ugovori_OPULJP[[#This Row],[STOPA NACIONALNOG SUFINANCIRANJA %]]</f>
        <v>52157.269500000002</v>
      </c>
      <c r="Q1229" s="27">
        <v>347715.13</v>
      </c>
      <c r="R1229" s="63">
        <v>0</v>
      </c>
      <c r="S1229" s="63">
        <v>0</v>
      </c>
      <c r="T1229" s="20">
        <f>Ugovori_OPULJP[[#This Row],[Bespovratna sredstva - Ukupno (EU+Nac) HRK
= Ukupna ugovorena vrijednost bespovratnih sredstava]]+Ugovori_OPULJP[[#This Row],[Javni doprinos korisnika - HRK]]+Ugovori_OPULJP[[#This Row],[Privatni doprinos korisnika - HRK]]</f>
        <v>347715.13</v>
      </c>
      <c r="U1229" s="44" t="s">
        <v>709</v>
      </c>
      <c r="V1229" s="44" t="s">
        <v>710</v>
      </c>
      <c r="W1229" s="21" t="s">
        <v>4626</v>
      </c>
      <c r="X1229" s="21" t="s">
        <v>704</v>
      </c>
      <c r="Y1229" s="11"/>
    </row>
    <row r="1230" spans="1:25" ht="38.25" customHeight="1" x14ac:dyDescent="0.2">
      <c r="A1230" s="28" t="s">
        <v>4627</v>
      </c>
      <c r="B1230" s="24" t="s">
        <v>700</v>
      </c>
      <c r="C1230" s="21" t="s">
        <v>701</v>
      </c>
      <c r="D1230" s="21" t="s">
        <v>4536</v>
      </c>
      <c r="E1230" s="44" t="s">
        <v>74</v>
      </c>
      <c r="F1230" s="23" t="s">
        <v>4628</v>
      </c>
      <c r="G1230" s="23" t="s">
        <v>3890</v>
      </c>
      <c r="H1230" s="29">
        <v>44278</v>
      </c>
      <c r="I1230" s="29">
        <v>44643</v>
      </c>
      <c r="J1230" s="29" t="str">
        <f ca="1">IF(Ugovori_OPULJP[[#This Row],[DATUM ZAVRŠETKA OPERACIJE]]&lt;TODAY(),"završen","u provedbi")</f>
        <v>završen</v>
      </c>
      <c r="K1230" s="22" t="s">
        <v>82</v>
      </c>
      <c r="L1230" s="22" t="s">
        <v>82</v>
      </c>
      <c r="M1230" s="42">
        <v>0.85</v>
      </c>
      <c r="N1230" s="42">
        <v>0.15</v>
      </c>
      <c r="O1230" s="27">
        <f>Ugovori_OPULJP[[#This Row],[Bespovratna sredstva - Ukupno (EU+Nac) HRK
= Ukupna ugovorena vrijednost bespovratnih sredstava]]*Ugovori_OPULJP[[#This Row],[EU STOPA SUFINANCIRANJA %
EU CO-FINANCING RATE %]]</f>
        <v>274371.15999999997</v>
      </c>
      <c r="P1230" s="27">
        <f>Ugovori_OPULJP[[#This Row],[Bespovratna sredstva - Ukupno (EU+Nac) HRK
= Ukupna ugovorena vrijednost bespovratnih sredstava]]*Ugovori_OPULJP[[#This Row],[STOPA NACIONALNOG SUFINANCIRANJA %]]</f>
        <v>48418.439999999995</v>
      </c>
      <c r="Q1230" s="27">
        <v>322789.59999999998</v>
      </c>
      <c r="R1230" s="63">
        <v>0</v>
      </c>
      <c r="S1230" s="63">
        <v>0</v>
      </c>
      <c r="T1230" s="20">
        <f>Ugovori_OPULJP[[#This Row],[Bespovratna sredstva - Ukupno (EU+Nac) HRK
= Ukupna ugovorena vrijednost bespovratnih sredstava]]+Ugovori_OPULJP[[#This Row],[Javni doprinos korisnika - HRK]]+Ugovori_OPULJP[[#This Row],[Privatni doprinos korisnika - HRK]]</f>
        <v>322789.59999999998</v>
      </c>
      <c r="U1230" s="44" t="s">
        <v>709</v>
      </c>
      <c r="V1230" s="44" t="s">
        <v>710</v>
      </c>
      <c r="W1230" s="21" t="s">
        <v>4629</v>
      </c>
      <c r="X1230" s="21" t="s">
        <v>704</v>
      </c>
      <c r="Y1230" s="11"/>
    </row>
    <row r="1231" spans="1:25" ht="51" customHeight="1" x14ac:dyDescent="0.2">
      <c r="A1231" s="87" t="s">
        <v>4630</v>
      </c>
      <c r="B1231" s="24" t="s">
        <v>700</v>
      </c>
      <c r="C1231" s="21" t="s">
        <v>701</v>
      </c>
      <c r="D1231" s="21" t="s">
        <v>4536</v>
      </c>
      <c r="E1231" s="44" t="s">
        <v>74</v>
      </c>
      <c r="F1231" s="61" t="s">
        <v>4631</v>
      </c>
      <c r="G1231" s="61" t="s">
        <v>4632</v>
      </c>
      <c r="H1231" s="62">
        <v>44287</v>
      </c>
      <c r="I1231" s="62">
        <v>44652</v>
      </c>
      <c r="J1231" s="62" t="str">
        <f ca="1">IF(Ugovori_OPULJP[[#This Row],[DATUM ZAVRŠETKA OPERACIJE]]&lt;TODAY(),"završen","u provedbi")</f>
        <v>završen</v>
      </c>
      <c r="K1231" s="43" t="s">
        <v>556</v>
      </c>
      <c r="L1231" s="43" t="s">
        <v>556</v>
      </c>
      <c r="M1231" s="86" t="s">
        <v>3052</v>
      </c>
      <c r="N1231" s="79">
        <v>0.15</v>
      </c>
      <c r="O1231" s="63">
        <f>Ugovori_OPULJP[[#This Row],[Bespovratna sredstva - Ukupno (EU+Nac) HRK
= Ukupna ugovorena vrijednost bespovratnih sredstava]]*Ugovori_OPULJP[[#This Row],[EU STOPA SUFINANCIRANJA %
EU CO-FINANCING RATE %]]</f>
        <v>224449.5295</v>
      </c>
      <c r="P1231" s="63">
        <f>Ugovori_OPULJP[[#This Row],[Bespovratna sredstva - Ukupno (EU+Nac) HRK
= Ukupna ugovorena vrijednost bespovratnih sredstava]]*Ugovori_OPULJP[[#This Row],[STOPA NACIONALNOG SUFINANCIRANJA %]]</f>
        <v>39608.7405</v>
      </c>
      <c r="Q1231" s="64">
        <v>264058.27</v>
      </c>
      <c r="R1231" s="63">
        <v>0</v>
      </c>
      <c r="S1231" s="63">
        <v>0</v>
      </c>
      <c r="T1231" s="64">
        <f>Ugovori_OPULJP[[#This Row],[Bespovratna sredstva - Ukupno (EU+Nac) HRK
= Ukupna ugovorena vrijednost bespovratnih sredstava]]+Ugovori_OPULJP[[#This Row],[Javni doprinos korisnika - HRK]]+Ugovori_OPULJP[[#This Row],[Privatni doprinos korisnika - HRK]]</f>
        <v>264058.27</v>
      </c>
      <c r="U1231" s="44" t="s">
        <v>709</v>
      </c>
      <c r="V1231" s="44" t="s">
        <v>710</v>
      </c>
      <c r="W1231" s="56" t="s">
        <v>4633</v>
      </c>
      <c r="X1231" s="21" t="s">
        <v>704</v>
      </c>
      <c r="Y1231" s="11"/>
    </row>
    <row r="1232" spans="1:25" ht="38.25" customHeight="1" x14ac:dyDescent="0.2">
      <c r="A1232" s="28" t="s">
        <v>4634</v>
      </c>
      <c r="B1232" s="24" t="s">
        <v>700</v>
      </c>
      <c r="C1232" s="21" t="s">
        <v>701</v>
      </c>
      <c r="D1232" s="21" t="s">
        <v>4536</v>
      </c>
      <c r="E1232" s="44" t="s">
        <v>74</v>
      </c>
      <c r="F1232" s="23" t="s">
        <v>4635</v>
      </c>
      <c r="G1232" s="23" t="s">
        <v>4636</v>
      </c>
      <c r="H1232" s="29">
        <v>44279</v>
      </c>
      <c r="I1232" s="29">
        <v>44644</v>
      </c>
      <c r="J1232" s="29" t="str">
        <f ca="1">IF(Ugovori_OPULJP[[#This Row],[DATUM ZAVRŠETKA OPERACIJE]]&lt;TODAY(),"završen","u provedbi")</f>
        <v>završen</v>
      </c>
      <c r="K1232" s="22" t="s">
        <v>4637</v>
      </c>
      <c r="L1232" s="22" t="s">
        <v>31</v>
      </c>
      <c r="M1232" s="42">
        <v>0.85</v>
      </c>
      <c r="N1232" s="42">
        <v>0.15</v>
      </c>
      <c r="O1232" s="27">
        <f>Ugovori_OPULJP[[#This Row],[Bespovratna sredstva - Ukupno (EU+Nac) HRK
= Ukupna ugovorena vrijednost bespovratnih sredstava]]*Ugovori_OPULJP[[#This Row],[EU STOPA SUFINANCIRANJA %
EU CO-FINANCING RATE %]]</f>
        <v>424582.95600000001</v>
      </c>
      <c r="P1232" s="27">
        <f>Ugovori_OPULJP[[#This Row],[Bespovratna sredstva - Ukupno (EU+Nac) HRK
= Ukupna ugovorena vrijednost bespovratnih sredstava]]*Ugovori_OPULJP[[#This Row],[STOPA NACIONALNOG SUFINANCIRANJA %]]</f>
        <v>74926.403999999995</v>
      </c>
      <c r="Q1232" s="27">
        <v>499509.36</v>
      </c>
      <c r="R1232" s="63">
        <v>0</v>
      </c>
      <c r="S1232" s="63">
        <v>0</v>
      </c>
      <c r="T1232" s="20">
        <f>Ugovori_OPULJP[[#This Row],[Bespovratna sredstva - Ukupno (EU+Nac) HRK
= Ukupna ugovorena vrijednost bespovratnih sredstava]]+Ugovori_OPULJP[[#This Row],[Javni doprinos korisnika - HRK]]+Ugovori_OPULJP[[#This Row],[Privatni doprinos korisnika - HRK]]</f>
        <v>499509.36</v>
      </c>
      <c r="U1232" s="44" t="s">
        <v>709</v>
      </c>
      <c r="V1232" s="44" t="s">
        <v>710</v>
      </c>
      <c r="W1232" s="21" t="s">
        <v>4638</v>
      </c>
      <c r="X1232" s="21" t="s">
        <v>704</v>
      </c>
      <c r="Y1232" s="11"/>
    </row>
    <row r="1233" spans="1:25" ht="51" customHeight="1" x14ac:dyDescent="0.2">
      <c r="A1233" s="55" t="s">
        <v>4639</v>
      </c>
      <c r="B1233" s="24" t="s">
        <v>700</v>
      </c>
      <c r="C1233" s="35" t="s">
        <v>701</v>
      </c>
      <c r="D1233" s="21" t="s">
        <v>4536</v>
      </c>
      <c r="E1233" s="44" t="s">
        <v>74</v>
      </c>
      <c r="F1233" s="23" t="s">
        <v>4640</v>
      </c>
      <c r="G1233" s="23" t="s">
        <v>4641</v>
      </c>
      <c r="H1233" s="29">
        <v>44348</v>
      </c>
      <c r="I1233" s="29">
        <v>44713</v>
      </c>
      <c r="J1233" s="29" t="str">
        <f ca="1">IF(Ugovori_OPULJP[[#This Row],[DATUM ZAVRŠETKA OPERACIJE]]&lt;TODAY(),"završen","u provedbi")</f>
        <v>završen</v>
      </c>
      <c r="K1233" s="43" t="s">
        <v>198</v>
      </c>
      <c r="L1233" s="22" t="s">
        <v>198</v>
      </c>
      <c r="M1233" s="42">
        <v>0.85</v>
      </c>
      <c r="N1233" s="42">
        <v>0.15</v>
      </c>
      <c r="O1233" s="27">
        <f>Ugovori_OPULJP[[#This Row],[Bespovratna sredstva - Ukupno (EU+Nac) HRK
= Ukupna ugovorena vrijednost bespovratnih sredstava]]*Ugovori_OPULJP[[#This Row],[EU STOPA SUFINANCIRANJA %
EU CO-FINANCING RATE %]]</f>
        <v>394389.85099999997</v>
      </c>
      <c r="P1233" s="27">
        <f>Ugovori_OPULJP[[#This Row],[Bespovratna sredstva - Ukupno (EU+Nac) HRK
= Ukupna ugovorena vrijednost bespovratnih sredstava]]*Ugovori_OPULJP[[#This Row],[STOPA NACIONALNOG SUFINANCIRANJA %]]</f>
        <v>69598.209000000003</v>
      </c>
      <c r="Q1233" s="20">
        <v>463988.06</v>
      </c>
      <c r="R1233" s="63">
        <v>0</v>
      </c>
      <c r="S1233" s="63">
        <v>0</v>
      </c>
      <c r="T1233" s="20">
        <f>Ugovori_OPULJP[[#This Row],[Bespovratna sredstva - Ukupno (EU+Nac) HRK
= Ukupna ugovorena vrijednost bespovratnih sredstava]]+Ugovori_OPULJP[[#This Row],[Javni doprinos korisnika - HRK]]+Ugovori_OPULJP[[#This Row],[Privatni doprinos korisnika - HRK]]</f>
        <v>463988.06</v>
      </c>
      <c r="U1233" s="44" t="s">
        <v>709</v>
      </c>
      <c r="V1233" s="44" t="s">
        <v>710</v>
      </c>
      <c r="W1233" s="21" t="s">
        <v>4642</v>
      </c>
      <c r="X1233" s="31" t="s">
        <v>704</v>
      </c>
      <c r="Y1233" s="11"/>
    </row>
    <row r="1234" spans="1:25" ht="51" customHeight="1" x14ac:dyDescent="0.2">
      <c r="A1234" s="28" t="s">
        <v>4643</v>
      </c>
      <c r="B1234" s="24" t="s">
        <v>700</v>
      </c>
      <c r="C1234" s="21" t="s">
        <v>701</v>
      </c>
      <c r="D1234" s="21" t="s">
        <v>4536</v>
      </c>
      <c r="E1234" s="44" t="s">
        <v>74</v>
      </c>
      <c r="F1234" s="23" t="s">
        <v>4644</v>
      </c>
      <c r="G1234" s="23" t="s">
        <v>4645</v>
      </c>
      <c r="H1234" s="29">
        <v>44279</v>
      </c>
      <c r="I1234" s="29">
        <v>44644</v>
      </c>
      <c r="J1234" s="29" t="str">
        <f ca="1">IF(Ugovori_OPULJP[[#This Row],[DATUM ZAVRŠETKA OPERACIJE]]&lt;TODAY(),"završen","u provedbi")</f>
        <v>završen</v>
      </c>
      <c r="K1234" s="22" t="s">
        <v>128</v>
      </c>
      <c r="L1234" s="22" t="s">
        <v>128</v>
      </c>
      <c r="M1234" s="42">
        <v>0.85</v>
      </c>
      <c r="N1234" s="42">
        <v>0.15</v>
      </c>
      <c r="O1234" s="27">
        <f>Ugovori_OPULJP[[#This Row],[Bespovratna sredstva - Ukupno (EU+Nac) HRK
= Ukupna ugovorena vrijednost bespovratnih sredstava]]*Ugovori_OPULJP[[#This Row],[EU STOPA SUFINANCIRANJA %
EU CO-FINANCING RATE %]]</f>
        <v>414053.30899999995</v>
      </c>
      <c r="P1234" s="27">
        <f>Ugovori_OPULJP[[#This Row],[Bespovratna sredstva - Ukupno (EU+Nac) HRK
= Ukupna ugovorena vrijednost bespovratnih sredstava]]*Ugovori_OPULJP[[#This Row],[STOPA NACIONALNOG SUFINANCIRANJA %]]</f>
        <v>73068.231</v>
      </c>
      <c r="Q1234" s="20">
        <v>487121.54</v>
      </c>
      <c r="R1234" s="63">
        <v>0</v>
      </c>
      <c r="S1234" s="63">
        <v>0</v>
      </c>
      <c r="T1234" s="20">
        <f>Ugovori_OPULJP[[#This Row],[Bespovratna sredstva - Ukupno (EU+Nac) HRK
= Ukupna ugovorena vrijednost bespovratnih sredstava]]+Ugovori_OPULJP[[#This Row],[Javni doprinos korisnika - HRK]]+Ugovori_OPULJP[[#This Row],[Privatni doprinos korisnika - HRK]]</f>
        <v>487121.54</v>
      </c>
      <c r="U1234" s="44" t="s">
        <v>709</v>
      </c>
      <c r="V1234" s="44" t="s">
        <v>710</v>
      </c>
      <c r="W1234" s="21" t="s">
        <v>4646</v>
      </c>
      <c r="X1234" s="21" t="s">
        <v>704</v>
      </c>
      <c r="Y1234" s="11"/>
    </row>
    <row r="1235" spans="1:25" ht="51" customHeight="1" x14ac:dyDescent="0.2">
      <c r="A1235" s="28" t="s">
        <v>4647</v>
      </c>
      <c r="B1235" s="24" t="s">
        <v>700</v>
      </c>
      <c r="C1235" s="21" t="s">
        <v>701</v>
      </c>
      <c r="D1235" s="21" t="s">
        <v>4536</v>
      </c>
      <c r="E1235" s="44" t="s">
        <v>74</v>
      </c>
      <c r="F1235" s="23" t="s">
        <v>4648</v>
      </c>
      <c r="G1235" s="23" t="s">
        <v>990</v>
      </c>
      <c r="H1235" s="29">
        <v>44279</v>
      </c>
      <c r="I1235" s="29">
        <v>44644</v>
      </c>
      <c r="J1235" s="29" t="str">
        <f ca="1">IF(Ugovori_OPULJP[[#This Row],[DATUM ZAVRŠETKA OPERACIJE]]&lt;TODAY(),"završen","u provedbi")</f>
        <v>završen</v>
      </c>
      <c r="K1235" s="22" t="s">
        <v>31</v>
      </c>
      <c r="L1235" s="22" t="s">
        <v>31</v>
      </c>
      <c r="M1235" s="42">
        <v>0.85</v>
      </c>
      <c r="N1235" s="42">
        <v>0.15</v>
      </c>
      <c r="O1235" s="27">
        <f>Ugovori_OPULJP[[#This Row],[Bespovratna sredstva - Ukupno (EU+Nac) HRK
= Ukupna ugovorena vrijednost bespovratnih sredstava]]*Ugovori_OPULJP[[#This Row],[EU STOPA SUFINANCIRANJA %
EU CO-FINANCING RATE %]]</f>
        <v>409463.40250000003</v>
      </c>
      <c r="P1235" s="27">
        <f>Ugovori_OPULJP[[#This Row],[Bespovratna sredstva - Ukupno (EU+Nac) HRK
= Ukupna ugovorena vrijednost bespovratnih sredstava]]*Ugovori_OPULJP[[#This Row],[STOPA NACIONALNOG SUFINANCIRANJA %]]</f>
        <v>72258.247499999998</v>
      </c>
      <c r="Q1235" s="27">
        <v>481721.65</v>
      </c>
      <c r="R1235" s="63">
        <v>0</v>
      </c>
      <c r="S1235" s="63">
        <v>0</v>
      </c>
      <c r="T1235" s="20">
        <f>Ugovori_OPULJP[[#This Row],[Bespovratna sredstva - Ukupno (EU+Nac) HRK
= Ukupna ugovorena vrijednost bespovratnih sredstava]]+Ugovori_OPULJP[[#This Row],[Javni doprinos korisnika - HRK]]+Ugovori_OPULJP[[#This Row],[Privatni doprinos korisnika - HRK]]</f>
        <v>481721.65</v>
      </c>
      <c r="U1235" s="44" t="s">
        <v>709</v>
      </c>
      <c r="V1235" s="44" t="s">
        <v>710</v>
      </c>
      <c r="W1235" s="21" t="s">
        <v>4649</v>
      </c>
      <c r="X1235" s="21" t="s">
        <v>704</v>
      </c>
      <c r="Y1235" s="11"/>
    </row>
    <row r="1236" spans="1:25" ht="51" customHeight="1" x14ac:dyDescent="0.2">
      <c r="A1236" s="55" t="s">
        <v>4650</v>
      </c>
      <c r="B1236" s="24" t="s">
        <v>700</v>
      </c>
      <c r="C1236" s="35" t="s">
        <v>701</v>
      </c>
      <c r="D1236" s="21" t="s">
        <v>4536</v>
      </c>
      <c r="E1236" s="44" t="s">
        <v>74</v>
      </c>
      <c r="F1236" s="23" t="s">
        <v>4651</v>
      </c>
      <c r="G1236" s="23" t="s">
        <v>4652</v>
      </c>
      <c r="H1236" s="29">
        <v>44362</v>
      </c>
      <c r="I1236" s="29">
        <v>44727</v>
      </c>
      <c r="J1236" s="29" t="str">
        <f ca="1">IF(Ugovori_OPULJP[[#This Row],[DATUM ZAVRŠETKA OPERACIJE]]&lt;TODAY(),"završen","u provedbi")</f>
        <v>završen</v>
      </c>
      <c r="K1236" s="43" t="s">
        <v>556</v>
      </c>
      <c r="L1236" s="22" t="s">
        <v>556</v>
      </c>
      <c r="M1236" s="42">
        <v>0.85</v>
      </c>
      <c r="N1236" s="42">
        <v>0.15</v>
      </c>
      <c r="O1236" s="27">
        <f>Ugovori_OPULJP[[#This Row],[Bespovratna sredstva - Ukupno (EU+Nac) HRK
= Ukupna ugovorena vrijednost bespovratnih sredstava]]*Ugovori_OPULJP[[#This Row],[EU STOPA SUFINANCIRANJA %
EU CO-FINANCING RATE %]]</f>
        <v>398888</v>
      </c>
      <c r="P1236" s="27">
        <f>Ugovori_OPULJP[[#This Row],[Bespovratna sredstva - Ukupno (EU+Nac) HRK
= Ukupna ugovorena vrijednost bespovratnih sredstava]]*Ugovori_OPULJP[[#This Row],[STOPA NACIONALNOG SUFINANCIRANJA %]]</f>
        <v>70392</v>
      </c>
      <c r="Q1236" s="20">
        <v>469280</v>
      </c>
      <c r="R1236" s="63">
        <v>0</v>
      </c>
      <c r="S1236" s="63">
        <v>0</v>
      </c>
      <c r="T1236" s="20">
        <f>Ugovori_OPULJP[[#This Row],[Bespovratna sredstva - Ukupno (EU+Nac) HRK
= Ukupna ugovorena vrijednost bespovratnih sredstava]]+Ugovori_OPULJP[[#This Row],[Javni doprinos korisnika - HRK]]+Ugovori_OPULJP[[#This Row],[Privatni doprinos korisnika - HRK]]</f>
        <v>469280</v>
      </c>
      <c r="U1236" s="44" t="s">
        <v>709</v>
      </c>
      <c r="V1236" s="44" t="s">
        <v>710</v>
      </c>
      <c r="W1236" s="21" t="s">
        <v>4653</v>
      </c>
      <c r="X1236" s="31" t="s">
        <v>704</v>
      </c>
      <c r="Y1236" s="11"/>
    </row>
    <row r="1237" spans="1:25" ht="51" customHeight="1" x14ac:dyDescent="0.2">
      <c r="A1237" s="55" t="s">
        <v>4654</v>
      </c>
      <c r="B1237" s="24" t="s">
        <v>700</v>
      </c>
      <c r="C1237" s="35" t="s">
        <v>701</v>
      </c>
      <c r="D1237" s="21" t="s">
        <v>4536</v>
      </c>
      <c r="E1237" s="44" t="s">
        <v>74</v>
      </c>
      <c r="F1237" s="23" t="s">
        <v>4655</v>
      </c>
      <c r="G1237" s="23" t="s">
        <v>4656</v>
      </c>
      <c r="H1237" s="29">
        <v>44362</v>
      </c>
      <c r="I1237" s="29">
        <v>44727</v>
      </c>
      <c r="J1237" s="29" t="str">
        <f ca="1">IF(Ugovori_OPULJP[[#This Row],[DATUM ZAVRŠETKA OPERACIJE]]&lt;TODAY(),"završen","u provedbi")</f>
        <v>završen</v>
      </c>
      <c r="K1237" s="43" t="s">
        <v>848</v>
      </c>
      <c r="L1237" s="43" t="s">
        <v>31</v>
      </c>
      <c r="M1237" s="42">
        <v>0.85</v>
      </c>
      <c r="N1237" s="42">
        <v>0.15</v>
      </c>
      <c r="O1237" s="27">
        <f>Ugovori_OPULJP[[#This Row],[Bespovratna sredstva - Ukupno (EU+Nac) HRK
= Ukupna ugovorena vrijednost bespovratnih sredstava]]*Ugovori_OPULJP[[#This Row],[EU STOPA SUFINANCIRANJA %
EU CO-FINANCING RATE %]]</f>
        <v>424354</v>
      </c>
      <c r="P1237" s="27">
        <f>Ugovori_OPULJP[[#This Row],[Bespovratna sredstva - Ukupno (EU+Nac) HRK
= Ukupna ugovorena vrijednost bespovratnih sredstava]]*Ugovori_OPULJP[[#This Row],[STOPA NACIONALNOG SUFINANCIRANJA %]]</f>
        <v>74886</v>
      </c>
      <c r="Q1237" s="20">
        <v>499240</v>
      </c>
      <c r="R1237" s="63">
        <v>0</v>
      </c>
      <c r="S1237" s="63">
        <v>0</v>
      </c>
      <c r="T1237" s="20">
        <f>Ugovori_OPULJP[[#This Row],[Bespovratna sredstva - Ukupno (EU+Nac) HRK
= Ukupna ugovorena vrijednost bespovratnih sredstava]]+Ugovori_OPULJP[[#This Row],[Javni doprinos korisnika - HRK]]+Ugovori_OPULJP[[#This Row],[Privatni doprinos korisnika - HRK]]</f>
        <v>499240</v>
      </c>
      <c r="U1237" s="44" t="s">
        <v>709</v>
      </c>
      <c r="V1237" s="44" t="s">
        <v>710</v>
      </c>
      <c r="W1237" s="21" t="s">
        <v>4657</v>
      </c>
      <c r="X1237" s="31" t="s">
        <v>704</v>
      </c>
      <c r="Y1237" s="11"/>
    </row>
    <row r="1238" spans="1:25" ht="51" customHeight="1" x14ac:dyDescent="0.2">
      <c r="A1238" s="55" t="s">
        <v>4658</v>
      </c>
      <c r="B1238" s="24" t="s">
        <v>700</v>
      </c>
      <c r="C1238" s="35" t="s">
        <v>701</v>
      </c>
      <c r="D1238" s="21" t="s">
        <v>4536</v>
      </c>
      <c r="E1238" s="44" t="s">
        <v>74</v>
      </c>
      <c r="F1238" s="23" t="s">
        <v>4659</v>
      </c>
      <c r="G1238" s="23" t="s">
        <v>4660</v>
      </c>
      <c r="H1238" s="29">
        <v>44363</v>
      </c>
      <c r="I1238" s="29">
        <v>44728</v>
      </c>
      <c r="J1238" s="29" t="str">
        <f ca="1">IF(Ugovori_OPULJP[[#This Row],[DATUM ZAVRŠETKA OPERACIJE]]&lt;TODAY(),"završen","u provedbi")</f>
        <v>završen</v>
      </c>
      <c r="K1238" s="43" t="s">
        <v>556</v>
      </c>
      <c r="L1238" s="22" t="s">
        <v>556</v>
      </c>
      <c r="M1238" s="42">
        <v>0.85</v>
      </c>
      <c r="N1238" s="42">
        <v>0.15</v>
      </c>
      <c r="O1238" s="27">
        <f>Ugovori_OPULJP[[#This Row],[Bespovratna sredstva - Ukupno (EU+Nac) HRK
= Ukupna ugovorena vrijednost bespovratnih sredstava]]*Ugovori_OPULJP[[#This Row],[EU STOPA SUFINANCIRANJA %
EU CO-FINANCING RATE %]]</f>
        <v>408141.38900000002</v>
      </c>
      <c r="P1238" s="27">
        <f>Ugovori_OPULJP[[#This Row],[Bespovratna sredstva - Ukupno (EU+Nac) HRK
= Ukupna ugovorena vrijednost bespovratnih sredstava]]*Ugovori_OPULJP[[#This Row],[STOPA NACIONALNOG SUFINANCIRANJA %]]</f>
        <v>72024.951000000001</v>
      </c>
      <c r="Q1238" s="20">
        <v>480166.34</v>
      </c>
      <c r="R1238" s="63">
        <v>0</v>
      </c>
      <c r="S1238" s="63">
        <v>0</v>
      </c>
      <c r="T1238" s="20">
        <f>Ugovori_OPULJP[[#This Row],[Bespovratna sredstva - Ukupno (EU+Nac) HRK
= Ukupna ugovorena vrijednost bespovratnih sredstava]]+Ugovori_OPULJP[[#This Row],[Javni doprinos korisnika - HRK]]+Ugovori_OPULJP[[#This Row],[Privatni doprinos korisnika - HRK]]</f>
        <v>480166.34</v>
      </c>
      <c r="U1238" s="44" t="s">
        <v>709</v>
      </c>
      <c r="V1238" s="44" t="s">
        <v>710</v>
      </c>
      <c r="W1238" s="21" t="s">
        <v>4661</v>
      </c>
      <c r="X1238" s="31" t="s">
        <v>704</v>
      </c>
      <c r="Y1238" s="11"/>
    </row>
    <row r="1239" spans="1:25" ht="51" customHeight="1" x14ac:dyDescent="0.2">
      <c r="A1239" s="55" t="s">
        <v>4662</v>
      </c>
      <c r="B1239" s="24" t="s">
        <v>700</v>
      </c>
      <c r="C1239" s="35" t="s">
        <v>701</v>
      </c>
      <c r="D1239" s="21" t="s">
        <v>4536</v>
      </c>
      <c r="E1239" s="44" t="s">
        <v>74</v>
      </c>
      <c r="F1239" s="23" t="s">
        <v>4663</v>
      </c>
      <c r="G1239" s="23" t="s">
        <v>4664</v>
      </c>
      <c r="H1239" s="29">
        <v>44356</v>
      </c>
      <c r="I1239" s="29">
        <v>44721</v>
      </c>
      <c r="J1239" s="29" t="str">
        <f ca="1">IF(Ugovori_OPULJP[[#This Row],[DATUM ZAVRŠETKA OPERACIJE]]&lt;TODAY(),"završen","u provedbi")</f>
        <v>završen</v>
      </c>
      <c r="K1239" s="43" t="s">
        <v>198</v>
      </c>
      <c r="L1239" s="22" t="s">
        <v>198</v>
      </c>
      <c r="M1239" s="42">
        <v>0.85</v>
      </c>
      <c r="N1239" s="42">
        <v>0.15</v>
      </c>
      <c r="O1239" s="27">
        <f>Ugovori_OPULJP[[#This Row],[Bespovratna sredstva - Ukupno (EU+Nac) HRK
= Ukupna ugovorena vrijednost bespovratnih sredstava]]*Ugovori_OPULJP[[#This Row],[EU STOPA SUFINANCIRANJA %
EU CO-FINANCING RATE %]]</f>
        <v>343315</v>
      </c>
      <c r="P1239" s="27">
        <f>Ugovori_OPULJP[[#This Row],[Bespovratna sredstva - Ukupno (EU+Nac) HRK
= Ukupna ugovorena vrijednost bespovratnih sredstava]]*Ugovori_OPULJP[[#This Row],[STOPA NACIONALNOG SUFINANCIRANJA %]]</f>
        <v>60585</v>
      </c>
      <c r="Q1239" s="20">
        <v>403900</v>
      </c>
      <c r="R1239" s="63">
        <v>0</v>
      </c>
      <c r="S1239" s="63">
        <v>0</v>
      </c>
      <c r="T1239" s="20">
        <f>Ugovori_OPULJP[[#This Row],[Bespovratna sredstva - Ukupno (EU+Nac) HRK
= Ukupna ugovorena vrijednost bespovratnih sredstava]]+Ugovori_OPULJP[[#This Row],[Javni doprinos korisnika - HRK]]+Ugovori_OPULJP[[#This Row],[Privatni doprinos korisnika - HRK]]</f>
        <v>403900</v>
      </c>
      <c r="U1239" s="44" t="s">
        <v>709</v>
      </c>
      <c r="V1239" s="44" t="s">
        <v>710</v>
      </c>
      <c r="W1239" s="21" t="s">
        <v>4665</v>
      </c>
      <c r="X1239" s="31" t="s">
        <v>704</v>
      </c>
      <c r="Y1239" s="11"/>
    </row>
    <row r="1240" spans="1:25" ht="51" customHeight="1" x14ac:dyDescent="0.2">
      <c r="A1240" s="55" t="s">
        <v>4666</v>
      </c>
      <c r="B1240" s="24" t="s">
        <v>700</v>
      </c>
      <c r="C1240" s="35" t="s">
        <v>701</v>
      </c>
      <c r="D1240" s="21" t="s">
        <v>4536</v>
      </c>
      <c r="E1240" s="44" t="s">
        <v>74</v>
      </c>
      <c r="F1240" s="23" t="s">
        <v>4667</v>
      </c>
      <c r="G1240" s="23" t="s">
        <v>4668</v>
      </c>
      <c r="H1240" s="29">
        <v>44361</v>
      </c>
      <c r="I1240" s="29">
        <v>44665</v>
      </c>
      <c r="J1240" s="29" t="str">
        <f ca="1">IF(Ugovori_OPULJP[[#This Row],[DATUM ZAVRŠETKA OPERACIJE]]&lt;TODAY(),"završen","u provedbi")</f>
        <v>završen</v>
      </c>
      <c r="K1240" s="22" t="s">
        <v>248</v>
      </c>
      <c r="L1240" s="22" t="s">
        <v>248</v>
      </c>
      <c r="M1240" s="42">
        <v>0.85</v>
      </c>
      <c r="N1240" s="42">
        <v>0.15</v>
      </c>
      <c r="O1240" s="27">
        <f>Ugovori_OPULJP[[#This Row],[Bespovratna sredstva - Ukupno (EU+Nac) HRK
= Ukupna ugovorena vrijednost bespovratnih sredstava]]*Ugovori_OPULJP[[#This Row],[EU STOPA SUFINANCIRANJA %
EU CO-FINANCING RATE %]]</f>
        <v>166385.79999999999</v>
      </c>
      <c r="P1240" s="27">
        <f>Ugovori_OPULJP[[#This Row],[Bespovratna sredstva - Ukupno (EU+Nac) HRK
= Ukupna ugovorena vrijednost bespovratnih sredstava]]*Ugovori_OPULJP[[#This Row],[STOPA NACIONALNOG SUFINANCIRANJA %]]</f>
        <v>29362.2</v>
      </c>
      <c r="Q1240" s="20">
        <v>195748</v>
      </c>
      <c r="R1240" s="63">
        <v>0</v>
      </c>
      <c r="S1240" s="63">
        <v>0</v>
      </c>
      <c r="T1240" s="20">
        <f>Ugovori_OPULJP[[#This Row],[Bespovratna sredstva - Ukupno (EU+Nac) HRK
= Ukupna ugovorena vrijednost bespovratnih sredstava]]+Ugovori_OPULJP[[#This Row],[Javni doprinos korisnika - HRK]]+Ugovori_OPULJP[[#This Row],[Privatni doprinos korisnika - HRK]]</f>
        <v>195748</v>
      </c>
      <c r="U1240" s="44" t="s">
        <v>709</v>
      </c>
      <c r="V1240" s="44" t="s">
        <v>710</v>
      </c>
      <c r="W1240" s="21" t="s">
        <v>4669</v>
      </c>
      <c r="X1240" s="31" t="s">
        <v>704</v>
      </c>
      <c r="Y1240" s="11"/>
    </row>
    <row r="1241" spans="1:25" ht="51" customHeight="1" x14ac:dyDescent="0.2">
      <c r="A1241" s="55" t="s">
        <v>4670</v>
      </c>
      <c r="B1241" s="24" t="s">
        <v>700</v>
      </c>
      <c r="C1241" s="35" t="s">
        <v>701</v>
      </c>
      <c r="D1241" s="21" t="s">
        <v>4536</v>
      </c>
      <c r="E1241" s="44" t="s">
        <v>74</v>
      </c>
      <c r="F1241" s="23" t="s">
        <v>4671</v>
      </c>
      <c r="G1241" s="37" t="s">
        <v>2043</v>
      </c>
      <c r="H1241" s="29">
        <v>44351</v>
      </c>
      <c r="I1241" s="29">
        <v>44716</v>
      </c>
      <c r="J1241" s="29" t="str">
        <f ca="1">IF(Ugovori_OPULJP[[#This Row],[DATUM ZAVRŠETKA OPERACIJE]]&lt;TODAY(),"završen","u provedbi")</f>
        <v>završen</v>
      </c>
      <c r="K1241" s="43" t="s">
        <v>30</v>
      </c>
      <c r="L1241" s="22" t="s">
        <v>97</v>
      </c>
      <c r="M1241" s="42">
        <v>0.85</v>
      </c>
      <c r="N1241" s="42">
        <v>0.15</v>
      </c>
      <c r="O1241" s="54">
        <f>Ugovori_OPULJP[[#This Row],[Bespovratna sredstva - Ukupno (EU+Nac) HRK
= Ukupna ugovorena vrijednost bespovratnih sredstava]]*Ugovori_OPULJP[[#This Row],[EU STOPA SUFINANCIRANJA %
EU CO-FINANCING RATE %]]</f>
        <v>412692</v>
      </c>
      <c r="P1241" s="54">
        <f>Ugovori_OPULJP[[#This Row],[Bespovratna sredstva - Ukupno (EU+Nac) HRK
= Ukupna ugovorena vrijednost bespovratnih sredstava]]*Ugovori_OPULJP[[#This Row],[STOPA NACIONALNOG SUFINANCIRANJA %]]</f>
        <v>72828</v>
      </c>
      <c r="Q1241" s="58">
        <v>485520</v>
      </c>
      <c r="R1241" s="63">
        <v>0</v>
      </c>
      <c r="S1241" s="63">
        <v>0</v>
      </c>
      <c r="T1241" s="58">
        <f>Ugovori_OPULJP[[#This Row],[Bespovratna sredstva - Ukupno (EU+Nac) HRK
= Ukupna ugovorena vrijednost bespovratnih sredstava]]+Ugovori_OPULJP[[#This Row],[Javni doprinos korisnika - HRK]]+Ugovori_OPULJP[[#This Row],[Privatni doprinos korisnika - HRK]]</f>
        <v>485520</v>
      </c>
      <c r="U1241" s="44" t="s">
        <v>709</v>
      </c>
      <c r="V1241" s="44" t="s">
        <v>710</v>
      </c>
      <c r="W1241" s="21" t="s">
        <v>4672</v>
      </c>
      <c r="X1241" s="31" t="s">
        <v>704</v>
      </c>
      <c r="Y1241" s="11"/>
    </row>
    <row r="1242" spans="1:25" ht="51" customHeight="1" x14ac:dyDescent="0.2">
      <c r="A1242" s="55" t="s">
        <v>4673</v>
      </c>
      <c r="B1242" s="24" t="s">
        <v>700</v>
      </c>
      <c r="C1242" s="21" t="s">
        <v>701</v>
      </c>
      <c r="D1242" s="21" t="s">
        <v>4536</v>
      </c>
      <c r="E1242" s="44" t="s">
        <v>74</v>
      </c>
      <c r="F1242" s="23" t="s">
        <v>4674</v>
      </c>
      <c r="G1242" s="23" t="s">
        <v>4675</v>
      </c>
      <c r="H1242" s="29">
        <v>44361</v>
      </c>
      <c r="I1242" s="29">
        <v>44726</v>
      </c>
      <c r="J1242" s="29" t="str">
        <f ca="1">IF(Ugovori_OPULJP[[#This Row],[DATUM ZAVRŠETKA OPERACIJE]]&lt;TODAY(),"završen","u provedbi")</f>
        <v>završen</v>
      </c>
      <c r="K1242" s="43" t="s">
        <v>30</v>
      </c>
      <c r="L1242" s="22" t="s">
        <v>77</v>
      </c>
      <c r="M1242" s="42">
        <v>0.85</v>
      </c>
      <c r="N1242" s="42">
        <v>0.15</v>
      </c>
      <c r="O1242" s="27">
        <f>Ugovori_OPULJP[[#This Row],[Bespovratna sredstva - Ukupno (EU+Nac) HRK
= Ukupna ugovorena vrijednost bespovratnih sredstava]]*Ugovori_OPULJP[[#This Row],[EU STOPA SUFINANCIRANJA %
EU CO-FINANCING RATE %]]</f>
        <v>291550</v>
      </c>
      <c r="P1242" s="27">
        <f>Ugovori_OPULJP[[#This Row],[Bespovratna sredstva - Ukupno (EU+Nac) HRK
= Ukupna ugovorena vrijednost bespovratnih sredstava]]*Ugovori_OPULJP[[#This Row],[STOPA NACIONALNOG SUFINANCIRANJA %]]</f>
        <v>51450</v>
      </c>
      <c r="Q1242" s="20">
        <v>343000</v>
      </c>
      <c r="R1242" s="27">
        <v>0</v>
      </c>
      <c r="S1242" s="27">
        <v>0</v>
      </c>
      <c r="T1242" s="20">
        <f>Ugovori_OPULJP[[#This Row],[Bespovratna sredstva - Ukupno (EU+Nac) HRK
= Ukupna ugovorena vrijednost bespovratnih sredstava]]+Ugovori_OPULJP[[#This Row],[Javni doprinos korisnika - HRK]]+Ugovori_OPULJP[[#This Row],[Privatni doprinos korisnika - HRK]]</f>
        <v>343000</v>
      </c>
      <c r="U1242" s="44" t="s">
        <v>709</v>
      </c>
      <c r="V1242" s="44" t="s">
        <v>710</v>
      </c>
      <c r="W1242" s="21" t="s">
        <v>4676</v>
      </c>
      <c r="X1242" s="31" t="s">
        <v>704</v>
      </c>
      <c r="Y1242" s="11"/>
    </row>
    <row r="1243" spans="1:25" ht="51" customHeight="1" x14ac:dyDescent="0.2">
      <c r="A1243" s="28" t="s">
        <v>4677</v>
      </c>
      <c r="B1243" s="24" t="s">
        <v>700</v>
      </c>
      <c r="C1243" s="21" t="s">
        <v>701</v>
      </c>
      <c r="D1243" s="21" t="s">
        <v>4536</v>
      </c>
      <c r="E1243" s="44" t="s">
        <v>74</v>
      </c>
      <c r="F1243" s="23" t="s">
        <v>4678</v>
      </c>
      <c r="G1243" s="23" t="s">
        <v>4679</v>
      </c>
      <c r="H1243" s="29">
        <v>44349</v>
      </c>
      <c r="I1243" s="29">
        <v>44714</v>
      </c>
      <c r="J1243" s="29" t="str">
        <f ca="1">IF(Ugovori_OPULJP[[#This Row],[DATUM ZAVRŠETKA OPERACIJE]]&lt;TODAY(),"završen","u provedbi")</f>
        <v>završen</v>
      </c>
      <c r="K1243" s="43" t="s">
        <v>4680</v>
      </c>
      <c r="L1243" s="22" t="s">
        <v>31</v>
      </c>
      <c r="M1243" s="42">
        <v>0.85</v>
      </c>
      <c r="N1243" s="42">
        <v>0.15</v>
      </c>
      <c r="O1243" s="27">
        <f>Ugovori_OPULJP[[#This Row],[Bespovratna sredstva - Ukupno (EU+Nac) HRK
= Ukupna ugovorena vrijednost bespovratnih sredstava]]*Ugovori_OPULJP[[#This Row],[EU STOPA SUFINANCIRANJA %
EU CO-FINANCING RATE %]]</f>
        <v>387035.6</v>
      </c>
      <c r="P1243" s="27">
        <f>Ugovori_OPULJP[[#This Row],[Bespovratna sredstva - Ukupno (EU+Nac) HRK
= Ukupna ugovorena vrijednost bespovratnih sredstava]]*Ugovori_OPULJP[[#This Row],[STOPA NACIONALNOG SUFINANCIRANJA %]]</f>
        <v>68300.399999999994</v>
      </c>
      <c r="Q1243" s="20">
        <v>455336</v>
      </c>
      <c r="R1243" s="27">
        <v>0</v>
      </c>
      <c r="S1243" s="27">
        <v>0</v>
      </c>
      <c r="T1243" s="20">
        <f>Ugovori_OPULJP[[#This Row],[Bespovratna sredstva - Ukupno (EU+Nac) HRK
= Ukupna ugovorena vrijednost bespovratnih sredstava]]+Ugovori_OPULJP[[#This Row],[Javni doprinos korisnika - HRK]]+Ugovori_OPULJP[[#This Row],[Privatni doprinos korisnika - HRK]]</f>
        <v>455336</v>
      </c>
      <c r="U1243" s="44" t="s">
        <v>709</v>
      </c>
      <c r="V1243" s="44" t="s">
        <v>710</v>
      </c>
      <c r="W1243" s="21" t="s">
        <v>4681</v>
      </c>
      <c r="X1243" s="31" t="s">
        <v>704</v>
      </c>
      <c r="Y1243" s="11"/>
    </row>
    <row r="1244" spans="1:25" ht="51" customHeight="1" x14ac:dyDescent="0.2">
      <c r="A1244" s="55" t="s">
        <v>4682</v>
      </c>
      <c r="B1244" s="24" t="s">
        <v>700</v>
      </c>
      <c r="C1244" s="35" t="s">
        <v>701</v>
      </c>
      <c r="D1244" s="21" t="s">
        <v>4536</v>
      </c>
      <c r="E1244" s="44" t="s">
        <v>74</v>
      </c>
      <c r="F1244" s="23" t="s">
        <v>4683</v>
      </c>
      <c r="G1244" s="23" t="s">
        <v>856</v>
      </c>
      <c r="H1244" s="29">
        <v>44348</v>
      </c>
      <c r="I1244" s="29">
        <v>44713</v>
      </c>
      <c r="J1244" s="29" t="str">
        <f ca="1">IF(Ugovori_OPULJP[[#This Row],[DATUM ZAVRŠETKA OPERACIJE]]&lt;TODAY(),"završen","u provedbi")</f>
        <v>završen</v>
      </c>
      <c r="K1244" s="43" t="s">
        <v>266</v>
      </c>
      <c r="L1244" s="22" t="s">
        <v>266</v>
      </c>
      <c r="M1244" s="42">
        <v>0.85</v>
      </c>
      <c r="N1244" s="42">
        <v>0.15</v>
      </c>
      <c r="O1244" s="54">
        <f>Ugovori_OPULJP[[#This Row],[Bespovratna sredstva - Ukupno (EU+Nac) HRK
= Ukupna ugovorena vrijednost bespovratnih sredstava]]*Ugovori_OPULJP[[#This Row],[EU STOPA SUFINANCIRANJA %
EU CO-FINANCING RATE %]]</f>
        <v>402339</v>
      </c>
      <c r="P1244" s="54">
        <f>Ugovori_OPULJP[[#This Row],[Bespovratna sredstva - Ukupno (EU+Nac) HRK
= Ukupna ugovorena vrijednost bespovratnih sredstava]]*Ugovori_OPULJP[[#This Row],[STOPA NACIONALNOG SUFINANCIRANJA %]]</f>
        <v>71001</v>
      </c>
      <c r="Q1244" s="58">
        <v>473340</v>
      </c>
      <c r="R1244" s="63">
        <v>0</v>
      </c>
      <c r="S1244" s="63">
        <v>0</v>
      </c>
      <c r="T1244" s="58">
        <f>Ugovori_OPULJP[[#This Row],[Bespovratna sredstva - Ukupno (EU+Nac) HRK
= Ukupna ugovorena vrijednost bespovratnih sredstava]]+Ugovori_OPULJP[[#This Row],[Javni doprinos korisnika - HRK]]+Ugovori_OPULJP[[#This Row],[Privatni doprinos korisnika - HRK]]</f>
        <v>473340</v>
      </c>
      <c r="U1244" s="44" t="s">
        <v>709</v>
      </c>
      <c r="V1244" s="44" t="s">
        <v>710</v>
      </c>
      <c r="W1244" s="21" t="s">
        <v>4684</v>
      </c>
      <c r="X1244" s="31" t="s">
        <v>704</v>
      </c>
      <c r="Y1244" s="11"/>
    </row>
    <row r="1245" spans="1:25" ht="51" customHeight="1" x14ac:dyDescent="0.2">
      <c r="A1245" s="55" t="s">
        <v>4685</v>
      </c>
      <c r="B1245" s="24" t="s">
        <v>700</v>
      </c>
      <c r="C1245" s="21" t="s">
        <v>701</v>
      </c>
      <c r="D1245" s="21" t="s">
        <v>4536</v>
      </c>
      <c r="E1245" s="44" t="s">
        <v>74</v>
      </c>
      <c r="F1245" s="23" t="s">
        <v>4686</v>
      </c>
      <c r="G1245" s="23" t="s">
        <v>3787</v>
      </c>
      <c r="H1245" s="29">
        <v>44363</v>
      </c>
      <c r="I1245" s="29">
        <v>44728</v>
      </c>
      <c r="J1245" s="29" t="str">
        <f ca="1">IF(Ugovori_OPULJP[[#This Row],[DATUM ZAVRŠETKA OPERACIJE]]&lt;TODAY(),"završen","u provedbi")</f>
        <v>završen</v>
      </c>
      <c r="K1245" s="43" t="s">
        <v>102</v>
      </c>
      <c r="L1245" s="22" t="s">
        <v>102</v>
      </c>
      <c r="M1245" s="42">
        <v>0.85</v>
      </c>
      <c r="N1245" s="42">
        <v>0.15</v>
      </c>
      <c r="O1245" s="27">
        <f>Ugovori_OPULJP[[#This Row],[Bespovratna sredstva - Ukupno (EU+Nac) HRK
= Ukupna ugovorena vrijednost bespovratnih sredstava]]*Ugovori_OPULJP[[#This Row],[EU STOPA SUFINANCIRANJA %
EU CO-FINANCING RATE %]]</f>
        <v>424830</v>
      </c>
      <c r="P1245" s="27">
        <f>Ugovori_OPULJP[[#This Row],[Bespovratna sredstva - Ukupno (EU+Nac) HRK
= Ukupna ugovorena vrijednost bespovratnih sredstava]]*Ugovori_OPULJP[[#This Row],[STOPA NACIONALNOG SUFINANCIRANJA %]]</f>
        <v>74970</v>
      </c>
      <c r="Q1245" s="20">
        <v>499800</v>
      </c>
      <c r="R1245" s="27">
        <v>0</v>
      </c>
      <c r="S1245" s="27">
        <v>0</v>
      </c>
      <c r="T1245" s="20">
        <f>Ugovori_OPULJP[[#This Row],[Bespovratna sredstva - Ukupno (EU+Nac) HRK
= Ukupna ugovorena vrijednost bespovratnih sredstava]]+Ugovori_OPULJP[[#This Row],[Javni doprinos korisnika - HRK]]+Ugovori_OPULJP[[#This Row],[Privatni doprinos korisnika - HRK]]</f>
        <v>499800</v>
      </c>
      <c r="U1245" s="44" t="s">
        <v>709</v>
      </c>
      <c r="V1245" s="44" t="s">
        <v>710</v>
      </c>
      <c r="W1245" s="21" t="s">
        <v>4687</v>
      </c>
      <c r="X1245" s="31" t="s">
        <v>704</v>
      </c>
      <c r="Y1245" s="11"/>
    </row>
    <row r="1246" spans="1:25" ht="38.25" customHeight="1" x14ac:dyDescent="0.2">
      <c r="A1246" s="28" t="s">
        <v>4688</v>
      </c>
      <c r="B1246" s="24" t="s">
        <v>700</v>
      </c>
      <c r="C1246" s="21" t="s">
        <v>701</v>
      </c>
      <c r="D1246" s="21" t="s">
        <v>4536</v>
      </c>
      <c r="E1246" s="44" t="s">
        <v>74</v>
      </c>
      <c r="F1246" s="23" t="s">
        <v>4689</v>
      </c>
      <c r="G1246" s="23" t="s">
        <v>4690</v>
      </c>
      <c r="H1246" s="29">
        <v>44386</v>
      </c>
      <c r="I1246" s="29">
        <v>44751</v>
      </c>
      <c r="J1246" s="29" t="str">
        <f ca="1">IF(Ugovori_OPULJP[[#This Row],[DATUM ZAVRŠETKA OPERACIJE]]&lt;TODAY(),"završen","u provedbi")</f>
        <v>završen</v>
      </c>
      <c r="K1246" s="22" t="s">
        <v>4691</v>
      </c>
      <c r="L1246" s="22" t="s">
        <v>31</v>
      </c>
      <c r="M1246" s="42">
        <v>0.85</v>
      </c>
      <c r="N1246" s="42">
        <v>0.15</v>
      </c>
      <c r="O1246" s="27">
        <f>Ugovori_OPULJP[[#This Row],[Bespovratna sredstva - Ukupno (EU+Nac) HRK
= Ukupna ugovorena vrijednost bespovratnih sredstava]]*Ugovori_OPULJP[[#This Row],[EU STOPA SUFINANCIRANJA %
EU CO-FINANCING RATE %]]</f>
        <v>370456.70699999999</v>
      </c>
      <c r="P1246" s="27">
        <f>Ugovori_OPULJP[[#This Row],[Bespovratna sredstva - Ukupno (EU+Nac) HRK
= Ukupna ugovorena vrijednost bespovratnih sredstava]]*Ugovori_OPULJP[[#This Row],[STOPA NACIONALNOG SUFINANCIRANJA %]]</f>
        <v>65374.712999999996</v>
      </c>
      <c r="Q1246" s="20">
        <v>435831.42</v>
      </c>
      <c r="R1246" s="27">
        <v>0</v>
      </c>
      <c r="S1246" s="27">
        <v>0</v>
      </c>
      <c r="T1246" s="20">
        <f>Ugovori_OPULJP[[#This Row],[Bespovratna sredstva - Ukupno (EU+Nac) HRK
= Ukupna ugovorena vrijednost bespovratnih sredstava]]+Ugovori_OPULJP[[#This Row],[Javni doprinos korisnika - HRK]]+Ugovori_OPULJP[[#This Row],[Privatni doprinos korisnika - HRK]]</f>
        <v>435831.42</v>
      </c>
      <c r="U1246" s="44" t="s">
        <v>709</v>
      </c>
      <c r="V1246" s="44" t="s">
        <v>710</v>
      </c>
      <c r="W1246" s="21" t="s">
        <v>4692</v>
      </c>
      <c r="X1246" s="31" t="s">
        <v>704</v>
      </c>
      <c r="Y1246" s="11"/>
    </row>
    <row r="1247" spans="1:25" ht="51" customHeight="1" x14ac:dyDescent="0.2">
      <c r="A1247" s="28" t="s">
        <v>4693</v>
      </c>
      <c r="B1247" s="24" t="s">
        <v>700</v>
      </c>
      <c r="C1247" s="21" t="s">
        <v>701</v>
      </c>
      <c r="D1247" s="21" t="s">
        <v>4536</v>
      </c>
      <c r="E1247" s="44" t="s">
        <v>74</v>
      </c>
      <c r="F1247" s="23" t="s">
        <v>4694</v>
      </c>
      <c r="G1247" s="23" t="s">
        <v>4695</v>
      </c>
      <c r="H1247" s="29">
        <v>44409</v>
      </c>
      <c r="I1247" s="29">
        <v>44652</v>
      </c>
      <c r="J1247" s="29" t="str">
        <f ca="1">IF(Ugovori_OPULJP[[#This Row],[DATUM ZAVRŠETKA OPERACIJE]]&lt;TODAY(),"završen","u provedbi")</f>
        <v>završen</v>
      </c>
      <c r="K1247" s="22" t="s">
        <v>243</v>
      </c>
      <c r="L1247" s="22" t="s">
        <v>31</v>
      </c>
      <c r="M1247" s="42">
        <v>0.85</v>
      </c>
      <c r="N1247" s="42">
        <v>0.15</v>
      </c>
      <c r="O1247" s="27">
        <f>Ugovori_OPULJP[[#This Row],[Bespovratna sredstva - Ukupno (EU+Nac) HRK
= Ukupna ugovorena vrijednost bespovratnih sredstava]]*Ugovori_OPULJP[[#This Row],[EU STOPA SUFINANCIRANJA %
EU CO-FINANCING RATE %]]</f>
        <v>393021.60599999997</v>
      </c>
      <c r="P1247" s="27">
        <f>Ugovori_OPULJP[[#This Row],[Bespovratna sredstva - Ukupno (EU+Nac) HRK
= Ukupna ugovorena vrijednost bespovratnih sredstava]]*Ugovori_OPULJP[[#This Row],[STOPA NACIONALNOG SUFINANCIRANJA %]]</f>
        <v>69356.754000000001</v>
      </c>
      <c r="Q1247" s="20">
        <v>462378.36</v>
      </c>
      <c r="R1247" s="27">
        <v>0</v>
      </c>
      <c r="S1247" s="27">
        <v>0</v>
      </c>
      <c r="T1247" s="20">
        <f>Ugovori_OPULJP[[#This Row],[Bespovratna sredstva - Ukupno (EU+Nac) HRK
= Ukupna ugovorena vrijednost bespovratnih sredstava]]+Ugovori_OPULJP[[#This Row],[Javni doprinos korisnika - HRK]]+Ugovori_OPULJP[[#This Row],[Privatni doprinos korisnika - HRK]]</f>
        <v>462378.36</v>
      </c>
      <c r="U1247" s="44" t="s">
        <v>709</v>
      </c>
      <c r="V1247" s="44" t="s">
        <v>710</v>
      </c>
      <c r="W1247" s="21" t="s">
        <v>4696</v>
      </c>
      <c r="X1247" s="31" t="s">
        <v>704</v>
      </c>
      <c r="Y1247" s="11"/>
    </row>
    <row r="1248" spans="1:25" ht="89.25" customHeight="1" x14ac:dyDescent="0.2">
      <c r="A1248" s="28" t="s">
        <v>4697</v>
      </c>
      <c r="B1248" s="24" t="s">
        <v>700</v>
      </c>
      <c r="C1248" s="21" t="s">
        <v>701</v>
      </c>
      <c r="D1248" s="21" t="s">
        <v>4536</v>
      </c>
      <c r="E1248" s="44" t="s">
        <v>74</v>
      </c>
      <c r="F1248" s="23" t="s">
        <v>4698</v>
      </c>
      <c r="G1248" s="23" t="s">
        <v>4699</v>
      </c>
      <c r="H1248" s="29">
        <v>44379</v>
      </c>
      <c r="I1248" s="29">
        <v>44744</v>
      </c>
      <c r="J1248" s="29" t="str">
        <f ca="1">IF(Ugovori_OPULJP[[#This Row],[DATUM ZAVRŠETKA OPERACIJE]]&lt;TODAY(),"završen","u provedbi")</f>
        <v>završen</v>
      </c>
      <c r="K1248" s="22" t="s">
        <v>128</v>
      </c>
      <c r="L1248" s="22" t="s">
        <v>128</v>
      </c>
      <c r="M1248" s="42">
        <v>0.85</v>
      </c>
      <c r="N1248" s="42">
        <v>0.15</v>
      </c>
      <c r="O1248" s="27">
        <f>Ugovori_OPULJP[[#This Row],[Bespovratna sredstva - Ukupno (EU+Nac) HRK
= Ukupna ugovorena vrijednost bespovratnih sredstava]]*Ugovori_OPULJP[[#This Row],[EU STOPA SUFINANCIRANJA %
EU CO-FINANCING RATE %]]</f>
        <v>398012.25349999999</v>
      </c>
      <c r="P1248" s="27">
        <f>Ugovori_OPULJP[[#This Row],[Bespovratna sredstva - Ukupno (EU+Nac) HRK
= Ukupna ugovorena vrijednost bespovratnih sredstava]]*Ugovori_OPULJP[[#This Row],[STOPA NACIONALNOG SUFINANCIRANJA %]]</f>
        <v>70237.4565</v>
      </c>
      <c r="Q1248" s="20">
        <v>468249.71</v>
      </c>
      <c r="R1248" s="27">
        <v>0</v>
      </c>
      <c r="S1248" s="27">
        <v>0</v>
      </c>
      <c r="T1248" s="20">
        <f>Ugovori_OPULJP[[#This Row],[Bespovratna sredstva - Ukupno (EU+Nac) HRK
= Ukupna ugovorena vrijednost bespovratnih sredstava]]+Ugovori_OPULJP[[#This Row],[Javni doprinos korisnika - HRK]]+Ugovori_OPULJP[[#This Row],[Privatni doprinos korisnika - HRK]]</f>
        <v>468249.71</v>
      </c>
      <c r="U1248" s="44" t="s">
        <v>709</v>
      </c>
      <c r="V1248" s="44" t="s">
        <v>710</v>
      </c>
      <c r="W1248" s="21" t="s">
        <v>4700</v>
      </c>
      <c r="X1248" s="31" t="s">
        <v>704</v>
      </c>
      <c r="Y1248" s="11"/>
    </row>
    <row r="1249" spans="1:25" ht="51" customHeight="1" x14ac:dyDescent="0.2">
      <c r="A1249" s="28" t="s">
        <v>4701</v>
      </c>
      <c r="B1249" s="24" t="s">
        <v>700</v>
      </c>
      <c r="C1249" s="21" t="s">
        <v>701</v>
      </c>
      <c r="D1249" s="21" t="s">
        <v>4536</v>
      </c>
      <c r="E1249" s="44" t="s">
        <v>74</v>
      </c>
      <c r="F1249" s="23" t="s">
        <v>4702</v>
      </c>
      <c r="G1249" s="23" t="s">
        <v>552</v>
      </c>
      <c r="H1249" s="29">
        <v>44392</v>
      </c>
      <c r="I1249" s="29">
        <v>44757</v>
      </c>
      <c r="J1249" s="29" t="str">
        <f ca="1">IF(Ugovori_OPULJP[[#This Row],[DATUM ZAVRŠETKA OPERACIJE]]&lt;TODAY(),"završen","u provedbi")</f>
        <v>u provedbi</v>
      </c>
      <c r="K1249" s="22" t="s">
        <v>30</v>
      </c>
      <c r="L1249" s="22" t="s">
        <v>266</v>
      </c>
      <c r="M1249" s="42">
        <v>0.85</v>
      </c>
      <c r="N1249" s="42">
        <v>0.15</v>
      </c>
      <c r="O1249" s="27">
        <f>Ugovori_OPULJP[[#This Row],[Bespovratna sredstva - Ukupno (EU+Nac) HRK
= Ukupna ugovorena vrijednost bespovratnih sredstava]]*Ugovori_OPULJP[[#This Row],[EU STOPA SUFINANCIRANJA %
EU CO-FINANCING RATE %]]</f>
        <v>418761</v>
      </c>
      <c r="P1249" s="27">
        <f>Ugovori_OPULJP[[#This Row],[Bespovratna sredstva - Ukupno (EU+Nac) HRK
= Ukupna ugovorena vrijednost bespovratnih sredstava]]*Ugovori_OPULJP[[#This Row],[STOPA NACIONALNOG SUFINANCIRANJA %]]</f>
        <v>73899</v>
      </c>
      <c r="Q1249" s="20">
        <v>492660</v>
      </c>
      <c r="R1249" s="27">
        <v>0</v>
      </c>
      <c r="S1249" s="27">
        <v>0</v>
      </c>
      <c r="T1249" s="20">
        <f>Ugovori_OPULJP[[#This Row],[Bespovratna sredstva - Ukupno (EU+Nac) HRK
= Ukupna ugovorena vrijednost bespovratnih sredstava]]+Ugovori_OPULJP[[#This Row],[Javni doprinos korisnika - HRK]]+Ugovori_OPULJP[[#This Row],[Privatni doprinos korisnika - HRK]]</f>
        <v>492660</v>
      </c>
      <c r="U1249" s="44" t="s">
        <v>709</v>
      </c>
      <c r="V1249" s="44" t="s">
        <v>710</v>
      </c>
      <c r="W1249" s="21" t="s">
        <v>4703</v>
      </c>
      <c r="X1249" s="31" t="s">
        <v>704</v>
      </c>
      <c r="Y1249" s="11"/>
    </row>
    <row r="1250" spans="1:25" ht="51" customHeight="1" x14ac:dyDescent="0.2">
      <c r="A1250" s="28" t="s">
        <v>4704</v>
      </c>
      <c r="B1250" s="24" t="s">
        <v>700</v>
      </c>
      <c r="C1250" s="21" t="s">
        <v>701</v>
      </c>
      <c r="D1250" s="21" t="s">
        <v>4536</v>
      </c>
      <c r="E1250" s="44" t="s">
        <v>74</v>
      </c>
      <c r="F1250" s="23" t="s">
        <v>4705</v>
      </c>
      <c r="G1250" s="23" t="s">
        <v>4706</v>
      </c>
      <c r="H1250" s="29">
        <v>44383</v>
      </c>
      <c r="I1250" s="29">
        <v>44748</v>
      </c>
      <c r="J1250" s="29" t="str">
        <f ca="1">IF(Ugovori_OPULJP[[#This Row],[DATUM ZAVRŠETKA OPERACIJE]]&lt;TODAY(),"završen","u provedbi")</f>
        <v>završen</v>
      </c>
      <c r="K1250" s="22" t="s">
        <v>198</v>
      </c>
      <c r="L1250" s="22" t="s">
        <v>198</v>
      </c>
      <c r="M1250" s="42">
        <v>0.85</v>
      </c>
      <c r="N1250" s="42">
        <v>0.15</v>
      </c>
      <c r="O1250" s="27">
        <f>Ugovori_OPULJP[[#This Row],[Bespovratna sredstva - Ukupno (EU+Nac) HRK
= Ukupna ugovorena vrijednost bespovratnih sredstava]]*Ugovori_OPULJP[[#This Row],[EU STOPA SUFINANCIRANJA %
EU CO-FINANCING RATE %]]</f>
        <v>419209.45999999996</v>
      </c>
      <c r="P1250" s="27">
        <f>Ugovori_OPULJP[[#This Row],[Bespovratna sredstva - Ukupno (EU+Nac) HRK
= Ukupna ugovorena vrijednost bespovratnih sredstava]]*Ugovori_OPULJP[[#This Row],[STOPA NACIONALNOG SUFINANCIRANJA %]]</f>
        <v>73978.14</v>
      </c>
      <c r="Q1250" s="20">
        <v>493187.6</v>
      </c>
      <c r="R1250" s="27">
        <v>0</v>
      </c>
      <c r="S1250" s="27">
        <v>0</v>
      </c>
      <c r="T1250" s="20">
        <f>Ugovori_OPULJP[[#This Row],[Bespovratna sredstva - Ukupno (EU+Nac) HRK
= Ukupna ugovorena vrijednost bespovratnih sredstava]]+Ugovori_OPULJP[[#This Row],[Javni doprinos korisnika - HRK]]+Ugovori_OPULJP[[#This Row],[Privatni doprinos korisnika - HRK]]</f>
        <v>493187.6</v>
      </c>
      <c r="U1250" s="44" t="s">
        <v>709</v>
      </c>
      <c r="V1250" s="44" t="s">
        <v>710</v>
      </c>
      <c r="W1250" s="21" t="s">
        <v>4707</v>
      </c>
      <c r="X1250" s="31" t="s">
        <v>704</v>
      </c>
      <c r="Y1250" s="11"/>
    </row>
    <row r="1251" spans="1:25" ht="51" customHeight="1" x14ac:dyDescent="0.2">
      <c r="A1251" s="66" t="s">
        <v>12994</v>
      </c>
      <c r="B1251" s="323" t="s">
        <v>700</v>
      </c>
      <c r="C1251" s="325" t="s">
        <v>701</v>
      </c>
      <c r="D1251" s="21" t="s">
        <v>4536</v>
      </c>
      <c r="E1251" s="44" t="s">
        <v>74</v>
      </c>
      <c r="F1251" s="23" t="s">
        <v>13035</v>
      </c>
      <c r="G1251" s="23" t="s">
        <v>13022</v>
      </c>
      <c r="H1251" s="295">
        <v>44736</v>
      </c>
      <c r="I1251" s="295">
        <v>45101</v>
      </c>
      <c r="J1251" s="297" t="str">
        <f ca="1">IF(Ugovori_OPULJP[[#This Row],[DATUM ZAVRŠETKA OPERACIJE]]&lt;TODAY(),"završen","u provedbi")</f>
        <v>u provedbi</v>
      </c>
      <c r="K1251" s="299" t="s">
        <v>30</v>
      </c>
      <c r="L1251" s="43" t="s">
        <v>31</v>
      </c>
      <c r="M1251" s="42">
        <v>0.85</v>
      </c>
      <c r="N1251" s="42">
        <v>0.15</v>
      </c>
      <c r="O1251" s="304">
        <f>Ugovori_OPULJP[[#This Row],[Bespovratna sredstva - Ukupno (EU+Nac) HRK
= Ukupna ugovorena vrijednost bespovratnih sredstava]]*Ugovori_OPULJP[[#This Row],[EU STOPA SUFINANCIRANJA %
EU CO-FINANCING RATE %]]</f>
        <v>350169.93550000002</v>
      </c>
      <c r="P1251" s="304">
        <f>Ugovori_OPULJP[[#This Row],[Bespovratna sredstva - Ukupno (EU+Nac) HRK
= Ukupna ugovorena vrijednost bespovratnih sredstava]]*Ugovori_OPULJP[[#This Row],[STOPA NACIONALNOG SUFINANCIRANJA %]]</f>
        <v>61794.694499999998</v>
      </c>
      <c r="Q1251" s="306">
        <v>411964.63</v>
      </c>
      <c r="R1251" s="27">
        <v>0</v>
      </c>
      <c r="S1251" s="27">
        <v>0</v>
      </c>
      <c r="T1251" s="306">
        <f>Ugovori_OPULJP[[#This Row],[Bespovratna sredstva - Ukupno (EU+Nac) HRK
= Ukupna ugovorena vrijednost bespovratnih sredstava]]+Ugovori_OPULJP[[#This Row],[Javni doprinos korisnika - HRK]]+Ugovori_OPULJP[[#This Row],[Privatni doprinos korisnika - HRK]]</f>
        <v>411964.63</v>
      </c>
      <c r="U1251" s="44" t="s">
        <v>709</v>
      </c>
      <c r="V1251" s="44" t="s">
        <v>710</v>
      </c>
      <c r="W1251" s="325" t="s">
        <v>13063</v>
      </c>
      <c r="X1251" s="21" t="s">
        <v>704</v>
      </c>
      <c r="Y1251" s="11"/>
    </row>
    <row r="1252" spans="1:25" ht="51" customHeight="1" x14ac:dyDescent="0.2">
      <c r="A1252" s="28" t="s">
        <v>4708</v>
      </c>
      <c r="B1252" s="24" t="s">
        <v>700</v>
      </c>
      <c r="C1252" s="21" t="s">
        <v>701</v>
      </c>
      <c r="D1252" s="21" t="s">
        <v>4536</v>
      </c>
      <c r="E1252" s="44" t="s">
        <v>74</v>
      </c>
      <c r="F1252" s="23" t="s">
        <v>4709</v>
      </c>
      <c r="G1252" s="23" t="s">
        <v>4710</v>
      </c>
      <c r="H1252" s="29">
        <v>44440</v>
      </c>
      <c r="I1252" s="29">
        <v>44805</v>
      </c>
      <c r="J1252" s="29" t="str">
        <f ca="1">IF(Ugovori_OPULJP[[#This Row],[DATUM ZAVRŠETKA OPERACIJE]]&lt;TODAY(),"završen","u provedbi")</f>
        <v>u provedbi</v>
      </c>
      <c r="K1252" s="22" t="s">
        <v>30</v>
      </c>
      <c r="L1252" s="22" t="s">
        <v>31</v>
      </c>
      <c r="M1252" s="42">
        <v>0.85</v>
      </c>
      <c r="N1252" s="42">
        <v>0.15</v>
      </c>
      <c r="O1252" s="27">
        <f>Ugovori_OPULJP[[#This Row],[Bespovratna sredstva - Ukupno (EU+Nac) HRK
= Ukupna ugovorena vrijednost bespovratnih sredstava]]*Ugovori_OPULJP[[#This Row],[EU STOPA SUFINANCIRANJA %
EU CO-FINANCING RATE %]]</f>
        <v>424333.821</v>
      </c>
      <c r="P1252" s="27">
        <f>Ugovori_OPULJP[[#This Row],[Bespovratna sredstva - Ukupno (EU+Nac) HRK
= Ukupna ugovorena vrijednost bespovratnih sredstava]]*Ugovori_OPULJP[[#This Row],[STOPA NACIONALNOG SUFINANCIRANJA %]]</f>
        <v>74882.438999999998</v>
      </c>
      <c r="Q1252" s="20">
        <v>499216.26</v>
      </c>
      <c r="R1252" s="27">
        <v>0</v>
      </c>
      <c r="S1252" s="27">
        <v>0</v>
      </c>
      <c r="T1252" s="20">
        <f>Ugovori_OPULJP[[#This Row],[Bespovratna sredstva - Ukupno (EU+Nac) HRK
= Ukupna ugovorena vrijednost bespovratnih sredstava]]+Ugovori_OPULJP[[#This Row],[Javni doprinos korisnika - HRK]]+Ugovori_OPULJP[[#This Row],[Privatni doprinos korisnika - HRK]]</f>
        <v>499216.26</v>
      </c>
      <c r="U1252" s="44" t="s">
        <v>709</v>
      </c>
      <c r="V1252" s="44" t="s">
        <v>710</v>
      </c>
      <c r="W1252" s="21" t="s">
        <v>4711</v>
      </c>
      <c r="X1252" s="31" t="s">
        <v>704</v>
      </c>
      <c r="Y1252" s="11"/>
    </row>
    <row r="1253" spans="1:25" ht="38.25" customHeight="1" x14ac:dyDescent="0.2">
      <c r="A1253" s="28" t="s">
        <v>4712</v>
      </c>
      <c r="B1253" s="24" t="s">
        <v>700</v>
      </c>
      <c r="C1253" s="21" t="s">
        <v>701</v>
      </c>
      <c r="D1253" s="21" t="s">
        <v>4536</v>
      </c>
      <c r="E1253" s="44" t="s">
        <v>74</v>
      </c>
      <c r="F1253" s="23" t="s">
        <v>4713</v>
      </c>
      <c r="G1253" s="23" t="s">
        <v>4714</v>
      </c>
      <c r="H1253" s="29">
        <v>44440</v>
      </c>
      <c r="I1253" s="29">
        <v>44652</v>
      </c>
      <c r="J1253" s="29" t="str">
        <f ca="1">IF(Ugovori_OPULJP[[#This Row],[DATUM ZAVRŠETKA OPERACIJE]]&lt;TODAY(),"završen","u provedbi")</f>
        <v>završen</v>
      </c>
      <c r="K1253" s="22" t="s">
        <v>556</v>
      </c>
      <c r="L1253" s="22" t="s">
        <v>556</v>
      </c>
      <c r="M1253" s="42">
        <v>0.85</v>
      </c>
      <c r="N1253" s="42">
        <v>0.15</v>
      </c>
      <c r="O1253" s="27">
        <f>Ugovori_OPULJP[[#This Row],[Bespovratna sredstva - Ukupno (EU+Nac) HRK
= Ukupna ugovorena vrijednost bespovratnih sredstava]]*Ugovori_OPULJP[[#This Row],[EU STOPA SUFINANCIRANJA %
EU CO-FINANCING RATE %]]</f>
        <v>396984</v>
      </c>
      <c r="P1253" s="27">
        <f>Ugovori_OPULJP[[#This Row],[Bespovratna sredstva - Ukupno (EU+Nac) HRK
= Ukupna ugovorena vrijednost bespovratnih sredstava]]*Ugovori_OPULJP[[#This Row],[STOPA NACIONALNOG SUFINANCIRANJA %]]</f>
        <v>70056</v>
      </c>
      <c r="Q1253" s="20">
        <v>467040</v>
      </c>
      <c r="R1253" s="27">
        <v>0</v>
      </c>
      <c r="S1253" s="27">
        <v>0</v>
      </c>
      <c r="T1253" s="20">
        <f>Ugovori_OPULJP[[#This Row],[Bespovratna sredstva - Ukupno (EU+Nac) HRK
= Ukupna ugovorena vrijednost bespovratnih sredstava]]+Ugovori_OPULJP[[#This Row],[Javni doprinos korisnika - HRK]]+Ugovori_OPULJP[[#This Row],[Privatni doprinos korisnika - HRK]]</f>
        <v>467040</v>
      </c>
      <c r="U1253" s="44" t="s">
        <v>709</v>
      </c>
      <c r="V1253" s="44" t="s">
        <v>710</v>
      </c>
      <c r="W1253" s="21" t="s">
        <v>4715</v>
      </c>
      <c r="X1253" s="31" t="s">
        <v>704</v>
      </c>
      <c r="Y1253" s="11"/>
    </row>
    <row r="1254" spans="1:25" ht="38.25" customHeight="1" x14ac:dyDescent="0.2">
      <c r="A1254" s="28" t="s">
        <v>4716</v>
      </c>
      <c r="B1254" s="24" t="s">
        <v>700</v>
      </c>
      <c r="C1254" s="21" t="s">
        <v>701</v>
      </c>
      <c r="D1254" s="21" t="s">
        <v>4536</v>
      </c>
      <c r="E1254" s="44" t="s">
        <v>74</v>
      </c>
      <c r="F1254" s="23" t="s">
        <v>4717</v>
      </c>
      <c r="G1254" s="23" t="s">
        <v>4718</v>
      </c>
      <c r="H1254" s="29">
        <v>44440</v>
      </c>
      <c r="I1254" s="29">
        <v>44713</v>
      </c>
      <c r="J1254" s="29" t="str">
        <f ca="1">IF(Ugovori_OPULJP[[#This Row],[DATUM ZAVRŠETKA OPERACIJE]]&lt;TODAY(),"završen","u provedbi")</f>
        <v>završen</v>
      </c>
      <c r="K1254" s="22" t="s">
        <v>31</v>
      </c>
      <c r="L1254" s="22" t="s">
        <v>31</v>
      </c>
      <c r="M1254" s="42">
        <v>0.85</v>
      </c>
      <c r="N1254" s="42">
        <v>0.15</v>
      </c>
      <c r="O1254" s="27">
        <f>Ugovori_OPULJP[[#This Row],[Bespovratna sredstva - Ukupno (EU+Nac) HRK
= Ukupna ugovorena vrijednost bespovratnih sredstava]]*Ugovori_OPULJP[[#This Row],[EU STOPA SUFINANCIRANJA %
EU CO-FINANCING RATE %]]</f>
        <v>170928.90549999999</v>
      </c>
      <c r="P1254" s="27">
        <f>Ugovori_OPULJP[[#This Row],[Bespovratna sredstva - Ukupno (EU+Nac) HRK
= Ukupna ugovorena vrijednost bespovratnih sredstava]]*Ugovori_OPULJP[[#This Row],[STOPA NACIONALNOG SUFINANCIRANJA %]]</f>
        <v>30163.924499999997</v>
      </c>
      <c r="Q1254" s="20">
        <v>201092.83</v>
      </c>
      <c r="R1254" s="27">
        <v>0</v>
      </c>
      <c r="S1254" s="27">
        <v>0</v>
      </c>
      <c r="T1254" s="20">
        <f>Ugovori_OPULJP[[#This Row],[Bespovratna sredstva - Ukupno (EU+Nac) HRK
= Ukupna ugovorena vrijednost bespovratnih sredstava]]+Ugovori_OPULJP[[#This Row],[Javni doprinos korisnika - HRK]]+Ugovori_OPULJP[[#This Row],[Privatni doprinos korisnika - HRK]]</f>
        <v>201092.83</v>
      </c>
      <c r="U1254" s="44" t="s">
        <v>709</v>
      </c>
      <c r="V1254" s="44" t="s">
        <v>710</v>
      </c>
      <c r="W1254" s="21" t="s">
        <v>4719</v>
      </c>
      <c r="X1254" s="31" t="s">
        <v>704</v>
      </c>
      <c r="Y1254" s="11"/>
    </row>
    <row r="1255" spans="1:25" ht="38.25" customHeight="1" x14ac:dyDescent="0.2">
      <c r="A1255" s="28" t="s">
        <v>4720</v>
      </c>
      <c r="B1255" s="34" t="s">
        <v>700</v>
      </c>
      <c r="C1255" s="21" t="s">
        <v>701</v>
      </c>
      <c r="D1255" s="21" t="s">
        <v>4536</v>
      </c>
      <c r="E1255" s="44" t="s">
        <v>74</v>
      </c>
      <c r="F1255" s="23" t="s">
        <v>4721</v>
      </c>
      <c r="G1255" s="23" t="s">
        <v>4482</v>
      </c>
      <c r="H1255" s="29">
        <v>44515</v>
      </c>
      <c r="I1255" s="29">
        <v>44880</v>
      </c>
      <c r="J1255" s="29" t="str">
        <f ca="1">IF(Ugovori_OPULJP[[#This Row],[DATUM ZAVRŠETKA OPERACIJE]]&lt;TODAY(),"završen","u provedbi")</f>
        <v>u provedbi</v>
      </c>
      <c r="K1255" s="43" t="s">
        <v>354</v>
      </c>
      <c r="L1255" s="43" t="s">
        <v>354</v>
      </c>
      <c r="M1255" s="42">
        <v>0.85</v>
      </c>
      <c r="N1255" s="42">
        <v>0.15</v>
      </c>
      <c r="O1255" s="27">
        <f>Ugovori_OPULJP[[#This Row],[Bespovratna sredstva - Ukupno (EU+Nac) HRK
= Ukupna ugovorena vrijednost bespovratnih sredstava]]*Ugovori_OPULJP[[#This Row],[EU STOPA SUFINANCIRANJA %
EU CO-FINANCING RATE %]]</f>
        <v>312970</v>
      </c>
      <c r="P1255" s="27">
        <f>Ugovori_OPULJP[[#This Row],[Bespovratna sredstva - Ukupno (EU+Nac) HRK
= Ukupna ugovorena vrijednost bespovratnih sredstava]]*Ugovori_OPULJP[[#This Row],[STOPA NACIONALNOG SUFINANCIRANJA %]]</f>
        <v>55230</v>
      </c>
      <c r="Q1255" s="20">
        <v>368200</v>
      </c>
      <c r="R1255" s="27">
        <v>0</v>
      </c>
      <c r="S1255" s="27">
        <v>0</v>
      </c>
      <c r="T1255" s="20">
        <f>Ugovori_OPULJP[[#This Row],[Bespovratna sredstva - Ukupno (EU+Nac) HRK
= Ukupna ugovorena vrijednost bespovratnih sredstava]]+Ugovori_OPULJP[[#This Row],[Javni doprinos korisnika - HRK]]+Ugovori_OPULJP[[#This Row],[Privatni doprinos korisnika - HRK]]</f>
        <v>368200</v>
      </c>
      <c r="U1255" s="44" t="s">
        <v>709</v>
      </c>
      <c r="V1255" s="44" t="s">
        <v>710</v>
      </c>
      <c r="W1255" s="21" t="s">
        <v>4722</v>
      </c>
      <c r="X1255" s="21" t="s">
        <v>704</v>
      </c>
      <c r="Y1255" s="11"/>
    </row>
    <row r="1256" spans="1:25" ht="51" customHeight="1" x14ac:dyDescent="0.2">
      <c r="A1256" s="288" t="s">
        <v>12653</v>
      </c>
      <c r="B1256" s="24" t="s">
        <v>700</v>
      </c>
      <c r="C1256" s="21" t="s">
        <v>701</v>
      </c>
      <c r="D1256" s="21" t="s">
        <v>4536</v>
      </c>
      <c r="E1256" s="44" t="s">
        <v>74</v>
      </c>
      <c r="F1256" s="23" t="s">
        <v>12661</v>
      </c>
      <c r="G1256" s="23" t="s">
        <v>11640</v>
      </c>
      <c r="H1256" s="264">
        <v>44706</v>
      </c>
      <c r="I1256" s="264">
        <v>45071</v>
      </c>
      <c r="J1256" s="269" t="str">
        <f ca="1">IF(Ugovori_OPULJP[[#This Row],[DATUM ZAVRŠETKA OPERACIJE]]&lt;TODAY(),"završen","u provedbi")</f>
        <v>u provedbi</v>
      </c>
      <c r="K1256" s="43" t="s">
        <v>30</v>
      </c>
      <c r="L1256" s="43" t="s">
        <v>31</v>
      </c>
      <c r="M1256" s="42">
        <v>0.85</v>
      </c>
      <c r="N1256" s="42">
        <v>0.15</v>
      </c>
      <c r="O1256" s="276">
        <f>Ugovori_OPULJP[[#This Row],[Bespovratna sredstva - Ukupno (EU+Nac) HRK
= Ukupna ugovorena vrijednost bespovratnih sredstava]]*Ugovori_OPULJP[[#This Row],[EU STOPA SUFINANCIRANJA %
EU CO-FINANCING RATE %]]</f>
        <v>268999.55949999997</v>
      </c>
      <c r="P1256" s="276">
        <f>Ugovori_OPULJP[[#This Row],[Bespovratna sredstva - Ukupno (EU+Nac) HRK
= Ukupna ugovorena vrijednost bespovratnih sredstava]]*Ugovori_OPULJP[[#This Row],[STOPA NACIONALNOG SUFINANCIRANJA %]]</f>
        <v>47470.510499999997</v>
      </c>
      <c r="Q1256" s="280">
        <v>316470.07</v>
      </c>
      <c r="R1256" s="276">
        <v>0</v>
      </c>
      <c r="S1256" s="276">
        <v>0</v>
      </c>
      <c r="T1256" s="280">
        <f>Ugovori_OPULJP[[#This Row],[Bespovratna sredstva - Ukupno (EU+Nac) HRK
= Ukupna ugovorena vrijednost bespovratnih sredstava]]+Ugovori_OPULJP[[#This Row],[Javni doprinos korisnika - HRK]]+Ugovori_OPULJP[[#This Row],[Privatni doprinos korisnika - HRK]]</f>
        <v>316470.07</v>
      </c>
      <c r="U1256" s="44" t="s">
        <v>709</v>
      </c>
      <c r="V1256" s="44" t="s">
        <v>710</v>
      </c>
      <c r="W1256" s="21" t="s">
        <v>12673</v>
      </c>
      <c r="X1256" s="21" t="s">
        <v>704</v>
      </c>
      <c r="Y1256" s="11"/>
    </row>
    <row r="1257" spans="1:25" ht="51" customHeight="1" x14ac:dyDescent="0.2">
      <c r="A1257" s="28" t="s">
        <v>4723</v>
      </c>
      <c r="B1257" s="34" t="s">
        <v>700</v>
      </c>
      <c r="C1257" s="21" t="s">
        <v>701</v>
      </c>
      <c r="D1257" s="21" t="s">
        <v>4536</v>
      </c>
      <c r="E1257" s="44" t="s">
        <v>74</v>
      </c>
      <c r="F1257" s="23" t="s">
        <v>4724</v>
      </c>
      <c r="G1257" s="23" t="s">
        <v>4725</v>
      </c>
      <c r="H1257" s="29">
        <v>44512</v>
      </c>
      <c r="I1257" s="29">
        <v>44754</v>
      </c>
      <c r="J1257" s="29" t="str">
        <f ca="1">IF(Ugovori_OPULJP[[#This Row],[DATUM ZAVRŠETKA OPERACIJE]]&lt;TODAY(),"završen","u provedbi")</f>
        <v>završen</v>
      </c>
      <c r="K1257" s="43" t="s">
        <v>82</v>
      </c>
      <c r="L1257" s="43" t="s">
        <v>82</v>
      </c>
      <c r="M1257" s="42">
        <v>0.85</v>
      </c>
      <c r="N1257" s="42">
        <v>0.15</v>
      </c>
      <c r="O1257" s="27">
        <f>Ugovori_OPULJP[[#This Row],[Bespovratna sredstva - Ukupno (EU+Nac) HRK
= Ukupna ugovorena vrijednost bespovratnih sredstava]]*Ugovori_OPULJP[[#This Row],[EU STOPA SUFINANCIRANJA %
EU CO-FINANCING RATE %]]</f>
        <v>307692.11199999996</v>
      </c>
      <c r="P1257" s="27">
        <f>Ugovori_OPULJP[[#This Row],[Bespovratna sredstva - Ukupno (EU+Nac) HRK
= Ukupna ugovorena vrijednost bespovratnih sredstava]]*Ugovori_OPULJP[[#This Row],[STOPA NACIONALNOG SUFINANCIRANJA %]]</f>
        <v>54298.607999999993</v>
      </c>
      <c r="Q1257" s="20">
        <v>361990.72</v>
      </c>
      <c r="R1257" s="27">
        <v>0</v>
      </c>
      <c r="S1257" s="27">
        <v>0</v>
      </c>
      <c r="T1257" s="20">
        <f>Ugovori_OPULJP[[#This Row],[Bespovratna sredstva - Ukupno (EU+Nac) HRK
= Ukupna ugovorena vrijednost bespovratnih sredstava]]+Ugovori_OPULJP[[#This Row],[Javni doprinos korisnika - HRK]]+Ugovori_OPULJP[[#This Row],[Privatni doprinos korisnika - HRK]]</f>
        <v>361990.72</v>
      </c>
      <c r="U1257" s="44" t="s">
        <v>709</v>
      </c>
      <c r="V1257" s="44" t="s">
        <v>710</v>
      </c>
      <c r="W1257" s="21" t="s">
        <v>4726</v>
      </c>
      <c r="X1257" s="21" t="s">
        <v>704</v>
      </c>
      <c r="Y1257" s="11"/>
    </row>
    <row r="1258" spans="1:25" ht="63.75" customHeight="1" x14ac:dyDescent="0.2">
      <c r="A1258" s="28" t="s">
        <v>4727</v>
      </c>
      <c r="B1258" s="34" t="s">
        <v>700</v>
      </c>
      <c r="C1258" s="21" t="s">
        <v>701</v>
      </c>
      <c r="D1258" s="21" t="s">
        <v>4536</v>
      </c>
      <c r="E1258" s="44" t="s">
        <v>74</v>
      </c>
      <c r="F1258" s="23" t="s">
        <v>4728</v>
      </c>
      <c r="G1258" s="23" t="s">
        <v>838</v>
      </c>
      <c r="H1258" s="29">
        <v>44515</v>
      </c>
      <c r="I1258" s="29">
        <v>44880</v>
      </c>
      <c r="J1258" s="29" t="str">
        <f ca="1">IF(Ugovori_OPULJP[[#This Row],[DATUM ZAVRŠETKA OPERACIJE]]&lt;TODAY(),"završen","u provedbi")</f>
        <v>u provedbi</v>
      </c>
      <c r="K1258" s="43" t="s">
        <v>31</v>
      </c>
      <c r="L1258" s="43" t="s">
        <v>31</v>
      </c>
      <c r="M1258" s="42">
        <v>0.85</v>
      </c>
      <c r="N1258" s="42">
        <v>0.15</v>
      </c>
      <c r="O1258" s="27">
        <f>Ugovori_OPULJP[[#This Row],[Bespovratna sredstva - Ukupno (EU+Nac) HRK
= Ukupna ugovorena vrijednost bespovratnih sredstava]]*Ugovori_OPULJP[[#This Row],[EU STOPA SUFINANCIRANJA %
EU CO-FINANCING RATE %]]</f>
        <v>391270.83549999999</v>
      </c>
      <c r="P1258" s="27">
        <f>Ugovori_OPULJP[[#This Row],[Bespovratna sredstva - Ukupno (EU+Nac) HRK
= Ukupna ugovorena vrijednost bespovratnih sredstava]]*Ugovori_OPULJP[[#This Row],[STOPA NACIONALNOG SUFINANCIRANJA %]]</f>
        <v>69047.794500000004</v>
      </c>
      <c r="Q1258" s="20">
        <v>460318.63</v>
      </c>
      <c r="R1258" s="27">
        <v>0</v>
      </c>
      <c r="S1258" s="27">
        <v>0</v>
      </c>
      <c r="T1258" s="20">
        <f>Ugovori_OPULJP[[#This Row],[Bespovratna sredstva - Ukupno (EU+Nac) HRK
= Ukupna ugovorena vrijednost bespovratnih sredstava]]+Ugovori_OPULJP[[#This Row],[Javni doprinos korisnika - HRK]]+Ugovori_OPULJP[[#This Row],[Privatni doprinos korisnika - HRK]]</f>
        <v>460318.63</v>
      </c>
      <c r="U1258" s="44" t="s">
        <v>709</v>
      </c>
      <c r="V1258" s="44" t="s">
        <v>710</v>
      </c>
      <c r="W1258" s="21" t="s">
        <v>4729</v>
      </c>
      <c r="X1258" s="21" t="s">
        <v>704</v>
      </c>
      <c r="Y1258" s="11"/>
    </row>
    <row r="1259" spans="1:25" ht="51" customHeight="1" x14ac:dyDescent="0.2">
      <c r="A1259" s="28" t="s">
        <v>4730</v>
      </c>
      <c r="B1259" s="34" t="s">
        <v>700</v>
      </c>
      <c r="C1259" s="21" t="s">
        <v>701</v>
      </c>
      <c r="D1259" s="21" t="s">
        <v>4536</v>
      </c>
      <c r="E1259" s="44" t="s">
        <v>74</v>
      </c>
      <c r="F1259" s="23" t="s">
        <v>4731</v>
      </c>
      <c r="G1259" s="23" t="s">
        <v>4732</v>
      </c>
      <c r="H1259" s="29">
        <v>44522</v>
      </c>
      <c r="I1259" s="29">
        <v>44887</v>
      </c>
      <c r="J1259" s="29" t="str">
        <f ca="1">IF(Ugovori_OPULJP[[#This Row],[DATUM ZAVRŠETKA OPERACIJE]]&lt;TODAY(),"završen","u provedbi")</f>
        <v>u provedbi</v>
      </c>
      <c r="K1259" s="43" t="s">
        <v>31</v>
      </c>
      <c r="L1259" s="43" t="s">
        <v>31</v>
      </c>
      <c r="M1259" s="42">
        <v>0.85</v>
      </c>
      <c r="N1259" s="42">
        <v>0.15</v>
      </c>
      <c r="O1259" s="27">
        <f>Ugovori_OPULJP[[#This Row],[Bespovratna sredstva - Ukupno (EU+Nac) HRK
= Ukupna ugovorena vrijednost bespovratnih sredstava]]*Ugovori_OPULJP[[#This Row],[EU STOPA SUFINANCIRANJA %
EU CO-FINANCING RATE %]]</f>
        <v>398650</v>
      </c>
      <c r="P1259" s="27">
        <f>Ugovori_OPULJP[[#This Row],[Bespovratna sredstva - Ukupno (EU+Nac) HRK
= Ukupna ugovorena vrijednost bespovratnih sredstava]]*Ugovori_OPULJP[[#This Row],[STOPA NACIONALNOG SUFINANCIRANJA %]]</f>
        <v>70350</v>
      </c>
      <c r="Q1259" s="20">
        <v>469000</v>
      </c>
      <c r="R1259" s="27">
        <v>0</v>
      </c>
      <c r="S1259" s="27">
        <v>0</v>
      </c>
      <c r="T1259" s="20">
        <f>Ugovori_OPULJP[[#This Row],[Bespovratna sredstva - Ukupno (EU+Nac) HRK
= Ukupna ugovorena vrijednost bespovratnih sredstava]]+Ugovori_OPULJP[[#This Row],[Javni doprinos korisnika - HRK]]+Ugovori_OPULJP[[#This Row],[Privatni doprinos korisnika - HRK]]</f>
        <v>469000</v>
      </c>
      <c r="U1259" s="44" t="s">
        <v>709</v>
      </c>
      <c r="V1259" s="44" t="s">
        <v>710</v>
      </c>
      <c r="W1259" s="21" t="s">
        <v>4733</v>
      </c>
      <c r="X1259" s="31" t="s">
        <v>704</v>
      </c>
      <c r="Y1259" s="11"/>
    </row>
    <row r="1260" spans="1:25" ht="51" customHeight="1" x14ac:dyDescent="0.2">
      <c r="A1260" s="28" t="s">
        <v>4734</v>
      </c>
      <c r="B1260" s="34" t="s">
        <v>700</v>
      </c>
      <c r="C1260" s="21" t="s">
        <v>701</v>
      </c>
      <c r="D1260" s="21" t="s">
        <v>4536</v>
      </c>
      <c r="E1260" s="44" t="s">
        <v>74</v>
      </c>
      <c r="F1260" s="23" t="s">
        <v>4735</v>
      </c>
      <c r="G1260" s="23" t="s">
        <v>4736</v>
      </c>
      <c r="H1260" s="29">
        <v>44509</v>
      </c>
      <c r="I1260" s="29">
        <v>44874</v>
      </c>
      <c r="J1260" s="29" t="str">
        <f ca="1">IF(Ugovori_OPULJP[[#This Row],[DATUM ZAVRŠETKA OPERACIJE]]&lt;TODAY(),"završen","u provedbi")</f>
        <v>u provedbi</v>
      </c>
      <c r="K1260" s="22" t="s">
        <v>30</v>
      </c>
      <c r="L1260" s="22" t="s">
        <v>31</v>
      </c>
      <c r="M1260" s="42">
        <v>0.85</v>
      </c>
      <c r="N1260" s="42">
        <v>0.15</v>
      </c>
      <c r="O1260" s="27">
        <f>Ugovori_OPULJP[[#This Row],[Bespovratna sredstva - Ukupno (EU+Nac) HRK
= Ukupna ugovorena vrijednost bespovratnih sredstava]]*Ugovori_OPULJP[[#This Row],[EU STOPA SUFINANCIRANJA %
EU CO-FINANCING RATE %]]</f>
        <v>405790</v>
      </c>
      <c r="P1260" s="27">
        <f>Ugovori_OPULJP[[#This Row],[Bespovratna sredstva - Ukupno (EU+Nac) HRK
= Ukupna ugovorena vrijednost bespovratnih sredstava]]*Ugovori_OPULJP[[#This Row],[STOPA NACIONALNOG SUFINANCIRANJA %]]</f>
        <v>71610</v>
      </c>
      <c r="Q1260" s="20">
        <v>477400</v>
      </c>
      <c r="R1260" s="27">
        <v>0</v>
      </c>
      <c r="S1260" s="27">
        <v>0</v>
      </c>
      <c r="T1260" s="20">
        <f>Ugovori_OPULJP[[#This Row],[Bespovratna sredstva - Ukupno (EU+Nac) HRK
= Ukupna ugovorena vrijednost bespovratnih sredstava]]+Ugovori_OPULJP[[#This Row],[Javni doprinos korisnika - HRK]]+Ugovori_OPULJP[[#This Row],[Privatni doprinos korisnika - HRK]]</f>
        <v>477400</v>
      </c>
      <c r="U1260" s="44" t="s">
        <v>709</v>
      </c>
      <c r="V1260" s="44" t="s">
        <v>710</v>
      </c>
      <c r="W1260" s="21" t="s">
        <v>4737</v>
      </c>
      <c r="X1260" s="21" t="s">
        <v>704</v>
      </c>
      <c r="Y1260" s="11"/>
    </row>
    <row r="1261" spans="1:25" ht="63.75" customHeight="1" x14ac:dyDescent="0.2">
      <c r="A1261" s="28" t="s">
        <v>4738</v>
      </c>
      <c r="B1261" s="34" t="s">
        <v>700</v>
      </c>
      <c r="C1261" s="21" t="s">
        <v>701</v>
      </c>
      <c r="D1261" s="21" t="s">
        <v>4536</v>
      </c>
      <c r="E1261" s="44" t="s">
        <v>74</v>
      </c>
      <c r="F1261" s="23" t="s">
        <v>4739</v>
      </c>
      <c r="G1261" s="23" t="s">
        <v>4740</v>
      </c>
      <c r="H1261" s="29">
        <v>44517</v>
      </c>
      <c r="I1261" s="29">
        <v>44882</v>
      </c>
      <c r="J1261" s="29" t="str">
        <f ca="1">IF(Ugovori_OPULJP[[#This Row],[DATUM ZAVRŠETKA OPERACIJE]]&lt;TODAY(),"završen","u provedbi")</f>
        <v>u provedbi</v>
      </c>
      <c r="K1261" s="22" t="s">
        <v>102</v>
      </c>
      <c r="L1261" s="18" t="s">
        <v>102</v>
      </c>
      <c r="M1261" s="42">
        <v>0.85</v>
      </c>
      <c r="N1261" s="42">
        <v>0.15</v>
      </c>
      <c r="O1261" s="27">
        <f>Ugovori_OPULJP[[#This Row],[Bespovratna sredstva - Ukupno (EU+Nac) HRK
= Ukupna ugovorena vrijednost bespovratnih sredstava]]*Ugovori_OPULJP[[#This Row],[EU STOPA SUFINANCIRANJA %
EU CO-FINANCING RATE %]]</f>
        <v>391896.75</v>
      </c>
      <c r="P1261" s="27">
        <f>Ugovori_OPULJP[[#This Row],[Bespovratna sredstva - Ukupno (EU+Nac) HRK
= Ukupna ugovorena vrijednost bespovratnih sredstava]]*Ugovori_OPULJP[[#This Row],[STOPA NACIONALNOG SUFINANCIRANJA %]]</f>
        <v>69158.25</v>
      </c>
      <c r="Q1261" s="20">
        <v>461055</v>
      </c>
      <c r="R1261" s="27">
        <v>0</v>
      </c>
      <c r="S1261" s="27">
        <v>0</v>
      </c>
      <c r="T1261" s="20">
        <f>Ugovori_OPULJP[[#This Row],[Bespovratna sredstva - Ukupno (EU+Nac) HRK
= Ukupna ugovorena vrijednost bespovratnih sredstava]]+Ugovori_OPULJP[[#This Row],[Javni doprinos korisnika - HRK]]+Ugovori_OPULJP[[#This Row],[Privatni doprinos korisnika - HRK]]</f>
        <v>461055</v>
      </c>
      <c r="U1261" s="44" t="s">
        <v>709</v>
      </c>
      <c r="V1261" s="44" t="s">
        <v>710</v>
      </c>
      <c r="W1261" s="21" t="s">
        <v>4741</v>
      </c>
      <c r="X1261" s="31" t="s">
        <v>704</v>
      </c>
      <c r="Y1261" s="11"/>
    </row>
    <row r="1262" spans="1:25" ht="51" customHeight="1" x14ac:dyDescent="0.2">
      <c r="A1262" s="352" t="s">
        <v>13098</v>
      </c>
      <c r="B1262" s="24" t="s">
        <v>700</v>
      </c>
      <c r="C1262" s="21" t="s">
        <v>701</v>
      </c>
      <c r="D1262" s="21" t="s">
        <v>4536</v>
      </c>
      <c r="E1262" s="44" t="s">
        <v>74</v>
      </c>
      <c r="F1262" s="23" t="s">
        <v>13102</v>
      </c>
      <c r="G1262" s="37" t="s">
        <v>13106</v>
      </c>
      <c r="H1262" s="29">
        <v>44736</v>
      </c>
      <c r="I1262" s="29">
        <v>45040</v>
      </c>
      <c r="J1262" s="29" t="str">
        <f ca="1">IF(Ugovori_OPULJP[[#This Row],[DATUM ZAVRŠETKA OPERACIJE]]&lt;TODAY(),"završen","u provedbi")</f>
        <v>u provedbi</v>
      </c>
      <c r="K1262" s="18" t="s">
        <v>31</v>
      </c>
      <c r="L1262" s="22" t="s">
        <v>31</v>
      </c>
      <c r="M1262" s="42">
        <v>0.85</v>
      </c>
      <c r="N1262" s="42">
        <v>0.15</v>
      </c>
      <c r="O1262" s="27">
        <f>Ugovori_OPULJP[[#This Row],[Bespovratna sredstva - Ukupno (EU+Nac) HRK
= Ukupna ugovorena vrijednost bespovratnih sredstava]]*Ugovori_OPULJP[[#This Row],[EU STOPA SUFINANCIRANJA %
EU CO-FINANCING RATE %]]</f>
        <v>236574.90699999998</v>
      </c>
      <c r="P1262" s="27">
        <f>Ugovori_OPULJP[[#This Row],[Bespovratna sredstva - Ukupno (EU+Nac) HRK
= Ukupna ugovorena vrijednost bespovratnih sredstava]]*Ugovori_OPULJP[[#This Row],[STOPA NACIONALNOG SUFINANCIRANJA %]]</f>
        <v>41748.512999999999</v>
      </c>
      <c r="Q1262" s="20">
        <v>278323.42</v>
      </c>
      <c r="R1262" s="27">
        <v>0</v>
      </c>
      <c r="S1262" s="27">
        <v>0</v>
      </c>
      <c r="T1262" s="20">
        <f>Ugovori_OPULJP[[#This Row],[Bespovratna sredstva - Ukupno (EU+Nac) HRK
= Ukupna ugovorena vrijednost bespovratnih sredstava]]+Ugovori_OPULJP[[#This Row],[Javni doprinos korisnika - HRK]]+Ugovori_OPULJP[[#This Row],[Privatni doprinos korisnika - HRK]]</f>
        <v>278323.42</v>
      </c>
      <c r="U1262" s="44" t="s">
        <v>709</v>
      </c>
      <c r="V1262" s="44" t="s">
        <v>710</v>
      </c>
      <c r="W1262" s="21" t="s">
        <v>13108</v>
      </c>
      <c r="X1262" s="21" t="s">
        <v>704</v>
      </c>
      <c r="Y1262" s="11"/>
    </row>
    <row r="1263" spans="1:25" ht="51" customHeight="1" x14ac:dyDescent="0.2">
      <c r="A1263" s="288" t="s">
        <v>12654</v>
      </c>
      <c r="B1263" s="24" t="s">
        <v>700</v>
      </c>
      <c r="C1263" s="21" t="s">
        <v>701</v>
      </c>
      <c r="D1263" s="21" t="s">
        <v>4536</v>
      </c>
      <c r="E1263" s="44" t="s">
        <v>74</v>
      </c>
      <c r="F1263" s="23" t="s">
        <v>12662</v>
      </c>
      <c r="G1263" s="23" t="s">
        <v>12669</v>
      </c>
      <c r="H1263" s="264">
        <v>44708</v>
      </c>
      <c r="I1263" s="264">
        <v>45012</v>
      </c>
      <c r="J1263" s="269" t="str">
        <f ca="1">IF(Ugovori_OPULJP[[#This Row],[DATUM ZAVRŠETKA OPERACIJE]]&lt;TODAY(),"završen","u provedbi")</f>
        <v>u provedbi</v>
      </c>
      <c r="K1263" s="274" t="s">
        <v>31</v>
      </c>
      <c r="L1263" s="274" t="s">
        <v>31</v>
      </c>
      <c r="M1263" s="42">
        <v>0.85</v>
      </c>
      <c r="N1263" s="42">
        <v>0.15</v>
      </c>
      <c r="O1263" s="276">
        <f>Ugovori_OPULJP[[#This Row],[Bespovratna sredstva - Ukupno (EU+Nac) HRK
= Ukupna ugovorena vrijednost bespovratnih sredstava]]*Ugovori_OPULJP[[#This Row],[EU STOPA SUFINANCIRANJA %
EU CO-FINANCING RATE %]]</f>
        <v>234970.97399999999</v>
      </c>
      <c r="P1263" s="276">
        <f>Ugovori_OPULJP[[#This Row],[Bespovratna sredstva - Ukupno (EU+Nac) HRK
= Ukupna ugovorena vrijednost bespovratnih sredstava]]*Ugovori_OPULJP[[#This Row],[STOPA NACIONALNOG SUFINANCIRANJA %]]</f>
        <v>41465.466</v>
      </c>
      <c r="Q1263" s="280">
        <v>276436.44</v>
      </c>
      <c r="R1263" s="276">
        <v>0</v>
      </c>
      <c r="S1263" s="276">
        <v>0</v>
      </c>
      <c r="T1263" s="280">
        <f>Ugovori_OPULJP[[#This Row],[Bespovratna sredstva - Ukupno (EU+Nac) HRK
= Ukupna ugovorena vrijednost bespovratnih sredstava]]+Ugovori_OPULJP[[#This Row],[Javni doprinos korisnika - HRK]]+Ugovori_OPULJP[[#This Row],[Privatni doprinos korisnika - HRK]]</f>
        <v>276436.44</v>
      </c>
      <c r="U1263" s="44" t="s">
        <v>709</v>
      </c>
      <c r="V1263" s="44" t="s">
        <v>710</v>
      </c>
      <c r="W1263" s="21" t="s">
        <v>12674</v>
      </c>
      <c r="X1263" s="21" t="s">
        <v>704</v>
      </c>
      <c r="Y1263" s="11"/>
    </row>
    <row r="1264" spans="1:25" ht="38.25" customHeight="1" x14ac:dyDescent="0.2">
      <c r="A1264" s="288" t="s">
        <v>12655</v>
      </c>
      <c r="B1264" s="24" t="s">
        <v>700</v>
      </c>
      <c r="C1264" s="21" t="s">
        <v>701</v>
      </c>
      <c r="D1264" s="21" t="s">
        <v>4536</v>
      </c>
      <c r="E1264" s="44" t="s">
        <v>74</v>
      </c>
      <c r="F1264" s="23" t="s">
        <v>12663</v>
      </c>
      <c r="G1264" s="23" t="s">
        <v>818</v>
      </c>
      <c r="H1264" s="264">
        <v>44708</v>
      </c>
      <c r="I1264" s="264">
        <v>45073</v>
      </c>
      <c r="J1264" s="269" t="str">
        <f ca="1">IF(Ugovori_OPULJP[[#This Row],[DATUM ZAVRŠETKA OPERACIJE]]&lt;TODAY(),"završen","u provedbi")</f>
        <v>u provedbi</v>
      </c>
      <c r="K1264" s="43" t="s">
        <v>556</v>
      </c>
      <c r="L1264" s="43" t="s">
        <v>31</v>
      </c>
      <c r="M1264" s="42">
        <v>0.85</v>
      </c>
      <c r="N1264" s="42">
        <v>0.15</v>
      </c>
      <c r="O1264" s="276">
        <f>Ugovori_OPULJP[[#This Row],[Bespovratna sredstva - Ukupno (EU+Nac) HRK
= Ukupna ugovorena vrijednost bespovratnih sredstava]]*Ugovori_OPULJP[[#This Row],[EU STOPA SUFINANCIRANJA %
EU CO-FINANCING RATE %]]</f>
        <v>235620</v>
      </c>
      <c r="P1264" s="276">
        <f>Ugovori_OPULJP[[#This Row],[Bespovratna sredstva - Ukupno (EU+Nac) HRK
= Ukupna ugovorena vrijednost bespovratnih sredstava]]*Ugovori_OPULJP[[#This Row],[STOPA NACIONALNOG SUFINANCIRANJA %]]</f>
        <v>41580</v>
      </c>
      <c r="Q1264" s="280">
        <v>277200</v>
      </c>
      <c r="R1264" s="276">
        <v>0</v>
      </c>
      <c r="S1264" s="276">
        <v>0</v>
      </c>
      <c r="T1264" s="280">
        <f>Ugovori_OPULJP[[#This Row],[Bespovratna sredstva - Ukupno (EU+Nac) HRK
= Ukupna ugovorena vrijednost bespovratnih sredstava]]+Ugovori_OPULJP[[#This Row],[Javni doprinos korisnika - HRK]]+Ugovori_OPULJP[[#This Row],[Privatni doprinos korisnika - HRK]]</f>
        <v>277200</v>
      </c>
      <c r="U1264" s="44" t="s">
        <v>709</v>
      </c>
      <c r="V1264" s="44" t="s">
        <v>710</v>
      </c>
      <c r="W1264" s="21" t="s">
        <v>12675</v>
      </c>
      <c r="X1264" s="21" t="s">
        <v>704</v>
      </c>
      <c r="Y1264" s="11"/>
    </row>
    <row r="1265" spans="1:25" ht="51" customHeight="1" x14ac:dyDescent="0.2">
      <c r="A1265" s="288" t="s">
        <v>12656</v>
      </c>
      <c r="B1265" s="24" t="s">
        <v>700</v>
      </c>
      <c r="C1265" s="21" t="s">
        <v>701</v>
      </c>
      <c r="D1265" s="21" t="s">
        <v>4536</v>
      </c>
      <c r="E1265" s="44" t="s">
        <v>74</v>
      </c>
      <c r="F1265" s="23" t="s">
        <v>12664</v>
      </c>
      <c r="G1265" s="23" t="s">
        <v>12670</v>
      </c>
      <c r="H1265" s="264">
        <v>44706</v>
      </c>
      <c r="I1265" s="264">
        <v>44982</v>
      </c>
      <c r="J1265" s="269" t="str">
        <f ca="1">IF(Ugovori_OPULJP[[#This Row],[DATUM ZAVRŠETKA OPERACIJE]]&lt;TODAY(),"završen","u provedbi")</f>
        <v>u provedbi</v>
      </c>
      <c r="K1265" s="43" t="s">
        <v>11292</v>
      </c>
      <c r="L1265" s="43" t="s">
        <v>153</v>
      </c>
      <c r="M1265" s="42">
        <v>0.85</v>
      </c>
      <c r="N1265" s="42">
        <v>0.15</v>
      </c>
      <c r="O1265" s="276">
        <f>Ugovori_OPULJP[[#This Row],[Bespovratna sredstva - Ukupno (EU+Nac) HRK
= Ukupna ugovorena vrijednost bespovratnih sredstava]]*Ugovori_OPULJP[[#This Row],[EU STOPA SUFINANCIRANJA %
EU CO-FINANCING RATE %]]</f>
        <v>129234</v>
      </c>
      <c r="P1265" s="276">
        <f>Ugovori_OPULJP[[#This Row],[Bespovratna sredstva - Ukupno (EU+Nac) HRK
= Ukupna ugovorena vrijednost bespovratnih sredstava]]*Ugovori_OPULJP[[#This Row],[STOPA NACIONALNOG SUFINANCIRANJA %]]</f>
        <v>22806</v>
      </c>
      <c r="Q1265" s="280">
        <v>152040</v>
      </c>
      <c r="R1265" s="276">
        <v>0</v>
      </c>
      <c r="S1265" s="276">
        <v>0</v>
      </c>
      <c r="T1265" s="280">
        <f>Ugovori_OPULJP[[#This Row],[Bespovratna sredstva - Ukupno (EU+Nac) HRK
= Ukupna ugovorena vrijednost bespovratnih sredstava]]+Ugovori_OPULJP[[#This Row],[Javni doprinos korisnika - HRK]]+Ugovori_OPULJP[[#This Row],[Privatni doprinos korisnika - HRK]]</f>
        <v>152040</v>
      </c>
      <c r="U1265" s="44" t="s">
        <v>709</v>
      </c>
      <c r="V1265" s="44" t="s">
        <v>710</v>
      </c>
      <c r="W1265" s="21" t="s">
        <v>12676</v>
      </c>
      <c r="X1265" s="21" t="s">
        <v>704</v>
      </c>
      <c r="Y1265" s="11"/>
    </row>
    <row r="1266" spans="1:25" ht="51" customHeight="1" x14ac:dyDescent="0.2">
      <c r="A1266" s="288" t="s">
        <v>12657</v>
      </c>
      <c r="B1266" s="24" t="s">
        <v>700</v>
      </c>
      <c r="C1266" s="21" t="s">
        <v>701</v>
      </c>
      <c r="D1266" s="21" t="s">
        <v>4536</v>
      </c>
      <c r="E1266" s="44" t="s">
        <v>74</v>
      </c>
      <c r="F1266" s="23" t="s">
        <v>12665</v>
      </c>
      <c r="G1266" s="23" t="s">
        <v>11648</v>
      </c>
      <c r="H1266" s="264">
        <v>44743</v>
      </c>
      <c r="I1266" s="264">
        <v>45047</v>
      </c>
      <c r="J1266" s="269" t="str">
        <f ca="1">IF(Ugovori_OPULJP[[#This Row],[DATUM ZAVRŠETKA OPERACIJE]]&lt;TODAY(),"završen","u provedbi")</f>
        <v>u provedbi</v>
      </c>
      <c r="K1266" s="43" t="s">
        <v>30</v>
      </c>
      <c r="L1266" s="43" t="s">
        <v>31</v>
      </c>
      <c r="M1266" s="42">
        <v>0.85</v>
      </c>
      <c r="N1266" s="42">
        <v>0.15</v>
      </c>
      <c r="O1266" s="276">
        <f>Ugovori_OPULJP[[#This Row],[Bespovratna sredstva - Ukupno (EU+Nac) HRK
= Ukupna ugovorena vrijednost bespovratnih sredstava]]*Ugovori_OPULJP[[#This Row],[EU STOPA SUFINANCIRANJA %
EU CO-FINANCING RATE %]]</f>
        <v>134991.27100000001</v>
      </c>
      <c r="P1266" s="276">
        <f>Ugovori_OPULJP[[#This Row],[Bespovratna sredstva - Ukupno (EU+Nac) HRK
= Ukupna ugovorena vrijednost bespovratnih sredstava]]*Ugovori_OPULJP[[#This Row],[STOPA NACIONALNOG SUFINANCIRANJA %]]</f>
        <v>23821.989000000001</v>
      </c>
      <c r="Q1266" s="280">
        <v>158813.26</v>
      </c>
      <c r="R1266" s="276">
        <v>0</v>
      </c>
      <c r="S1266" s="276">
        <v>0</v>
      </c>
      <c r="T1266" s="280">
        <f>Ugovori_OPULJP[[#This Row],[Bespovratna sredstva - Ukupno (EU+Nac) HRK
= Ukupna ugovorena vrijednost bespovratnih sredstava]]+Ugovori_OPULJP[[#This Row],[Javni doprinos korisnika - HRK]]+Ugovori_OPULJP[[#This Row],[Privatni doprinos korisnika - HRK]]</f>
        <v>158813.26</v>
      </c>
      <c r="U1266" s="44" t="s">
        <v>709</v>
      </c>
      <c r="V1266" s="44" t="s">
        <v>710</v>
      </c>
      <c r="W1266" s="21" t="s">
        <v>12677</v>
      </c>
      <c r="X1266" s="21" t="s">
        <v>704</v>
      </c>
      <c r="Y1266" s="11"/>
    </row>
    <row r="1267" spans="1:25" ht="51" customHeight="1" x14ac:dyDescent="0.2">
      <c r="A1267" s="288" t="s">
        <v>12658</v>
      </c>
      <c r="B1267" s="24" t="s">
        <v>700</v>
      </c>
      <c r="C1267" s="21" t="s">
        <v>701</v>
      </c>
      <c r="D1267" s="21" t="s">
        <v>4536</v>
      </c>
      <c r="E1267" s="44" t="s">
        <v>74</v>
      </c>
      <c r="F1267" s="23" t="s">
        <v>12666</v>
      </c>
      <c r="G1267" s="23" t="s">
        <v>749</v>
      </c>
      <c r="H1267" s="264">
        <v>44708</v>
      </c>
      <c r="I1267" s="264">
        <v>45073</v>
      </c>
      <c r="J1267" s="269" t="str">
        <f ca="1">IF(Ugovori_OPULJP[[#This Row],[DATUM ZAVRŠETKA OPERACIJE]]&lt;TODAY(),"završen","u provedbi")</f>
        <v>u provedbi</v>
      </c>
      <c r="K1267" s="43" t="s">
        <v>198</v>
      </c>
      <c r="L1267" s="43" t="s">
        <v>198</v>
      </c>
      <c r="M1267" s="42">
        <v>0.85</v>
      </c>
      <c r="N1267" s="42">
        <v>0.15</v>
      </c>
      <c r="O1267" s="276">
        <f>Ugovori_OPULJP[[#This Row],[Bespovratna sredstva - Ukupno (EU+Nac) HRK
= Ukupna ugovorena vrijednost bespovratnih sredstava]]*Ugovori_OPULJP[[#This Row],[EU STOPA SUFINANCIRANJA %
EU CO-FINANCING RATE %]]</f>
        <v>408077.08649999998</v>
      </c>
      <c r="P1267" s="276">
        <f>Ugovori_OPULJP[[#This Row],[Bespovratna sredstva - Ukupno (EU+Nac) HRK
= Ukupna ugovorena vrijednost bespovratnih sredstava]]*Ugovori_OPULJP[[#This Row],[STOPA NACIONALNOG SUFINANCIRANJA %]]</f>
        <v>72013.603499999997</v>
      </c>
      <c r="Q1267" s="280">
        <v>480090.69</v>
      </c>
      <c r="R1267" s="276">
        <v>0</v>
      </c>
      <c r="S1267" s="276">
        <v>0</v>
      </c>
      <c r="T1267" s="280">
        <f>Ugovori_OPULJP[[#This Row],[Bespovratna sredstva - Ukupno (EU+Nac) HRK
= Ukupna ugovorena vrijednost bespovratnih sredstava]]+Ugovori_OPULJP[[#This Row],[Javni doprinos korisnika - HRK]]+Ugovori_OPULJP[[#This Row],[Privatni doprinos korisnika - HRK]]</f>
        <v>480090.69</v>
      </c>
      <c r="U1267" s="44" t="s">
        <v>709</v>
      </c>
      <c r="V1267" s="44" t="s">
        <v>710</v>
      </c>
      <c r="W1267" s="21" t="s">
        <v>12678</v>
      </c>
      <c r="X1267" s="21" t="s">
        <v>704</v>
      </c>
      <c r="Y1267" s="11"/>
    </row>
    <row r="1268" spans="1:25" ht="51" customHeight="1" x14ac:dyDescent="0.2">
      <c r="A1268" s="288" t="s">
        <v>12659</v>
      </c>
      <c r="B1268" s="24" t="s">
        <v>700</v>
      </c>
      <c r="C1268" s="21" t="s">
        <v>701</v>
      </c>
      <c r="D1268" s="21" t="s">
        <v>4536</v>
      </c>
      <c r="E1268" s="44" t="s">
        <v>74</v>
      </c>
      <c r="F1268" s="23" t="s">
        <v>12667</v>
      </c>
      <c r="G1268" s="23" t="s">
        <v>12671</v>
      </c>
      <c r="H1268" s="264">
        <v>44708</v>
      </c>
      <c r="I1268" s="264">
        <v>45073</v>
      </c>
      <c r="J1268" s="269" t="str">
        <f ca="1">IF(Ugovori_OPULJP[[#This Row],[DATUM ZAVRŠETKA OPERACIJE]]&lt;TODAY(),"završen","u provedbi")</f>
        <v>u provedbi</v>
      </c>
      <c r="K1268" s="274" t="s">
        <v>31</v>
      </c>
      <c r="L1268" s="274" t="s">
        <v>31</v>
      </c>
      <c r="M1268" s="42">
        <v>0.85</v>
      </c>
      <c r="N1268" s="42">
        <v>0.15</v>
      </c>
      <c r="O1268" s="276">
        <f>Ugovori_OPULJP[[#This Row],[Bespovratna sredstva - Ukupno (EU+Nac) HRK
= Ukupna ugovorena vrijednost bespovratnih sredstava]]*Ugovori_OPULJP[[#This Row],[EU STOPA SUFINANCIRANJA %
EU CO-FINANCING RATE %]]</f>
        <v>411943.84700000001</v>
      </c>
      <c r="P1268" s="276">
        <f>Ugovori_OPULJP[[#This Row],[Bespovratna sredstva - Ukupno (EU+Nac) HRK
= Ukupna ugovorena vrijednost bespovratnih sredstava]]*Ugovori_OPULJP[[#This Row],[STOPA NACIONALNOG SUFINANCIRANJA %]]</f>
        <v>72695.972999999998</v>
      </c>
      <c r="Q1268" s="280">
        <v>484639.82</v>
      </c>
      <c r="R1268" s="276">
        <v>0</v>
      </c>
      <c r="S1268" s="276">
        <v>0</v>
      </c>
      <c r="T1268" s="280">
        <f>Ugovori_OPULJP[[#This Row],[Bespovratna sredstva - Ukupno (EU+Nac) HRK
= Ukupna ugovorena vrijednost bespovratnih sredstava]]+Ugovori_OPULJP[[#This Row],[Javni doprinos korisnika - HRK]]+Ugovori_OPULJP[[#This Row],[Privatni doprinos korisnika - HRK]]</f>
        <v>484639.82</v>
      </c>
      <c r="U1268" s="44" t="s">
        <v>709</v>
      </c>
      <c r="V1268" s="44" t="s">
        <v>710</v>
      </c>
      <c r="W1268" s="21" t="s">
        <v>12679</v>
      </c>
      <c r="X1268" s="21" t="s">
        <v>704</v>
      </c>
      <c r="Y1268" s="11"/>
    </row>
    <row r="1269" spans="1:25" ht="51" customHeight="1" x14ac:dyDescent="0.2">
      <c r="A1269" s="288" t="s">
        <v>12660</v>
      </c>
      <c r="B1269" s="24" t="s">
        <v>700</v>
      </c>
      <c r="C1269" s="21" t="s">
        <v>701</v>
      </c>
      <c r="D1269" s="21" t="s">
        <v>4536</v>
      </c>
      <c r="E1269" s="44" t="s">
        <v>74</v>
      </c>
      <c r="F1269" s="23" t="s">
        <v>12668</v>
      </c>
      <c r="G1269" s="23" t="s">
        <v>12672</v>
      </c>
      <c r="H1269" s="264">
        <v>44707</v>
      </c>
      <c r="I1269" s="264">
        <v>45072</v>
      </c>
      <c r="J1269" s="269" t="str">
        <f ca="1">IF(Ugovori_OPULJP[[#This Row],[DATUM ZAVRŠETKA OPERACIJE]]&lt;TODAY(),"završen","u provedbi")</f>
        <v>u provedbi</v>
      </c>
      <c r="K1269" s="43" t="s">
        <v>102</v>
      </c>
      <c r="L1269" s="43" t="s">
        <v>102</v>
      </c>
      <c r="M1269" s="42">
        <v>0.85</v>
      </c>
      <c r="N1269" s="42">
        <v>0.15</v>
      </c>
      <c r="O1269" s="276">
        <f>Ugovori_OPULJP[[#This Row],[Bespovratna sredstva - Ukupno (EU+Nac) HRK
= Ukupna ugovorena vrijednost bespovratnih sredstava]]*Ugovori_OPULJP[[#This Row],[EU STOPA SUFINANCIRANJA %
EU CO-FINANCING RATE %]]</f>
        <v>424830</v>
      </c>
      <c r="P1269" s="276">
        <f>Ugovori_OPULJP[[#This Row],[Bespovratna sredstva - Ukupno (EU+Nac) HRK
= Ukupna ugovorena vrijednost bespovratnih sredstava]]*Ugovori_OPULJP[[#This Row],[STOPA NACIONALNOG SUFINANCIRANJA %]]</f>
        <v>74970</v>
      </c>
      <c r="Q1269" s="280">
        <v>499800</v>
      </c>
      <c r="R1269" s="276">
        <v>0</v>
      </c>
      <c r="S1269" s="276">
        <v>0</v>
      </c>
      <c r="T1269" s="280">
        <f>Ugovori_OPULJP[[#This Row],[Bespovratna sredstva - Ukupno (EU+Nac) HRK
= Ukupna ugovorena vrijednost bespovratnih sredstava]]+Ugovori_OPULJP[[#This Row],[Javni doprinos korisnika - HRK]]+Ugovori_OPULJP[[#This Row],[Privatni doprinos korisnika - HRK]]</f>
        <v>499800</v>
      </c>
      <c r="U1269" s="44" t="s">
        <v>709</v>
      </c>
      <c r="V1269" s="44" t="s">
        <v>710</v>
      </c>
      <c r="W1269" s="21" t="s">
        <v>12680</v>
      </c>
      <c r="X1269" s="21" t="s">
        <v>704</v>
      </c>
      <c r="Y1269" s="11"/>
    </row>
    <row r="1270" spans="1:25" ht="51" customHeight="1" x14ac:dyDescent="0.2">
      <c r="A1270" s="351" t="s">
        <v>12995</v>
      </c>
      <c r="B1270" s="323" t="s">
        <v>700</v>
      </c>
      <c r="C1270" s="325" t="s">
        <v>701</v>
      </c>
      <c r="D1270" s="21" t="s">
        <v>4536</v>
      </c>
      <c r="E1270" s="44" t="s">
        <v>74</v>
      </c>
      <c r="F1270" s="23" t="s">
        <v>13036</v>
      </c>
      <c r="G1270" s="23" t="s">
        <v>8322</v>
      </c>
      <c r="H1270" s="295">
        <v>44732</v>
      </c>
      <c r="I1270" s="295">
        <v>45097</v>
      </c>
      <c r="J1270" s="297" t="str">
        <f ca="1">IF(Ugovori_OPULJP[[#This Row],[DATUM ZAVRŠETKA OPERACIJE]]&lt;TODAY(),"završen","u provedbi")</f>
        <v>u provedbi</v>
      </c>
      <c r="K1270" s="299" t="s">
        <v>184</v>
      </c>
      <c r="L1270" s="299" t="s">
        <v>184</v>
      </c>
      <c r="M1270" s="42">
        <v>0.85</v>
      </c>
      <c r="N1270" s="42">
        <v>0.15</v>
      </c>
      <c r="O1270" s="304">
        <f>Ugovori_OPULJP[[#This Row],[Bespovratna sredstva - Ukupno (EU+Nac) HRK
= Ukupna ugovorena vrijednost bespovratnih sredstava]]*Ugovori_OPULJP[[#This Row],[EU STOPA SUFINANCIRANJA %
EU CO-FINANCING RATE %]]</f>
        <v>417894.44199999998</v>
      </c>
      <c r="P1270" s="304">
        <f>Ugovori_OPULJP[[#This Row],[Bespovratna sredstva - Ukupno (EU+Nac) HRK
= Ukupna ugovorena vrijednost bespovratnih sredstava]]*Ugovori_OPULJP[[#This Row],[STOPA NACIONALNOG SUFINANCIRANJA %]]</f>
        <v>73746.077999999994</v>
      </c>
      <c r="Q1270" s="306">
        <v>491640.52</v>
      </c>
      <c r="R1270" s="27">
        <v>0</v>
      </c>
      <c r="S1270" s="27">
        <v>0</v>
      </c>
      <c r="T1270" s="306">
        <f>Ugovori_OPULJP[[#This Row],[Bespovratna sredstva - Ukupno (EU+Nac) HRK
= Ukupna ugovorena vrijednost bespovratnih sredstava]]+Ugovori_OPULJP[[#This Row],[Javni doprinos korisnika - HRK]]+Ugovori_OPULJP[[#This Row],[Privatni doprinos korisnika - HRK]]</f>
        <v>491640.52</v>
      </c>
      <c r="U1270" s="44" t="s">
        <v>709</v>
      </c>
      <c r="V1270" s="44" t="s">
        <v>710</v>
      </c>
      <c r="W1270" s="325" t="s">
        <v>13064</v>
      </c>
      <c r="X1270" s="21" t="s">
        <v>704</v>
      </c>
      <c r="Y1270" s="11"/>
    </row>
    <row r="1271" spans="1:25" ht="57.75" customHeight="1" x14ac:dyDescent="0.2">
      <c r="A1271" s="66" t="s">
        <v>12996</v>
      </c>
      <c r="B1271" s="323" t="s">
        <v>700</v>
      </c>
      <c r="C1271" s="325" t="s">
        <v>701</v>
      </c>
      <c r="D1271" s="21" t="s">
        <v>4536</v>
      </c>
      <c r="E1271" s="44" t="s">
        <v>74</v>
      </c>
      <c r="F1271" s="23" t="s">
        <v>13037</v>
      </c>
      <c r="G1271" s="23" t="s">
        <v>10802</v>
      </c>
      <c r="H1271" s="295">
        <v>44735</v>
      </c>
      <c r="I1271" s="295">
        <v>45100</v>
      </c>
      <c r="J1271" s="297" t="str">
        <f ca="1">IF(Ugovori_OPULJP[[#This Row],[DATUM ZAVRŠETKA OPERACIJE]]&lt;TODAY(),"završen","u provedbi")</f>
        <v>u provedbi</v>
      </c>
      <c r="K1271" s="299" t="s">
        <v>82</v>
      </c>
      <c r="L1271" s="299" t="s">
        <v>82</v>
      </c>
      <c r="M1271" s="42">
        <v>0.85</v>
      </c>
      <c r="N1271" s="42">
        <v>0.15</v>
      </c>
      <c r="O1271" s="304">
        <f>Ugovori_OPULJP[[#This Row],[Bespovratna sredstva - Ukupno (EU+Nac) HRK
= Ukupna ugovorena vrijednost bespovratnih sredstava]]*Ugovori_OPULJP[[#This Row],[EU STOPA SUFINANCIRANJA %
EU CO-FINANCING RATE %]]</f>
        <v>329273</v>
      </c>
      <c r="P1271" s="304">
        <f>Ugovori_OPULJP[[#This Row],[Bespovratna sredstva - Ukupno (EU+Nac) HRK
= Ukupna ugovorena vrijednost bespovratnih sredstava]]*Ugovori_OPULJP[[#This Row],[STOPA NACIONALNOG SUFINANCIRANJA %]]</f>
        <v>58107</v>
      </c>
      <c r="Q1271" s="306">
        <v>387380</v>
      </c>
      <c r="R1271" s="27">
        <v>0</v>
      </c>
      <c r="S1271" s="27">
        <v>0</v>
      </c>
      <c r="T1271" s="306">
        <f>Ugovori_OPULJP[[#This Row],[Bespovratna sredstva - Ukupno (EU+Nac) HRK
= Ukupna ugovorena vrijednost bespovratnih sredstava]]+Ugovori_OPULJP[[#This Row],[Javni doprinos korisnika - HRK]]+Ugovori_OPULJP[[#This Row],[Privatni doprinos korisnika - HRK]]</f>
        <v>387380</v>
      </c>
      <c r="U1271" s="44" t="s">
        <v>709</v>
      </c>
      <c r="V1271" s="44" t="s">
        <v>710</v>
      </c>
      <c r="W1271" s="325" t="s">
        <v>13065</v>
      </c>
      <c r="X1271" s="21" t="s">
        <v>704</v>
      </c>
      <c r="Y1271" s="11"/>
    </row>
    <row r="1272" spans="1:25" ht="38.25" customHeight="1" x14ac:dyDescent="0.2">
      <c r="A1272" s="351" t="s">
        <v>12997</v>
      </c>
      <c r="B1272" s="323" t="s">
        <v>700</v>
      </c>
      <c r="C1272" s="325" t="s">
        <v>701</v>
      </c>
      <c r="D1272" s="21" t="s">
        <v>4536</v>
      </c>
      <c r="E1272" s="44" t="s">
        <v>74</v>
      </c>
      <c r="F1272" s="23" t="s">
        <v>13038</v>
      </c>
      <c r="G1272" s="23" t="s">
        <v>13023</v>
      </c>
      <c r="H1272" s="295">
        <v>44722</v>
      </c>
      <c r="I1272" s="295">
        <v>45026</v>
      </c>
      <c r="J1272" s="297" t="str">
        <f ca="1">IF(Ugovori_OPULJP[[#This Row],[DATUM ZAVRŠETKA OPERACIJE]]&lt;TODAY(),"završen","u provedbi")</f>
        <v>u provedbi</v>
      </c>
      <c r="K1272" s="299" t="s">
        <v>198</v>
      </c>
      <c r="L1272" s="18" t="s">
        <v>198</v>
      </c>
      <c r="M1272" s="42">
        <v>0.85</v>
      </c>
      <c r="N1272" s="42">
        <v>0.15</v>
      </c>
      <c r="O1272" s="304">
        <f>Ugovori_OPULJP[[#This Row],[Bespovratna sredstva - Ukupno (EU+Nac) HRK
= Ukupna ugovorena vrijednost bespovratnih sredstava]]*Ugovori_OPULJP[[#This Row],[EU STOPA SUFINANCIRANJA %
EU CO-FINANCING RATE %]]</f>
        <v>156244.02499999999</v>
      </c>
      <c r="P1272" s="304">
        <f>Ugovori_OPULJP[[#This Row],[Bespovratna sredstva - Ukupno (EU+Nac) HRK
= Ukupna ugovorena vrijednost bespovratnih sredstava]]*Ugovori_OPULJP[[#This Row],[STOPA NACIONALNOG SUFINANCIRANJA %]]</f>
        <v>27572.474999999999</v>
      </c>
      <c r="Q1272" s="306">
        <v>183816.5</v>
      </c>
      <c r="R1272" s="27">
        <v>0</v>
      </c>
      <c r="S1272" s="27">
        <v>0</v>
      </c>
      <c r="T1272" s="306">
        <f>Ugovori_OPULJP[[#This Row],[Bespovratna sredstva - Ukupno (EU+Nac) HRK
= Ukupna ugovorena vrijednost bespovratnih sredstava]]+Ugovori_OPULJP[[#This Row],[Javni doprinos korisnika - HRK]]+Ugovori_OPULJP[[#This Row],[Privatni doprinos korisnika - HRK]]</f>
        <v>183816.5</v>
      </c>
      <c r="U1272" s="44" t="s">
        <v>709</v>
      </c>
      <c r="V1272" s="44" t="s">
        <v>710</v>
      </c>
      <c r="W1272" s="325" t="s">
        <v>13066</v>
      </c>
      <c r="X1272" s="21" t="s">
        <v>704</v>
      </c>
      <c r="Y1272" s="11"/>
    </row>
    <row r="1273" spans="1:25" ht="38.25" customHeight="1" x14ac:dyDescent="0.2">
      <c r="A1273" s="66" t="s">
        <v>12998</v>
      </c>
      <c r="B1273" s="323" t="s">
        <v>700</v>
      </c>
      <c r="C1273" s="325" t="s">
        <v>701</v>
      </c>
      <c r="D1273" s="21" t="s">
        <v>4536</v>
      </c>
      <c r="E1273" s="44" t="s">
        <v>74</v>
      </c>
      <c r="F1273" s="23" t="s">
        <v>13039</v>
      </c>
      <c r="G1273" s="23" t="s">
        <v>13024</v>
      </c>
      <c r="H1273" s="295">
        <v>44733</v>
      </c>
      <c r="I1273" s="295">
        <v>45098</v>
      </c>
      <c r="J1273" s="297" t="str">
        <f ca="1">IF(Ugovori_OPULJP[[#This Row],[DATUM ZAVRŠETKA OPERACIJE]]&lt;TODAY(),"završen","u provedbi")</f>
        <v>u provedbi</v>
      </c>
      <c r="K1273" s="299" t="s">
        <v>198</v>
      </c>
      <c r="L1273" s="299" t="s">
        <v>198</v>
      </c>
      <c r="M1273" s="42">
        <v>0.85</v>
      </c>
      <c r="N1273" s="42">
        <v>0.15</v>
      </c>
      <c r="O1273" s="304">
        <f>Ugovori_OPULJP[[#This Row],[Bespovratna sredstva - Ukupno (EU+Nac) HRK
= Ukupna ugovorena vrijednost bespovratnih sredstava]]*Ugovori_OPULJP[[#This Row],[EU STOPA SUFINANCIRANJA %
EU CO-FINANCING RATE %]]</f>
        <v>340475.92349999998</v>
      </c>
      <c r="P1273" s="304">
        <f>Ugovori_OPULJP[[#This Row],[Bespovratna sredstva - Ukupno (EU+Nac) HRK
= Ukupna ugovorena vrijednost bespovratnih sredstava]]*Ugovori_OPULJP[[#This Row],[STOPA NACIONALNOG SUFINANCIRANJA %]]</f>
        <v>60083.986499999992</v>
      </c>
      <c r="Q1273" s="306">
        <v>400559.91</v>
      </c>
      <c r="R1273" s="27">
        <v>0</v>
      </c>
      <c r="S1273" s="27">
        <v>0</v>
      </c>
      <c r="T1273" s="306">
        <f>Ugovori_OPULJP[[#This Row],[Bespovratna sredstva - Ukupno (EU+Nac) HRK
= Ukupna ugovorena vrijednost bespovratnih sredstava]]+Ugovori_OPULJP[[#This Row],[Javni doprinos korisnika - HRK]]+Ugovori_OPULJP[[#This Row],[Privatni doprinos korisnika - HRK]]</f>
        <v>400559.91</v>
      </c>
      <c r="U1273" s="44" t="s">
        <v>709</v>
      </c>
      <c r="V1273" s="44" t="s">
        <v>710</v>
      </c>
      <c r="W1273" s="325" t="s">
        <v>13067</v>
      </c>
      <c r="X1273" s="21" t="s">
        <v>704</v>
      </c>
      <c r="Y1273" s="11"/>
    </row>
    <row r="1274" spans="1:25" ht="51" customHeight="1" x14ac:dyDescent="0.2">
      <c r="A1274" s="55" t="s">
        <v>4742</v>
      </c>
      <c r="B1274" s="24" t="s">
        <v>700</v>
      </c>
      <c r="C1274" s="21" t="s">
        <v>701</v>
      </c>
      <c r="D1274" s="21" t="s">
        <v>4743</v>
      </c>
      <c r="E1274" s="44" t="s">
        <v>231</v>
      </c>
      <c r="F1274" s="23" t="s">
        <v>4744</v>
      </c>
      <c r="G1274" s="23" t="s">
        <v>4745</v>
      </c>
      <c r="H1274" s="29">
        <v>44455</v>
      </c>
      <c r="I1274" s="29">
        <v>45185</v>
      </c>
      <c r="J1274" s="29" t="str">
        <f ca="1">IF(Ugovori_OPULJP[[#This Row],[DATUM ZAVRŠETKA OPERACIJE]]&lt;TODAY(),"završen","u provedbi")</f>
        <v>u provedbi</v>
      </c>
      <c r="K1274" s="43" t="s">
        <v>248</v>
      </c>
      <c r="L1274" s="43" t="s">
        <v>248</v>
      </c>
      <c r="M1274" s="42">
        <v>0.85</v>
      </c>
      <c r="N1274" s="42">
        <v>0.15</v>
      </c>
      <c r="O1274" s="27">
        <f>Ugovori_OPULJP[[#This Row],[Bespovratna sredstva - Ukupno (EU+Nac) HRK
= Ukupna ugovorena vrijednost bespovratnih sredstava]]*Ugovori_OPULJP[[#This Row],[EU STOPA SUFINANCIRANJA %
EU CO-FINANCING RATE %]]</f>
        <v>3347498.0075000003</v>
      </c>
      <c r="P1274" s="27">
        <f>Ugovori_OPULJP[[#This Row],[Bespovratna sredstva - Ukupno (EU+Nac) HRK
= Ukupna ugovorena vrijednost bespovratnih sredstava]]*Ugovori_OPULJP[[#This Row],[STOPA NACIONALNOG SUFINANCIRANJA %]]</f>
        <v>590734.9425</v>
      </c>
      <c r="Q1274" s="20">
        <v>3938232.95</v>
      </c>
      <c r="R1274" s="27">
        <v>0</v>
      </c>
      <c r="S1274" s="27">
        <v>0</v>
      </c>
      <c r="T1274" s="20">
        <f>Ugovori_OPULJP[[#This Row],[Bespovratna sredstva - Ukupno (EU+Nac) HRK
= Ukupna ugovorena vrijednost bespovratnih sredstava]]+Ugovori_OPULJP[[#This Row],[Javni doprinos korisnika - HRK]]+Ugovori_OPULJP[[#This Row],[Privatni doprinos korisnika - HRK]]</f>
        <v>3938232.95</v>
      </c>
      <c r="U1274" s="44" t="s">
        <v>709</v>
      </c>
      <c r="V1274" s="44" t="s">
        <v>710</v>
      </c>
      <c r="W1274" s="21" t="s">
        <v>4746</v>
      </c>
      <c r="X1274" s="31" t="s">
        <v>704</v>
      </c>
      <c r="Y1274" s="11"/>
    </row>
    <row r="1275" spans="1:25" ht="51" customHeight="1" x14ac:dyDescent="0.2">
      <c r="A1275" s="28" t="s">
        <v>4747</v>
      </c>
      <c r="B1275" s="24" t="s">
        <v>700</v>
      </c>
      <c r="C1275" s="21" t="s">
        <v>701</v>
      </c>
      <c r="D1275" s="21" t="s">
        <v>4743</v>
      </c>
      <c r="E1275" s="44" t="s">
        <v>231</v>
      </c>
      <c r="F1275" s="23" t="s">
        <v>4748</v>
      </c>
      <c r="G1275" s="23" t="s">
        <v>4749</v>
      </c>
      <c r="H1275" s="29">
        <v>44455</v>
      </c>
      <c r="I1275" s="29">
        <v>45185</v>
      </c>
      <c r="J1275" s="29" t="str">
        <f ca="1">IF(Ugovori_OPULJP[[#This Row],[DATUM ZAVRŠETKA OPERACIJE]]&lt;TODAY(),"završen","u provedbi")</f>
        <v>u provedbi</v>
      </c>
      <c r="K1275" s="43" t="s">
        <v>198</v>
      </c>
      <c r="L1275" s="43" t="s">
        <v>198</v>
      </c>
      <c r="M1275" s="42">
        <v>0.85</v>
      </c>
      <c r="N1275" s="42">
        <v>0.15</v>
      </c>
      <c r="O1275" s="27">
        <f>Ugovori_OPULJP[[#This Row],[Bespovratna sredstva - Ukupno (EU+Nac) HRK
= Ukupna ugovorena vrijednost bespovratnih sredstava]]*Ugovori_OPULJP[[#This Row],[EU STOPA SUFINANCIRANJA %
EU CO-FINANCING RATE %]]</f>
        <v>1812896.8895</v>
      </c>
      <c r="P1275" s="27">
        <f>Ugovori_OPULJP[[#This Row],[Bespovratna sredstva - Ukupno (EU+Nac) HRK
= Ukupna ugovorena vrijednost bespovratnih sredstava]]*Ugovori_OPULJP[[#This Row],[STOPA NACIONALNOG SUFINANCIRANJA %]]</f>
        <v>319922.98050000001</v>
      </c>
      <c r="Q1275" s="20">
        <v>2132819.87</v>
      </c>
      <c r="R1275" s="27">
        <v>0</v>
      </c>
      <c r="S1275" s="27">
        <v>0</v>
      </c>
      <c r="T1275" s="20">
        <f>Ugovori_OPULJP[[#This Row],[Bespovratna sredstva - Ukupno (EU+Nac) HRK
= Ukupna ugovorena vrijednost bespovratnih sredstava]]+Ugovori_OPULJP[[#This Row],[Javni doprinos korisnika - HRK]]+Ugovori_OPULJP[[#This Row],[Privatni doprinos korisnika - HRK]]</f>
        <v>2132819.87</v>
      </c>
      <c r="U1275" s="44" t="s">
        <v>709</v>
      </c>
      <c r="V1275" s="44" t="s">
        <v>710</v>
      </c>
      <c r="W1275" s="21" t="s">
        <v>4750</v>
      </c>
      <c r="X1275" s="31" t="s">
        <v>704</v>
      </c>
      <c r="Y1275" s="11"/>
    </row>
    <row r="1276" spans="1:25" ht="51" customHeight="1" x14ac:dyDescent="0.2">
      <c r="A1276" s="28" t="s">
        <v>4751</v>
      </c>
      <c r="B1276" s="24" t="s">
        <v>700</v>
      </c>
      <c r="C1276" s="21" t="s">
        <v>701</v>
      </c>
      <c r="D1276" s="21" t="s">
        <v>4743</v>
      </c>
      <c r="E1276" s="44" t="s">
        <v>231</v>
      </c>
      <c r="F1276" s="23" t="s">
        <v>4752</v>
      </c>
      <c r="G1276" s="23" t="s">
        <v>4753</v>
      </c>
      <c r="H1276" s="29">
        <v>44455</v>
      </c>
      <c r="I1276" s="29">
        <v>45185</v>
      </c>
      <c r="J1276" s="29" t="str">
        <f ca="1">IF(Ugovori_OPULJP[[#This Row],[DATUM ZAVRŠETKA OPERACIJE]]&lt;TODAY(),"završen","u provedbi")</f>
        <v>u provedbi</v>
      </c>
      <c r="K1276" s="43" t="s">
        <v>102</v>
      </c>
      <c r="L1276" s="43" t="s">
        <v>102</v>
      </c>
      <c r="M1276" s="42">
        <v>0.85</v>
      </c>
      <c r="N1276" s="42">
        <v>0.15</v>
      </c>
      <c r="O1276" s="27">
        <f>Ugovori_OPULJP[[#This Row],[Bespovratna sredstva - Ukupno (EU+Nac) HRK
= Ukupna ugovorena vrijednost bespovratnih sredstava]]*Ugovori_OPULJP[[#This Row],[EU STOPA SUFINANCIRANJA %
EU CO-FINANCING RATE %]]</f>
        <v>3392116.7854999998</v>
      </c>
      <c r="P1276" s="27">
        <f>Ugovori_OPULJP[[#This Row],[Bespovratna sredstva - Ukupno (EU+Nac) HRK
= Ukupna ugovorena vrijednost bespovratnih sredstava]]*Ugovori_OPULJP[[#This Row],[STOPA NACIONALNOG SUFINANCIRANJA %]]</f>
        <v>598608.84450000001</v>
      </c>
      <c r="Q1276" s="20">
        <v>3990725.63</v>
      </c>
      <c r="R1276" s="27">
        <v>0</v>
      </c>
      <c r="S1276" s="27">
        <v>0</v>
      </c>
      <c r="T1276" s="20">
        <f>Ugovori_OPULJP[[#This Row],[Bespovratna sredstva - Ukupno (EU+Nac) HRK
= Ukupna ugovorena vrijednost bespovratnih sredstava]]+Ugovori_OPULJP[[#This Row],[Javni doprinos korisnika - HRK]]+Ugovori_OPULJP[[#This Row],[Privatni doprinos korisnika - HRK]]</f>
        <v>3990725.63</v>
      </c>
      <c r="U1276" s="44" t="s">
        <v>709</v>
      </c>
      <c r="V1276" s="44" t="s">
        <v>710</v>
      </c>
      <c r="W1276" s="21" t="s">
        <v>4754</v>
      </c>
      <c r="X1276" s="31" t="s">
        <v>704</v>
      </c>
      <c r="Y1276" s="11"/>
    </row>
    <row r="1277" spans="1:25" ht="38.25" customHeight="1" x14ac:dyDescent="0.2">
      <c r="A1277" s="28" t="s">
        <v>4755</v>
      </c>
      <c r="B1277" s="24" t="s">
        <v>700</v>
      </c>
      <c r="C1277" s="21" t="s">
        <v>701</v>
      </c>
      <c r="D1277" s="21" t="s">
        <v>4743</v>
      </c>
      <c r="E1277" s="44" t="s">
        <v>231</v>
      </c>
      <c r="F1277" s="23" t="s">
        <v>4756</v>
      </c>
      <c r="G1277" s="23" t="s">
        <v>4757</v>
      </c>
      <c r="H1277" s="29">
        <v>44455</v>
      </c>
      <c r="I1277" s="29">
        <v>45185</v>
      </c>
      <c r="J1277" s="29" t="str">
        <f ca="1">IF(Ugovori_OPULJP[[#This Row],[DATUM ZAVRŠETKA OPERACIJE]]&lt;TODAY(),"završen","u provedbi")</f>
        <v>u provedbi</v>
      </c>
      <c r="K1277" s="43" t="s">
        <v>560</v>
      </c>
      <c r="L1277" s="43" t="s">
        <v>560</v>
      </c>
      <c r="M1277" s="42">
        <v>0.85</v>
      </c>
      <c r="N1277" s="42">
        <v>0.15</v>
      </c>
      <c r="O1277" s="27">
        <f>Ugovori_OPULJP[[#This Row],[Bespovratna sredstva - Ukupno (EU+Nac) HRK
= Ukupna ugovorena vrijednost bespovratnih sredstava]]*Ugovori_OPULJP[[#This Row],[EU STOPA SUFINANCIRANJA %
EU CO-FINANCING RATE %]]</f>
        <v>2017882.575</v>
      </c>
      <c r="P1277" s="27">
        <f>Ugovori_OPULJP[[#This Row],[Bespovratna sredstva - Ukupno (EU+Nac) HRK
= Ukupna ugovorena vrijednost bespovratnih sredstava]]*Ugovori_OPULJP[[#This Row],[STOPA NACIONALNOG SUFINANCIRANJA %]]</f>
        <v>356096.92499999999</v>
      </c>
      <c r="Q1277" s="20">
        <v>2373979.5</v>
      </c>
      <c r="R1277" s="27">
        <v>1414332.7400000002</v>
      </c>
      <c r="S1277" s="27">
        <v>0</v>
      </c>
      <c r="T1277" s="20">
        <f>Ugovori_OPULJP[[#This Row],[Bespovratna sredstva - Ukupno (EU+Nac) HRK
= Ukupna ugovorena vrijednost bespovratnih sredstava]]+Ugovori_OPULJP[[#This Row],[Javni doprinos korisnika - HRK]]+Ugovori_OPULJP[[#This Row],[Privatni doprinos korisnika - HRK]]</f>
        <v>3788312.24</v>
      </c>
      <c r="U1277" s="44" t="s">
        <v>709</v>
      </c>
      <c r="V1277" s="44" t="s">
        <v>710</v>
      </c>
      <c r="W1277" s="21" t="s">
        <v>4758</v>
      </c>
      <c r="X1277" s="31" t="s">
        <v>704</v>
      </c>
      <c r="Y1277" s="11"/>
    </row>
    <row r="1278" spans="1:25" ht="51" customHeight="1" x14ac:dyDescent="0.2">
      <c r="A1278" s="28" t="s">
        <v>4759</v>
      </c>
      <c r="B1278" s="24" t="s">
        <v>700</v>
      </c>
      <c r="C1278" s="21" t="s">
        <v>701</v>
      </c>
      <c r="D1278" s="21" t="s">
        <v>4743</v>
      </c>
      <c r="E1278" s="44" t="s">
        <v>231</v>
      </c>
      <c r="F1278" s="23" t="s">
        <v>4760</v>
      </c>
      <c r="G1278" s="23" t="s">
        <v>4761</v>
      </c>
      <c r="H1278" s="29">
        <v>44455</v>
      </c>
      <c r="I1278" s="29">
        <v>45185</v>
      </c>
      <c r="J1278" s="29" t="str">
        <f ca="1">IF(Ugovori_OPULJP[[#This Row],[DATUM ZAVRŠETKA OPERACIJE]]&lt;TODAY(),"završen","u provedbi")</f>
        <v>u provedbi</v>
      </c>
      <c r="K1278" s="43" t="s">
        <v>184</v>
      </c>
      <c r="L1278" s="43" t="s">
        <v>184</v>
      </c>
      <c r="M1278" s="42">
        <v>0.85</v>
      </c>
      <c r="N1278" s="42">
        <v>0.15</v>
      </c>
      <c r="O1278" s="27">
        <f>Ugovori_OPULJP[[#This Row],[Bespovratna sredstva - Ukupno (EU+Nac) HRK
= Ukupna ugovorena vrijednost bespovratnih sredstava]]*Ugovori_OPULJP[[#This Row],[EU STOPA SUFINANCIRANJA %
EU CO-FINANCING RATE %]]</f>
        <v>1589449</v>
      </c>
      <c r="P1278" s="27">
        <f>Ugovori_OPULJP[[#This Row],[Bespovratna sredstva - Ukupno (EU+Nac) HRK
= Ukupna ugovorena vrijednost bespovratnih sredstava]]*Ugovori_OPULJP[[#This Row],[STOPA NACIONALNOG SUFINANCIRANJA %]]</f>
        <v>280491</v>
      </c>
      <c r="Q1278" s="20">
        <v>1869940</v>
      </c>
      <c r="R1278" s="27">
        <v>0</v>
      </c>
      <c r="S1278" s="27">
        <v>0</v>
      </c>
      <c r="T1278" s="20">
        <f>Ugovori_OPULJP[[#This Row],[Bespovratna sredstva - Ukupno (EU+Nac) HRK
= Ukupna ugovorena vrijednost bespovratnih sredstava]]+Ugovori_OPULJP[[#This Row],[Javni doprinos korisnika - HRK]]+Ugovori_OPULJP[[#This Row],[Privatni doprinos korisnika - HRK]]</f>
        <v>1869940</v>
      </c>
      <c r="U1278" s="44" t="s">
        <v>709</v>
      </c>
      <c r="V1278" s="44" t="s">
        <v>710</v>
      </c>
      <c r="W1278" s="21" t="s">
        <v>4762</v>
      </c>
      <c r="X1278" s="31" t="s">
        <v>704</v>
      </c>
      <c r="Y1278" s="11"/>
    </row>
    <row r="1279" spans="1:25" ht="51" customHeight="1" x14ac:dyDescent="0.2">
      <c r="A1279" s="28" t="s">
        <v>4763</v>
      </c>
      <c r="B1279" s="24" t="s">
        <v>700</v>
      </c>
      <c r="C1279" s="21" t="s">
        <v>701</v>
      </c>
      <c r="D1279" s="21" t="s">
        <v>4743</v>
      </c>
      <c r="E1279" s="44" t="s">
        <v>231</v>
      </c>
      <c r="F1279" s="23" t="s">
        <v>4764</v>
      </c>
      <c r="G1279" s="23" t="s">
        <v>4765</v>
      </c>
      <c r="H1279" s="29">
        <v>44455</v>
      </c>
      <c r="I1279" s="29">
        <v>45185</v>
      </c>
      <c r="J1279" s="29" t="str">
        <f ca="1">IF(Ugovori_OPULJP[[#This Row],[DATUM ZAVRŠETKA OPERACIJE]]&lt;TODAY(),"završen","u provedbi")</f>
        <v>u provedbi</v>
      </c>
      <c r="K1279" s="43" t="s">
        <v>266</v>
      </c>
      <c r="L1279" s="43" t="s">
        <v>266</v>
      </c>
      <c r="M1279" s="42">
        <v>0.85</v>
      </c>
      <c r="N1279" s="42">
        <v>0.15</v>
      </c>
      <c r="O1279" s="27">
        <f>Ugovori_OPULJP[[#This Row],[Bespovratna sredstva - Ukupno (EU+Nac) HRK
= Ukupna ugovorena vrijednost bespovratnih sredstava]]*Ugovori_OPULJP[[#This Row],[EU STOPA SUFINANCIRANJA %
EU CO-FINANCING RATE %]]</f>
        <v>2998900.5719999997</v>
      </c>
      <c r="P1279" s="27">
        <f>Ugovori_OPULJP[[#This Row],[Bespovratna sredstva - Ukupno (EU+Nac) HRK
= Ukupna ugovorena vrijednost bespovratnih sredstava]]*Ugovori_OPULJP[[#This Row],[STOPA NACIONALNOG SUFINANCIRANJA %]]</f>
        <v>529217.74799999991</v>
      </c>
      <c r="Q1279" s="20">
        <v>3528118.32</v>
      </c>
      <c r="R1279" s="27">
        <v>0</v>
      </c>
      <c r="S1279" s="27">
        <v>0</v>
      </c>
      <c r="T1279" s="20">
        <f>Ugovori_OPULJP[[#This Row],[Bespovratna sredstva - Ukupno (EU+Nac) HRK
= Ukupna ugovorena vrijednost bespovratnih sredstava]]+Ugovori_OPULJP[[#This Row],[Javni doprinos korisnika - HRK]]+Ugovori_OPULJP[[#This Row],[Privatni doprinos korisnika - HRK]]</f>
        <v>3528118.32</v>
      </c>
      <c r="U1279" s="44" t="s">
        <v>709</v>
      </c>
      <c r="V1279" s="44" t="s">
        <v>710</v>
      </c>
      <c r="W1279" s="21" t="s">
        <v>4766</v>
      </c>
      <c r="X1279" s="31" t="s">
        <v>704</v>
      </c>
      <c r="Y1279" s="11"/>
    </row>
    <row r="1280" spans="1:25" ht="38.25" customHeight="1" x14ac:dyDescent="0.2">
      <c r="A1280" s="28" t="s">
        <v>4767</v>
      </c>
      <c r="B1280" s="24" t="s">
        <v>700</v>
      </c>
      <c r="C1280" s="21" t="s">
        <v>701</v>
      </c>
      <c r="D1280" s="21" t="s">
        <v>4743</v>
      </c>
      <c r="E1280" s="44" t="s">
        <v>231</v>
      </c>
      <c r="F1280" s="23" t="s">
        <v>4768</v>
      </c>
      <c r="G1280" s="23" t="s">
        <v>4769</v>
      </c>
      <c r="H1280" s="29">
        <v>44455</v>
      </c>
      <c r="I1280" s="29">
        <v>45185</v>
      </c>
      <c r="J1280" s="29" t="str">
        <f ca="1">IF(Ugovori_OPULJP[[#This Row],[DATUM ZAVRŠETKA OPERACIJE]]&lt;TODAY(),"završen","u provedbi")</f>
        <v>u provedbi</v>
      </c>
      <c r="K1280" s="43" t="s">
        <v>354</v>
      </c>
      <c r="L1280" s="43" t="s">
        <v>354</v>
      </c>
      <c r="M1280" s="42">
        <v>0.85</v>
      </c>
      <c r="N1280" s="42">
        <v>0.15</v>
      </c>
      <c r="O1280" s="27">
        <f>Ugovori_OPULJP[[#This Row],[Bespovratna sredstva - Ukupno (EU+Nac) HRK
= Ukupna ugovorena vrijednost bespovratnih sredstava]]*Ugovori_OPULJP[[#This Row],[EU STOPA SUFINANCIRANJA %
EU CO-FINANCING RATE %]]</f>
        <v>2145163.3259999999</v>
      </c>
      <c r="P1280" s="27">
        <f>Ugovori_OPULJP[[#This Row],[Bespovratna sredstva - Ukupno (EU+Nac) HRK
= Ukupna ugovorena vrijednost bespovratnih sredstava]]*Ugovori_OPULJP[[#This Row],[STOPA NACIONALNOG SUFINANCIRANJA %]]</f>
        <v>378558.234</v>
      </c>
      <c r="Q1280" s="20">
        <v>2523721.56</v>
      </c>
      <c r="R1280" s="27">
        <v>0</v>
      </c>
      <c r="S1280" s="27">
        <v>0</v>
      </c>
      <c r="T1280" s="20">
        <f>Ugovori_OPULJP[[#This Row],[Bespovratna sredstva - Ukupno (EU+Nac) HRK
= Ukupna ugovorena vrijednost bespovratnih sredstava]]+Ugovori_OPULJP[[#This Row],[Javni doprinos korisnika - HRK]]+Ugovori_OPULJP[[#This Row],[Privatni doprinos korisnika - HRK]]</f>
        <v>2523721.56</v>
      </c>
      <c r="U1280" s="44" t="s">
        <v>709</v>
      </c>
      <c r="V1280" s="44" t="s">
        <v>710</v>
      </c>
      <c r="W1280" s="21" t="s">
        <v>4770</v>
      </c>
      <c r="X1280" s="31" t="s">
        <v>704</v>
      </c>
      <c r="Y1280" s="11"/>
    </row>
    <row r="1281" spans="1:25" ht="51" customHeight="1" x14ac:dyDescent="0.2">
      <c r="A1281" s="28" t="s">
        <v>4771</v>
      </c>
      <c r="B1281" s="24" t="s">
        <v>700</v>
      </c>
      <c r="C1281" s="21" t="s">
        <v>701</v>
      </c>
      <c r="D1281" s="21" t="s">
        <v>4743</v>
      </c>
      <c r="E1281" s="44" t="s">
        <v>231</v>
      </c>
      <c r="F1281" s="23" t="s">
        <v>4772</v>
      </c>
      <c r="G1281" s="23" t="s">
        <v>3366</v>
      </c>
      <c r="H1281" s="29">
        <v>44455</v>
      </c>
      <c r="I1281" s="29">
        <v>45185</v>
      </c>
      <c r="J1281" s="29" t="str">
        <f ca="1">IF(Ugovori_OPULJP[[#This Row],[DATUM ZAVRŠETKA OPERACIJE]]&lt;TODAY(),"završen","u provedbi")</f>
        <v>u provedbi</v>
      </c>
      <c r="K1281" s="43" t="s">
        <v>92</v>
      </c>
      <c r="L1281" s="43" t="s">
        <v>92</v>
      </c>
      <c r="M1281" s="42">
        <v>0.85</v>
      </c>
      <c r="N1281" s="42">
        <v>0.15</v>
      </c>
      <c r="O1281" s="27">
        <f>Ugovori_OPULJP[[#This Row],[Bespovratna sredstva - Ukupno (EU+Nac) HRK
= Ukupna ugovorena vrijednost bespovratnih sredstava]]*Ugovori_OPULJP[[#This Row],[EU STOPA SUFINANCIRANJA %
EU CO-FINANCING RATE %]]</f>
        <v>2500362.9834999996</v>
      </c>
      <c r="P1281" s="27">
        <f>Ugovori_OPULJP[[#This Row],[Bespovratna sredstva - Ukupno (EU+Nac) HRK
= Ukupna ugovorena vrijednost bespovratnih sredstava]]*Ugovori_OPULJP[[#This Row],[STOPA NACIONALNOG SUFINANCIRANJA %]]</f>
        <v>441240.52649999998</v>
      </c>
      <c r="Q1281" s="20">
        <v>2941603.51</v>
      </c>
      <c r="R1281" s="27">
        <v>0</v>
      </c>
      <c r="S1281" s="27">
        <v>0</v>
      </c>
      <c r="T1281" s="20">
        <f>Ugovori_OPULJP[[#This Row],[Bespovratna sredstva - Ukupno (EU+Nac) HRK
= Ukupna ugovorena vrijednost bespovratnih sredstava]]+Ugovori_OPULJP[[#This Row],[Javni doprinos korisnika - HRK]]+Ugovori_OPULJP[[#This Row],[Privatni doprinos korisnika - HRK]]</f>
        <v>2941603.51</v>
      </c>
      <c r="U1281" s="44" t="s">
        <v>709</v>
      </c>
      <c r="V1281" s="44" t="s">
        <v>710</v>
      </c>
      <c r="W1281" s="21" t="s">
        <v>4773</v>
      </c>
      <c r="X1281" s="31" t="s">
        <v>704</v>
      </c>
      <c r="Y1281" s="11"/>
    </row>
    <row r="1282" spans="1:25" ht="51" customHeight="1" x14ac:dyDescent="0.2">
      <c r="A1282" s="28" t="s">
        <v>4774</v>
      </c>
      <c r="B1282" s="24" t="s">
        <v>700</v>
      </c>
      <c r="C1282" s="21" t="s">
        <v>701</v>
      </c>
      <c r="D1282" s="21" t="s">
        <v>4743</v>
      </c>
      <c r="E1282" s="44" t="s">
        <v>231</v>
      </c>
      <c r="F1282" s="23" t="s">
        <v>4775</v>
      </c>
      <c r="G1282" s="23" t="s">
        <v>4776</v>
      </c>
      <c r="H1282" s="29">
        <v>44455</v>
      </c>
      <c r="I1282" s="29">
        <v>45185</v>
      </c>
      <c r="J1282" s="29" t="str">
        <f ca="1">IF(Ugovori_OPULJP[[#This Row],[DATUM ZAVRŠETKA OPERACIJE]]&lt;TODAY(),"završen","u provedbi")</f>
        <v>u provedbi</v>
      </c>
      <c r="K1282" s="43" t="s">
        <v>209</v>
      </c>
      <c r="L1282" s="43" t="s">
        <v>209</v>
      </c>
      <c r="M1282" s="42">
        <v>0.85</v>
      </c>
      <c r="N1282" s="42">
        <v>0.15</v>
      </c>
      <c r="O1282" s="27">
        <f>Ugovori_OPULJP[[#This Row],[Bespovratna sredstva - Ukupno (EU+Nac) HRK
= Ukupna ugovorena vrijednost bespovratnih sredstava]]*Ugovori_OPULJP[[#This Row],[EU STOPA SUFINANCIRANJA %
EU CO-FINANCING RATE %]]</f>
        <v>2039139.3155</v>
      </c>
      <c r="P1282" s="27">
        <f>Ugovori_OPULJP[[#This Row],[Bespovratna sredstva - Ukupno (EU+Nac) HRK
= Ukupna ugovorena vrijednost bespovratnih sredstava]]*Ugovori_OPULJP[[#This Row],[STOPA NACIONALNOG SUFINANCIRANJA %]]</f>
        <v>359848.11450000003</v>
      </c>
      <c r="Q1282" s="20">
        <v>2398987.4300000002</v>
      </c>
      <c r="R1282" s="27">
        <v>0</v>
      </c>
      <c r="S1282" s="27">
        <v>0</v>
      </c>
      <c r="T1282" s="20">
        <f>Ugovori_OPULJP[[#This Row],[Bespovratna sredstva - Ukupno (EU+Nac) HRK
= Ukupna ugovorena vrijednost bespovratnih sredstava]]+Ugovori_OPULJP[[#This Row],[Javni doprinos korisnika - HRK]]+Ugovori_OPULJP[[#This Row],[Privatni doprinos korisnika - HRK]]</f>
        <v>2398987.4300000002</v>
      </c>
      <c r="U1282" s="44" t="s">
        <v>709</v>
      </c>
      <c r="V1282" s="44" t="s">
        <v>710</v>
      </c>
      <c r="W1282" s="21" t="s">
        <v>4777</v>
      </c>
      <c r="X1282" s="31" t="s">
        <v>704</v>
      </c>
      <c r="Y1282" s="11"/>
    </row>
    <row r="1283" spans="1:25" ht="38.25" customHeight="1" x14ac:dyDescent="0.2">
      <c r="A1283" s="28" t="s">
        <v>4778</v>
      </c>
      <c r="B1283" s="24" t="s">
        <v>700</v>
      </c>
      <c r="C1283" s="21" t="s">
        <v>701</v>
      </c>
      <c r="D1283" s="21" t="s">
        <v>4743</v>
      </c>
      <c r="E1283" s="44" t="s">
        <v>231</v>
      </c>
      <c r="F1283" s="23" t="s">
        <v>4779</v>
      </c>
      <c r="G1283" s="23" t="s">
        <v>4780</v>
      </c>
      <c r="H1283" s="29">
        <v>44455</v>
      </c>
      <c r="I1283" s="29">
        <v>45185</v>
      </c>
      <c r="J1283" s="29" t="str">
        <f ca="1">IF(Ugovori_OPULJP[[#This Row],[DATUM ZAVRŠETKA OPERACIJE]]&lt;TODAY(),"završen","u provedbi")</f>
        <v>u provedbi</v>
      </c>
      <c r="K1283" s="43" t="s">
        <v>556</v>
      </c>
      <c r="L1283" s="43" t="s">
        <v>556</v>
      </c>
      <c r="M1283" s="42">
        <v>0.85</v>
      </c>
      <c r="N1283" s="42">
        <v>0.15</v>
      </c>
      <c r="O1283" s="27">
        <f>Ugovori_OPULJP[[#This Row],[Bespovratna sredstva - Ukupno (EU+Nac) HRK
= Ukupna ugovorena vrijednost bespovratnih sredstava]]*Ugovori_OPULJP[[#This Row],[EU STOPA SUFINANCIRANJA %
EU CO-FINANCING RATE %]]</f>
        <v>2854924.2655000002</v>
      </c>
      <c r="P1283" s="27">
        <f>Ugovori_OPULJP[[#This Row],[Bespovratna sredstva - Ukupno (EU+Nac) HRK
= Ukupna ugovorena vrijednost bespovratnih sredstava]]*Ugovori_OPULJP[[#This Row],[STOPA NACIONALNOG SUFINANCIRANJA %]]</f>
        <v>503810.16450000001</v>
      </c>
      <c r="Q1283" s="20">
        <v>3358734.43</v>
      </c>
      <c r="R1283" s="27">
        <v>0</v>
      </c>
      <c r="S1283" s="27">
        <v>0</v>
      </c>
      <c r="T1283" s="20">
        <f>Ugovori_OPULJP[[#This Row],[Bespovratna sredstva - Ukupno (EU+Nac) HRK
= Ukupna ugovorena vrijednost bespovratnih sredstava]]+Ugovori_OPULJP[[#This Row],[Javni doprinos korisnika - HRK]]+Ugovori_OPULJP[[#This Row],[Privatni doprinos korisnika - HRK]]</f>
        <v>3358734.43</v>
      </c>
      <c r="U1283" s="44" t="s">
        <v>709</v>
      </c>
      <c r="V1283" s="44" t="s">
        <v>710</v>
      </c>
      <c r="W1283" s="21" t="s">
        <v>4781</v>
      </c>
      <c r="X1283" s="31" t="s">
        <v>704</v>
      </c>
      <c r="Y1283" s="11"/>
    </row>
    <row r="1284" spans="1:25" ht="38.25" customHeight="1" x14ac:dyDescent="0.2">
      <c r="A1284" s="28" t="s">
        <v>4782</v>
      </c>
      <c r="B1284" s="24" t="s">
        <v>700</v>
      </c>
      <c r="C1284" s="21" t="s">
        <v>701</v>
      </c>
      <c r="D1284" s="21" t="s">
        <v>4743</v>
      </c>
      <c r="E1284" s="44" t="s">
        <v>231</v>
      </c>
      <c r="F1284" s="23" t="s">
        <v>4783</v>
      </c>
      <c r="G1284" s="23" t="s">
        <v>4784</v>
      </c>
      <c r="H1284" s="29">
        <v>44455</v>
      </c>
      <c r="I1284" s="29">
        <v>45185</v>
      </c>
      <c r="J1284" s="29" t="str">
        <f ca="1">IF(Ugovori_OPULJP[[#This Row],[DATUM ZAVRŠETKA OPERACIJE]]&lt;TODAY(),"završen","u provedbi")</f>
        <v>u provedbi</v>
      </c>
      <c r="K1284" s="43" t="s">
        <v>209</v>
      </c>
      <c r="L1284" s="43" t="s">
        <v>209</v>
      </c>
      <c r="M1284" s="42">
        <v>0.85</v>
      </c>
      <c r="N1284" s="42">
        <v>0.15</v>
      </c>
      <c r="O1284" s="27">
        <f>Ugovori_OPULJP[[#This Row],[Bespovratna sredstva - Ukupno (EU+Nac) HRK
= Ukupna ugovorena vrijednost bespovratnih sredstava]]*Ugovori_OPULJP[[#This Row],[EU STOPA SUFINANCIRANJA %
EU CO-FINANCING RATE %]]</f>
        <v>3298440.1129999999</v>
      </c>
      <c r="P1284" s="27">
        <f>Ugovori_OPULJP[[#This Row],[Bespovratna sredstva - Ukupno (EU+Nac) HRK
= Ukupna ugovorena vrijednost bespovratnih sredstava]]*Ugovori_OPULJP[[#This Row],[STOPA NACIONALNOG SUFINANCIRANJA %]]</f>
        <v>582077.6669999999</v>
      </c>
      <c r="Q1284" s="20">
        <v>3880517.78</v>
      </c>
      <c r="R1284" s="27">
        <v>0</v>
      </c>
      <c r="S1284" s="27">
        <v>0</v>
      </c>
      <c r="T1284" s="20">
        <f>Ugovori_OPULJP[[#This Row],[Bespovratna sredstva - Ukupno (EU+Nac) HRK
= Ukupna ugovorena vrijednost bespovratnih sredstava]]+Ugovori_OPULJP[[#This Row],[Javni doprinos korisnika - HRK]]+Ugovori_OPULJP[[#This Row],[Privatni doprinos korisnika - HRK]]</f>
        <v>3880517.78</v>
      </c>
      <c r="U1284" s="44" t="s">
        <v>709</v>
      </c>
      <c r="V1284" s="44" t="s">
        <v>710</v>
      </c>
      <c r="W1284" s="21" t="s">
        <v>4785</v>
      </c>
      <c r="X1284" s="31" t="s">
        <v>704</v>
      </c>
      <c r="Y1284" s="11"/>
    </row>
    <row r="1285" spans="1:25" ht="38.25" customHeight="1" x14ac:dyDescent="0.2">
      <c r="A1285" s="28" t="s">
        <v>4786</v>
      </c>
      <c r="B1285" s="24" t="s">
        <v>700</v>
      </c>
      <c r="C1285" s="21" t="s">
        <v>701</v>
      </c>
      <c r="D1285" s="21" t="s">
        <v>4743</v>
      </c>
      <c r="E1285" s="44" t="s">
        <v>231</v>
      </c>
      <c r="F1285" s="23" t="s">
        <v>4787</v>
      </c>
      <c r="G1285" s="23" t="s">
        <v>4788</v>
      </c>
      <c r="H1285" s="29">
        <v>44455</v>
      </c>
      <c r="I1285" s="29">
        <v>45185</v>
      </c>
      <c r="J1285" s="29" t="str">
        <f ca="1">IF(Ugovori_OPULJP[[#This Row],[DATUM ZAVRŠETKA OPERACIJE]]&lt;TODAY(),"završen","u provedbi")</f>
        <v>u provedbi</v>
      </c>
      <c r="K1285" s="43" t="s">
        <v>128</v>
      </c>
      <c r="L1285" s="43" t="s">
        <v>128</v>
      </c>
      <c r="M1285" s="42">
        <v>0.85</v>
      </c>
      <c r="N1285" s="42">
        <v>0.15</v>
      </c>
      <c r="O1285" s="27">
        <f>Ugovori_OPULJP[[#This Row],[Bespovratna sredstva - Ukupno (EU+Nac) HRK
= Ukupna ugovorena vrijednost bespovratnih sredstava]]*Ugovori_OPULJP[[#This Row],[EU STOPA SUFINANCIRANJA %
EU CO-FINANCING RATE %]]</f>
        <v>1753226.1669999999</v>
      </c>
      <c r="P1285" s="27">
        <f>Ugovori_OPULJP[[#This Row],[Bespovratna sredstva - Ukupno (EU+Nac) HRK
= Ukupna ugovorena vrijednost bespovratnih sredstava]]*Ugovori_OPULJP[[#This Row],[STOPA NACIONALNOG SUFINANCIRANJA %]]</f>
        <v>309392.853</v>
      </c>
      <c r="Q1285" s="20">
        <v>2062619.02</v>
      </c>
      <c r="R1285" s="27">
        <v>0</v>
      </c>
      <c r="S1285" s="27">
        <v>0</v>
      </c>
      <c r="T1285" s="20">
        <f>Ugovori_OPULJP[[#This Row],[Bespovratna sredstva - Ukupno (EU+Nac) HRK
= Ukupna ugovorena vrijednost bespovratnih sredstava]]+Ugovori_OPULJP[[#This Row],[Javni doprinos korisnika - HRK]]+Ugovori_OPULJP[[#This Row],[Privatni doprinos korisnika - HRK]]</f>
        <v>2062619.02</v>
      </c>
      <c r="U1285" s="44" t="s">
        <v>709</v>
      </c>
      <c r="V1285" s="44" t="s">
        <v>710</v>
      </c>
      <c r="W1285" s="21" t="s">
        <v>4789</v>
      </c>
      <c r="X1285" s="31" t="s">
        <v>704</v>
      </c>
      <c r="Y1285" s="11"/>
    </row>
    <row r="1286" spans="1:25" ht="51" customHeight="1" x14ac:dyDescent="0.2">
      <c r="A1286" s="119" t="s">
        <v>4790</v>
      </c>
      <c r="B1286" s="34" t="s">
        <v>700</v>
      </c>
      <c r="C1286" s="35" t="s">
        <v>4791</v>
      </c>
      <c r="D1286" s="35" t="s">
        <v>4792</v>
      </c>
      <c r="E1286" s="44" t="s">
        <v>74</v>
      </c>
      <c r="F1286" s="37" t="s">
        <v>4793</v>
      </c>
      <c r="G1286" s="37" t="s">
        <v>4794</v>
      </c>
      <c r="H1286" s="19">
        <v>43720</v>
      </c>
      <c r="I1286" s="19">
        <v>44451</v>
      </c>
      <c r="J1286" s="19" t="str">
        <f ca="1">IF(Ugovori_OPULJP[[#This Row],[DATUM ZAVRŠETKA OPERACIJE]]&lt;TODAY(),"završen","u provedbi")</f>
        <v>završen</v>
      </c>
      <c r="K1286" s="18" t="s">
        <v>82</v>
      </c>
      <c r="L1286" s="18" t="s">
        <v>82</v>
      </c>
      <c r="M1286" s="42">
        <v>0.85</v>
      </c>
      <c r="N1286" s="42">
        <v>0.15</v>
      </c>
      <c r="O1286" s="27">
        <f>Ugovori_OPULJP[[#This Row],[Bespovratna sredstva - Ukupno (EU+Nac) HRK
= Ukupna ugovorena vrijednost bespovratnih sredstava]]*Ugovori_OPULJP[[#This Row],[EU STOPA SUFINANCIRANJA %
EU CO-FINANCING RATE %]]</f>
        <v>883966.02549999999</v>
      </c>
      <c r="P1286" s="27">
        <f>Ugovori_OPULJP[[#This Row],[Bespovratna sredstva - Ukupno (EU+Nac) HRK
= Ukupna ugovorena vrijednost bespovratnih sredstava]]*Ugovori_OPULJP[[#This Row],[STOPA NACIONALNOG SUFINANCIRANJA %]]</f>
        <v>155994.00450000001</v>
      </c>
      <c r="Q1286" s="27">
        <v>1039960.03</v>
      </c>
      <c r="R1286" s="27">
        <v>0</v>
      </c>
      <c r="S1286" s="27">
        <v>0</v>
      </c>
      <c r="T1286" s="20">
        <f>Ugovori_OPULJP[[#This Row],[Bespovratna sredstva - Ukupno (EU+Nac) HRK
= Ukupna ugovorena vrijednost bespovratnih sredstava]]+Ugovori_OPULJP[[#This Row],[Javni doprinos korisnika - HRK]]+Ugovori_OPULJP[[#This Row],[Privatni doprinos korisnika - HRK]]</f>
        <v>1039960.03</v>
      </c>
      <c r="U1286" s="17" t="s">
        <v>32</v>
      </c>
      <c r="V1286" s="17" t="s">
        <v>29</v>
      </c>
      <c r="W1286" s="35" t="s">
        <v>4795</v>
      </c>
      <c r="X1286" s="35" t="s">
        <v>704</v>
      </c>
      <c r="Y1286" s="11"/>
    </row>
    <row r="1287" spans="1:25" ht="51" customHeight="1" x14ac:dyDescent="0.2">
      <c r="A1287" s="119" t="s">
        <v>4796</v>
      </c>
      <c r="B1287" s="34" t="s">
        <v>700</v>
      </c>
      <c r="C1287" s="35" t="s">
        <v>4791</v>
      </c>
      <c r="D1287" s="35" t="s">
        <v>4792</v>
      </c>
      <c r="E1287" s="44" t="s">
        <v>74</v>
      </c>
      <c r="F1287" s="37" t="s">
        <v>4797</v>
      </c>
      <c r="G1287" s="37" t="s">
        <v>4798</v>
      </c>
      <c r="H1287" s="19">
        <v>43707</v>
      </c>
      <c r="I1287" s="19">
        <v>44165</v>
      </c>
      <c r="J1287" s="19" t="str">
        <f ca="1">IF(Ugovori_OPULJP[[#This Row],[DATUM ZAVRŠETKA OPERACIJE]]&lt;TODAY(),"završen","u provedbi")</f>
        <v>završen</v>
      </c>
      <c r="K1287" s="18" t="s">
        <v>82</v>
      </c>
      <c r="L1287" s="18" t="s">
        <v>82</v>
      </c>
      <c r="M1287" s="42">
        <v>0.85</v>
      </c>
      <c r="N1287" s="42">
        <v>0.15</v>
      </c>
      <c r="O1287" s="27">
        <f>Ugovori_OPULJP[[#This Row],[Bespovratna sredstva - Ukupno (EU+Nac) HRK
= Ukupna ugovorena vrijednost bespovratnih sredstava]]*Ugovori_OPULJP[[#This Row],[EU STOPA SUFINANCIRANJA %
EU CO-FINANCING RATE %]]</f>
        <v>616462.5</v>
      </c>
      <c r="P1287" s="27">
        <f>Ugovori_OPULJP[[#This Row],[Bespovratna sredstva - Ukupno (EU+Nac) HRK
= Ukupna ugovorena vrijednost bespovratnih sredstava]]*Ugovori_OPULJP[[#This Row],[STOPA NACIONALNOG SUFINANCIRANJA %]]</f>
        <v>108787.5</v>
      </c>
      <c r="Q1287" s="27">
        <v>725250</v>
      </c>
      <c r="R1287" s="27">
        <v>0</v>
      </c>
      <c r="S1287" s="27">
        <v>0</v>
      </c>
      <c r="T1287" s="20">
        <f>Ugovori_OPULJP[[#This Row],[Bespovratna sredstva - Ukupno (EU+Nac) HRK
= Ukupna ugovorena vrijednost bespovratnih sredstava]]+Ugovori_OPULJP[[#This Row],[Javni doprinos korisnika - HRK]]+Ugovori_OPULJP[[#This Row],[Privatni doprinos korisnika - HRK]]</f>
        <v>725250</v>
      </c>
      <c r="U1287" s="17" t="s">
        <v>32</v>
      </c>
      <c r="V1287" s="17" t="s">
        <v>29</v>
      </c>
      <c r="W1287" s="35" t="s">
        <v>4799</v>
      </c>
      <c r="X1287" s="35" t="s">
        <v>704</v>
      </c>
      <c r="Y1287" s="11"/>
    </row>
    <row r="1288" spans="1:25" ht="38.25" customHeight="1" x14ac:dyDescent="0.2">
      <c r="A1288" s="33" t="s">
        <v>4800</v>
      </c>
      <c r="B1288" s="34" t="s">
        <v>700</v>
      </c>
      <c r="C1288" s="35" t="s">
        <v>4791</v>
      </c>
      <c r="D1288" s="35" t="s">
        <v>4792</v>
      </c>
      <c r="E1288" s="44" t="s">
        <v>74</v>
      </c>
      <c r="F1288" s="37" t="s">
        <v>12985</v>
      </c>
      <c r="G1288" s="37" t="s">
        <v>2337</v>
      </c>
      <c r="H1288" s="19">
        <v>43719</v>
      </c>
      <c r="I1288" s="19">
        <v>44146</v>
      </c>
      <c r="J1288" s="19" t="str">
        <f ca="1">IF(Ugovori_OPULJP[[#This Row],[DATUM ZAVRŠETKA OPERACIJE]]&lt;TODAY(),"završen","u provedbi")</f>
        <v>završen</v>
      </c>
      <c r="K1288" s="18" t="s">
        <v>82</v>
      </c>
      <c r="L1288" s="18" t="s">
        <v>248</v>
      </c>
      <c r="M1288" s="42">
        <v>0.85</v>
      </c>
      <c r="N1288" s="42">
        <v>0.15</v>
      </c>
      <c r="O1288" s="27">
        <f>Ugovori_OPULJP[[#This Row],[Bespovratna sredstva - Ukupno (EU+Nac) HRK
= Ukupna ugovorena vrijednost bespovratnih sredstava]]*Ugovori_OPULJP[[#This Row],[EU STOPA SUFINANCIRANJA %
EU CO-FINANCING RATE %]]</f>
        <v>529514.8949999999</v>
      </c>
      <c r="P1288" s="27">
        <f>Ugovori_OPULJP[[#This Row],[Bespovratna sredstva - Ukupno (EU+Nac) HRK
= Ukupna ugovorena vrijednost bespovratnih sredstava]]*Ugovori_OPULJP[[#This Row],[STOPA NACIONALNOG SUFINANCIRANJA %]]</f>
        <v>93443.804999999993</v>
      </c>
      <c r="Q1288" s="27">
        <v>622958.69999999995</v>
      </c>
      <c r="R1288" s="27">
        <v>0</v>
      </c>
      <c r="S1288" s="27">
        <v>0</v>
      </c>
      <c r="T1288" s="20">
        <f>Ugovori_OPULJP[[#This Row],[Bespovratna sredstva - Ukupno (EU+Nac) HRK
= Ukupna ugovorena vrijednost bespovratnih sredstava]]+Ugovori_OPULJP[[#This Row],[Javni doprinos korisnika - HRK]]+Ugovori_OPULJP[[#This Row],[Privatni doprinos korisnika - HRK]]</f>
        <v>622958.69999999995</v>
      </c>
      <c r="U1288" s="17" t="s">
        <v>32</v>
      </c>
      <c r="V1288" s="17" t="s">
        <v>29</v>
      </c>
      <c r="W1288" s="35" t="s">
        <v>4801</v>
      </c>
      <c r="X1288" s="35" t="s">
        <v>704</v>
      </c>
      <c r="Y1288" s="11"/>
    </row>
    <row r="1289" spans="1:25" ht="51" customHeight="1" x14ac:dyDescent="0.2">
      <c r="A1289" s="33" t="s">
        <v>4802</v>
      </c>
      <c r="B1289" s="34" t="s">
        <v>700</v>
      </c>
      <c r="C1289" s="35" t="s">
        <v>4791</v>
      </c>
      <c r="D1289" s="35" t="s">
        <v>4792</v>
      </c>
      <c r="E1289" s="44" t="s">
        <v>74</v>
      </c>
      <c r="F1289" s="37" t="s">
        <v>4803</v>
      </c>
      <c r="G1289" s="37" t="s">
        <v>3111</v>
      </c>
      <c r="H1289" s="19">
        <v>43707</v>
      </c>
      <c r="I1289" s="19">
        <v>44255</v>
      </c>
      <c r="J1289" s="19" t="str">
        <f ca="1">IF(Ugovori_OPULJP[[#This Row],[DATUM ZAVRŠETKA OPERACIJE]]&lt;TODAY(),"završen","u provedbi")</f>
        <v>završen</v>
      </c>
      <c r="K1289" s="18" t="s">
        <v>82</v>
      </c>
      <c r="L1289" s="18" t="s">
        <v>82</v>
      </c>
      <c r="M1289" s="42">
        <v>0.85</v>
      </c>
      <c r="N1289" s="42">
        <v>0.15</v>
      </c>
      <c r="O1289" s="27">
        <f>Ugovori_OPULJP[[#This Row],[Bespovratna sredstva - Ukupno (EU+Nac) HRK
= Ukupna ugovorena vrijednost bespovratnih sredstava]]*Ugovori_OPULJP[[#This Row],[EU STOPA SUFINANCIRANJA %
EU CO-FINANCING RATE %]]</f>
        <v>625850.98800000001</v>
      </c>
      <c r="P1289" s="27">
        <f>Ugovori_OPULJP[[#This Row],[Bespovratna sredstva - Ukupno (EU+Nac) HRK
= Ukupna ugovorena vrijednost bespovratnih sredstava]]*Ugovori_OPULJP[[#This Row],[STOPA NACIONALNOG SUFINANCIRANJA %]]</f>
        <v>110444.292</v>
      </c>
      <c r="Q1289" s="27">
        <v>736295.28</v>
      </c>
      <c r="R1289" s="27">
        <v>0</v>
      </c>
      <c r="S1289" s="27">
        <v>0</v>
      </c>
      <c r="T1289" s="20">
        <f>Ugovori_OPULJP[[#This Row],[Bespovratna sredstva - Ukupno (EU+Nac) HRK
= Ukupna ugovorena vrijednost bespovratnih sredstava]]+Ugovori_OPULJP[[#This Row],[Javni doprinos korisnika - HRK]]+Ugovori_OPULJP[[#This Row],[Privatni doprinos korisnika - HRK]]</f>
        <v>736295.28</v>
      </c>
      <c r="U1289" s="17" t="s">
        <v>32</v>
      </c>
      <c r="V1289" s="17" t="s">
        <v>29</v>
      </c>
      <c r="W1289" s="35" t="s">
        <v>4804</v>
      </c>
      <c r="X1289" s="35" t="s">
        <v>704</v>
      </c>
      <c r="Y1289" s="11"/>
    </row>
    <row r="1290" spans="1:25" ht="51" customHeight="1" x14ac:dyDescent="0.2">
      <c r="A1290" s="33" t="s">
        <v>4805</v>
      </c>
      <c r="B1290" s="34" t="s">
        <v>700</v>
      </c>
      <c r="C1290" s="35" t="s">
        <v>4791</v>
      </c>
      <c r="D1290" s="35" t="s">
        <v>4792</v>
      </c>
      <c r="E1290" s="44" t="s">
        <v>74</v>
      </c>
      <c r="F1290" s="37" t="s">
        <v>4806</v>
      </c>
      <c r="G1290" s="37" t="s">
        <v>4807</v>
      </c>
      <c r="H1290" s="19">
        <v>43707</v>
      </c>
      <c r="I1290" s="19">
        <v>44165</v>
      </c>
      <c r="J1290" s="19" t="str">
        <f ca="1">IF(Ugovori_OPULJP[[#This Row],[DATUM ZAVRŠETKA OPERACIJE]]&lt;TODAY(),"završen","u provedbi")</f>
        <v>završen</v>
      </c>
      <c r="K1290" s="18" t="s">
        <v>82</v>
      </c>
      <c r="L1290" s="18" t="s">
        <v>82</v>
      </c>
      <c r="M1290" s="42">
        <v>0.85</v>
      </c>
      <c r="N1290" s="42">
        <v>0.15</v>
      </c>
      <c r="O1290" s="27">
        <f>Ugovori_OPULJP[[#This Row],[Bespovratna sredstva - Ukupno (EU+Nac) HRK
= Ukupna ugovorena vrijednost bespovratnih sredstava]]*Ugovori_OPULJP[[#This Row],[EU STOPA SUFINANCIRANJA %
EU CO-FINANCING RATE %]]</f>
        <v>476200.09850000002</v>
      </c>
      <c r="P1290" s="27">
        <f>Ugovori_OPULJP[[#This Row],[Bespovratna sredstva - Ukupno (EU+Nac) HRK
= Ukupna ugovorena vrijednost bespovratnih sredstava]]*Ugovori_OPULJP[[#This Row],[STOPA NACIONALNOG SUFINANCIRANJA %]]</f>
        <v>84035.311499999996</v>
      </c>
      <c r="Q1290" s="27">
        <v>560235.41</v>
      </c>
      <c r="R1290" s="27">
        <v>0</v>
      </c>
      <c r="S1290" s="27">
        <v>0</v>
      </c>
      <c r="T1290" s="20">
        <f>Ugovori_OPULJP[[#This Row],[Bespovratna sredstva - Ukupno (EU+Nac) HRK
= Ukupna ugovorena vrijednost bespovratnih sredstava]]+Ugovori_OPULJP[[#This Row],[Javni doprinos korisnika - HRK]]+Ugovori_OPULJP[[#This Row],[Privatni doprinos korisnika - HRK]]</f>
        <v>560235.41</v>
      </c>
      <c r="U1290" s="17" t="s">
        <v>32</v>
      </c>
      <c r="V1290" s="17" t="s">
        <v>29</v>
      </c>
      <c r="W1290" s="35" t="s">
        <v>4808</v>
      </c>
      <c r="X1290" s="35" t="s">
        <v>704</v>
      </c>
      <c r="Y1290" s="11"/>
    </row>
    <row r="1291" spans="1:25" ht="51" customHeight="1" x14ac:dyDescent="0.2">
      <c r="A1291" s="33" t="s">
        <v>4809</v>
      </c>
      <c r="B1291" s="34" t="s">
        <v>700</v>
      </c>
      <c r="C1291" s="35" t="s">
        <v>4791</v>
      </c>
      <c r="D1291" s="35" t="s">
        <v>4792</v>
      </c>
      <c r="E1291" s="44" t="s">
        <v>74</v>
      </c>
      <c r="F1291" s="37" t="s">
        <v>4810</v>
      </c>
      <c r="G1291" s="23" t="s">
        <v>142</v>
      </c>
      <c r="H1291" s="19">
        <v>43707</v>
      </c>
      <c r="I1291" s="19">
        <v>44165</v>
      </c>
      <c r="J1291" s="19" t="str">
        <f ca="1">IF(Ugovori_OPULJP[[#This Row],[DATUM ZAVRŠETKA OPERACIJE]]&lt;TODAY(),"završen","u provedbi")</f>
        <v>završen</v>
      </c>
      <c r="K1291" s="18" t="s">
        <v>82</v>
      </c>
      <c r="L1291" s="18" t="s">
        <v>31</v>
      </c>
      <c r="M1291" s="42">
        <v>0.85</v>
      </c>
      <c r="N1291" s="42">
        <v>0.15</v>
      </c>
      <c r="O1291" s="27">
        <f>Ugovori_OPULJP[[#This Row],[Bespovratna sredstva - Ukupno (EU+Nac) HRK
= Ukupna ugovorena vrijednost bespovratnih sredstava]]*Ugovori_OPULJP[[#This Row],[EU STOPA SUFINANCIRANJA %
EU CO-FINANCING RATE %]]</f>
        <v>755628.93699999992</v>
      </c>
      <c r="P1291" s="27">
        <f>Ugovori_OPULJP[[#This Row],[Bespovratna sredstva - Ukupno (EU+Nac) HRK
= Ukupna ugovorena vrijednost bespovratnih sredstava]]*Ugovori_OPULJP[[#This Row],[STOPA NACIONALNOG SUFINANCIRANJA %]]</f>
        <v>133346.283</v>
      </c>
      <c r="Q1291" s="27">
        <v>888975.22</v>
      </c>
      <c r="R1291" s="27">
        <v>0</v>
      </c>
      <c r="S1291" s="27">
        <v>0</v>
      </c>
      <c r="T1291" s="20">
        <f>Ugovori_OPULJP[[#This Row],[Bespovratna sredstva - Ukupno (EU+Nac) HRK
= Ukupna ugovorena vrijednost bespovratnih sredstava]]+Ugovori_OPULJP[[#This Row],[Javni doprinos korisnika - HRK]]+Ugovori_OPULJP[[#This Row],[Privatni doprinos korisnika - HRK]]</f>
        <v>888975.22</v>
      </c>
      <c r="U1291" s="17" t="s">
        <v>32</v>
      </c>
      <c r="V1291" s="17" t="s">
        <v>29</v>
      </c>
      <c r="W1291" s="35" t="s">
        <v>4811</v>
      </c>
      <c r="X1291" s="35" t="s">
        <v>704</v>
      </c>
      <c r="Y1291" s="11"/>
    </row>
    <row r="1292" spans="1:25" ht="38.25" customHeight="1" x14ac:dyDescent="0.2">
      <c r="A1292" s="33" t="s">
        <v>4812</v>
      </c>
      <c r="B1292" s="34" t="s">
        <v>700</v>
      </c>
      <c r="C1292" s="35" t="s">
        <v>4791</v>
      </c>
      <c r="D1292" s="35" t="s">
        <v>4792</v>
      </c>
      <c r="E1292" s="44" t="s">
        <v>74</v>
      </c>
      <c r="F1292" s="37" t="s">
        <v>4813</v>
      </c>
      <c r="G1292" s="37" t="s">
        <v>1490</v>
      </c>
      <c r="H1292" s="19">
        <v>43707</v>
      </c>
      <c r="I1292" s="19">
        <v>44499</v>
      </c>
      <c r="J1292" s="19" t="str">
        <f ca="1">IF(Ugovori_OPULJP[[#This Row],[DATUM ZAVRŠETKA OPERACIJE]]&lt;TODAY(),"završen","u provedbi")</f>
        <v>završen</v>
      </c>
      <c r="K1292" s="18" t="s">
        <v>82</v>
      </c>
      <c r="L1292" s="18" t="s">
        <v>82</v>
      </c>
      <c r="M1292" s="42">
        <v>0.85</v>
      </c>
      <c r="N1292" s="42">
        <v>0.15</v>
      </c>
      <c r="O1292" s="27">
        <f>Ugovori_OPULJP[[#This Row],[Bespovratna sredstva - Ukupno (EU+Nac) HRK
= Ukupna ugovorena vrijednost bespovratnih sredstava]]*Ugovori_OPULJP[[#This Row],[EU STOPA SUFINANCIRANJA %
EU CO-FINANCING RATE %]]</f>
        <v>1246703.2279999999</v>
      </c>
      <c r="P1292" s="27">
        <f>Ugovori_OPULJP[[#This Row],[Bespovratna sredstva - Ukupno (EU+Nac) HRK
= Ukupna ugovorena vrijednost bespovratnih sredstava]]*Ugovori_OPULJP[[#This Row],[STOPA NACIONALNOG SUFINANCIRANJA %]]</f>
        <v>220006.45199999999</v>
      </c>
      <c r="Q1292" s="27">
        <v>1466709.68</v>
      </c>
      <c r="R1292" s="27">
        <v>0</v>
      </c>
      <c r="S1292" s="27">
        <v>0</v>
      </c>
      <c r="T1292" s="20">
        <f>Ugovori_OPULJP[[#This Row],[Bespovratna sredstva - Ukupno (EU+Nac) HRK
= Ukupna ugovorena vrijednost bespovratnih sredstava]]+Ugovori_OPULJP[[#This Row],[Javni doprinos korisnika - HRK]]+Ugovori_OPULJP[[#This Row],[Privatni doprinos korisnika - HRK]]</f>
        <v>1466709.68</v>
      </c>
      <c r="U1292" s="17" t="s">
        <v>32</v>
      </c>
      <c r="V1292" s="17" t="s">
        <v>29</v>
      </c>
      <c r="W1292" s="35" t="s">
        <v>4814</v>
      </c>
      <c r="X1292" s="35" t="s">
        <v>704</v>
      </c>
      <c r="Y1292" s="11"/>
    </row>
    <row r="1293" spans="1:25" ht="38.25" customHeight="1" x14ac:dyDescent="0.2">
      <c r="A1293" s="33" t="s">
        <v>4815</v>
      </c>
      <c r="B1293" s="34" t="s">
        <v>700</v>
      </c>
      <c r="C1293" s="35" t="s">
        <v>4791</v>
      </c>
      <c r="D1293" s="35" t="s">
        <v>4792</v>
      </c>
      <c r="E1293" s="44" t="s">
        <v>74</v>
      </c>
      <c r="F1293" s="37" t="s">
        <v>4816</v>
      </c>
      <c r="G1293" s="37" t="s">
        <v>4817</v>
      </c>
      <c r="H1293" s="19">
        <v>43721</v>
      </c>
      <c r="I1293" s="19">
        <v>44087</v>
      </c>
      <c r="J1293" s="19" t="str">
        <f ca="1">IF(Ugovori_OPULJP[[#This Row],[DATUM ZAVRŠETKA OPERACIJE]]&lt;TODAY(),"završen","u provedbi")</f>
        <v>završen</v>
      </c>
      <c r="K1293" s="18" t="s">
        <v>82</v>
      </c>
      <c r="L1293" s="18" t="s">
        <v>82</v>
      </c>
      <c r="M1293" s="42">
        <v>0.85</v>
      </c>
      <c r="N1293" s="42">
        <v>0.15</v>
      </c>
      <c r="O1293" s="27">
        <f>Ugovori_OPULJP[[#This Row],[Bespovratna sredstva - Ukupno (EU+Nac) HRK
= Ukupna ugovorena vrijednost bespovratnih sredstava]]*Ugovori_OPULJP[[#This Row],[EU STOPA SUFINANCIRANJA %
EU CO-FINANCING RATE %]]</f>
        <v>967087.5</v>
      </c>
      <c r="P1293" s="27">
        <f>Ugovori_OPULJP[[#This Row],[Bespovratna sredstva - Ukupno (EU+Nac) HRK
= Ukupna ugovorena vrijednost bespovratnih sredstava]]*Ugovori_OPULJP[[#This Row],[STOPA NACIONALNOG SUFINANCIRANJA %]]</f>
        <v>170662.5</v>
      </c>
      <c r="Q1293" s="27">
        <v>1137750</v>
      </c>
      <c r="R1293" s="27">
        <v>0</v>
      </c>
      <c r="S1293" s="27">
        <v>0</v>
      </c>
      <c r="T1293" s="20">
        <f>Ugovori_OPULJP[[#This Row],[Bespovratna sredstva - Ukupno (EU+Nac) HRK
= Ukupna ugovorena vrijednost bespovratnih sredstava]]+Ugovori_OPULJP[[#This Row],[Javni doprinos korisnika - HRK]]+Ugovori_OPULJP[[#This Row],[Privatni doprinos korisnika - HRK]]</f>
        <v>1137750</v>
      </c>
      <c r="U1293" s="17" t="s">
        <v>32</v>
      </c>
      <c r="V1293" s="17" t="s">
        <v>29</v>
      </c>
      <c r="W1293" s="35" t="s">
        <v>4818</v>
      </c>
      <c r="X1293" s="35" t="s">
        <v>704</v>
      </c>
      <c r="Y1293" s="11"/>
    </row>
    <row r="1294" spans="1:25" ht="38.25" customHeight="1" x14ac:dyDescent="0.2">
      <c r="A1294" s="33" t="s">
        <v>4819</v>
      </c>
      <c r="B1294" s="34" t="s">
        <v>700</v>
      </c>
      <c r="C1294" s="35" t="s">
        <v>4791</v>
      </c>
      <c r="D1294" s="35" t="s">
        <v>4792</v>
      </c>
      <c r="E1294" s="44" t="s">
        <v>74</v>
      </c>
      <c r="F1294" s="37" t="s">
        <v>4820</v>
      </c>
      <c r="G1294" s="37" t="s">
        <v>12869</v>
      </c>
      <c r="H1294" s="19">
        <v>43707</v>
      </c>
      <c r="I1294" s="19">
        <v>44165</v>
      </c>
      <c r="J1294" s="19" t="str">
        <f ca="1">IF(Ugovori_OPULJP[[#This Row],[DATUM ZAVRŠETKA OPERACIJE]]&lt;TODAY(),"završen","u provedbi")</f>
        <v>završen</v>
      </c>
      <c r="K1294" s="18" t="s">
        <v>82</v>
      </c>
      <c r="L1294" s="18" t="s">
        <v>82</v>
      </c>
      <c r="M1294" s="42">
        <v>0.85</v>
      </c>
      <c r="N1294" s="42">
        <v>0.15</v>
      </c>
      <c r="O1294" s="27">
        <f>Ugovori_OPULJP[[#This Row],[Bespovratna sredstva - Ukupno (EU+Nac) HRK
= Ukupna ugovorena vrijednost bespovratnih sredstava]]*Ugovori_OPULJP[[#This Row],[EU STOPA SUFINANCIRANJA %
EU CO-FINANCING RATE %]]</f>
        <v>807696.36699999997</v>
      </c>
      <c r="P1294" s="27">
        <f>Ugovori_OPULJP[[#This Row],[Bespovratna sredstva - Ukupno (EU+Nac) HRK
= Ukupna ugovorena vrijednost bespovratnih sredstava]]*Ugovori_OPULJP[[#This Row],[STOPA NACIONALNOG SUFINANCIRANJA %]]</f>
        <v>142534.65299999999</v>
      </c>
      <c r="Q1294" s="27">
        <v>950231.02</v>
      </c>
      <c r="R1294" s="27">
        <v>0</v>
      </c>
      <c r="S1294" s="27">
        <v>0</v>
      </c>
      <c r="T1294" s="20">
        <f>Ugovori_OPULJP[[#This Row],[Bespovratna sredstva - Ukupno (EU+Nac) HRK
= Ukupna ugovorena vrijednost bespovratnih sredstava]]+Ugovori_OPULJP[[#This Row],[Javni doprinos korisnika - HRK]]+Ugovori_OPULJP[[#This Row],[Privatni doprinos korisnika - HRK]]</f>
        <v>950231.02</v>
      </c>
      <c r="U1294" s="17" t="s">
        <v>32</v>
      </c>
      <c r="V1294" s="17" t="s">
        <v>29</v>
      </c>
      <c r="W1294" s="35" t="s">
        <v>4821</v>
      </c>
      <c r="X1294" s="35" t="s">
        <v>704</v>
      </c>
      <c r="Y1294" s="11"/>
    </row>
    <row r="1295" spans="1:25" ht="38.25" customHeight="1" x14ac:dyDescent="0.2">
      <c r="A1295" s="33" t="s">
        <v>4822</v>
      </c>
      <c r="B1295" s="34" t="s">
        <v>700</v>
      </c>
      <c r="C1295" s="35" t="s">
        <v>4791</v>
      </c>
      <c r="D1295" s="35" t="s">
        <v>4792</v>
      </c>
      <c r="E1295" s="44" t="s">
        <v>74</v>
      </c>
      <c r="F1295" s="37" t="s">
        <v>4823</v>
      </c>
      <c r="G1295" s="37" t="s">
        <v>12870</v>
      </c>
      <c r="H1295" s="19">
        <v>43707</v>
      </c>
      <c r="I1295" s="19">
        <v>44226</v>
      </c>
      <c r="J1295" s="19" t="str">
        <f ca="1">IF(Ugovori_OPULJP[[#This Row],[DATUM ZAVRŠETKA OPERACIJE]]&lt;TODAY(),"završen","u provedbi")</f>
        <v>završen</v>
      </c>
      <c r="K1295" s="18" t="s">
        <v>82</v>
      </c>
      <c r="L1295" s="18" t="s">
        <v>82</v>
      </c>
      <c r="M1295" s="42">
        <v>0.85</v>
      </c>
      <c r="N1295" s="42">
        <v>0.15</v>
      </c>
      <c r="O1295" s="27">
        <f>Ugovori_OPULJP[[#This Row],[Bespovratna sredstva - Ukupno (EU+Nac) HRK
= Ukupna ugovorena vrijednost bespovratnih sredstava]]*Ugovori_OPULJP[[#This Row],[EU STOPA SUFINANCIRANJA %
EU CO-FINANCING RATE %]]</f>
        <v>496310.24</v>
      </c>
      <c r="P1295" s="27">
        <f>Ugovori_OPULJP[[#This Row],[Bespovratna sredstva - Ukupno (EU+Nac) HRK
= Ukupna ugovorena vrijednost bespovratnih sredstava]]*Ugovori_OPULJP[[#This Row],[STOPA NACIONALNOG SUFINANCIRANJA %]]</f>
        <v>87584.16</v>
      </c>
      <c r="Q1295" s="27">
        <v>583894.4</v>
      </c>
      <c r="R1295" s="27">
        <v>0</v>
      </c>
      <c r="S1295" s="27">
        <v>0</v>
      </c>
      <c r="T1295" s="20">
        <f>Ugovori_OPULJP[[#This Row],[Bespovratna sredstva - Ukupno (EU+Nac) HRK
= Ukupna ugovorena vrijednost bespovratnih sredstava]]+Ugovori_OPULJP[[#This Row],[Javni doprinos korisnika - HRK]]+Ugovori_OPULJP[[#This Row],[Privatni doprinos korisnika - HRK]]</f>
        <v>583894.4</v>
      </c>
      <c r="U1295" s="17" t="s">
        <v>32</v>
      </c>
      <c r="V1295" s="17" t="s">
        <v>29</v>
      </c>
      <c r="W1295" s="35" t="s">
        <v>4824</v>
      </c>
      <c r="X1295" s="35" t="s">
        <v>704</v>
      </c>
      <c r="Y1295" s="11"/>
    </row>
    <row r="1296" spans="1:25" ht="51" customHeight="1" x14ac:dyDescent="0.2">
      <c r="A1296" s="33" t="s">
        <v>4825</v>
      </c>
      <c r="B1296" s="34" t="s">
        <v>700</v>
      </c>
      <c r="C1296" s="35" t="s">
        <v>4791</v>
      </c>
      <c r="D1296" s="35" t="s">
        <v>4792</v>
      </c>
      <c r="E1296" s="44" t="s">
        <v>74</v>
      </c>
      <c r="F1296" s="37" t="s">
        <v>4826</v>
      </c>
      <c r="G1296" s="37" t="s">
        <v>12871</v>
      </c>
      <c r="H1296" s="19">
        <v>43707</v>
      </c>
      <c r="I1296" s="19">
        <v>44316</v>
      </c>
      <c r="J1296" s="19" t="str">
        <f ca="1">IF(Ugovori_OPULJP[[#This Row],[DATUM ZAVRŠETKA OPERACIJE]]&lt;TODAY(),"završen","u provedbi")</f>
        <v>završen</v>
      </c>
      <c r="K1296" s="18" t="s">
        <v>82</v>
      </c>
      <c r="L1296" s="18" t="s">
        <v>82</v>
      </c>
      <c r="M1296" s="42">
        <v>0.85</v>
      </c>
      <c r="N1296" s="42">
        <v>0.15</v>
      </c>
      <c r="O1296" s="27">
        <f>Ugovori_OPULJP[[#This Row],[Bespovratna sredstva - Ukupno (EU+Nac) HRK
= Ukupna ugovorena vrijednost bespovratnih sredstava]]*Ugovori_OPULJP[[#This Row],[EU STOPA SUFINANCIRANJA %
EU CO-FINANCING RATE %]]</f>
        <v>786846.47049999994</v>
      </c>
      <c r="P1296" s="27">
        <f>Ugovori_OPULJP[[#This Row],[Bespovratna sredstva - Ukupno (EU+Nac) HRK
= Ukupna ugovorena vrijednost bespovratnih sredstava]]*Ugovori_OPULJP[[#This Row],[STOPA NACIONALNOG SUFINANCIRANJA %]]</f>
        <v>138855.25949999999</v>
      </c>
      <c r="Q1296" s="27">
        <v>925701.73</v>
      </c>
      <c r="R1296" s="27">
        <v>0</v>
      </c>
      <c r="S1296" s="27">
        <v>0</v>
      </c>
      <c r="T1296" s="20">
        <f>Ugovori_OPULJP[[#This Row],[Bespovratna sredstva - Ukupno (EU+Nac) HRK
= Ukupna ugovorena vrijednost bespovratnih sredstava]]+Ugovori_OPULJP[[#This Row],[Javni doprinos korisnika - HRK]]+Ugovori_OPULJP[[#This Row],[Privatni doprinos korisnika - HRK]]</f>
        <v>925701.73</v>
      </c>
      <c r="U1296" s="17" t="s">
        <v>32</v>
      </c>
      <c r="V1296" s="17" t="s">
        <v>29</v>
      </c>
      <c r="W1296" s="35" t="s">
        <v>4827</v>
      </c>
      <c r="X1296" s="35" t="s">
        <v>704</v>
      </c>
      <c r="Y1296" s="11"/>
    </row>
    <row r="1297" spans="1:25" ht="51" customHeight="1" x14ac:dyDescent="0.2">
      <c r="A1297" s="33" t="s">
        <v>4828</v>
      </c>
      <c r="B1297" s="34" t="s">
        <v>700</v>
      </c>
      <c r="C1297" s="35" t="s">
        <v>4791</v>
      </c>
      <c r="D1297" s="35" t="s">
        <v>4792</v>
      </c>
      <c r="E1297" s="44" t="s">
        <v>74</v>
      </c>
      <c r="F1297" s="37" t="s">
        <v>4829</v>
      </c>
      <c r="G1297" s="37" t="s">
        <v>4830</v>
      </c>
      <c r="H1297" s="19">
        <v>43707</v>
      </c>
      <c r="I1297" s="19">
        <v>44346</v>
      </c>
      <c r="J1297" s="19" t="str">
        <f ca="1">IF(Ugovori_OPULJP[[#This Row],[DATUM ZAVRŠETKA OPERACIJE]]&lt;TODAY(),"završen","u provedbi")</f>
        <v>završen</v>
      </c>
      <c r="K1297" s="18" t="s">
        <v>82</v>
      </c>
      <c r="L1297" s="18" t="s">
        <v>31</v>
      </c>
      <c r="M1297" s="42">
        <v>0.85</v>
      </c>
      <c r="N1297" s="42">
        <v>0.15</v>
      </c>
      <c r="O1297" s="27">
        <f>Ugovori_OPULJP[[#This Row],[Bespovratna sredstva - Ukupno (EU+Nac) HRK
= Ukupna ugovorena vrijednost bespovratnih sredstava]]*Ugovori_OPULJP[[#This Row],[EU STOPA SUFINANCIRANJA %
EU CO-FINANCING RATE %]]</f>
        <v>888439.54149999993</v>
      </c>
      <c r="P1297" s="27">
        <f>Ugovori_OPULJP[[#This Row],[Bespovratna sredstva - Ukupno (EU+Nac) HRK
= Ukupna ugovorena vrijednost bespovratnih sredstava]]*Ugovori_OPULJP[[#This Row],[STOPA NACIONALNOG SUFINANCIRANJA %]]</f>
        <v>156783.4485</v>
      </c>
      <c r="Q1297" s="27">
        <v>1045222.99</v>
      </c>
      <c r="R1297" s="27">
        <v>0</v>
      </c>
      <c r="S1297" s="27">
        <v>0</v>
      </c>
      <c r="T1297" s="20">
        <f>Ugovori_OPULJP[[#This Row],[Bespovratna sredstva - Ukupno (EU+Nac) HRK
= Ukupna ugovorena vrijednost bespovratnih sredstava]]+Ugovori_OPULJP[[#This Row],[Javni doprinos korisnika - HRK]]+Ugovori_OPULJP[[#This Row],[Privatni doprinos korisnika - HRK]]</f>
        <v>1045222.99</v>
      </c>
      <c r="U1297" s="17" t="s">
        <v>32</v>
      </c>
      <c r="V1297" s="17" t="s">
        <v>29</v>
      </c>
      <c r="W1297" s="35" t="s">
        <v>4831</v>
      </c>
      <c r="X1297" s="35" t="s">
        <v>704</v>
      </c>
      <c r="Y1297" s="11"/>
    </row>
    <row r="1298" spans="1:25" ht="51" customHeight="1" x14ac:dyDescent="0.2">
      <c r="A1298" s="33" t="s">
        <v>4832</v>
      </c>
      <c r="B1298" s="34" t="s">
        <v>700</v>
      </c>
      <c r="C1298" s="35" t="s">
        <v>4791</v>
      </c>
      <c r="D1298" s="35" t="s">
        <v>4792</v>
      </c>
      <c r="E1298" s="44" t="s">
        <v>74</v>
      </c>
      <c r="F1298" s="37" t="s">
        <v>4833</v>
      </c>
      <c r="G1298" s="37" t="s">
        <v>4834</v>
      </c>
      <c r="H1298" s="19">
        <v>43712</v>
      </c>
      <c r="I1298" s="19">
        <v>44808</v>
      </c>
      <c r="J1298" s="19" t="str">
        <f ca="1">IF(Ugovori_OPULJP[[#This Row],[DATUM ZAVRŠETKA OPERACIJE]]&lt;TODAY(),"završen","u provedbi")</f>
        <v>u provedbi</v>
      </c>
      <c r="K1298" s="18" t="s">
        <v>402</v>
      </c>
      <c r="L1298" s="18" t="s">
        <v>402</v>
      </c>
      <c r="M1298" s="42">
        <v>0.85</v>
      </c>
      <c r="N1298" s="42">
        <v>0.15</v>
      </c>
      <c r="O1298" s="27">
        <f>Ugovori_OPULJP[[#This Row],[Bespovratna sredstva - Ukupno (EU+Nac) HRK
= Ukupna ugovorena vrijednost bespovratnih sredstava]]*Ugovori_OPULJP[[#This Row],[EU STOPA SUFINANCIRANJA %
EU CO-FINANCING RATE %]]</f>
        <v>1269381.5</v>
      </c>
      <c r="P1298" s="27">
        <f>Ugovori_OPULJP[[#This Row],[Bespovratna sredstva - Ukupno (EU+Nac) HRK
= Ukupna ugovorena vrijednost bespovratnih sredstava]]*Ugovori_OPULJP[[#This Row],[STOPA NACIONALNOG SUFINANCIRANJA %]]</f>
        <v>224008.5</v>
      </c>
      <c r="Q1298" s="27">
        <v>1493390</v>
      </c>
      <c r="R1298" s="27">
        <v>0</v>
      </c>
      <c r="S1298" s="27">
        <v>0</v>
      </c>
      <c r="T1298" s="20">
        <f>Ugovori_OPULJP[[#This Row],[Bespovratna sredstva - Ukupno (EU+Nac) HRK
= Ukupna ugovorena vrijednost bespovratnih sredstava]]+Ugovori_OPULJP[[#This Row],[Javni doprinos korisnika - HRK]]+Ugovori_OPULJP[[#This Row],[Privatni doprinos korisnika - HRK]]</f>
        <v>1493390</v>
      </c>
      <c r="U1298" s="17" t="s">
        <v>32</v>
      </c>
      <c r="V1298" s="17" t="s">
        <v>29</v>
      </c>
      <c r="W1298" s="35" t="s">
        <v>4835</v>
      </c>
      <c r="X1298" s="35" t="s">
        <v>704</v>
      </c>
      <c r="Y1298" s="11"/>
    </row>
    <row r="1299" spans="1:25" ht="51" customHeight="1" x14ac:dyDescent="0.2">
      <c r="A1299" s="33" t="s">
        <v>4836</v>
      </c>
      <c r="B1299" s="34" t="s">
        <v>700</v>
      </c>
      <c r="C1299" s="35" t="s">
        <v>4791</v>
      </c>
      <c r="D1299" s="35" t="s">
        <v>4792</v>
      </c>
      <c r="E1299" s="44" t="s">
        <v>74</v>
      </c>
      <c r="F1299" s="37" t="s">
        <v>4837</v>
      </c>
      <c r="G1299" s="37" t="s">
        <v>4838</v>
      </c>
      <c r="H1299" s="19">
        <v>43707</v>
      </c>
      <c r="I1299" s="19">
        <v>44316</v>
      </c>
      <c r="J1299" s="19" t="str">
        <f ca="1">IF(Ugovori_OPULJP[[#This Row],[DATUM ZAVRŠETKA OPERACIJE]]&lt;TODAY(),"završen","u provedbi")</f>
        <v>završen</v>
      </c>
      <c r="K1299" s="18" t="s">
        <v>82</v>
      </c>
      <c r="L1299" s="18" t="s">
        <v>82</v>
      </c>
      <c r="M1299" s="42">
        <v>0.85</v>
      </c>
      <c r="N1299" s="42">
        <v>0.15</v>
      </c>
      <c r="O1299" s="27">
        <f>Ugovori_OPULJP[[#This Row],[Bespovratna sredstva - Ukupno (EU+Nac) HRK
= Ukupna ugovorena vrijednost bespovratnih sredstava]]*Ugovori_OPULJP[[#This Row],[EU STOPA SUFINANCIRANJA %
EU CO-FINANCING RATE %]]</f>
        <v>992915.68500000006</v>
      </c>
      <c r="P1299" s="27">
        <f>Ugovori_OPULJP[[#This Row],[Bespovratna sredstva - Ukupno (EU+Nac) HRK
= Ukupna ugovorena vrijednost bespovratnih sredstava]]*Ugovori_OPULJP[[#This Row],[STOPA NACIONALNOG SUFINANCIRANJA %]]</f>
        <v>175220.41500000001</v>
      </c>
      <c r="Q1299" s="27">
        <v>1168136.1000000001</v>
      </c>
      <c r="R1299" s="27">
        <v>0</v>
      </c>
      <c r="S1299" s="27">
        <v>0</v>
      </c>
      <c r="T1299" s="20">
        <f>Ugovori_OPULJP[[#This Row],[Bespovratna sredstva - Ukupno (EU+Nac) HRK
= Ukupna ugovorena vrijednost bespovratnih sredstava]]+Ugovori_OPULJP[[#This Row],[Javni doprinos korisnika - HRK]]+Ugovori_OPULJP[[#This Row],[Privatni doprinos korisnika - HRK]]</f>
        <v>1168136.1000000001</v>
      </c>
      <c r="U1299" s="17" t="s">
        <v>32</v>
      </c>
      <c r="V1299" s="17" t="s">
        <v>29</v>
      </c>
      <c r="W1299" s="35" t="s">
        <v>4839</v>
      </c>
      <c r="X1299" s="35" t="s">
        <v>704</v>
      </c>
      <c r="Y1299" s="11"/>
    </row>
    <row r="1300" spans="1:25" ht="38.25" customHeight="1" x14ac:dyDescent="0.2">
      <c r="A1300" s="33" t="s">
        <v>4840</v>
      </c>
      <c r="B1300" s="34" t="s">
        <v>700</v>
      </c>
      <c r="C1300" s="35" t="s">
        <v>4791</v>
      </c>
      <c r="D1300" s="35" t="s">
        <v>4792</v>
      </c>
      <c r="E1300" s="44" t="s">
        <v>74</v>
      </c>
      <c r="F1300" s="37" t="s">
        <v>4841</v>
      </c>
      <c r="G1300" s="37" t="s">
        <v>4842</v>
      </c>
      <c r="H1300" s="19">
        <v>43707</v>
      </c>
      <c r="I1300" s="19">
        <v>44530</v>
      </c>
      <c r="J1300" s="19" t="str">
        <f ca="1">IF(Ugovori_OPULJP[[#This Row],[DATUM ZAVRŠETKA OPERACIJE]]&lt;TODAY(),"završen","u provedbi")</f>
        <v>završen</v>
      </c>
      <c r="K1300" s="18" t="s">
        <v>82</v>
      </c>
      <c r="L1300" s="18" t="s">
        <v>82</v>
      </c>
      <c r="M1300" s="42">
        <v>0.85</v>
      </c>
      <c r="N1300" s="42">
        <v>0.15</v>
      </c>
      <c r="O1300" s="27">
        <f>Ugovori_OPULJP[[#This Row],[Bespovratna sredstva - Ukupno (EU+Nac) HRK
= Ukupna ugovorena vrijednost bespovratnih sredstava]]*Ugovori_OPULJP[[#This Row],[EU STOPA SUFINANCIRANJA %
EU CO-FINANCING RATE %]]</f>
        <v>1174920.0225</v>
      </c>
      <c r="P1300" s="27">
        <f>Ugovori_OPULJP[[#This Row],[Bespovratna sredstva - Ukupno (EU+Nac) HRK
= Ukupna ugovorena vrijednost bespovratnih sredstava]]*Ugovori_OPULJP[[#This Row],[STOPA NACIONALNOG SUFINANCIRANJA %]]</f>
        <v>207338.82750000001</v>
      </c>
      <c r="Q1300" s="27">
        <v>1382258.85</v>
      </c>
      <c r="R1300" s="27">
        <v>0</v>
      </c>
      <c r="S1300" s="27">
        <v>0</v>
      </c>
      <c r="T1300" s="20">
        <f>Ugovori_OPULJP[[#This Row],[Bespovratna sredstva - Ukupno (EU+Nac) HRK
= Ukupna ugovorena vrijednost bespovratnih sredstava]]+Ugovori_OPULJP[[#This Row],[Javni doprinos korisnika - HRK]]+Ugovori_OPULJP[[#This Row],[Privatni doprinos korisnika - HRK]]</f>
        <v>1382258.85</v>
      </c>
      <c r="U1300" s="17" t="s">
        <v>32</v>
      </c>
      <c r="V1300" s="17" t="s">
        <v>29</v>
      </c>
      <c r="W1300" s="35" t="s">
        <v>4843</v>
      </c>
      <c r="X1300" s="35" t="s">
        <v>704</v>
      </c>
      <c r="Y1300" s="11"/>
    </row>
    <row r="1301" spans="1:25" ht="38.25" customHeight="1" x14ac:dyDescent="0.2">
      <c r="A1301" s="33" t="s">
        <v>4844</v>
      </c>
      <c r="B1301" s="34" t="s">
        <v>700</v>
      </c>
      <c r="C1301" s="35" t="s">
        <v>4791</v>
      </c>
      <c r="D1301" s="35" t="s">
        <v>4792</v>
      </c>
      <c r="E1301" s="44" t="s">
        <v>74</v>
      </c>
      <c r="F1301" s="37" t="s">
        <v>4845</v>
      </c>
      <c r="G1301" s="37" t="s">
        <v>4846</v>
      </c>
      <c r="H1301" s="19">
        <v>43707</v>
      </c>
      <c r="I1301" s="19">
        <v>44255</v>
      </c>
      <c r="J1301" s="19" t="str">
        <f ca="1">IF(Ugovori_OPULJP[[#This Row],[DATUM ZAVRŠETKA OPERACIJE]]&lt;TODAY(),"završen","u provedbi")</f>
        <v>završen</v>
      </c>
      <c r="K1301" s="18" t="s">
        <v>82</v>
      </c>
      <c r="L1301" s="18" t="s">
        <v>31</v>
      </c>
      <c r="M1301" s="42">
        <v>0.85</v>
      </c>
      <c r="N1301" s="42">
        <v>0.15</v>
      </c>
      <c r="O1301" s="27">
        <f>Ugovori_OPULJP[[#This Row],[Bespovratna sredstva - Ukupno (EU+Nac) HRK
= Ukupna ugovorena vrijednost bespovratnih sredstava]]*Ugovori_OPULJP[[#This Row],[EU STOPA SUFINANCIRANJA %
EU CO-FINANCING RATE %]]</f>
        <v>771925.41749999998</v>
      </c>
      <c r="P1301" s="27">
        <f>Ugovori_OPULJP[[#This Row],[Bespovratna sredstva - Ukupno (EU+Nac) HRK
= Ukupna ugovorena vrijednost bespovratnih sredstava]]*Ugovori_OPULJP[[#This Row],[STOPA NACIONALNOG SUFINANCIRANJA %]]</f>
        <v>136222.13250000001</v>
      </c>
      <c r="Q1301" s="27">
        <v>908147.55</v>
      </c>
      <c r="R1301" s="27">
        <v>0</v>
      </c>
      <c r="S1301" s="27">
        <v>0</v>
      </c>
      <c r="T1301" s="20">
        <f>Ugovori_OPULJP[[#This Row],[Bespovratna sredstva - Ukupno (EU+Nac) HRK
= Ukupna ugovorena vrijednost bespovratnih sredstava]]+Ugovori_OPULJP[[#This Row],[Javni doprinos korisnika - HRK]]+Ugovori_OPULJP[[#This Row],[Privatni doprinos korisnika - HRK]]</f>
        <v>908147.55</v>
      </c>
      <c r="U1301" s="17" t="s">
        <v>32</v>
      </c>
      <c r="V1301" s="17" t="s">
        <v>29</v>
      </c>
      <c r="W1301" s="35" t="s">
        <v>4847</v>
      </c>
      <c r="X1301" s="35" t="s">
        <v>704</v>
      </c>
      <c r="Y1301" s="11"/>
    </row>
    <row r="1302" spans="1:25" ht="51" customHeight="1" x14ac:dyDescent="0.2">
      <c r="A1302" s="33" t="s">
        <v>4848</v>
      </c>
      <c r="B1302" s="34" t="s">
        <v>700</v>
      </c>
      <c r="C1302" s="35" t="s">
        <v>4791</v>
      </c>
      <c r="D1302" s="35" t="s">
        <v>4792</v>
      </c>
      <c r="E1302" s="44" t="s">
        <v>74</v>
      </c>
      <c r="F1302" s="37" t="s">
        <v>4849</v>
      </c>
      <c r="G1302" s="37" t="s">
        <v>4850</v>
      </c>
      <c r="H1302" s="19">
        <v>43707</v>
      </c>
      <c r="I1302" s="19">
        <v>44499</v>
      </c>
      <c r="J1302" s="19" t="str">
        <f ca="1">IF(Ugovori_OPULJP[[#This Row],[DATUM ZAVRŠETKA OPERACIJE]]&lt;TODAY(),"završen","u provedbi")</f>
        <v>završen</v>
      </c>
      <c r="K1302" s="18" t="s">
        <v>82</v>
      </c>
      <c r="L1302" s="18" t="s">
        <v>82</v>
      </c>
      <c r="M1302" s="42">
        <v>0.85</v>
      </c>
      <c r="N1302" s="42">
        <v>0.15</v>
      </c>
      <c r="O1302" s="27">
        <f>Ugovori_OPULJP[[#This Row],[Bespovratna sredstva - Ukupno (EU+Nac) HRK
= Ukupna ugovorena vrijednost bespovratnih sredstava]]*Ugovori_OPULJP[[#This Row],[EU STOPA SUFINANCIRANJA %
EU CO-FINANCING RATE %]]</f>
        <v>1274534.6845</v>
      </c>
      <c r="P1302" s="27">
        <f>Ugovori_OPULJP[[#This Row],[Bespovratna sredstva - Ukupno (EU+Nac) HRK
= Ukupna ugovorena vrijednost bespovratnih sredstava]]*Ugovori_OPULJP[[#This Row],[STOPA NACIONALNOG SUFINANCIRANJA %]]</f>
        <v>224917.8855</v>
      </c>
      <c r="Q1302" s="27">
        <v>1499452.57</v>
      </c>
      <c r="R1302" s="27">
        <v>0</v>
      </c>
      <c r="S1302" s="27">
        <v>0</v>
      </c>
      <c r="T1302" s="20">
        <f>Ugovori_OPULJP[[#This Row],[Bespovratna sredstva - Ukupno (EU+Nac) HRK
= Ukupna ugovorena vrijednost bespovratnih sredstava]]+Ugovori_OPULJP[[#This Row],[Javni doprinos korisnika - HRK]]+Ugovori_OPULJP[[#This Row],[Privatni doprinos korisnika - HRK]]</f>
        <v>1499452.57</v>
      </c>
      <c r="U1302" s="17" t="s">
        <v>32</v>
      </c>
      <c r="V1302" s="17" t="s">
        <v>29</v>
      </c>
      <c r="W1302" s="35" t="s">
        <v>4851</v>
      </c>
      <c r="X1302" s="35" t="s">
        <v>704</v>
      </c>
      <c r="Y1302" s="11"/>
    </row>
    <row r="1303" spans="1:25" ht="38.25" customHeight="1" x14ac:dyDescent="0.2">
      <c r="A1303" s="33" t="s">
        <v>4852</v>
      </c>
      <c r="B1303" s="34" t="s">
        <v>700</v>
      </c>
      <c r="C1303" s="35" t="s">
        <v>4791</v>
      </c>
      <c r="D1303" s="35" t="s">
        <v>4792</v>
      </c>
      <c r="E1303" s="44" t="s">
        <v>74</v>
      </c>
      <c r="F1303" s="37" t="s">
        <v>4853</v>
      </c>
      <c r="G1303" s="37" t="s">
        <v>4854</v>
      </c>
      <c r="H1303" s="19">
        <v>43707</v>
      </c>
      <c r="I1303" s="19">
        <v>44255</v>
      </c>
      <c r="J1303" s="19" t="str">
        <f ca="1">IF(Ugovori_OPULJP[[#This Row],[DATUM ZAVRŠETKA OPERACIJE]]&lt;TODAY(),"završen","u provedbi")</f>
        <v>završen</v>
      </c>
      <c r="K1303" s="18" t="s">
        <v>82</v>
      </c>
      <c r="L1303" s="18" t="s">
        <v>82</v>
      </c>
      <c r="M1303" s="42">
        <v>0.85</v>
      </c>
      <c r="N1303" s="42">
        <v>0.15</v>
      </c>
      <c r="O1303" s="27">
        <f>Ugovori_OPULJP[[#This Row],[Bespovratna sredstva - Ukupno (EU+Nac) HRK
= Ukupna ugovorena vrijednost bespovratnih sredstava]]*Ugovori_OPULJP[[#This Row],[EU STOPA SUFINANCIRANJA %
EU CO-FINANCING RATE %]]</f>
        <v>528614.91500000004</v>
      </c>
      <c r="P1303" s="27">
        <f>Ugovori_OPULJP[[#This Row],[Bespovratna sredstva - Ukupno (EU+Nac) HRK
= Ukupna ugovorena vrijednost bespovratnih sredstava]]*Ugovori_OPULJP[[#This Row],[STOPA NACIONALNOG SUFINANCIRANJA %]]</f>
        <v>93284.985000000001</v>
      </c>
      <c r="Q1303" s="27">
        <v>621899.9</v>
      </c>
      <c r="R1303" s="27">
        <v>0</v>
      </c>
      <c r="S1303" s="27">
        <v>0</v>
      </c>
      <c r="T1303" s="20">
        <f>Ugovori_OPULJP[[#This Row],[Bespovratna sredstva - Ukupno (EU+Nac) HRK
= Ukupna ugovorena vrijednost bespovratnih sredstava]]+Ugovori_OPULJP[[#This Row],[Javni doprinos korisnika - HRK]]+Ugovori_OPULJP[[#This Row],[Privatni doprinos korisnika - HRK]]</f>
        <v>621899.9</v>
      </c>
      <c r="U1303" s="17" t="s">
        <v>32</v>
      </c>
      <c r="V1303" s="17" t="s">
        <v>29</v>
      </c>
      <c r="W1303" s="35" t="s">
        <v>4855</v>
      </c>
      <c r="X1303" s="35" t="s">
        <v>704</v>
      </c>
      <c r="Y1303" s="11"/>
    </row>
    <row r="1304" spans="1:25" ht="38.25" customHeight="1" x14ac:dyDescent="0.2">
      <c r="A1304" s="33" t="s">
        <v>4856</v>
      </c>
      <c r="B1304" s="34" t="s">
        <v>700</v>
      </c>
      <c r="C1304" s="35" t="s">
        <v>4791</v>
      </c>
      <c r="D1304" s="35" t="s">
        <v>4792</v>
      </c>
      <c r="E1304" s="44" t="s">
        <v>74</v>
      </c>
      <c r="F1304" s="37" t="s">
        <v>4857</v>
      </c>
      <c r="G1304" s="37" t="s">
        <v>2050</v>
      </c>
      <c r="H1304" s="19">
        <v>43867</v>
      </c>
      <c r="I1304" s="19">
        <v>44598</v>
      </c>
      <c r="J1304" s="19" t="str">
        <f ca="1">IF(Ugovori_OPULJP[[#This Row],[DATUM ZAVRŠETKA OPERACIJE]]&lt;TODAY(),"završen","u provedbi")</f>
        <v>završen</v>
      </c>
      <c r="K1304" s="18" t="s">
        <v>97</v>
      </c>
      <c r="L1304" s="18" t="s">
        <v>97</v>
      </c>
      <c r="M1304" s="42">
        <v>0.85</v>
      </c>
      <c r="N1304" s="42">
        <v>0.15</v>
      </c>
      <c r="O1304" s="27">
        <f>Ugovori_OPULJP[[#This Row],[Bespovratna sredstva - Ukupno (EU+Nac) HRK
= Ukupna ugovorena vrijednost bespovratnih sredstava]]*Ugovori_OPULJP[[#This Row],[EU STOPA SUFINANCIRANJA %
EU CO-FINANCING RATE %]]</f>
        <v>1076072.5789999999</v>
      </c>
      <c r="P1304" s="27">
        <f>Ugovori_OPULJP[[#This Row],[Bespovratna sredstva - Ukupno (EU+Nac) HRK
= Ukupna ugovorena vrijednost bespovratnih sredstava]]*Ugovori_OPULJP[[#This Row],[STOPA NACIONALNOG SUFINANCIRANJA %]]</f>
        <v>189895.16099999999</v>
      </c>
      <c r="Q1304" s="27">
        <v>1265967.74</v>
      </c>
      <c r="R1304" s="27">
        <v>0</v>
      </c>
      <c r="S1304" s="27">
        <v>0</v>
      </c>
      <c r="T1304" s="20">
        <f>Ugovori_OPULJP[[#This Row],[Bespovratna sredstva - Ukupno (EU+Nac) HRK
= Ukupna ugovorena vrijednost bespovratnih sredstava]]+Ugovori_OPULJP[[#This Row],[Javni doprinos korisnika - HRK]]+Ugovori_OPULJP[[#This Row],[Privatni doprinos korisnika - HRK]]</f>
        <v>1265967.74</v>
      </c>
      <c r="U1304" s="17" t="s">
        <v>32</v>
      </c>
      <c r="V1304" s="17" t="s">
        <v>29</v>
      </c>
      <c r="W1304" s="35" t="s">
        <v>4858</v>
      </c>
      <c r="X1304" s="35" t="s">
        <v>704</v>
      </c>
      <c r="Y1304" s="11"/>
    </row>
    <row r="1305" spans="1:25" ht="51" customHeight="1" x14ac:dyDescent="0.2">
      <c r="A1305" s="33" t="s">
        <v>4859</v>
      </c>
      <c r="B1305" s="34" t="s">
        <v>700</v>
      </c>
      <c r="C1305" s="35" t="s">
        <v>4791</v>
      </c>
      <c r="D1305" s="35" t="s">
        <v>4792</v>
      </c>
      <c r="E1305" s="44" t="s">
        <v>74</v>
      </c>
      <c r="F1305" s="37" t="s">
        <v>4860</v>
      </c>
      <c r="G1305" s="23" t="s">
        <v>81</v>
      </c>
      <c r="H1305" s="19">
        <v>43867</v>
      </c>
      <c r="I1305" s="19">
        <v>44963</v>
      </c>
      <c r="J1305" s="19" t="str">
        <f ca="1">IF(Ugovori_OPULJP[[#This Row],[DATUM ZAVRŠETKA OPERACIJE]]&lt;TODAY(),"završen","u provedbi")</f>
        <v>u provedbi</v>
      </c>
      <c r="K1305" s="18" t="s">
        <v>82</v>
      </c>
      <c r="L1305" s="18" t="s">
        <v>82</v>
      </c>
      <c r="M1305" s="42">
        <v>0.85</v>
      </c>
      <c r="N1305" s="42">
        <v>0.15</v>
      </c>
      <c r="O1305" s="27">
        <f>Ugovori_OPULJP[[#This Row],[Bespovratna sredstva - Ukupno (EU+Nac) HRK
= Ukupna ugovorena vrijednost bespovratnih sredstava]]*Ugovori_OPULJP[[#This Row],[EU STOPA SUFINANCIRANJA %
EU CO-FINANCING RATE %]]</f>
        <v>1274902.5899999999</v>
      </c>
      <c r="P1305" s="27">
        <f>Ugovori_OPULJP[[#This Row],[Bespovratna sredstva - Ukupno (EU+Nac) HRK
= Ukupna ugovorena vrijednost bespovratnih sredstava]]*Ugovori_OPULJP[[#This Row],[STOPA NACIONALNOG SUFINANCIRANJA %]]</f>
        <v>224982.80999999997</v>
      </c>
      <c r="Q1305" s="27">
        <v>1499885.4</v>
      </c>
      <c r="R1305" s="27">
        <v>0</v>
      </c>
      <c r="S1305" s="27">
        <v>0</v>
      </c>
      <c r="T1305" s="20">
        <f>Ugovori_OPULJP[[#This Row],[Bespovratna sredstva - Ukupno (EU+Nac) HRK
= Ukupna ugovorena vrijednost bespovratnih sredstava]]+Ugovori_OPULJP[[#This Row],[Javni doprinos korisnika - HRK]]+Ugovori_OPULJP[[#This Row],[Privatni doprinos korisnika - HRK]]</f>
        <v>1499885.4</v>
      </c>
      <c r="U1305" s="17" t="s">
        <v>32</v>
      </c>
      <c r="V1305" s="17" t="s">
        <v>29</v>
      </c>
      <c r="W1305" s="35" t="s">
        <v>4861</v>
      </c>
      <c r="X1305" s="35" t="s">
        <v>704</v>
      </c>
      <c r="Y1305" s="11"/>
    </row>
    <row r="1306" spans="1:25" ht="51" customHeight="1" x14ac:dyDescent="0.2">
      <c r="A1306" s="33" t="s">
        <v>4862</v>
      </c>
      <c r="B1306" s="34" t="s">
        <v>700</v>
      </c>
      <c r="C1306" s="35" t="s">
        <v>4791</v>
      </c>
      <c r="D1306" s="35" t="s">
        <v>4792</v>
      </c>
      <c r="E1306" s="44" t="s">
        <v>74</v>
      </c>
      <c r="F1306" s="37" t="s">
        <v>4863</v>
      </c>
      <c r="G1306" s="37" t="s">
        <v>4864</v>
      </c>
      <c r="H1306" s="19">
        <v>43867</v>
      </c>
      <c r="I1306" s="19">
        <v>44598</v>
      </c>
      <c r="J1306" s="19" t="str">
        <f ca="1">IF(Ugovori_OPULJP[[#This Row],[DATUM ZAVRŠETKA OPERACIJE]]&lt;TODAY(),"završen","u provedbi")</f>
        <v>završen</v>
      </c>
      <c r="K1306" s="18" t="s">
        <v>82</v>
      </c>
      <c r="L1306" s="18" t="s">
        <v>82</v>
      </c>
      <c r="M1306" s="42">
        <v>0.85</v>
      </c>
      <c r="N1306" s="42">
        <v>0.15</v>
      </c>
      <c r="O1306" s="27">
        <f>Ugovori_OPULJP[[#This Row],[Bespovratna sredstva - Ukupno (EU+Nac) HRK
= Ukupna ugovorena vrijednost bespovratnih sredstava]]*Ugovori_OPULJP[[#This Row],[EU STOPA SUFINANCIRANJA %
EU CO-FINANCING RATE %]]</f>
        <v>1047625</v>
      </c>
      <c r="P1306" s="27">
        <f>Ugovori_OPULJP[[#This Row],[Bespovratna sredstva - Ukupno (EU+Nac) HRK
= Ukupna ugovorena vrijednost bespovratnih sredstava]]*Ugovori_OPULJP[[#This Row],[STOPA NACIONALNOG SUFINANCIRANJA %]]</f>
        <v>184875</v>
      </c>
      <c r="Q1306" s="27">
        <v>1232500</v>
      </c>
      <c r="R1306" s="27">
        <v>0</v>
      </c>
      <c r="S1306" s="27">
        <v>0</v>
      </c>
      <c r="T1306" s="20">
        <f>Ugovori_OPULJP[[#This Row],[Bespovratna sredstva - Ukupno (EU+Nac) HRK
= Ukupna ugovorena vrijednost bespovratnih sredstava]]+Ugovori_OPULJP[[#This Row],[Javni doprinos korisnika - HRK]]+Ugovori_OPULJP[[#This Row],[Privatni doprinos korisnika - HRK]]</f>
        <v>1232500</v>
      </c>
      <c r="U1306" s="17" t="s">
        <v>32</v>
      </c>
      <c r="V1306" s="17" t="s">
        <v>29</v>
      </c>
      <c r="W1306" s="35" t="s">
        <v>4865</v>
      </c>
      <c r="X1306" s="35" t="s">
        <v>704</v>
      </c>
      <c r="Y1306" s="11"/>
    </row>
    <row r="1307" spans="1:25" ht="38.25" customHeight="1" x14ac:dyDescent="0.2">
      <c r="A1307" s="33" t="s">
        <v>4866</v>
      </c>
      <c r="B1307" s="34" t="s">
        <v>700</v>
      </c>
      <c r="C1307" s="35" t="s">
        <v>4791</v>
      </c>
      <c r="D1307" s="35" t="s">
        <v>4792</v>
      </c>
      <c r="E1307" s="44" t="s">
        <v>74</v>
      </c>
      <c r="F1307" s="37" t="s">
        <v>4867</v>
      </c>
      <c r="G1307" s="37" t="s">
        <v>1046</v>
      </c>
      <c r="H1307" s="19">
        <v>43867</v>
      </c>
      <c r="I1307" s="19">
        <v>44963</v>
      </c>
      <c r="J1307" s="19" t="str">
        <f ca="1">IF(Ugovori_OPULJP[[#This Row],[DATUM ZAVRŠETKA OPERACIJE]]&lt;TODAY(),"završen","u provedbi")</f>
        <v>u provedbi</v>
      </c>
      <c r="K1307" s="18" t="s">
        <v>82</v>
      </c>
      <c r="L1307" s="18" t="s">
        <v>82</v>
      </c>
      <c r="M1307" s="42">
        <v>0.85</v>
      </c>
      <c r="N1307" s="42">
        <v>0.15</v>
      </c>
      <c r="O1307" s="27">
        <f>Ugovori_OPULJP[[#This Row],[Bespovratna sredstva - Ukupno (EU+Nac) HRK
= Ukupna ugovorena vrijednost bespovratnih sredstava]]*Ugovori_OPULJP[[#This Row],[EU STOPA SUFINANCIRANJA %
EU CO-FINANCING RATE %]]</f>
        <v>1227820.189</v>
      </c>
      <c r="P1307" s="27">
        <f>Ugovori_OPULJP[[#This Row],[Bespovratna sredstva - Ukupno (EU+Nac) HRK
= Ukupna ugovorena vrijednost bespovratnih sredstava]]*Ugovori_OPULJP[[#This Row],[STOPA NACIONALNOG SUFINANCIRANJA %]]</f>
        <v>216674.15100000001</v>
      </c>
      <c r="Q1307" s="27">
        <v>1444494.34</v>
      </c>
      <c r="R1307" s="27">
        <v>0</v>
      </c>
      <c r="S1307" s="27">
        <v>0</v>
      </c>
      <c r="T1307" s="20">
        <f>Ugovori_OPULJP[[#This Row],[Bespovratna sredstva - Ukupno (EU+Nac) HRK
= Ukupna ugovorena vrijednost bespovratnih sredstava]]+Ugovori_OPULJP[[#This Row],[Javni doprinos korisnika - HRK]]+Ugovori_OPULJP[[#This Row],[Privatni doprinos korisnika - HRK]]</f>
        <v>1444494.34</v>
      </c>
      <c r="U1307" s="17" t="s">
        <v>32</v>
      </c>
      <c r="V1307" s="17" t="s">
        <v>29</v>
      </c>
      <c r="W1307" s="35" t="s">
        <v>4868</v>
      </c>
      <c r="X1307" s="35" t="s">
        <v>704</v>
      </c>
      <c r="Y1307" s="11"/>
    </row>
    <row r="1308" spans="1:25" ht="51" customHeight="1" x14ac:dyDescent="0.2">
      <c r="A1308" s="33" t="s">
        <v>4869</v>
      </c>
      <c r="B1308" s="34" t="s">
        <v>700</v>
      </c>
      <c r="C1308" s="35" t="s">
        <v>4791</v>
      </c>
      <c r="D1308" s="35" t="s">
        <v>4792</v>
      </c>
      <c r="E1308" s="44" t="s">
        <v>74</v>
      </c>
      <c r="F1308" s="37" t="s">
        <v>4870</v>
      </c>
      <c r="G1308" s="37" t="s">
        <v>4871</v>
      </c>
      <c r="H1308" s="19">
        <v>43871</v>
      </c>
      <c r="I1308" s="19">
        <v>44602</v>
      </c>
      <c r="J1308" s="19" t="str">
        <f ca="1">IF(Ugovori_OPULJP[[#This Row],[DATUM ZAVRŠETKA OPERACIJE]]&lt;TODAY(),"završen","u provedbi")</f>
        <v>završen</v>
      </c>
      <c r="K1308" s="18" t="s">
        <v>82</v>
      </c>
      <c r="L1308" s="18" t="s">
        <v>82</v>
      </c>
      <c r="M1308" s="42">
        <v>0.85</v>
      </c>
      <c r="N1308" s="42">
        <v>0.15</v>
      </c>
      <c r="O1308" s="27">
        <f>Ugovori_OPULJP[[#This Row],[Bespovratna sredstva - Ukupno (EU+Nac) HRK
= Ukupna ugovorena vrijednost bespovratnih sredstava]]*Ugovori_OPULJP[[#This Row],[EU STOPA SUFINANCIRANJA %
EU CO-FINANCING RATE %]]</f>
        <v>1189969.3999999999</v>
      </c>
      <c r="P1308" s="27">
        <f>Ugovori_OPULJP[[#This Row],[Bespovratna sredstva - Ukupno (EU+Nac) HRK
= Ukupna ugovorena vrijednost bespovratnih sredstava]]*Ugovori_OPULJP[[#This Row],[STOPA NACIONALNOG SUFINANCIRANJA %]]</f>
        <v>209994.6</v>
      </c>
      <c r="Q1308" s="27">
        <v>1399964</v>
      </c>
      <c r="R1308" s="27">
        <v>0</v>
      </c>
      <c r="S1308" s="27">
        <v>0</v>
      </c>
      <c r="T1308" s="20">
        <f>Ugovori_OPULJP[[#This Row],[Bespovratna sredstva - Ukupno (EU+Nac) HRK
= Ukupna ugovorena vrijednost bespovratnih sredstava]]+Ugovori_OPULJP[[#This Row],[Javni doprinos korisnika - HRK]]+Ugovori_OPULJP[[#This Row],[Privatni doprinos korisnika - HRK]]</f>
        <v>1399964</v>
      </c>
      <c r="U1308" s="17" t="s">
        <v>32</v>
      </c>
      <c r="V1308" s="17" t="s">
        <v>29</v>
      </c>
      <c r="W1308" s="35" t="s">
        <v>4872</v>
      </c>
      <c r="X1308" s="35" t="s">
        <v>704</v>
      </c>
      <c r="Y1308" s="11"/>
    </row>
    <row r="1309" spans="1:25" ht="38.25" customHeight="1" x14ac:dyDescent="0.2">
      <c r="A1309" s="33" t="s">
        <v>4873</v>
      </c>
      <c r="B1309" s="34" t="s">
        <v>700</v>
      </c>
      <c r="C1309" s="35" t="s">
        <v>4791</v>
      </c>
      <c r="D1309" s="35" t="s">
        <v>4792</v>
      </c>
      <c r="E1309" s="44" t="s">
        <v>74</v>
      </c>
      <c r="F1309" s="37" t="s">
        <v>4874</v>
      </c>
      <c r="G1309" s="37" t="s">
        <v>4875</v>
      </c>
      <c r="H1309" s="19">
        <v>43867</v>
      </c>
      <c r="I1309" s="19">
        <v>44414</v>
      </c>
      <c r="J1309" s="19" t="str">
        <f ca="1">IF(Ugovori_OPULJP[[#This Row],[DATUM ZAVRŠETKA OPERACIJE]]&lt;TODAY(),"završen","u provedbi")</f>
        <v>završen</v>
      </c>
      <c r="K1309" s="18" t="s">
        <v>82</v>
      </c>
      <c r="L1309" s="18" t="s">
        <v>82</v>
      </c>
      <c r="M1309" s="42">
        <v>0.85</v>
      </c>
      <c r="N1309" s="42">
        <v>0.15</v>
      </c>
      <c r="O1309" s="27">
        <f>Ugovori_OPULJP[[#This Row],[Bespovratna sredstva - Ukupno (EU+Nac) HRK
= Ukupna ugovorena vrijednost bespovratnih sredstava]]*Ugovori_OPULJP[[#This Row],[EU STOPA SUFINANCIRANJA %
EU CO-FINANCING RATE %]]</f>
        <v>541360.75</v>
      </c>
      <c r="P1309" s="27">
        <f>Ugovori_OPULJP[[#This Row],[Bespovratna sredstva - Ukupno (EU+Nac) HRK
= Ukupna ugovorena vrijednost bespovratnih sredstava]]*Ugovori_OPULJP[[#This Row],[STOPA NACIONALNOG SUFINANCIRANJA %]]</f>
        <v>95534.25</v>
      </c>
      <c r="Q1309" s="27">
        <v>636895</v>
      </c>
      <c r="R1309" s="27">
        <v>0</v>
      </c>
      <c r="S1309" s="27">
        <v>0</v>
      </c>
      <c r="T1309" s="20">
        <f>Ugovori_OPULJP[[#This Row],[Bespovratna sredstva - Ukupno (EU+Nac) HRK
= Ukupna ugovorena vrijednost bespovratnih sredstava]]+Ugovori_OPULJP[[#This Row],[Javni doprinos korisnika - HRK]]+Ugovori_OPULJP[[#This Row],[Privatni doprinos korisnika - HRK]]</f>
        <v>636895</v>
      </c>
      <c r="U1309" s="17" t="s">
        <v>32</v>
      </c>
      <c r="V1309" s="17" t="s">
        <v>29</v>
      </c>
      <c r="W1309" s="35" t="s">
        <v>4876</v>
      </c>
      <c r="X1309" s="35" t="s">
        <v>704</v>
      </c>
      <c r="Y1309" s="11"/>
    </row>
    <row r="1310" spans="1:25" ht="63.75" customHeight="1" x14ac:dyDescent="0.2">
      <c r="A1310" s="33" t="s">
        <v>4877</v>
      </c>
      <c r="B1310" s="34" t="s">
        <v>700</v>
      </c>
      <c r="C1310" s="35" t="s">
        <v>4791</v>
      </c>
      <c r="D1310" s="35" t="s">
        <v>4792</v>
      </c>
      <c r="E1310" s="44" t="s">
        <v>74</v>
      </c>
      <c r="F1310" s="37" t="s">
        <v>4878</v>
      </c>
      <c r="G1310" s="37" t="s">
        <v>3783</v>
      </c>
      <c r="H1310" s="19">
        <v>43867</v>
      </c>
      <c r="I1310" s="19">
        <v>44598</v>
      </c>
      <c r="J1310" s="19" t="str">
        <f ca="1">IF(Ugovori_OPULJP[[#This Row],[DATUM ZAVRŠETKA OPERACIJE]]&lt;TODAY(),"završen","u provedbi")</f>
        <v>završen</v>
      </c>
      <c r="K1310" s="18" t="s">
        <v>97</v>
      </c>
      <c r="L1310" s="18" t="s">
        <v>97</v>
      </c>
      <c r="M1310" s="42">
        <v>0.85</v>
      </c>
      <c r="N1310" s="42">
        <v>0.15</v>
      </c>
      <c r="O1310" s="27">
        <f>Ugovori_OPULJP[[#This Row],[Bespovratna sredstva - Ukupno (EU+Nac) HRK
= Ukupna ugovorena vrijednost bespovratnih sredstava]]*Ugovori_OPULJP[[#This Row],[EU STOPA SUFINANCIRANJA %
EU CO-FINANCING RATE %]]</f>
        <v>1140831.75</v>
      </c>
      <c r="P1310" s="27">
        <f>Ugovori_OPULJP[[#This Row],[Bespovratna sredstva - Ukupno (EU+Nac) HRK
= Ukupna ugovorena vrijednost bespovratnih sredstava]]*Ugovori_OPULJP[[#This Row],[STOPA NACIONALNOG SUFINANCIRANJA %]]</f>
        <v>201323.25</v>
      </c>
      <c r="Q1310" s="27">
        <v>1342155</v>
      </c>
      <c r="R1310" s="27">
        <v>0</v>
      </c>
      <c r="S1310" s="27">
        <v>0</v>
      </c>
      <c r="T1310" s="20">
        <f>Ugovori_OPULJP[[#This Row],[Bespovratna sredstva - Ukupno (EU+Nac) HRK
= Ukupna ugovorena vrijednost bespovratnih sredstava]]+Ugovori_OPULJP[[#This Row],[Javni doprinos korisnika - HRK]]+Ugovori_OPULJP[[#This Row],[Privatni doprinos korisnika - HRK]]</f>
        <v>1342155</v>
      </c>
      <c r="U1310" s="17" t="s">
        <v>32</v>
      </c>
      <c r="V1310" s="17" t="s">
        <v>29</v>
      </c>
      <c r="W1310" s="35" t="s">
        <v>4879</v>
      </c>
      <c r="X1310" s="35" t="s">
        <v>704</v>
      </c>
      <c r="Y1310" s="11"/>
    </row>
    <row r="1311" spans="1:25" ht="38.25" customHeight="1" x14ac:dyDescent="0.2">
      <c r="A1311" s="33" t="s">
        <v>4880</v>
      </c>
      <c r="B1311" s="34" t="s">
        <v>700</v>
      </c>
      <c r="C1311" s="35" t="s">
        <v>4791</v>
      </c>
      <c r="D1311" s="35" t="s">
        <v>4792</v>
      </c>
      <c r="E1311" s="44" t="s">
        <v>74</v>
      </c>
      <c r="F1311" s="37" t="s">
        <v>12872</v>
      </c>
      <c r="G1311" s="37" t="s">
        <v>4881</v>
      </c>
      <c r="H1311" s="19">
        <v>43823</v>
      </c>
      <c r="I1311" s="19">
        <v>45010</v>
      </c>
      <c r="J1311" s="19" t="str">
        <f ca="1">IF(Ugovori_OPULJP[[#This Row],[DATUM ZAVRŠETKA OPERACIJE]]&lt;TODAY(),"završen","u provedbi")</f>
        <v>u provedbi</v>
      </c>
      <c r="K1311" s="18" t="s">
        <v>102</v>
      </c>
      <c r="L1311" s="18" t="s">
        <v>102</v>
      </c>
      <c r="M1311" s="42">
        <v>0.85</v>
      </c>
      <c r="N1311" s="42">
        <v>0.15</v>
      </c>
      <c r="O1311" s="27">
        <f>Ugovori_OPULJP[[#This Row],[Bespovratna sredstva - Ukupno (EU+Nac) HRK
= Ukupna ugovorena vrijednost bespovratnih sredstava]]*Ugovori_OPULJP[[#This Row],[EU STOPA SUFINANCIRANJA %
EU CO-FINANCING RATE %]]</f>
        <v>1130976.6459999999</v>
      </c>
      <c r="P1311" s="27">
        <f>Ugovori_OPULJP[[#This Row],[Bespovratna sredstva - Ukupno (EU+Nac) HRK
= Ukupna ugovorena vrijednost bespovratnih sredstava]]*Ugovori_OPULJP[[#This Row],[STOPA NACIONALNOG SUFINANCIRANJA %]]</f>
        <v>199584.114</v>
      </c>
      <c r="Q1311" s="27">
        <v>1330560.76</v>
      </c>
      <c r="R1311" s="27">
        <v>0</v>
      </c>
      <c r="S1311" s="27">
        <v>0</v>
      </c>
      <c r="T1311" s="20">
        <f>Ugovori_OPULJP[[#This Row],[Bespovratna sredstva - Ukupno (EU+Nac) HRK
= Ukupna ugovorena vrijednost bespovratnih sredstava]]+Ugovori_OPULJP[[#This Row],[Javni doprinos korisnika - HRK]]+Ugovori_OPULJP[[#This Row],[Privatni doprinos korisnika - HRK]]</f>
        <v>1330560.76</v>
      </c>
      <c r="U1311" s="17" t="s">
        <v>32</v>
      </c>
      <c r="V1311" s="17" t="s">
        <v>29</v>
      </c>
      <c r="W1311" s="35" t="s">
        <v>4882</v>
      </c>
      <c r="X1311" s="35" t="s">
        <v>704</v>
      </c>
      <c r="Y1311" s="11"/>
    </row>
    <row r="1312" spans="1:25" ht="38.25" customHeight="1" x14ac:dyDescent="0.2">
      <c r="A1312" s="33" t="s">
        <v>4883</v>
      </c>
      <c r="B1312" s="34" t="s">
        <v>700</v>
      </c>
      <c r="C1312" s="35" t="s">
        <v>4791</v>
      </c>
      <c r="D1312" s="35" t="s">
        <v>4792</v>
      </c>
      <c r="E1312" s="44" t="s">
        <v>74</v>
      </c>
      <c r="F1312" s="37" t="s">
        <v>4884</v>
      </c>
      <c r="G1312" s="37" t="s">
        <v>2599</v>
      </c>
      <c r="H1312" s="19">
        <v>43867</v>
      </c>
      <c r="I1312" s="19">
        <v>44963</v>
      </c>
      <c r="J1312" s="19" t="str">
        <f ca="1">IF(Ugovori_OPULJP[[#This Row],[DATUM ZAVRŠETKA OPERACIJE]]&lt;TODAY(),"završen","u provedbi")</f>
        <v>u provedbi</v>
      </c>
      <c r="K1312" s="18" t="s">
        <v>97</v>
      </c>
      <c r="L1312" s="18" t="s">
        <v>97</v>
      </c>
      <c r="M1312" s="42">
        <v>0.85</v>
      </c>
      <c r="N1312" s="42">
        <v>0.15</v>
      </c>
      <c r="O1312" s="27">
        <f>Ugovori_OPULJP[[#This Row],[Bespovratna sredstva - Ukupno (EU+Nac) HRK
= Ukupna ugovorena vrijednost bespovratnih sredstava]]*Ugovori_OPULJP[[#This Row],[EU STOPA SUFINANCIRANJA %
EU CO-FINANCING RATE %]]</f>
        <v>1024992.8574999999</v>
      </c>
      <c r="P1312" s="27">
        <f>Ugovori_OPULJP[[#This Row],[Bespovratna sredstva - Ukupno (EU+Nac) HRK
= Ukupna ugovorena vrijednost bespovratnih sredstava]]*Ugovori_OPULJP[[#This Row],[STOPA NACIONALNOG SUFINANCIRANJA %]]</f>
        <v>180881.0925</v>
      </c>
      <c r="Q1312" s="27">
        <v>1205873.95</v>
      </c>
      <c r="R1312" s="27">
        <v>0</v>
      </c>
      <c r="S1312" s="27">
        <v>0</v>
      </c>
      <c r="T1312" s="20">
        <f>Ugovori_OPULJP[[#This Row],[Bespovratna sredstva - Ukupno (EU+Nac) HRK
= Ukupna ugovorena vrijednost bespovratnih sredstava]]+Ugovori_OPULJP[[#This Row],[Javni doprinos korisnika - HRK]]+Ugovori_OPULJP[[#This Row],[Privatni doprinos korisnika - HRK]]</f>
        <v>1205873.95</v>
      </c>
      <c r="U1312" s="17" t="s">
        <v>32</v>
      </c>
      <c r="V1312" s="17" t="s">
        <v>29</v>
      </c>
      <c r="W1312" s="35" t="s">
        <v>4885</v>
      </c>
      <c r="X1312" s="35" t="s">
        <v>704</v>
      </c>
      <c r="Y1312" s="11"/>
    </row>
    <row r="1313" spans="1:25" ht="51" customHeight="1" x14ac:dyDescent="0.2">
      <c r="A1313" s="33" t="s">
        <v>4886</v>
      </c>
      <c r="B1313" s="34" t="s">
        <v>700</v>
      </c>
      <c r="C1313" s="35" t="s">
        <v>4791</v>
      </c>
      <c r="D1313" s="35" t="s">
        <v>4792</v>
      </c>
      <c r="E1313" s="44" t="s">
        <v>74</v>
      </c>
      <c r="F1313" s="37" t="s">
        <v>4887</v>
      </c>
      <c r="G1313" s="37" t="s">
        <v>4613</v>
      </c>
      <c r="H1313" s="19">
        <v>43867</v>
      </c>
      <c r="I1313" s="19">
        <v>44658</v>
      </c>
      <c r="J1313" s="19" t="str">
        <f ca="1">IF(Ugovori_OPULJP[[#This Row],[DATUM ZAVRŠETKA OPERACIJE]]&lt;TODAY(),"završen","u provedbi")</f>
        <v>završen</v>
      </c>
      <c r="K1313" s="18" t="s">
        <v>209</v>
      </c>
      <c r="L1313" s="18" t="s">
        <v>209</v>
      </c>
      <c r="M1313" s="42">
        <v>0.85</v>
      </c>
      <c r="N1313" s="42">
        <v>0.15</v>
      </c>
      <c r="O1313" s="27">
        <f>Ugovori_OPULJP[[#This Row],[Bespovratna sredstva - Ukupno (EU+Nac) HRK
= Ukupna ugovorena vrijednost bespovratnih sredstava]]*Ugovori_OPULJP[[#This Row],[EU STOPA SUFINANCIRANJA %
EU CO-FINANCING RATE %]]</f>
        <v>843894.96</v>
      </c>
      <c r="P1313" s="27">
        <f>Ugovori_OPULJP[[#This Row],[Bespovratna sredstva - Ukupno (EU+Nac) HRK
= Ukupna ugovorena vrijednost bespovratnih sredstava]]*Ugovori_OPULJP[[#This Row],[STOPA NACIONALNOG SUFINANCIRANJA %]]</f>
        <v>148922.63999999998</v>
      </c>
      <c r="Q1313" s="27">
        <v>992817.6</v>
      </c>
      <c r="R1313" s="27">
        <v>0</v>
      </c>
      <c r="S1313" s="27">
        <v>0</v>
      </c>
      <c r="T1313" s="20">
        <f>Ugovori_OPULJP[[#This Row],[Bespovratna sredstva - Ukupno (EU+Nac) HRK
= Ukupna ugovorena vrijednost bespovratnih sredstava]]+Ugovori_OPULJP[[#This Row],[Javni doprinos korisnika - HRK]]+Ugovori_OPULJP[[#This Row],[Privatni doprinos korisnika - HRK]]</f>
        <v>992817.6</v>
      </c>
      <c r="U1313" s="17" t="s">
        <v>32</v>
      </c>
      <c r="V1313" s="17" t="s">
        <v>29</v>
      </c>
      <c r="W1313" s="35" t="s">
        <v>4888</v>
      </c>
      <c r="X1313" s="35" t="s">
        <v>704</v>
      </c>
      <c r="Y1313" s="11"/>
    </row>
    <row r="1314" spans="1:25" ht="51" customHeight="1" x14ac:dyDescent="0.2">
      <c r="A1314" s="33" t="s">
        <v>4889</v>
      </c>
      <c r="B1314" s="34" t="s">
        <v>700</v>
      </c>
      <c r="C1314" s="35" t="s">
        <v>4791</v>
      </c>
      <c r="D1314" s="35" t="s">
        <v>4792</v>
      </c>
      <c r="E1314" s="44" t="s">
        <v>74</v>
      </c>
      <c r="F1314" s="37" t="s">
        <v>4890</v>
      </c>
      <c r="G1314" s="37" t="s">
        <v>4891</v>
      </c>
      <c r="H1314" s="19">
        <v>43867</v>
      </c>
      <c r="I1314" s="19">
        <v>44598</v>
      </c>
      <c r="J1314" s="19" t="str">
        <f ca="1">IF(Ugovori_OPULJP[[#This Row],[DATUM ZAVRŠETKA OPERACIJE]]&lt;TODAY(),"završen","u provedbi")</f>
        <v>završen</v>
      </c>
      <c r="K1314" s="18" t="s">
        <v>97</v>
      </c>
      <c r="L1314" s="18" t="s">
        <v>97</v>
      </c>
      <c r="M1314" s="42">
        <v>0.85</v>
      </c>
      <c r="N1314" s="42">
        <v>0.15</v>
      </c>
      <c r="O1314" s="27">
        <f>Ugovori_OPULJP[[#This Row],[Bespovratna sredstva - Ukupno (EU+Nac) HRK
= Ukupna ugovorena vrijednost bespovratnih sredstava]]*Ugovori_OPULJP[[#This Row],[EU STOPA SUFINANCIRANJA %
EU CO-FINANCING RATE %]]</f>
        <v>1196740.5</v>
      </c>
      <c r="P1314" s="27">
        <f>Ugovori_OPULJP[[#This Row],[Bespovratna sredstva - Ukupno (EU+Nac) HRK
= Ukupna ugovorena vrijednost bespovratnih sredstava]]*Ugovori_OPULJP[[#This Row],[STOPA NACIONALNOG SUFINANCIRANJA %]]</f>
        <v>211189.5</v>
      </c>
      <c r="Q1314" s="27">
        <v>1407930</v>
      </c>
      <c r="R1314" s="27">
        <v>0</v>
      </c>
      <c r="S1314" s="27">
        <v>0</v>
      </c>
      <c r="T1314" s="20">
        <f>Ugovori_OPULJP[[#This Row],[Bespovratna sredstva - Ukupno (EU+Nac) HRK
= Ukupna ugovorena vrijednost bespovratnih sredstava]]+Ugovori_OPULJP[[#This Row],[Javni doprinos korisnika - HRK]]+Ugovori_OPULJP[[#This Row],[Privatni doprinos korisnika - HRK]]</f>
        <v>1407930</v>
      </c>
      <c r="U1314" s="17" t="s">
        <v>32</v>
      </c>
      <c r="V1314" s="17" t="s">
        <v>29</v>
      </c>
      <c r="W1314" s="35" t="s">
        <v>4892</v>
      </c>
      <c r="X1314" s="35" t="s">
        <v>704</v>
      </c>
      <c r="Y1314" s="11"/>
    </row>
    <row r="1315" spans="1:25" ht="51" customHeight="1" x14ac:dyDescent="0.2">
      <c r="A1315" s="33" t="s">
        <v>4893</v>
      </c>
      <c r="B1315" s="34" t="s">
        <v>700</v>
      </c>
      <c r="C1315" s="35" t="s">
        <v>4791</v>
      </c>
      <c r="D1315" s="35" t="s">
        <v>4792</v>
      </c>
      <c r="E1315" s="44" t="s">
        <v>74</v>
      </c>
      <c r="F1315" s="37" t="s">
        <v>4894</v>
      </c>
      <c r="G1315" s="37" t="s">
        <v>4895</v>
      </c>
      <c r="H1315" s="19">
        <v>43826</v>
      </c>
      <c r="I1315" s="19">
        <v>44739</v>
      </c>
      <c r="J1315" s="19" t="str">
        <f ca="1">IF(Ugovori_OPULJP[[#This Row],[DATUM ZAVRŠETKA OPERACIJE]]&lt;TODAY(),"završen","u provedbi")</f>
        <v>završen</v>
      </c>
      <c r="K1315" s="18" t="s">
        <v>102</v>
      </c>
      <c r="L1315" s="18" t="s">
        <v>102</v>
      </c>
      <c r="M1315" s="42">
        <v>0.85</v>
      </c>
      <c r="N1315" s="42">
        <v>0.15</v>
      </c>
      <c r="O1315" s="27">
        <f>Ugovori_OPULJP[[#This Row],[Bespovratna sredstva - Ukupno (EU+Nac) HRK
= Ukupna ugovorena vrijednost bespovratnih sredstava]]*Ugovori_OPULJP[[#This Row],[EU STOPA SUFINANCIRANJA %
EU CO-FINANCING RATE %]]</f>
        <v>1069222.1654999999</v>
      </c>
      <c r="P1315" s="27">
        <f>Ugovori_OPULJP[[#This Row],[Bespovratna sredstva - Ukupno (EU+Nac) HRK
= Ukupna ugovorena vrijednost bespovratnih sredstava]]*Ugovori_OPULJP[[#This Row],[STOPA NACIONALNOG SUFINANCIRANJA %]]</f>
        <v>188686.26449999999</v>
      </c>
      <c r="Q1315" s="27">
        <v>1257908.43</v>
      </c>
      <c r="R1315" s="27">
        <v>0</v>
      </c>
      <c r="S1315" s="27">
        <v>0</v>
      </c>
      <c r="T1315" s="20">
        <f>Ugovori_OPULJP[[#This Row],[Bespovratna sredstva - Ukupno (EU+Nac) HRK
= Ukupna ugovorena vrijednost bespovratnih sredstava]]+Ugovori_OPULJP[[#This Row],[Javni doprinos korisnika - HRK]]+Ugovori_OPULJP[[#This Row],[Privatni doprinos korisnika - HRK]]</f>
        <v>1257908.43</v>
      </c>
      <c r="U1315" s="17" t="s">
        <v>32</v>
      </c>
      <c r="V1315" s="17" t="s">
        <v>29</v>
      </c>
      <c r="W1315" s="35" t="s">
        <v>4896</v>
      </c>
      <c r="X1315" s="35" t="s">
        <v>704</v>
      </c>
      <c r="Y1315" s="11"/>
    </row>
    <row r="1316" spans="1:25" ht="51" customHeight="1" x14ac:dyDescent="0.2">
      <c r="A1316" s="33" t="s">
        <v>4897</v>
      </c>
      <c r="B1316" s="34" t="s">
        <v>700</v>
      </c>
      <c r="C1316" s="35" t="s">
        <v>4791</v>
      </c>
      <c r="D1316" s="35" t="s">
        <v>4792</v>
      </c>
      <c r="E1316" s="44" t="s">
        <v>74</v>
      </c>
      <c r="F1316" s="37" t="s">
        <v>4898</v>
      </c>
      <c r="G1316" s="37" t="s">
        <v>2803</v>
      </c>
      <c r="H1316" s="19">
        <v>43823</v>
      </c>
      <c r="I1316" s="19">
        <v>44919</v>
      </c>
      <c r="J1316" s="19" t="str">
        <f ca="1">IF(Ugovori_OPULJP[[#This Row],[DATUM ZAVRŠETKA OPERACIJE]]&lt;TODAY(),"završen","u provedbi")</f>
        <v>u provedbi</v>
      </c>
      <c r="K1316" s="18" t="s">
        <v>102</v>
      </c>
      <c r="L1316" s="18" t="s">
        <v>102</v>
      </c>
      <c r="M1316" s="42">
        <v>0.85</v>
      </c>
      <c r="N1316" s="42">
        <v>0.15</v>
      </c>
      <c r="O1316" s="27">
        <f>Ugovori_OPULJP[[#This Row],[Bespovratna sredstva - Ukupno (EU+Nac) HRK
= Ukupna ugovorena vrijednost bespovratnih sredstava]]*Ugovori_OPULJP[[#This Row],[EU STOPA SUFINANCIRANJA %
EU CO-FINANCING RATE %]]</f>
        <v>1209950.673</v>
      </c>
      <c r="P1316" s="27">
        <f>Ugovori_OPULJP[[#This Row],[Bespovratna sredstva - Ukupno (EU+Nac) HRK
= Ukupna ugovorena vrijednost bespovratnih sredstava]]*Ugovori_OPULJP[[#This Row],[STOPA NACIONALNOG SUFINANCIRANJA %]]</f>
        <v>213520.70699999997</v>
      </c>
      <c r="Q1316" s="27">
        <v>1423471.38</v>
      </c>
      <c r="R1316" s="27">
        <v>0</v>
      </c>
      <c r="S1316" s="27">
        <v>0</v>
      </c>
      <c r="T1316" s="20">
        <f>Ugovori_OPULJP[[#This Row],[Bespovratna sredstva - Ukupno (EU+Nac) HRK
= Ukupna ugovorena vrijednost bespovratnih sredstava]]+Ugovori_OPULJP[[#This Row],[Javni doprinos korisnika - HRK]]+Ugovori_OPULJP[[#This Row],[Privatni doprinos korisnika - HRK]]</f>
        <v>1423471.38</v>
      </c>
      <c r="U1316" s="17" t="s">
        <v>32</v>
      </c>
      <c r="V1316" s="17" t="s">
        <v>29</v>
      </c>
      <c r="W1316" s="35" t="s">
        <v>4899</v>
      </c>
      <c r="X1316" s="35" t="s">
        <v>704</v>
      </c>
      <c r="Y1316" s="11"/>
    </row>
    <row r="1317" spans="1:25" ht="51" customHeight="1" x14ac:dyDescent="0.2">
      <c r="A1317" s="33" t="s">
        <v>4900</v>
      </c>
      <c r="B1317" s="34" t="s">
        <v>700</v>
      </c>
      <c r="C1317" s="35" t="s">
        <v>4791</v>
      </c>
      <c r="D1317" s="35" t="s">
        <v>4792</v>
      </c>
      <c r="E1317" s="44" t="s">
        <v>74</v>
      </c>
      <c r="F1317" s="37" t="s">
        <v>4901</v>
      </c>
      <c r="G1317" s="37" t="s">
        <v>4902</v>
      </c>
      <c r="H1317" s="19">
        <v>43867</v>
      </c>
      <c r="I1317" s="19">
        <v>44963</v>
      </c>
      <c r="J1317" s="19" t="str">
        <f ca="1">IF(Ugovori_OPULJP[[#This Row],[DATUM ZAVRŠETKA OPERACIJE]]&lt;TODAY(),"završen","u provedbi")</f>
        <v>u provedbi</v>
      </c>
      <c r="K1317" s="18" t="s">
        <v>97</v>
      </c>
      <c r="L1317" s="18" t="s">
        <v>97</v>
      </c>
      <c r="M1317" s="42">
        <v>0.85</v>
      </c>
      <c r="N1317" s="42">
        <v>0.15</v>
      </c>
      <c r="O1317" s="27">
        <f>Ugovori_OPULJP[[#This Row],[Bespovratna sredstva - Ukupno (EU+Nac) HRK
= Ukupna ugovorena vrijednost bespovratnih sredstava]]*Ugovori_OPULJP[[#This Row],[EU STOPA SUFINANCIRANJA %
EU CO-FINANCING RATE %]]</f>
        <v>1136314</v>
      </c>
      <c r="P1317" s="27">
        <f>Ugovori_OPULJP[[#This Row],[Bespovratna sredstva - Ukupno (EU+Nac) HRK
= Ukupna ugovorena vrijednost bespovratnih sredstava]]*Ugovori_OPULJP[[#This Row],[STOPA NACIONALNOG SUFINANCIRANJA %]]</f>
        <v>200526</v>
      </c>
      <c r="Q1317" s="27">
        <v>1336840</v>
      </c>
      <c r="R1317" s="27">
        <v>0</v>
      </c>
      <c r="S1317" s="27">
        <v>0</v>
      </c>
      <c r="T1317" s="20">
        <f>Ugovori_OPULJP[[#This Row],[Bespovratna sredstva - Ukupno (EU+Nac) HRK
= Ukupna ugovorena vrijednost bespovratnih sredstava]]+Ugovori_OPULJP[[#This Row],[Javni doprinos korisnika - HRK]]+Ugovori_OPULJP[[#This Row],[Privatni doprinos korisnika - HRK]]</f>
        <v>1336840</v>
      </c>
      <c r="U1317" s="17" t="s">
        <v>32</v>
      </c>
      <c r="V1317" s="17" t="s">
        <v>29</v>
      </c>
      <c r="W1317" s="35" t="s">
        <v>4903</v>
      </c>
      <c r="X1317" s="35" t="s">
        <v>704</v>
      </c>
      <c r="Y1317" s="11"/>
    </row>
    <row r="1318" spans="1:25" ht="38.25" customHeight="1" x14ac:dyDescent="0.2">
      <c r="A1318" s="33" t="s">
        <v>4904</v>
      </c>
      <c r="B1318" s="34" t="s">
        <v>700</v>
      </c>
      <c r="C1318" s="35" t="s">
        <v>4791</v>
      </c>
      <c r="D1318" s="35" t="s">
        <v>4792</v>
      </c>
      <c r="E1318" s="44" t="s">
        <v>74</v>
      </c>
      <c r="F1318" s="37" t="s">
        <v>4905</v>
      </c>
      <c r="G1318" s="37" t="s">
        <v>2791</v>
      </c>
      <c r="H1318" s="19">
        <v>43826</v>
      </c>
      <c r="I1318" s="19">
        <v>44678</v>
      </c>
      <c r="J1318" s="19" t="str">
        <f ca="1">IF(Ugovori_OPULJP[[#This Row],[DATUM ZAVRŠETKA OPERACIJE]]&lt;TODAY(),"završen","u provedbi")</f>
        <v>završen</v>
      </c>
      <c r="K1318" s="18" t="s">
        <v>102</v>
      </c>
      <c r="L1318" s="18" t="s">
        <v>102</v>
      </c>
      <c r="M1318" s="42">
        <v>0.85</v>
      </c>
      <c r="N1318" s="42">
        <v>0.15</v>
      </c>
      <c r="O1318" s="27">
        <f>Ugovori_OPULJP[[#This Row],[Bespovratna sredstva - Ukupno (EU+Nac) HRK
= Ukupna ugovorena vrijednost bespovratnih sredstava]]*Ugovori_OPULJP[[#This Row],[EU STOPA SUFINANCIRANJA %
EU CO-FINANCING RATE %]]</f>
        <v>1236299.3725000001</v>
      </c>
      <c r="P1318" s="27">
        <f>Ugovori_OPULJP[[#This Row],[Bespovratna sredstva - Ukupno (EU+Nac) HRK
= Ukupna ugovorena vrijednost bespovratnih sredstava]]*Ugovori_OPULJP[[#This Row],[STOPA NACIONALNOG SUFINANCIRANJA %]]</f>
        <v>218170.47750000001</v>
      </c>
      <c r="Q1318" s="27">
        <v>1454469.85</v>
      </c>
      <c r="R1318" s="27">
        <v>0</v>
      </c>
      <c r="S1318" s="27">
        <v>0</v>
      </c>
      <c r="T1318" s="20">
        <f>Ugovori_OPULJP[[#This Row],[Bespovratna sredstva - Ukupno (EU+Nac) HRK
= Ukupna ugovorena vrijednost bespovratnih sredstava]]+Ugovori_OPULJP[[#This Row],[Javni doprinos korisnika - HRK]]+Ugovori_OPULJP[[#This Row],[Privatni doprinos korisnika - HRK]]</f>
        <v>1454469.85</v>
      </c>
      <c r="U1318" s="17" t="s">
        <v>32</v>
      </c>
      <c r="V1318" s="17" t="s">
        <v>29</v>
      </c>
      <c r="W1318" s="35" t="s">
        <v>4906</v>
      </c>
      <c r="X1318" s="35" t="s">
        <v>704</v>
      </c>
      <c r="Y1318" s="11"/>
    </row>
    <row r="1319" spans="1:25" ht="38.25" customHeight="1" x14ac:dyDescent="0.2">
      <c r="A1319" s="33" t="s">
        <v>4907</v>
      </c>
      <c r="B1319" s="34" t="s">
        <v>700</v>
      </c>
      <c r="C1319" s="35" t="s">
        <v>4791</v>
      </c>
      <c r="D1319" s="35" t="s">
        <v>4792</v>
      </c>
      <c r="E1319" s="44" t="s">
        <v>74</v>
      </c>
      <c r="F1319" s="37" t="s">
        <v>4908</v>
      </c>
      <c r="G1319" s="37" t="s">
        <v>4909</v>
      </c>
      <c r="H1319" s="19">
        <v>43867</v>
      </c>
      <c r="I1319" s="19">
        <v>45019</v>
      </c>
      <c r="J1319" s="19" t="str">
        <f ca="1">IF(Ugovori_OPULJP[[#This Row],[DATUM ZAVRŠETKA OPERACIJE]]&lt;TODAY(),"završen","u provedbi")</f>
        <v>u provedbi</v>
      </c>
      <c r="K1319" s="18" t="s">
        <v>209</v>
      </c>
      <c r="L1319" s="18" t="s">
        <v>209</v>
      </c>
      <c r="M1319" s="42">
        <v>0.85</v>
      </c>
      <c r="N1319" s="42">
        <v>0.15</v>
      </c>
      <c r="O1319" s="27">
        <f>Ugovori_OPULJP[[#This Row],[Bespovratna sredstva - Ukupno (EU+Nac) HRK
= Ukupna ugovorena vrijednost bespovratnih sredstava]]*Ugovori_OPULJP[[#This Row],[EU STOPA SUFINANCIRANJA %
EU CO-FINANCING RATE %]]</f>
        <v>1218935.4449999998</v>
      </c>
      <c r="P1319" s="27">
        <f>Ugovori_OPULJP[[#This Row],[Bespovratna sredstva - Ukupno (EU+Nac) HRK
= Ukupna ugovorena vrijednost bespovratnih sredstava]]*Ugovori_OPULJP[[#This Row],[STOPA NACIONALNOG SUFINANCIRANJA %]]</f>
        <v>215106.25499999998</v>
      </c>
      <c r="Q1319" s="27">
        <v>1434041.7</v>
      </c>
      <c r="R1319" s="27">
        <v>0</v>
      </c>
      <c r="S1319" s="27">
        <v>0</v>
      </c>
      <c r="T1319" s="20">
        <f>Ugovori_OPULJP[[#This Row],[Bespovratna sredstva - Ukupno (EU+Nac) HRK
= Ukupna ugovorena vrijednost bespovratnih sredstava]]+Ugovori_OPULJP[[#This Row],[Javni doprinos korisnika - HRK]]+Ugovori_OPULJP[[#This Row],[Privatni doprinos korisnika - HRK]]</f>
        <v>1434041.7</v>
      </c>
      <c r="U1319" s="17" t="s">
        <v>32</v>
      </c>
      <c r="V1319" s="17" t="s">
        <v>29</v>
      </c>
      <c r="W1319" s="35" t="s">
        <v>4910</v>
      </c>
      <c r="X1319" s="35" t="s">
        <v>704</v>
      </c>
      <c r="Y1319" s="11"/>
    </row>
    <row r="1320" spans="1:25" ht="51" customHeight="1" x14ac:dyDescent="0.2">
      <c r="A1320" s="33" t="s">
        <v>4911</v>
      </c>
      <c r="B1320" s="34" t="s">
        <v>700</v>
      </c>
      <c r="C1320" s="35" t="s">
        <v>4791</v>
      </c>
      <c r="D1320" s="35" t="s">
        <v>4792</v>
      </c>
      <c r="E1320" s="44" t="s">
        <v>74</v>
      </c>
      <c r="F1320" s="34" t="s">
        <v>4912</v>
      </c>
      <c r="G1320" s="37" t="s">
        <v>1237</v>
      </c>
      <c r="H1320" s="19">
        <v>43826</v>
      </c>
      <c r="I1320" s="19">
        <v>44557</v>
      </c>
      <c r="J1320" s="19" t="str">
        <f ca="1">IF(Ugovori_OPULJP[[#This Row],[DATUM ZAVRŠETKA OPERACIJE]]&lt;TODAY(),"završen","u provedbi")</f>
        <v>završen</v>
      </c>
      <c r="K1320" s="18" t="s">
        <v>102</v>
      </c>
      <c r="L1320" s="18" t="s">
        <v>102</v>
      </c>
      <c r="M1320" s="42">
        <v>0.85</v>
      </c>
      <c r="N1320" s="42">
        <v>0.15</v>
      </c>
      <c r="O1320" s="27">
        <f>Ugovori_OPULJP[[#This Row],[Bespovratna sredstva - Ukupno (EU+Nac) HRK
= Ukupna ugovorena vrijednost bespovratnih sredstava]]*Ugovori_OPULJP[[#This Row],[EU STOPA SUFINANCIRANJA %
EU CO-FINANCING RATE %]]</f>
        <v>1271014.7749999999</v>
      </c>
      <c r="P1320" s="27">
        <f>Ugovori_OPULJP[[#This Row],[Bespovratna sredstva - Ukupno (EU+Nac) HRK
= Ukupna ugovorena vrijednost bespovratnih sredstava]]*Ugovori_OPULJP[[#This Row],[STOPA NACIONALNOG SUFINANCIRANJA %]]</f>
        <v>224296.72500000001</v>
      </c>
      <c r="Q1320" s="27">
        <v>1495311.5</v>
      </c>
      <c r="R1320" s="27">
        <v>0</v>
      </c>
      <c r="S1320" s="27">
        <v>0</v>
      </c>
      <c r="T1320" s="20">
        <f>Ugovori_OPULJP[[#This Row],[Bespovratna sredstva - Ukupno (EU+Nac) HRK
= Ukupna ugovorena vrijednost bespovratnih sredstava]]+Ugovori_OPULJP[[#This Row],[Javni doprinos korisnika - HRK]]+Ugovori_OPULJP[[#This Row],[Privatni doprinos korisnika - HRK]]</f>
        <v>1495311.5</v>
      </c>
      <c r="U1320" s="17" t="s">
        <v>32</v>
      </c>
      <c r="V1320" s="17" t="s">
        <v>29</v>
      </c>
      <c r="W1320" s="35" t="s">
        <v>4913</v>
      </c>
      <c r="X1320" s="35" t="s">
        <v>704</v>
      </c>
      <c r="Y1320" s="11"/>
    </row>
    <row r="1321" spans="1:25" ht="51" customHeight="1" x14ac:dyDescent="0.2">
      <c r="A1321" s="33" t="s">
        <v>4914</v>
      </c>
      <c r="B1321" s="34" t="s">
        <v>700</v>
      </c>
      <c r="C1321" s="35" t="s">
        <v>4791</v>
      </c>
      <c r="D1321" s="35" t="s">
        <v>4792</v>
      </c>
      <c r="E1321" s="44" t="s">
        <v>74</v>
      </c>
      <c r="F1321" s="37" t="s">
        <v>4915</v>
      </c>
      <c r="G1321" s="37" t="s">
        <v>4916</v>
      </c>
      <c r="H1321" s="19">
        <v>43824</v>
      </c>
      <c r="I1321" s="19">
        <v>44737</v>
      </c>
      <c r="J1321" s="19" t="str">
        <f ca="1">IF(Ugovori_OPULJP[[#This Row],[DATUM ZAVRŠETKA OPERACIJE]]&lt;TODAY(),"završen","u provedbi")</f>
        <v>završen</v>
      </c>
      <c r="K1321" s="18" t="s">
        <v>102</v>
      </c>
      <c r="L1321" s="18" t="s">
        <v>102</v>
      </c>
      <c r="M1321" s="42">
        <v>0.85</v>
      </c>
      <c r="N1321" s="42">
        <v>0.15</v>
      </c>
      <c r="O1321" s="27">
        <f>Ugovori_OPULJP[[#This Row],[Bespovratna sredstva - Ukupno (EU+Nac) HRK
= Ukupna ugovorena vrijednost bespovratnih sredstava]]*Ugovori_OPULJP[[#This Row],[EU STOPA SUFINANCIRANJA %
EU CO-FINANCING RATE %]]</f>
        <v>1227796.0744999999</v>
      </c>
      <c r="P1321" s="27">
        <f>Ugovori_OPULJP[[#This Row],[Bespovratna sredstva - Ukupno (EU+Nac) HRK
= Ukupna ugovorena vrijednost bespovratnih sredstava]]*Ugovori_OPULJP[[#This Row],[STOPA NACIONALNOG SUFINANCIRANJA %]]</f>
        <v>216669.89549999998</v>
      </c>
      <c r="Q1321" s="27">
        <v>1444465.97</v>
      </c>
      <c r="R1321" s="27">
        <v>0</v>
      </c>
      <c r="S1321" s="27">
        <v>0</v>
      </c>
      <c r="T1321" s="20">
        <f>Ugovori_OPULJP[[#This Row],[Bespovratna sredstva - Ukupno (EU+Nac) HRK
= Ukupna ugovorena vrijednost bespovratnih sredstava]]+Ugovori_OPULJP[[#This Row],[Javni doprinos korisnika - HRK]]+Ugovori_OPULJP[[#This Row],[Privatni doprinos korisnika - HRK]]</f>
        <v>1444465.97</v>
      </c>
      <c r="U1321" s="17" t="s">
        <v>32</v>
      </c>
      <c r="V1321" s="17" t="s">
        <v>29</v>
      </c>
      <c r="W1321" s="35" t="s">
        <v>4917</v>
      </c>
      <c r="X1321" s="35" t="s">
        <v>704</v>
      </c>
      <c r="Y1321" s="11"/>
    </row>
    <row r="1322" spans="1:25" ht="51" customHeight="1" x14ac:dyDescent="0.2">
      <c r="A1322" s="33" t="s">
        <v>4918</v>
      </c>
      <c r="B1322" s="34" t="s">
        <v>700</v>
      </c>
      <c r="C1322" s="35" t="s">
        <v>4791</v>
      </c>
      <c r="D1322" s="35" t="s">
        <v>4792</v>
      </c>
      <c r="E1322" s="44" t="s">
        <v>74</v>
      </c>
      <c r="F1322" s="37" t="s">
        <v>4919</v>
      </c>
      <c r="G1322" s="37" t="s">
        <v>1428</v>
      </c>
      <c r="H1322" s="19">
        <v>43867</v>
      </c>
      <c r="I1322" s="46">
        <v>44506</v>
      </c>
      <c r="J1322" s="19" t="str">
        <f ca="1">IF(Ugovori_OPULJP[[#This Row],[DATUM ZAVRŠETKA OPERACIJE]]&lt;TODAY(),"završen","u provedbi")</f>
        <v>završen</v>
      </c>
      <c r="K1322" s="18" t="s">
        <v>97</v>
      </c>
      <c r="L1322" s="18" t="s">
        <v>97</v>
      </c>
      <c r="M1322" s="42">
        <v>0.85</v>
      </c>
      <c r="N1322" s="42">
        <v>0.15</v>
      </c>
      <c r="O1322" s="27">
        <f>Ugovori_OPULJP[[#This Row],[Bespovratna sredstva - Ukupno (EU+Nac) HRK
= Ukupna ugovorena vrijednost bespovratnih sredstava]]*Ugovori_OPULJP[[#This Row],[EU STOPA SUFINANCIRANJA %
EU CO-FINANCING RATE %]]</f>
        <v>1228672.5350000001</v>
      </c>
      <c r="P1322" s="27">
        <f>Ugovori_OPULJP[[#This Row],[Bespovratna sredstva - Ukupno (EU+Nac) HRK
= Ukupna ugovorena vrijednost bespovratnih sredstava]]*Ugovori_OPULJP[[#This Row],[STOPA NACIONALNOG SUFINANCIRANJA %]]</f>
        <v>216824.565</v>
      </c>
      <c r="Q1322" s="27">
        <v>1445497.1</v>
      </c>
      <c r="R1322" s="27">
        <v>0</v>
      </c>
      <c r="S1322" s="27">
        <v>0</v>
      </c>
      <c r="T1322" s="20">
        <f>Ugovori_OPULJP[[#This Row],[Bespovratna sredstva - Ukupno (EU+Nac) HRK
= Ukupna ugovorena vrijednost bespovratnih sredstava]]+Ugovori_OPULJP[[#This Row],[Javni doprinos korisnika - HRK]]+Ugovori_OPULJP[[#This Row],[Privatni doprinos korisnika - HRK]]</f>
        <v>1445497.1</v>
      </c>
      <c r="U1322" s="17" t="s">
        <v>32</v>
      </c>
      <c r="V1322" s="17" t="s">
        <v>29</v>
      </c>
      <c r="W1322" s="35" t="s">
        <v>4920</v>
      </c>
      <c r="X1322" s="35" t="s">
        <v>704</v>
      </c>
      <c r="Y1322" s="11"/>
    </row>
    <row r="1323" spans="1:25" ht="51" customHeight="1" x14ac:dyDescent="0.2">
      <c r="A1323" s="33" t="s">
        <v>4921</v>
      </c>
      <c r="B1323" s="34" t="s">
        <v>700</v>
      </c>
      <c r="C1323" s="35" t="s">
        <v>4791</v>
      </c>
      <c r="D1323" s="35" t="s">
        <v>4792</v>
      </c>
      <c r="E1323" s="44" t="s">
        <v>74</v>
      </c>
      <c r="F1323" s="37" t="s">
        <v>4922</v>
      </c>
      <c r="G1323" s="37" t="s">
        <v>4923</v>
      </c>
      <c r="H1323" s="19">
        <v>43825</v>
      </c>
      <c r="I1323" s="19">
        <v>44921</v>
      </c>
      <c r="J1323" s="19" t="str">
        <f ca="1">IF(Ugovori_OPULJP[[#This Row],[DATUM ZAVRŠETKA OPERACIJE]]&lt;TODAY(),"završen","u provedbi")</f>
        <v>u provedbi</v>
      </c>
      <c r="K1323" s="18" t="s">
        <v>102</v>
      </c>
      <c r="L1323" s="18" t="s">
        <v>102</v>
      </c>
      <c r="M1323" s="42">
        <v>0.85</v>
      </c>
      <c r="N1323" s="42">
        <v>0.15</v>
      </c>
      <c r="O1323" s="27">
        <f>Ugovori_OPULJP[[#This Row],[Bespovratna sredstva - Ukupno (EU+Nac) HRK
= Ukupna ugovorena vrijednost bespovratnih sredstava]]*Ugovori_OPULJP[[#This Row],[EU STOPA SUFINANCIRANJA %
EU CO-FINANCING RATE %]]</f>
        <v>1106058.5475000001</v>
      </c>
      <c r="P1323" s="27">
        <f>Ugovori_OPULJP[[#This Row],[Bespovratna sredstva - Ukupno (EU+Nac) HRK
= Ukupna ugovorena vrijednost bespovratnih sredstava]]*Ugovori_OPULJP[[#This Row],[STOPA NACIONALNOG SUFINANCIRANJA %]]</f>
        <v>195186.80250000002</v>
      </c>
      <c r="Q1323" s="27">
        <v>1301245.3500000001</v>
      </c>
      <c r="R1323" s="27">
        <v>0</v>
      </c>
      <c r="S1323" s="27">
        <v>0</v>
      </c>
      <c r="T1323" s="20">
        <f>Ugovori_OPULJP[[#This Row],[Bespovratna sredstva - Ukupno (EU+Nac) HRK
= Ukupna ugovorena vrijednost bespovratnih sredstava]]+Ugovori_OPULJP[[#This Row],[Javni doprinos korisnika - HRK]]+Ugovori_OPULJP[[#This Row],[Privatni doprinos korisnika - HRK]]</f>
        <v>1301245.3500000001</v>
      </c>
      <c r="U1323" s="17" t="s">
        <v>32</v>
      </c>
      <c r="V1323" s="17" t="s">
        <v>29</v>
      </c>
      <c r="W1323" s="35" t="s">
        <v>4924</v>
      </c>
      <c r="X1323" s="35" t="s">
        <v>704</v>
      </c>
      <c r="Y1323" s="11"/>
    </row>
    <row r="1324" spans="1:25" ht="38.25" customHeight="1" x14ac:dyDescent="0.2">
      <c r="A1324" s="33" t="s">
        <v>4925</v>
      </c>
      <c r="B1324" s="34" t="s">
        <v>700</v>
      </c>
      <c r="C1324" s="35" t="s">
        <v>4791</v>
      </c>
      <c r="D1324" s="35" t="s">
        <v>4792</v>
      </c>
      <c r="E1324" s="44" t="s">
        <v>74</v>
      </c>
      <c r="F1324" s="37" t="s">
        <v>4926</v>
      </c>
      <c r="G1324" s="37" t="s">
        <v>632</v>
      </c>
      <c r="H1324" s="19">
        <v>43829</v>
      </c>
      <c r="I1324" s="19">
        <v>44560</v>
      </c>
      <c r="J1324" s="19" t="str">
        <f ca="1">IF(Ugovori_OPULJP[[#This Row],[DATUM ZAVRŠETKA OPERACIJE]]&lt;TODAY(),"završen","u provedbi")</f>
        <v>završen</v>
      </c>
      <c r="K1324" s="18" t="s">
        <v>102</v>
      </c>
      <c r="L1324" s="18" t="s">
        <v>102</v>
      </c>
      <c r="M1324" s="42">
        <v>0.85</v>
      </c>
      <c r="N1324" s="42">
        <v>0.15</v>
      </c>
      <c r="O1324" s="27">
        <f>Ugovori_OPULJP[[#This Row],[Bespovratna sredstva - Ukupno (EU+Nac) HRK
= Ukupna ugovorena vrijednost bespovratnih sredstava]]*Ugovori_OPULJP[[#This Row],[EU STOPA SUFINANCIRANJA %
EU CO-FINANCING RATE %]]</f>
        <v>1181533.6429999999</v>
      </c>
      <c r="P1324" s="27">
        <f>Ugovori_OPULJP[[#This Row],[Bespovratna sredstva - Ukupno (EU+Nac) HRK
= Ukupna ugovorena vrijednost bespovratnih sredstava]]*Ugovori_OPULJP[[#This Row],[STOPA NACIONALNOG SUFINANCIRANJA %]]</f>
        <v>208505.93700000001</v>
      </c>
      <c r="Q1324" s="27">
        <v>1390039.58</v>
      </c>
      <c r="R1324" s="27">
        <v>0</v>
      </c>
      <c r="S1324" s="27">
        <v>78935.959999999963</v>
      </c>
      <c r="T1324" s="20">
        <f>Ugovori_OPULJP[[#This Row],[Bespovratna sredstva - Ukupno (EU+Nac) HRK
= Ukupna ugovorena vrijednost bespovratnih sredstava]]+Ugovori_OPULJP[[#This Row],[Javni doprinos korisnika - HRK]]+Ugovori_OPULJP[[#This Row],[Privatni doprinos korisnika - HRK]]</f>
        <v>1468975.54</v>
      </c>
      <c r="U1324" s="17" t="s">
        <v>32</v>
      </c>
      <c r="V1324" s="17" t="s">
        <v>29</v>
      </c>
      <c r="W1324" s="35" t="s">
        <v>4927</v>
      </c>
      <c r="X1324" s="35" t="s">
        <v>704</v>
      </c>
      <c r="Y1324" s="11"/>
    </row>
    <row r="1325" spans="1:25" ht="38.25" customHeight="1" x14ac:dyDescent="0.2">
      <c r="A1325" s="33" t="s">
        <v>4928</v>
      </c>
      <c r="B1325" s="34" t="s">
        <v>700</v>
      </c>
      <c r="C1325" s="35" t="s">
        <v>4791</v>
      </c>
      <c r="D1325" s="35" t="s">
        <v>4792</v>
      </c>
      <c r="E1325" s="44" t="s">
        <v>74</v>
      </c>
      <c r="F1325" s="37" t="s">
        <v>4929</v>
      </c>
      <c r="G1325" s="37" t="s">
        <v>2759</v>
      </c>
      <c r="H1325" s="19">
        <v>43823</v>
      </c>
      <c r="I1325" s="19">
        <v>44371</v>
      </c>
      <c r="J1325" s="19" t="str">
        <f ca="1">IF(Ugovori_OPULJP[[#This Row],[DATUM ZAVRŠETKA OPERACIJE]]&lt;TODAY(),"završen","u provedbi")</f>
        <v>završen</v>
      </c>
      <c r="K1325" s="18" t="s">
        <v>102</v>
      </c>
      <c r="L1325" s="18" t="s">
        <v>102</v>
      </c>
      <c r="M1325" s="42">
        <v>0.85</v>
      </c>
      <c r="N1325" s="42">
        <v>0.15</v>
      </c>
      <c r="O1325" s="27">
        <f>Ugovori_OPULJP[[#This Row],[Bespovratna sredstva - Ukupno (EU+Nac) HRK
= Ukupna ugovorena vrijednost bespovratnih sredstava]]*Ugovori_OPULJP[[#This Row],[EU STOPA SUFINANCIRANJA %
EU CO-FINANCING RATE %]]</f>
        <v>1068951.9165000001</v>
      </c>
      <c r="P1325" s="27">
        <f>Ugovori_OPULJP[[#This Row],[Bespovratna sredstva - Ukupno (EU+Nac) HRK
= Ukupna ugovorena vrijednost bespovratnih sredstava]]*Ugovori_OPULJP[[#This Row],[STOPA NACIONALNOG SUFINANCIRANJA %]]</f>
        <v>188638.5735</v>
      </c>
      <c r="Q1325" s="27">
        <v>1257590.49</v>
      </c>
      <c r="R1325" s="27">
        <v>0</v>
      </c>
      <c r="S1325" s="27">
        <v>0</v>
      </c>
      <c r="T1325" s="20">
        <f>Ugovori_OPULJP[[#This Row],[Bespovratna sredstva - Ukupno (EU+Nac) HRK
= Ukupna ugovorena vrijednost bespovratnih sredstava]]+Ugovori_OPULJP[[#This Row],[Javni doprinos korisnika - HRK]]+Ugovori_OPULJP[[#This Row],[Privatni doprinos korisnika - HRK]]</f>
        <v>1257590.49</v>
      </c>
      <c r="U1325" s="17" t="s">
        <v>32</v>
      </c>
      <c r="V1325" s="17" t="s">
        <v>29</v>
      </c>
      <c r="W1325" s="35" t="s">
        <v>4930</v>
      </c>
      <c r="X1325" s="35" t="s">
        <v>704</v>
      </c>
      <c r="Y1325" s="11"/>
    </row>
    <row r="1326" spans="1:25" ht="38.25" customHeight="1" x14ac:dyDescent="0.2">
      <c r="A1326" s="33" t="s">
        <v>4931</v>
      </c>
      <c r="B1326" s="34" t="s">
        <v>700</v>
      </c>
      <c r="C1326" s="35" t="s">
        <v>4791</v>
      </c>
      <c r="D1326" s="35" t="s">
        <v>4792</v>
      </c>
      <c r="E1326" s="44" t="s">
        <v>74</v>
      </c>
      <c r="F1326" s="37" t="s">
        <v>4932</v>
      </c>
      <c r="G1326" s="37" t="s">
        <v>4933</v>
      </c>
      <c r="H1326" s="19">
        <v>43827</v>
      </c>
      <c r="I1326" s="19">
        <v>44558</v>
      </c>
      <c r="J1326" s="19" t="str">
        <f ca="1">IF(Ugovori_OPULJP[[#This Row],[DATUM ZAVRŠETKA OPERACIJE]]&lt;TODAY(),"završen","u provedbi")</f>
        <v>završen</v>
      </c>
      <c r="K1326" s="18" t="s">
        <v>102</v>
      </c>
      <c r="L1326" s="18" t="s">
        <v>102</v>
      </c>
      <c r="M1326" s="42">
        <v>0.85</v>
      </c>
      <c r="N1326" s="42">
        <v>0.15</v>
      </c>
      <c r="O1326" s="27">
        <f>Ugovori_OPULJP[[#This Row],[Bespovratna sredstva - Ukupno (EU+Nac) HRK
= Ukupna ugovorena vrijednost bespovratnih sredstava]]*Ugovori_OPULJP[[#This Row],[EU STOPA SUFINANCIRANJA %
EU CO-FINANCING RATE %]]</f>
        <v>1216323.0719999999</v>
      </c>
      <c r="P1326" s="27">
        <f>Ugovori_OPULJP[[#This Row],[Bespovratna sredstva - Ukupno (EU+Nac) HRK
= Ukupna ugovorena vrijednost bespovratnih sredstava]]*Ugovori_OPULJP[[#This Row],[STOPA NACIONALNOG SUFINANCIRANJA %]]</f>
        <v>214645.24799999999</v>
      </c>
      <c r="Q1326" s="27">
        <v>1430968.3200000001</v>
      </c>
      <c r="R1326" s="27">
        <v>0</v>
      </c>
      <c r="S1326" s="27">
        <v>0</v>
      </c>
      <c r="T1326" s="20">
        <f>Ugovori_OPULJP[[#This Row],[Bespovratna sredstva - Ukupno (EU+Nac) HRK
= Ukupna ugovorena vrijednost bespovratnih sredstava]]+Ugovori_OPULJP[[#This Row],[Javni doprinos korisnika - HRK]]+Ugovori_OPULJP[[#This Row],[Privatni doprinos korisnika - HRK]]</f>
        <v>1430968.3200000001</v>
      </c>
      <c r="U1326" s="17" t="s">
        <v>32</v>
      </c>
      <c r="V1326" s="17" t="s">
        <v>29</v>
      </c>
      <c r="W1326" s="35" t="s">
        <v>4934</v>
      </c>
      <c r="X1326" s="35" t="s">
        <v>704</v>
      </c>
      <c r="Y1326" s="11"/>
    </row>
    <row r="1327" spans="1:25" ht="51" customHeight="1" x14ac:dyDescent="0.2">
      <c r="A1327" s="33" t="s">
        <v>4935</v>
      </c>
      <c r="B1327" s="34" t="s">
        <v>700</v>
      </c>
      <c r="C1327" s="35" t="s">
        <v>4791</v>
      </c>
      <c r="D1327" s="35" t="s">
        <v>4792</v>
      </c>
      <c r="E1327" s="44" t="s">
        <v>74</v>
      </c>
      <c r="F1327" s="37" t="s">
        <v>12873</v>
      </c>
      <c r="G1327" s="37" t="s">
        <v>4936</v>
      </c>
      <c r="H1327" s="19">
        <v>43990</v>
      </c>
      <c r="I1327" s="19">
        <v>45085</v>
      </c>
      <c r="J1327" s="19" t="str">
        <f ca="1">IF(Ugovori_OPULJP[[#This Row],[DATUM ZAVRŠETKA OPERACIJE]]&lt;TODAY(),"završen","u provedbi")</f>
        <v>u provedbi</v>
      </c>
      <c r="K1327" s="18" t="s">
        <v>4937</v>
      </c>
      <c r="L1327" s="18" t="s">
        <v>402</v>
      </c>
      <c r="M1327" s="42">
        <v>0.85</v>
      </c>
      <c r="N1327" s="42">
        <v>0.15</v>
      </c>
      <c r="O1327" s="27">
        <f>Ugovori_OPULJP[[#This Row],[Bespovratna sredstva - Ukupno (EU+Nac) HRK
= Ukupna ugovorena vrijednost bespovratnih sredstava]]*Ugovori_OPULJP[[#This Row],[EU STOPA SUFINANCIRANJA %
EU CO-FINANCING RATE %]]</f>
        <v>1049379.3659999999</v>
      </c>
      <c r="P1327" s="27">
        <f>Ugovori_OPULJP[[#This Row],[Bespovratna sredstva - Ukupno (EU+Nac) HRK
= Ukupna ugovorena vrijednost bespovratnih sredstava]]*Ugovori_OPULJP[[#This Row],[STOPA NACIONALNOG SUFINANCIRANJA %]]</f>
        <v>185184.59399999998</v>
      </c>
      <c r="Q1327" s="27">
        <v>1234563.96</v>
      </c>
      <c r="R1327" s="27">
        <v>0</v>
      </c>
      <c r="S1327" s="27">
        <v>0</v>
      </c>
      <c r="T1327" s="20">
        <f>Ugovori_OPULJP[[#This Row],[Bespovratna sredstva - Ukupno (EU+Nac) HRK
= Ukupna ugovorena vrijednost bespovratnih sredstava]]+Ugovori_OPULJP[[#This Row],[Javni doprinos korisnika - HRK]]+Ugovori_OPULJP[[#This Row],[Privatni doprinos korisnika - HRK]]</f>
        <v>1234563.96</v>
      </c>
      <c r="U1327" s="17" t="s">
        <v>32</v>
      </c>
      <c r="V1327" s="17" t="s">
        <v>29</v>
      </c>
      <c r="W1327" s="35" t="s">
        <v>4938</v>
      </c>
      <c r="X1327" s="35" t="s">
        <v>704</v>
      </c>
      <c r="Y1327" s="11"/>
    </row>
    <row r="1328" spans="1:25" ht="51" customHeight="1" x14ac:dyDescent="0.2">
      <c r="A1328" s="33" t="s">
        <v>4939</v>
      </c>
      <c r="B1328" s="34" t="s">
        <v>700</v>
      </c>
      <c r="C1328" s="35" t="s">
        <v>4791</v>
      </c>
      <c r="D1328" s="35" t="s">
        <v>4792</v>
      </c>
      <c r="E1328" s="44" t="s">
        <v>74</v>
      </c>
      <c r="F1328" s="37" t="s">
        <v>4940</v>
      </c>
      <c r="G1328" s="37" t="s">
        <v>2478</v>
      </c>
      <c r="H1328" s="19">
        <v>43965</v>
      </c>
      <c r="I1328" s="19">
        <v>45060</v>
      </c>
      <c r="J1328" s="19" t="str">
        <f ca="1">IF(Ugovori_OPULJP[[#This Row],[DATUM ZAVRŠETKA OPERACIJE]]&lt;TODAY(),"završen","u provedbi")</f>
        <v>u provedbi</v>
      </c>
      <c r="K1328" s="18" t="s">
        <v>4937</v>
      </c>
      <c r="L1328" s="18" t="s">
        <v>402</v>
      </c>
      <c r="M1328" s="42">
        <v>0.85</v>
      </c>
      <c r="N1328" s="42">
        <v>0.15</v>
      </c>
      <c r="O1328" s="27">
        <f>Ugovori_OPULJP[[#This Row],[Bespovratna sredstva - Ukupno (EU+Nac) HRK
= Ukupna ugovorena vrijednost bespovratnih sredstava]]*Ugovori_OPULJP[[#This Row],[EU STOPA SUFINANCIRANJA %
EU CO-FINANCING RATE %]]</f>
        <v>1225013.625</v>
      </c>
      <c r="P1328" s="27">
        <f>Ugovori_OPULJP[[#This Row],[Bespovratna sredstva - Ukupno (EU+Nac) HRK
= Ukupna ugovorena vrijednost bespovratnih sredstava]]*Ugovori_OPULJP[[#This Row],[STOPA NACIONALNOG SUFINANCIRANJA %]]</f>
        <v>216178.875</v>
      </c>
      <c r="Q1328" s="27">
        <v>1441192.5</v>
      </c>
      <c r="R1328" s="27">
        <v>0</v>
      </c>
      <c r="S1328" s="27">
        <v>0</v>
      </c>
      <c r="T1328" s="20">
        <f>Ugovori_OPULJP[[#This Row],[Bespovratna sredstva - Ukupno (EU+Nac) HRK
= Ukupna ugovorena vrijednost bespovratnih sredstava]]+Ugovori_OPULJP[[#This Row],[Javni doprinos korisnika - HRK]]+Ugovori_OPULJP[[#This Row],[Privatni doprinos korisnika - HRK]]</f>
        <v>1441192.5</v>
      </c>
      <c r="U1328" s="17" t="s">
        <v>32</v>
      </c>
      <c r="V1328" s="17" t="s">
        <v>29</v>
      </c>
      <c r="W1328" s="35" t="s">
        <v>4941</v>
      </c>
      <c r="X1328" s="35" t="s">
        <v>704</v>
      </c>
      <c r="Y1328" s="11"/>
    </row>
    <row r="1329" spans="1:25" ht="51" customHeight="1" x14ac:dyDescent="0.2">
      <c r="A1329" s="33" t="s">
        <v>4942</v>
      </c>
      <c r="B1329" s="34" t="s">
        <v>700</v>
      </c>
      <c r="C1329" s="35" t="s">
        <v>4791</v>
      </c>
      <c r="D1329" s="35" t="s">
        <v>4792</v>
      </c>
      <c r="E1329" s="44" t="s">
        <v>74</v>
      </c>
      <c r="F1329" s="37" t="s">
        <v>4943</v>
      </c>
      <c r="G1329" s="37" t="s">
        <v>4944</v>
      </c>
      <c r="H1329" s="19">
        <v>43923</v>
      </c>
      <c r="I1329" s="19">
        <v>44471</v>
      </c>
      <c r="J1329" s="19" t="str">
        <f ca="1">IF(Ugovori_OPULJP[[#This Row],[DATUM ZAVRŠETKA OPERACIJE]]&lt;TODAY(),"završen","u provedbi")</f>
        <v>završen</v>
      </c>
      <c r="K1329" s="18" t="s">
        <v>209</v>
      </c>
      <c r="L1329" s="18" t="s">
        <v>209</v>
      </c>
      <c r="M1329" s="42">
        <v>0.85</v>
      </c>
      <c r="N1329" s="42">
        <v>0.15</v>
      </c>
      <c r="O1329" s="27">
        <f>Ugovori_OPULJP[[#This Row],[Bespovratna sredstva - Ukupno (EU+Nac) HRK
= Ukupna ugovorena vrijednost bespovratnih sredstava]]*Ugovori_OPULJP[[#This Row],[EU STOPA SUFINANCIRANJA %
EU CO-FINANCING RATE %]]</f>
        <v>1041184.0824999999</v>
      </c>
      <c r="P1329" s="27">
        <f>Ugovori_OPULJP[[#This Row],[Bespovratna sredstva - Ukupno (EU+Nac) HRK
= Ukupna ugovorena vrijednost bespovratnih sredstava]]*Ugovori_OPULJP[[#This Row],[STOPA NACIONALNOG SUFINANCIRANJA %]]</f>
        <v>183738.36749999999</v>
      </c>
      <c r="Q1329" s="27">
        <v>1224922.45</v>
      </c>
      <c r="R1329" s="27">
        <v>0</v>
      </c>
      <c r="S1329" s="27">
        <v>0</v>
      </c>
      <c r="T1329" s="20">
        <f>Ugovori_OPULJP[[#This Row],[Bespovratna sredstva - Ukupno (EU+Nac) HRK
= Ukupna ugovorena vrijednost bespovratnih sredstava]]+Ugovori_OPULJP[[#This Row],[Javni doprinos korisnika - HRK]]+Ugovori_OPULJP[[#This Row],[Privatni doprinos korisnika - HRK]]</f>
        <v>1224922.45</v>
      </c>
      <c r="U1329" s="17" t="s">
        <v>32</v>
      </c>
      <c r="V1329" s="17" t="s">
        <v>29</v>
      </c>
      <c r="W1329" s="35" t="s">
        <v>4945</v>
      </c>
      <c r="X1329" s="35" t="s">
        <v>704</v>
      </c>
      <c r="Y1329" s="11"/>
    </row>
    <row r="1330" spans="1:25" ht="51" customHeight="1" x14ac:dyDescent="0.2">
      <c r="A1330" s="33" t="s">
        <v>4946</v>
      </c>
      <c r="B1330" s="34" t="s">
        <v>700</v>
      </c>
      <c r="C1330" s="35" t="s">
        <v>4791</v>
      </c>
      <c r="D1330" s="35" t="s">
        <v>4792</v>
      </c>
      <c r="E1330" s="44" t="s">
        <v>74</v>
      </c>
      <c r="F1330" s="37" t="s">
        <v>4947</v>
      </c>
      <c r="G1330" s="37" t="s">
        <v>1108</v>
      </c>
      <c r="H1330" s="19">
        <v>43924</v>
      </c>
      <c r="I1330" s="19">
        <v>44654</v>
      </c>
      <c r="J1330" s="19" t="str">
        <f ca="1">IF(Ugovori_OPULJP[[#This Row],[DATUM ZAVRŠETKA OPERACIJE]]&lt;TODAY(),"završen","u provedbi")</f>
        <v>završen</v>
      </c>
      <c r="K1330" s="18" t="s">
        <v>209</v>
      </c>
      <c r="L1330" s="18" t="s">
        <v>209</v>
      </c>
      <c r="M1330" s="42">
        <v>0.85</v>
      </c>
      <c r="N1330" s="42">
        <v>0.15</v>
      </c>
      <c r="O1330" s="27">
        <f>Ugovori_OPULJP[[#This Row],[Bespovratna sredstva - Ukupno (EU+Nac) HRK
= Ukupna ugovorena vrijednost bespovratnih sredstava]]*Ugovori_OPULJP[[#This Row],[EU STOPA SUFINANCIRANJA %
EU CO-FINANCING RATE %]]</f>
        <v>1149132.0255</v>
      </c>
      <c r="P1330" s="27">
        <f>Ugovori_OPULJP[[#This Row],[Bespovratna sredstva - Ukupno (EU+Nac) HRK
= Ukupna ugovorena vrijednost bespovratnih sredstava]]*Ugovori_OPULJP[[#This Row],[STOPA NACIONALNOG SUFINANCIRANJA %]]</f>
        <v>202788.00450000001</v>
      </c>
      <c r="Q1330" s="27">
        <v>1351920.03</v>
      </c>
      <c r="R1330" s="27">
        <v>0</v>
      </c>
      <c r="S1330" s="27">
        <v>0</v>
      </c>
      <c r="T1330" s="20">
        <f>Ugovori_OPULJP[[#This Row],[Bespovratna sredstva - Ukupno (EU+Nac) HRK
= Ukupna ugovorena vrijednost bespovratnih sredstava]]+Ugovori_OPULJP[[#This Row],[Javni doprinos korisnika - HRK]]+Ugovori_OPULJP[[#This Row],[Privatni doprinos korisnika - HRK]]</f>
        <v>1351920.03</v>
      </c>
      <c r="U1330" s="17" t="s">
        <v>32</v>
      </c>
      <c r="V1330" s="17" t="s">
        <v>29</v>
      </c>
      <c r="W1330" s="35" t="s">
        <v>4948</v>
      </c>
      <c r="X1330" s="35" t="s">
        <v>704</v>
      </c>
      <c r="Y1330" s="11"/>
    </row>
    <row r="1331" spans="1:25" ht="51" customHeight="1" x14ac:dyDescent="0.2">
      <c r="A1331" s="33" t="s">
        <v>4949</v>
      </c>
      <c r="B1331" s="34" t="s">
        <v>700</v>
      </c>
      <c r="C1331" s="35" t="s">
        <v>4791</v>
      </c>
      <c r="D1331" s="35" t="s">
        <v>4792</v>
      </c>
      <c r="E1331" s="44" t="s">
        <v>74</v>
      </c>
      <c r="F1331" s="37" t="s">
        <v>4950</v>
      </c>
      <c r="G1331" s="37" t="s">
        <v>2230</v>
      </c>
      <c r="H1331" s="19">
        <v>43924</v>
      </c>
      <c r="I1331" s="19">
        <v>44654</v>
      </c>
      <c r="J1331" s="19" t="str">
        <f ca="1">IF(Ugovori_OPULJP[[#This Row],[DATUM ZAVRŠETKA OPERACIJE]]&lt;TODAY(),"završen","u provedbi")</f>
        <v>završen</v>
      </c>
      <c r="K1331" s="18" t="s">
        <v>209</v>
      </c>
      <c r="L1331" s="18" t="s">
        <v>209</v>
      </c>
      <c r="M1331" s="42">
        <v>0.85</v>
      </c>
      <c r="N1331" s="42">
        <v>0.15</v>
      </c>
      <c r="O1331" s="27">
        <f>Ugovori_OPULJP[[#This Row],[Bespovratna sredstva - Ukupno (EU+Nac) HRK
= Ukupna ugovorena vrijednost bespovratnih sredstava]]*Ugovori_OPULJP[[#This Row],[EU STOPA SUFINANCIRANJA %
EU CO-FINANCING RATE %]]</f>
        <v>694101.5</v>
      </c>
      <c r="P1331" s="27">
        <f>Ugovori_OPULJP[[#This Row],[Bespovratna sredstva - Ukupno (EU+Nac) HRK
= Ukupna ugovorena vrijednost bespovratnih sredstava]]*Ugovori_OPULJP[[#This Row],[STOPA NACIONALNOG SUFINANCIRANJA %]]</f>
        <v>122488.5</v>
      </c>
      <c r="Q1331" s="27">
        <v>816590</v>
      </c>
      <c r="R1331" s="27">
        <v>0</v>
      </c>
      <c r="S1331" s="27">
        <v>0</v>
      </c>
      <c r="T1331" s="20">
        <f>Ugovori_OPULJP[[#This Row],[Bespovratna sredstva - Ukupno (EU+Nac) HRK
= Ukupna ugovorena vrijednost bespovratnih sredstava]]+Ugovori_OPULJP[[#This Row],[Javni doprinos korisnika - HRK]]+Ugovori_OPULJP[[#This Row],[Privatni doprinos korisnika - HRK]]</f>
        <v>816590</v>
      </c>
      <c r="U1331" s="17" t="s">
        <v>32</v>
      </c>
      <c r="V1331" s="17" t="s">
        <v>29</v>
      </c>
      <c r="W1331" s="35" t="s">
        <v>4951</v>
      </c>
      <c r="X1331" s="35" t="s">
        <v>704</v>
      </c>
      <c r="Y1331" s="11"/>
    </row>
    <row r="1332" spans="1:25" ht="51" customHeight="1" x14ac:dyDescent="0.2">
      <c r="A1332" s="33" t="s">
        <v>4952</v>
      </c>
      <c r="B1332" s="34" t="s">
        <v>700</v>
      </c>
      <c r="C1332" s="35" t="s">
        <v>4791</v>
      </c>
      <c r="D1332" s="35" t="s">
        <v>4792</v>
      </c>
      <c r="E1332" s="44" t="s">
        <v>74</v>
      </c>
      <c r="F1332" s="37" t="s">
        <v>4953</v>
      </c>
      <c r="G1332" s="37" t="s">
        <v>12874</v>
      </c>
      <c r="H1332" s="19">
        <v>43928</v>
      </c>
      <c r="I1332" s="19">
        <v>44719</v>
      </c>
      <c r="J1332" s="19" t="str">
        <f ca="1">IF(Ugovori_OPULJP[[#This Row],[DATUM ZAVRŠETKA OPERACIJE]]&lt;TODAY(),"završen","u provedbi")</f>
        <v>završen</v>
      </c>
      <c r="K1332" s="18" t="s">
        <v>209</v>
      </c>
      <c r="L1332" s="18" t="s">
        <v>209</v>
      </c>
      <c r="M1332" s="42">
        <v>0.85</v>
      </c>
      <c r="N1332" s="42">
        <v>0.15</v>
      </c>
      <c r="O1332" s="27">
        <f>Ugovori_OPULJP[[#This Row],[Bespovratna sredstva - Ukupno (EU+Nac) HRK
= Ukupna ugovorena vrijednost bespovratnih sredstava]]*Ugovori_OPULJP[[#This Row],[EU STOPA SUFINANCIRANJA %
EU CO-FINANCING RATE %]]</f>
        <v>1207333.2</v>
      </c>
      <c r="P1332" s="27">
        <f>Ugovori_OPULJP[[#This Row],[Bespovratna sredstva - Ukupno (EU+Nac) HRK
= Ukupna ugovorena vrijednost bespovratnih sredstava]]*Ugovori_OPULJP[[#This Row],[STOPA NACIONALNOG SUFINANCIRANJA %]]</f>
        <v>213058.8</v>
      </c>
      <c r="Q1332" s="27">
        <v>1420392</v>
      </c>
      <c r="R1332" s="27">
        <v>0</v>
      </c>
      <c r="S1332" s="27">
        <v>0</v>
      </c>
      <c r="T1332" s="20">
        <f>Ugovori_OPULJP[[#This Row],[Bespovratna sredstva - Ukupno (EU+Nac) HRK
= Ukupna ugovorena vrijednost bespovratnih sredstava]]+Ugovori_OPULJP[[#This Row],[Javni doprinos korisnika - HRK]]+Ugovori_OPULJP[[#This Row],[Privatni doprinos korisnika - HRK]]</f>
        <v>1420392</v>
      </c>
      <c r="U1332" s="17" t="s">
        <v>32</v>
      </c>
      <c r="V1332" s="17" t="s">
        <v>29</v>
      </c>
      <c r="W1332" s="35" t="s">
        <v>4954</v>
      </c>
      <c r="X1332" s="35" t="s">
        <v>704</v>
      </c>
      <c r="Y1332" s="11"/>
    </row>
    <row r="1333" spans="1:25" ht="51" customHeight="1" x14ac:dyDescent="0.2">
      <c r="A1333" s="33" t="s">
        <v>4955</v>
      </c>
      <c r="B1333" s="34" t="s">
        <v>700</v>
      </c>
      <c r="C1333" s="35" t="s">
        <v>4791</v>
      </c>
      <c r="D1333" s="35" t="s">
        <v>4792</v>
      </c>
      <c r="E1333" s="44" t="s">
        <v>74</v>
      </c>
      <c r="F1333" s="37" t="s">
        <v>4956</v>
      </c>
      <c r="G1333" s="37" t="s">
        <v>1139</v>
      </c>
      <c r="H1333" s="19">
        <v>43928</v>
      </c>
      <c r="I1333" s="19">
        <v>44717</v>
      </c>
      <c r="J1333" s="19" t="str">
        <f ca="1">IF(Ugovori_OPULJP[[#This Row],[DATUM ZAVRŠETKA OPERACIJE]]&lt;TODAY(),"završen","u provedbi")</f>
        <v>završen</v>
      </c>
      <c r="K1333" s="18" t="s">
        <v>209</v>
      </c>
      <c r="L1333" s="18" t="s">
        <v>209</v>
      </c>
      <c r="M1333" s="42">
        <v>0.85</v>
      </c>
      <c r="N1333" s="42">
        <v>0.15</v>
      </c>
      <c r="O1333" s="27">
        <f>Ugovori_OPULJP[[#This Row],[Bespovratna sredstva - Ukupno (EU+Nac) HRK
= Ukupna ugovorena vrijednost bespovratnih sredstava]]*Ugovori_OPULJP[[#This Row],[EU STOPA SUFINANCIRANJA %
EU CO-FINANCING RATE %]]</f>
        <v>1266959</v>
      </c>
      <c r="P1333" s="27">
        <f>Ugovori_OPULJP[[#This Row],[Bespovratna sredstva - Ukupno (EU+Nac) HRK
= Ukupna ugovorena vrijednost bespovratnih sredstava]]*Ugovori_OPULJP[[#This Row],[STOPA NACIONALNOG SUFINANCIRANJA %]]</f>
        <v>223581</v>
      </c>
      <c r="Q1333" s="27">
        <v>1490540</v>
      </c>
      <c r="R1333" s="27">
        <v>0</v>
      </c>
      <c r="S1333" s="27">
        <v>0</v>
      </c>
      <c r="T1333" s="20">
        <f>Ugovori_OPULJP[[#This Row],[Bespovratna sredstva - Ukupno (EU+Nac) HRK
= Ukupna ugovorena vrijednost bespovratnih sredstava]]+Ugovori_OPULJP[[#This Row],[Javni doprinos korisnika - HRK]]+Ugovori_OPULJP[[#This Row],[Privatni doprinos korisnika - HRK]]</f>
        <v>1490540</v>
      </c>
      <c r="U1333" s="17" t="s">
        <v>32</v>
      </c>
      <c r="V1333" s="17" t="s">
        <v>29</v>
      </c>
      <c r="W1333" s="35" t="s">
        <v>4957</v>
      </c>
      <c r="X1333" s="35" t="s">
        <v>704</v>
      </c>
      <c r="Y1333" s="11"/>
    </row>
    <row r="1334" spans="1:25" ht="38.25" customHeight="1" x14ac:dyDescent="0.2">
      <c r="A1334" s="33" t="s">
        <v>4958</v>
      </c>
      <c r="B1334" s="34" t="s">
        <v>700</v>
      </c>
      <c r="C1334" s="35" t="s">
        <v>4791</v>
      </c>
      <c r="D1334" s="35" t="s">
        <v>4792</v>
      </c>
      <c r="E1334" s="44" t="s">
        <v>74</v>
      </c>
      <c r="F1334" s="37" t="s">
        <v>4959</v>
      </c>
      <c r="G1334" s="37" t="s">
        <v>4960</v>
      </c>
      <c r="H1334" s="19">
        <v>43937</v>
      </c>
      <c r="I1334" s="19">
        <v>44667</v>
      </c>
      <c r="J1334" s="19" t="str">
        <f ca="1">IF(Ugovori_OPULJP[[#This Row],[DATUM ZAVRŠETKA OPERACIJE]]&lt;TODAY(),"završen","u provedbi")</f>
        <v>završen</v>
      </c>
      <c r="K1334" s="18" t="s">
        <v>209</v>
      </c>
      <c r="L1334" s="18" t="s">
        <v>209</v>
      </c>
      <c r="M1334" s="42">
        <v>0.85</v>
      </c>
      <c r="N1334" s="42">
        <v>0.15</v>
      </c>
      <c r="O1334" s="27">
        <f>Ugovori_OPULJP[[#This Row],[Bespovratna sredstva - Ukupno (EU+Nac) HRK
= Ukupna ugovorena vrijednost bespovratnih sredstava]]*Ugovori_OPULJP[[#This Row],[EU STOPA SUFINANCIRANJA %
EU CO-FINANCING RATE %]]</f>
        <v>851743.98749999993</v>
      </c>
      <c r="P1334" s="27">
        <f>Ugovori_OPULJP[[#This Row],[Bespovratna sredstva - Ukupno (EU+Nac) HRK
= Ukupna ugovorena vrijednost bespovratnih sredstava]]*Ugovori_OPULJP[[#This Row],[STOPA NACIONALNOG SUFINANCIRANJA %]]</f>
        <v>150307.76249999998</v>
      </c>
      <c r="Q1334" s="27">
        <v>1002051.75</v>
      </c>
      <c r="R1334" s="27">
        <v>0</v>
      </c>
      <c r="S1334" s="27">
        <v>0</v>
      </c>
      <c r="T1334" s="20">
        <f>Ugovori_OPULJP[[#This Row],[Bespovratna sredstva - Ukupno (EU+Nac) HRK
= Ukupna ugovorena vrijednost bespovratnih sredstava]]+Ugovori_OPULJP[[#This Row],[Javni doprinos korisnika - HRK]]+Ugovori_OPULJP[[#This Row],[Privatni doprinos korisnika - HRK]]</f>
        <v>1002051.75</v>
      </c>
      <c r="U1334" s="17" t="s">
        <v>32</v>
      </c>
      <c r="V1334" s="17" t="s">
        <v>29</v>
      </c>
      <c r="W1334" s="35" t="s">
        <v>4961</v>
      </c>
      <c r="X1334" s="35" t="s">
        <v>704</v>
      </c>
      <c r="Y1334" s="11"/>
    </row>
    <row r="1335" spans="1:25" ht="51" customHeight="1" x14ac:dyDescent="0.2">
      <c r="A1335" s="33" t="s">
        <v>4962</v>
      </c>
      <c r="B1335" s="34" t="s">
        <v>700</v>
      </c>
      <c r="C1335" s="35" t="s">
        <v>4791</v>
      </c>
      <c r="D1335" s="35" t="s">
        <v>4792</v>
      </c>
      <c r="E1335" s="44" t="s">
        <v>74</v>
      </c>
      <c r="F1335" s="37" t="s">
        <v>4963</v>
      </c>
      <c r="G1335" s="37" t="s">
        <v>4964</v>
      </c>
      <c r="H1335" s="19">
        <v>44022</v>
      </c>
      <c r="I1335" s="19">
        <v>44995</v>
      </c>
      <c r="J1335" s="19" t="str">
        <f ca="1">IF(Ugovori_OPULJP[[#This Row],[DATUM ZAVRŠETKA OPERACIJE]]&lt;TODAY(),"završen","u provedbi")</f>
        <v>u provedbi</v>
      </c>
      <c r="K1335" s="18" t="s">
        <v>209</v>
      </c>
      <c r="L1335" s="18" t="s">
        <v>209</v>
      </c>
      <c r="M1335" s="42">
        <v>0.85</v>
      </c>
      <c r="N1335" s="42">
        <v>0.15</v>
      </c>
      <c r="O1335" s="27">
        <f>Ugovori_OPULJP[[#This Row],[Bespovratna sredstva - Ukupno (EU+Nac) HRK
= Ukupna ugovorena vrijednost bespovratnih sredstava]]*Ugovori_OPULJP[[#This Row],[EU STOPA SUFINANCIRANJA %
EU CO-FINANCING RATE %]]</f>
        <v>866162.83499999996</v>
      </c>
      <c r="P1335" s="27">
        <f>Ugovori_OPULJP[[#This Row],[Bespovratna sredstva - Ukupno (EU+Nac) HRK
= Ukupna ugovorena vrijednost bespovratnih sredstava]]*Ugovori_OPULJP[[#This Row],[STOPA NACIONALNOG SUFINANCIRANJA %]]</f>
        <v>152852.26499999998</v>
      </c>
      <c r="Q1335" s="27">
        <v>1019015.1</v>
      </c>
      <c r="R1335" s="27">
        <v>0</v>
      </c>
      <c r="S1335" s="27">
        <v>0</v>
      </c>
      <c r="T1335" s="20">
        <f>Ugovori_OPULJP[[#This Row],[Bespovratna sredstva - Ukupno (EU+Nac) HRK
= Ukupna ugovorena vrijednost bespovratnih sredstava]]+Ugovori_OPULJP[[#This Row],[Javni doprinos korisnika - HRK]]+Ugovori_OPULJP[[#This Row],[Privatni doprinos korisnika - HRK]]</f>
        <v>1019015.1</v>
      </c>
      <c r="U1335" s="17" t="s">
        <v>32</v>
      </c>
      <c r="V1335" s="17" t="s">
        <v>29</v>
      </c>
      <c r="W1335" s="35" t="s">
        <v>4965</v>
      </c>
      <c r="X1335" s="35" t="s">
        <v>704</v>
      </c>
      <c r="Y1335" s="11"/>
    </row>
    <row r="1336" spans="1:25" ht="38.25" customHeight="1" x14ac:dyDescent="0.2">
      <c r="A1336" s="33" t="s">
        <v>4966</v>
      </c>
      <c r="B1336" s="34" t="s">
        <v>700</v>
      </c>
      <c r="C1336" s="35" t="s">
        <v>4791</v>
      </c>
      <c r="D1336" s="35" t="s">
        <v>4792</v>
      </c>
      <c r="E1336" s="44" t="s">
        <v>74</v>
      </c>
      <c r="F1336" s="37" t="s">
        <v>4967</v>
      </c>
      <c r="G1336" s="37" t="s">
        <v>4968</v>
      </c>
      <c r="H1336" s="19">
        <v>43924</v>
      </c>
      <c r="I1336" s="19">
        <v>44654</v>
      </c>
      <c r="J1336" s="19" t="str">
        <f ca="1">IF(Ugovori_OPULJP[[#This Row],[DATUM ZAVRŠETKA OPERACIJE]]&lt;TODAY(),"završen","u provedbi")</f>
        <v>završen</v>
      </c>
      <c r="K1336" s="18" t="s">
        <v>402</v>
      </c>
      <c r="L1336" s="18" t="s">
        <v>402</v>
      </c>
      <c r="M1336" s="42">
        <v>0.85</v>
      </c>
      <c r="N1336" s="42">
        <v>0.15</v>
      </c>
      <c r="O1336" s="27">
        <f>Ugovori_OPULJP[[#This Row],[Bespovratna sredstva - Ukupno (EU+Nac) HRK
= Ukupna ugovorena vrijednost bespovratnih sredstava]]*Ugovori_OPULJP[[#This Row],[EU STOPA SUFINANCIRANJA %
EU CO-FINANCING RATE %]]</f>
        <v>1274915</v>
      </c>
      <c r="P1336" s="27">
        <f>Ugovori_OPULJP[[#This Row],[Bespovratna sredstva - Ukupno (EU+Nac) HRK
= Ukupna ugovorena vrijednost bespovratnih sredstava]]*Ugovori_OPULJP[[#This Row],[STOPA NACIONALNOG SUFINANCIRANJA %]]</f>
        <v>224985</v>
      </c>
      <c r="Q1336" s="27">
        <v>1499900</v>
      </c>
      <c r="R1336" s="27">
        <v>0</v>
      </c>
      <c r="S1336" s="27">
        <v>0</v>
      </c>
      <c r="T1336" s="20">
        <f>Ugovori_OPULJP[[#This Row],[Bespovratna sredstva - Ukupno (EU+Nac) HRK
= Ukupna ugovorena vrijednost bespovratnih sredstava]]+Ugovori_OPULJP[[#This Row],[Javni doprinos korisnika - HRK]]+Ugovori_OPULJP[[#This Row],[Privatni doprinos korisnika - HRK]]</f>
        <v>1499900</v>
      </c>
      <c r="U1336" s="17" t="s">
        <v>32</v>
      </c>
      <c r="V1336" s="17" t="s">
        <v>29</v>
      </c>
      <c r="W1336" s="35" t="s">
        <v>4969</v>
      </c>
      <c r="X1336" s="35" t="s">
        <v>704</v>
      </c>
      <c r="Y1336" s="11"/>
    </row>
    <row r="1337" spans="1:25" ht="38.25" customHeight="1" x14ac:dyDescent="0.2">
      <c r="A1337" s="33" t="s">
        <v>4970</v>
      </c>
      <c r="B1337" s="34" t="s">
        <v>700</v>
      </c>
      <c r="C1337" s="35" t="s">
        <v>4791</v>
      </c>
      <c r="D1337" s="35" t="s">
        <v>4792</v>
      </c>
      <c r="E1337" s="44" t="s">
        <v>74</v>
      </c>
      <c r="F1337" s="37" t="s">
        <v>4971</v>
      </c>
      <c r="G1337" s="37" t="s">
        <v>4972</v>
      </c>
      <c r="H1337" s="19">
        <v>43937</v>
      </c>
      <c r="I1337" s="19">
        <v>44667</v>
      </c>
      <c r="J1337" s="19" t="str">
        <f ca="1">IF(Ugovori_OPULJP[[#This Row],[DATUM ZAVRŠETKA OPERACIJE]]&lt;TODAY(),"završen","u provedbi")</f>
        <v>završen</v>
      </c>
      <c r="K1337" s="18" t="s">
        <v>209</v>
      </c>
      <c r="L1337" s="18" t="s">
        <v>209</v>
      </c>
      <c r="M1337" s="42">
        <v>0.85</v>
      </c>
      <c r="N1337" s="42">
        <v>0.15</v>
      </c>
      <c r="O1337" s="27">
        <f>Ugovori_OPULJP[[#This Row],[Bespovratna sredstva - Ukupno (EU+Nac) HRK
= Ukupna ugovorena vrijednost bespovratnih sredstava]]*Ugovori_OPULJP[[#This Row],[EU STOPA SUFINANCIRANJA %
EU CO-FINANCING RATE %]]</f>
        <v>779331.19549999991</v>
      </c>
      <c r="P1337" s="27">
        <f>Ugovori_OPULJP[[#This Row],[Bespovratna sredstva - Ukupno (EU+Nac) HRK
= Ukupna ugovorena vrijednost bespovratnih sredstava]]*Ugovori_OPULJP[[#This Row],[STOPA NACIONALNOG SUFINANCIRANJA %]]</f>
        <v>137529.03449999998</v>
      </c>
      <c r="Q1337" s="27">
        <v>916860.23</v>
      </c>
      <c r="R1337" s="27">
        <v>0</v>
      </c>
      <c r="S1337" s="27">
        <v>0</v>
      </c>
      <c r="T1337" s="20">
        <f>Ugovori_OPULJP[[#This Row],[Bespovratna sredstva - Ukupno (EU+Nac) HRK
= Ukupna ugovorena vrijednost bespovratnih sredstava]]+Ugovori_OPULJP[[#This Row],[Javni doprinos korisnika - HRK]]+Ugovori_OPULJP[[#This Row],[Privatni doprinos korisnika - HRK]]</f>
        <v>916860.23</v>
      </c>
      <c r="U1337" s="17" t="s">
        <v>32</v>
      </c>
      <c r="V1337" s="17" t="s">
        <v>29</v>
      </c>
      <c r="W1337" s="35" t="s">
        <v>4973</v>
      </c>
      <c r="X1337" s="35" t="s">
        <v>704</v>
      </c>
      <c r="Y1337" s="11"/>
    </row>
    <row r="1338" spans="1:25" ht="51" customHeight="1" x14ac:dyDescent="0.2">
      <c r="A1338" s="33" t="s">
        <v>4974</v>
      </c>
      <c r="B1338" s="34" t="s">
        <v>700</v>
      </c>
      <c r="C1338" s="35" t="s">
        <v>4791</v>
      </c>
      <c r="D1338" s="35" t="s">
        <v>4792</v>
      </c>
      <c r="E1338" s="44" t="s">
        <v>74</v>
      </c>
      <c r="F1338" s="37" t="s">
        <v>4975</v>
      </c>
      <c r="G1338" s="37" t="s">
        <v>4976</v>
      </c>
      <c r="H1338" s="19">
        <v>44001</v>
      </c>
      <c r="I1338" s="19">
        <v>44611</v>
      </c>
      <c r="J1338" s="19" t="str">
        <f ca="1">IF(Ugovori_OPULJP[[#This Row],[DATUM ZAVRŠETKA OPERACIJE]]&lt;TODAY(),"završen","u provedbi")</f>
        <v>završen</v>
      </c>
      <c r="K1338" s="18" t="s">
        <v>209</v>
      </c>
      <c r="L1338" s="18" t="s">
        <v>31</v>
      </c>
      <c r="M1338" s="42">
        <v>0.85</v>
      </c>
      <c r="N1338" s="42">
        <v>0.15</v>
      </c>
      <c r="O1338" s="27">
        <f>Ugovori_OPULJP[[#This Row],[Bespovratna sredstva - Ukupno (EU+Nac) HRK
= Ukupna ugovorena vrijednost bespovratnih sredstava]]*Ugovori_OPULJP[[#This Row],[EU STOPA SUFINANCIRANJA %
EU CO-FINANCING RATE %]]</f>
        <v>1247237.3</v>
      </c>
      <c r="P1338" s="27">
        <f>Ugovori_OPULJP[[#This Row],[Bespovratna sredstva - Ukupno (EU+Nac) HRK
= Ukupna ugovorena vrijednost bespovratnih sredstava]]*Ugovori_OPULJP[[#This Row],[STOPA NACIONALNOG SUFINANCIRANJA %]]</f>
        <v>220100.69999999998</v>
      </c>
      <c r="Q1338" s="27">
        <v>1467338</v>
      </c>
      <c r="R1338" s="27">
        <v>0</v>
      </c>
      <c r="S1338" s="27">
        <v>0</v>
      </c>
      <c r="T1338" s="20">
        <f>Ugovori_OPULJP[[#This Row],[Bespovratna sredstva - Ukupno (EU+Nac) HRK
= Ukupna ugovorena vrijednost bespovratnih sredstava]]+Ugovori_OPULJP[[#This Row],[Javni doprinos korisnika - HRK]]+Ugovori_OPULJP[[#This Row],[Privatni doprinos korisnika - HRK]]</f>
        <v>1467338</v>
      </c>
      <c r="U1338" s="17" t="s">
        <v>32</v>
      </c>
      <c r="V1338" s="17" t="s">
        <v>29</v>
      </c>
      <c r="W1338" s="35" t="s">
        <v>4977</v>
      </c>
      <c r="X1338" s="35" t="s">
        <v>704</v>
      </c>
      <c r="Y1338" s="11"/>
    </row>
    <row r="1339" spans="1:25" ht="38.25" customHeight="1" x14ac:dyDescent="0.2">
      <c r="A1339" s="33" t="s">
        <v>4978</v>
      </c>
      <c r="B1339" s="34" t="s">
        <v>700</v>
      </c>
      <c r="C1339" s="35" t="s">
        <v>4791</v>
      </c>
      <c r="D1339" s="35" t="s">
        <v>4792</v>
      </c>
      <c r="E1339" s="44" t="s">
        <v>74</v>
      </c>
      <c r="F1339" s="37" t="s">
        <v>4979</v>
      </c>
      <c r="G1339" s="37" t="s">
        <v>4980</v>
      </c>
      <c r="H1339" s="19">
        <v>43991</v>
      </c>
      <c r="I1339" s="19">
        <v>44813</v>
      </c>
      <c r="J1339" s="19" t="str">
        <f ca="1">IF(Ugovori_OPULJP[[#This Row],[DATUM ZAVRŠETKA OPERACIJE]]&lt;TODAY(),"završen","u provedbi")</f>
        <v>u provedbi</v>
      </c>
      <c r="K1339" s="18" t="s">
        <v>209</v>
      </c>
      <c r="L1339" s="18" t="s">
        <v>209</v>
      </c>
      <c r="M1339" s="42">
        <v>0.85</v>
      </c>
      <c r="N1339" s="42">
        <v>0.15</v>
      </c>
      <c r="O1339" s="27">
        <f>Ugovori_OPULJP[[#This Row],[Bespovratna sredstva - Ukupno (EU+Nac) HRK
= Ukupna ugovorena vrijednost bespovratnih sredstava]]*Ugovori_OPULJP[[#This Row],[EU STOPA SUFINANCIRANJA %
EU CO-FINANCING RATE %]]</f>
        <v>790598.68499999994</v>
      </c>
      <c r="P1339" s="27">
        <f>Ugovori_OPULJP[[#This Row],[Bespovratna sredstva - Ukupno (EU+Nac) HRK
= Ukupna ugovorena vrijednost bespovratnih sredstava]]*Ugovori_OPULJP[[#This Row],[STOPA NACIONALNOG SUFINANCIRANJA %]]</f>
        <v>139517.41499999998</v>
      </c>
      <c r="Q1339" s="27">
        <v>930116.1</v>
      </c>
      <c r="R1339" s="27">
        <v>0</v>
      </c>
      <c r="S1339" s="27">
        <v>0</v>
      </c>
      <c r="T1339" s="20">
        <f>Ugovori_OPULJP[[#This Row],[Bespovratna sredstva - Ukupno (EU+Nac) HRK
= Ukupna ugovorena vrijednost bespovratnih sredstava]]+Ugovori_OPULJP[[#This Row],[Javni doprinos korisnika - HRK]]+Ugovori_OPULJP[[#This Row],[Privatni doprinos korisnika - HRK]]</f>
        <v>930116.1</v>
      </c>
      <c r="U1339" s="17" t="s">
        <v>32</v>
      </c>
      <c r="V1339" s="17" t="s">
        <v>29</v>
      </c>
      <c r="W1339" s="35" t="s">
        <v>4981</v>
      </c>
      <c r="X1339" s="35" t="s">
        <v>704</v>
      </c>
      <c r="Y1339" s="11"/>
    </row>
    <row r="1340" spans="1:25" ht="38.25" customHeight="1" x14ac:dyDescent="0.2">
      <c r="A1340" s="33" t="s">
        <v>4982</v>
      </c>
      <c r="B1340" s="34" t="s">
        <v>700</v>
      </c>
      <c r="C1340" s="35" t="s">
        <v>4791</v>
      </c>
      <c r="D1340" s="35" t="s">
        <v>4792</v>
      </c>
      <c r="E1340" s="44" t="s">
        <v>74</v>
      </c>
      <c r="F1340" s="37" t="s">
        <v>4983</v>
      </c>
      <c r="G1340" s="37" t="s">
        <v>4984</v>
      </c>
      <c r="H1340" s="19">
        <v>43936</v>
      </c>
      <c r="I1340" s="19">
        <v>44474</v>
      </c>
      <c r="J1340" s="19" t="str">
        <f ca="1">IF(Ugovori_OPULJP[[#This Row],[DATUM ZAVRŠETKA OPERACIJE]]&lt;TODAY(),"završen","u provedbi")</f>
        <v>završen</v>
      </c>
      <c r="K1340" s="18" t="s">
        <v>209</v>
      </c>
      <c r="L1340" s="18" t="s">
        <v>209</v>
      </c>
      <c r="M1340" s="42">
        <v>0.85</v>
      </c>
      <c r="N1340" s="42">
        <v>0.15</v>
      </c>
      <c r="O1340" s="27">
        <f>Ugovori_OPULJP[[#This Row],[Bespovratna sredstva - Ukupno (EU+Nac) HRK
= Ukupna ugovorena vrijednost bespovratnih sredstava]]*Ugovori_OPULJP[[#This Row],[EU STOPA SUFINANCIRANJA %
EU CO-FINANCING RATE %]]</f>
        <v>554158.99600000004</v>
      </c>
      <c r="P1340" s="27">
        <f>Ugovori_OPULJP[[#This Row],[Bespovratna sredstva - Ukupno (EU+Nac) HRK
= Ukupna ugovorena vrijednost bespovratnih sredstava]]*Ugovori_OPULJP[[#This Row],[STOPA NACIONALNOG SUFINANCIRANJA %]]</f>
        <v>97792.763999999996</v>
      </c>
      <c r="Q1340" s="27">
        <v>651951.76</v>
      </c>
      <c r="R1340" s="27">
        <v>0</v>
      </c>
      <c r="S1340" s="27">
        <v>0</v>
      </c>
      <c r="T1340" s="20">
        <f>Ugovori_OPULJP[[#This Row],[Bespovratna sredstva - Ukupno (EU+Nac) HRK
= Ukupna ugovorena vrijednost bespovratnih sredstava]]+Ugovori_OPULJP[[#This Row],[Javni doprinos korisnika - HRK]]+Ugovori_OPULJP[[#This Row],[Privatni doprinos korisnika - HRK]]</f>
        <v>651951.76</v>
      </c>
      <c r="U1340" s="17" t="s">
        <v>32</v>
      </c>
      <c r="V1340" s="17" t="s">
        <v>29</v>
      </c>
      <c r="W1340" s="35" t="s">
        <v>4985</v>
      </c>
      <c r="X1340" s="35" t="s">
        <v>704</v>
      </c>
      <c r="Y1340" s="11"/>
    </row>
    <row r="1341" spans="1:25" ht="51" customHeight="1" x14ac:dyDescent="0.2">
      <c r="A1341" s="33" t="s">
        <v>4986</v>
      </c>
      <c r="B1341" s="34" t="s">
        <v>700</v>
      </c>
      <c r="C1341" s="35" t="s">
        <v>4791</v>
      </c>
      <c r="D1341" s="35" t="s">
        <v>4792</v>
      </c>
      <c r="E1341" s="44" t="s">
        <v>74</v>
      </c>
      <c r="F1341" s="37" t="s">
        <v>12875</v>
      </c>
      <c r="G1341" s="37" t="s">
        <v>4987</v>
      </c>
      <c r="H1341" s="19">
        <v>43924</v>
      </c>
      <c r="I1341" s="19">
        <v>44472</v>
      </c>
      <c r="J1341" s="19" t="str">
        <f ca="1">IF(Ugovori_OPULJP[[#This Row],[DATUM ZAVRŠETKA OPERACIJE]]&lt;TODAY(),"završen","u provedbi")</f>
        <v>završen</v>
      </c>
      <c r="K1341" s="18" t="s">
        <v>402</v>
      </c>
      <c r="L1341" s="18" t="s">
        <v>402</v>
      </c>
      <c r="M1341" s="42">
        <v>0.85</v>
      </c>
      <c r="N1341" s="42">
        <v>0.15</v>
      </c>
      <c r="O1341" s="27">
        <f>Ugovori_OPULJP[[#This Row],[Bespovratna sredstva - Ukupno (EU+Nac) HRK
= Ukupna ugovorena vrijednost bespovratnih sredstava]]*Ugovori_OPULJP[[#This Row],[EU STOPA SUFINANCIRANJA %
EU CO-FINANCING RATE %]]</f>
        <v>1142224.4749999999</v>
      </c>
      <c r="P1341" s="27">
        <f>Ugovori_OPULJP[[#This Row],[Bespovratna sredstva - Ukupno (EU+Nac) HRK
= Ukupna ugovorena vrijednost bespovratnih sredstava]]*Ugovori_OPULJP[[#This Row],[STOPA NACIONALNOG SUFINANCIRANJA %]]</f>
        <v>201569.02499999999</v>
      </c>
      <c r="Q1341" s="27">
        <v>1343793.5</v>
      </c>
      <c r="R1341" s="27">
        <v>0</v>
      </c>
      <c r="S1341" s="27">
        <v>0</v>
      </c>
      <c r="T1341" s="20">
        <f>Ugovori_OPULJP[[#This Row],[Bespovratna sredstva - Ukupno (EU+Nac) HRK
= Ukupna ugovorena vrijednost bespovratnih sredstava]]+Ugovori_OPULJP[[#This Row],[Javni doprinos korisnika - HRK]]+Ugovori_OPULJP[[#This Row],[Privatni doprinos korisnika - HRK]]</f>
        <v>1343793.5</v>
      </c>
      <c r="U1341" s="17" t="s">
        <v>32</v>
      </c>
      <c r="V1341" s="17" t="s">
        <v>29</v>
      </c>
      <c r="W1341" s="35" t="s">
        <v>4988</v>
      </c>
      <c r="X1341" s="35" t="s">
        <v>704</v>
      </c>
      <c r="Y1341" s="11"/>
    </row>
    <row r="1342" spans="1:25" ht="38.25" customHeight="1" x14ac:dyDescent="0.2">
      <c r="A1342" s="33" t="s">
        <v>4989</v>
      </c>
      <c r="B1342" s="34" t="s">
        <v>700</v>
      </c>
      <c r="C1342" s="35" t="s">
        <v>4791</v>
      </c>
      <c r="D1342" s="35" t="s">
        <v>4792</v>
      </c>
      <c r="E1342" s="44" t="s">
        <v>74</v>
      </c>
      <c r="F1342" s="37" t="s">
        <v>4990</v>
      </c>
      <c r="G1342" s="37" t="s">
        <v>4991</v>
      </c>
      <c r="H1342" s="19">
        <v>43924</v>
      </c>
      <c r="I1342" s="19">
        <v>44654</v>
      </c>
      <c r="J1342" s="19" t="str">
        <f ca="1">IF(Ugovori_OPULJP[[#This Row],[DATUM ZAVRŠETKA OPERACIJE]]&lt;TODAY(),"završen","u provedbi")</f>
        <v>završen</v>
      </c>
      <c r="K1342" s="18" t="s">
        <v>402</v>
      </c>
      <c r="L1342" s="18" t="s">
        <v>402</v>
      </c>
      <c r="M1342" s="42">
        <v>0.85</v>
      </c>
      <c r="N1342" s="42">
        <v>0.15</v>
      </c>
      <c r="O1342" s="27">
        <f>Ugovori_OPULJP[[#This Row],[Bespovratna sredstva - Ukupno (EU+Nac) HRK
= Ukupna ugovorena vrijednost bespovratnih sredstava]]*Ugovori_OPULJP[[#This Row],[EU STOPA SUFINANCIRANJA %
EU CO-FINANCING RATE %]]</f>
        <v>982431.7</v>
      </c>
      <c r="P1342" s="27">
        <f>Ugovori_OPULJP[[#This Row],[Bespovratna sredstva - Ukupno (EU+Nac) HRK
= Ukupna ugovorena vrijednost bespovratnih sredstava]]*Ugovori_OPULJP[[#This Row],[STOPA NACIONALNOG SUFINANCIRANJA %]]</f>
        <v>173370.3</v>
      </c>
      <c r="Q1342" s="27">
        <v>1155802</v>
      </c>
      <c r="R1342" s="27">
        <v>0</v>
      </c>
      <c r="S1342" s="27">
        <v>0</v>
      </c>
      <c r="T1342" s="20">
        <f>Ugovori_OPULJP[[#This Row],[Bespovratna sredstva - Ukupno (EU+Nac) HRK
= Ukupna ugovorena vrijednost bespovratnih sredstava]]+Ugovori_OPULJP[[#This Row],[Javni doprinos korisnika - HRK]]+Ugovori_OPULJP[[#This Row],[Privatni doprinos korisnika - HRK]]</f>
        <v>1155802</v>
      </c>
      <c r="U1342" s="17" t="s">
        <v>32</v>
      </c>
      <c r="V1342" s="17" t="s">
        <v>29</v>
      </c>
      <c r="W1342" s="35" t="s">
        <v>4992</v>
      </c>
      <c r="X1342" s="35" t="s">
        <v>704</v>
      </c>
      <c r="Y1342" s="11"/>
    </row>
    <row r="1343" spans="1:25" ht="38.25" customHeight="1" x14ac:dyDescent="0.2">
      <c r="A1343" s="33" t="s">
        <v>4993</v>
      </c>
      <c r="B1343" s="34" t="s">
        <v>700</v>
      </c>
      <c r="C1343" s="35" t="s">
        <v>4791</v>
      </c>
      <c r="D1343" s="35" t="s">
        <v>4792</v>
      </c>
      <c r="E1343" s="44" t="s">
        <v>74</v>
      </c>
      <c r="F1343" s="37" t="s">
        <v>4994</v>
      </c>
      <c r="G1343" s="37" t="s">
        <v>4995</v>
      </c>
      <c r="H1343" s="19">
        <v>43928</v>
      </c>
      <c r="I1343" s="19">
        <v>44749</v>
      </c>
      <c r="J1343" s="19" t="str">
        <f ca="1">IF(Ugovori_OPULJP[[#This Row],[DATUM ZAVRŠETKA OPERACIJE]]&lt;TODAY(),"završen","u provedbi")</f>
        <v>završen</v>
      </c>
      <c r="K1343" s="18" t="s">
        <v>402</v>
      </c>
      <c r="L1343" s="18" t="s">
        <v>402</v>
      </c>
      <c r="M1343" s="42">
        <v>0.85</v>
      </c>
      <c r="N1343" s="42">
        <v>0.15</v>
      </c>
      <c r="O1343" s="27">
        <f>Ugovori_OPULJP[[#This Row],[Bespovratna sredstva - Ukupno (EU+Nac) HRK
= Ukupna ugovorena vrijednost bespovratnih sredstava]]*Ugovori_OPULJP[[#This Row],[EU STOPA SUFINANCIRANJA %
EU CO-FINANCING RATE %]]</f>
        <v>1172637.8999999999</v>
      </c>
      <c r="P1343" s="27">
        <f>Ugovori_OPULJP[[#This Row],[Bespovratna sredstva - Ukupno (EU+Nac) HRK
= Ukupna ugovorena vrijednost bespovratnih sredstava]]*Ugovori_OPULJP[[#This Row],[STOPA NACIONALNOG SUFINANCIRANJA %]]</f>
        <v>206936.1</v>
      </c>
      <c r="Q1343" s="27">
        <v>1379574</v>
      </c>
      <c r="R1343" s="27">
        <v>0</v>
      </c>
      <c r="S1343" s="27">
        <v>0</v>
      </c>
      <c r="T1343" s="20">
        <f>Ugovori_OPULJP[[#This Row],[Bespovratna sredstva - Ukupno (EU+Nac) HRK
= Ukupna ugovorena vrijednost bespovratnih sredstava]]+Ugovori_OPULJP[[#This Row],[Javni doprinos korisnika - HRK]]+Ugovori_OPULJP[[#This Row],[Privatni doprinos korisnika - HRK]]</f>
        <v>1379574</v>
      </c>
      <c r="U1343" s="17" t="s">
        <v>32</v>
      </c>
      <c r="V1343" s="17" t="s">
        <v>29</v>
      </c>
      <c r="W1343" s="35" t="s">
        <v>4996</v>
      </c>
      <c r="X1343" s="35" t="s">
        <v>704</v>
      </c>
      <c r="Y1343" s="11"/>
    </row>
    <row r="1344" spans="1:25" ht="38.25" customHeight="1" x14ac:dyDescent="0.2">
      <c r="A1344" s="33" t="s">
        <v>4997</v>
      </c>
      <c r="B1344" s="34" t="s">
        <v>700</v>
      </c>
      <c r="C1344" s="35" t="s">
        <v>4791</v>
      </c>
      <c r="D1344" s="35" t="s">
        <v>4792</v>
      </c>
      <c r="E1344" s="44" t="s">
        <v>74</v>
      </c>
      <c r="F1344" s="37" t="s">
        <v>4998</v>
      </c>
      <c r="G1344" s="37" t="s">
        <v>4999</v>
      </c>
      <c r="H1344" s="19">
        <v>44015</v>
      </c>
      <c r="I1344" s="19">
        <v>44380</v>
      </c>
      <c r="J1344" s="19" t="str">
        <f ca="1">IF(Ugovori_OPULJP[[#This Row],[DATUM ZAVRŠETKA OPERACIJE]]&lt;TODAY(),"završen","u provedbi")</f>
        <v>završen</v>
      </c>
      <c r="K1344" s="18" t="s">
        <v>402</v>
      </c>
      <c r="L1344" s="18" t="s">
        <v>402</v>
      </c>
      <c r="M1344" s="42">
        <v>0.85</v>
      </c>
      <c r="N1344" s="42">
        <v>0.15</v>
      </c>
      <c r="O1344" s="27">
        <f>Ugovori_OPULJP[[#This Row],[Bespovratna sredstva - Ukupno (EU+Nac) HRK
= Ukupna ugovorena vrijednost bespovratnih sredstava]]*Ugovori_OPULJP[[#This Row],[EU STOPA SUFINANCIRANJA %
EU CO-FINANCING RATE %]]</f>
        <v>651378.79999999993</v>
      </c>
      <c r="P1344" s="27">
        <f>Ugovori_OPULJP[[#This Row],[Bespovratna sredstva - Ukupno (EU+Nac) HRK
= Ukupna ugovorena vrijednost bespovratnih sredstava]]*Ugovori_OPULJP[[#This Row],[STOPA NACIONALNOG SUFINANCIRANJA %]]</f>
        <v>114949.2</v>
      </c>
      <c r="Q1344" s="27">
        <v>766328</v>
      </c>
      <c r="R1344" s="27">
        <v>0</v>
      </c>
      <c r="S1344" s="27">
        <v>0</v>
      </c>
      <c r="T1344" s="20">
        <f>Ugovori_OPULJP[[#This Row],[Bespovratna sredstva - Ukupno (EU+Nac) HRK
= Ukupna ugovorena vrijednost bespovratnih sredstava]]+Ugovori_OPULJP[[#This Row],[Javni doprinos korisnika - HRK]]+Ugovori_OPULJP[[#This Row],[Privatni doprinos korisnika - HRK]]</f>
        <v>766328</v>
      </c>
      <c r="U1344" s="17" t="s">
        <v>32</v>
      </c>
      <c r="V1344" s="17" t="s">
        <v>29</v>
      </c>
      <c r="W1344" s="35" t="s">
        <v>5000</v>
      </c>
      <c r="X1344" s="35" t="s">
        <v>704</v>
      </c>
      <c r="Y1344" s="11"/>
    </row>
    <row r="1345" spans="1:25" ht="38.25" customHeight="1" x14ac:dyDescent="0.2">
      <c r="A1345" s="33" t="s">
        <v>5001</v>
      </c>
      <c r="B1345" s="34" t="s">
        <v>700</v>
      </c>
      <c r="C1345" s="35" t="s">
        <v>4791</v>
      </c>
      <c r="D1345" s="35" t="s">
        <v>4792</v>
      </c>
      <c r="E1345" s="44" t="s">
        <v>74</v>
      </c>
      <c r="F1345" s="37" t="s">
        <v>5002</v>
      </c>
      <c r="G1345" s="37" t="s">
        <v>5003</v>
      </c>
      <c r="H1345" s="19">
        <v>43998</v>
      </c>
      <c r="I1345" s="19">
        <v>44728</v>
      </c>
      <c r="J1345" s="19" t="str">
        <f ca="1">IF(Ugovori_OPULJP[[#This Row],[DATUM ZAVRŠETKA OPERACIJE]]&lt;TODAY(),"završen","u provedbi")</f>
        <v>završen</v>
      </c>
      <c r="K1345" s="18" t="s">
        <v>402</v>
      </c>
      <c r="L1345" s="18" t="s">
        <v>402</v>
      </c>
      <c r="M1345" s="42">
        <v>0.85</v>
      </c>
      <c r="N1345" s="42">
        <v>0.15</v>
      </c>
      <c r="O1345" s="27">
        <f>Ugovori_OPULJP[[#This Row],[Bespovratna sredstva - Ukupno (EU+Nac) HRK
= Ukupna ugovorena vrijednost bespovratnih sredstava]]*Ugovori_OPULJP[[#This Row],[EU STOPA SUFINANCIRANJA %
EU CO-FINANCING RATE %]]</f>
        <v>1033929.7999999999</v>
      </c>
      <c r="P1345" s="27">
        <f>Ugovori_OPULJP[[#This Row],[Bespovratna sredstva - Ukupno (EU+Nac) HRK
= Ukupna ugovorena vrijednost bespovratnih sredstava]]*Ugovori_OPULJP[[#This Row],[STOPA NACIONALNOG SUFINANCIRANJA %]]</f>
        <v>182458.19999999998</v>
      </c>
      <c r="Q1345" s="27">
        <v>1216388</v>
      </c>
      <c r="R1345" s="27">
        <v>0</v>
      </c>
      <c r="S1345" s="27">
        <v>0</v>
      </c>
      <c r="T1345" s="20">
        <f>Ugovori_OPULJP[[#This Row],[Bespovratna sredstva - Ukupno (EU+Nac) HRK
= Ukupna ugovorena vrijednost bespovratnih sredstava]]+Ugovori_OPULJP[[#This Row],[Javni doprinos korisnika - HRK]]+Ugovori_OPULJP[[#This Row],[Privatni doprinos korisnika - HRK]]</f>
        <v>1216388</v>
      </c>
      <c r="U1345" s="17" t="s">
        <v>32</v>
      </c>
      <c r="V1345" s="17" t="s">
        <v>29</v>
      </c>
      <c r="W1345" s="35" t="s">
        <v>5004</v>
      </c>
      <c r="X1345" s="35" t="s">
        <v>704</v>
      </c>
      <c r="Y1345" s="11"/>
    </row>
    <row r="1346" spans="1:25" ht="38.25" customHeight="1" x14ac:dyDescent="0.2">
      <c r="A1346" s="33" t="s">
        <v>5005</v>
      </c>
      <c r="B1346" s="34" t="s">
        <v>700</v>
      </c>
      <c r="C1346" s="35" t="s">
        <v>4791</v>
      </c>
      <c r="D1346" s="35" t="s">
        <v>4792</v>
      </c>
      <c r="E1346" s="44" t="s">
        <v>74</v>
      </c>
      <c r="F1346" s="37" t="s">
        <v>5006</v>
      </c>
      <c r="G1346" s="37" t="s">
        <v>5007</v>
      </c>
      <c r="H1346" s="19">
        <v>44014</v>
      </c>
      <c r="I1346" s="19">
        <v>44379</v>
      </c>
      <c r="J1346" s="19" t="str">
        <f ca="1">IF(Ugovori_OPULJP[[#This Row],[DATUM ZAVRŠETKA OPERACIJE]]&lt;TODAY(),"završen","u provedbi")</f>
        <v>završen</v>
      </c>
      <c r="K1346" s="18" t="s">
        <v>402</v>
      </c>
      <c r="L1346" s="18" t="s">
        <v>402</v>
      </c>
      <c r="M1346" s="42">
        <v>0.85</v>
      </c>
      <c r="N1346" s="42">
        <v>0.15</v>
      </c>
      <c r="O1346" s="27">
        <f>Ugovori_OPULJP[[#This Row],[Bespovratna sredstva - Ukupno (EU+Nac) HRK
= Ukupna ugovorena vrijednost bespovratnih sredstava]]*Ugovori_OPULJP[[#This Row],[EU STOPA SUFINANCIRANJA %
EU CO-FINANCING RATE %]]</f>
        <v>827818.4</v>
      </c>
      <c r="P1346" s="27">
        <f>Ugovori_OPULJP[[#This Row],[Bespovratna sredstva - Ukupno (EU+Nac) HRK
= Ukupna ugovorena vrijednost bespovratnih sredstava]]*Ugovori_OPULJP[[#This Row],[STOPA NACIONALNOG SUFINANCIRANJA %]]</f>
        <v>146085.6</v>
      </c>
      <c r="Q1346" s="27">
        <v>973904</v>
      </c>
      <c r="R1346" s="27">
        <v>0</v>
      </c>
      <c r="S1346" s="27">
        <v>0</v>
      </c>
      <c r="T1346" s="20">
        <f>Ugovori_OPULJP[[#This Row],[Bespovratna sredstva - Ukupno (EU+Nac) HRK
= Ukupna ugovorena vrijednost bespovratnih sredstava]]+Ugovori_OPULJP[[#This Row],[Javni doprinos korisnika - HRK]]+Ugovori_OPULJP[[#This Row],[Privatni doprinos korisnika - HRK]]</f>
        <v>973904</v>
      </c>
      <c r="U1346" s="17" t="s">
        <v>32</v>
      </c>
      <c r="V1346" s="17" t="s">
        <v>29</v>
      </c>
      <c r="W1346" s="35" t="s">
        <v>5008</v>
      </c>
      <c r="X1346" s="35" t="s">
        <v>704</v>
      </c>
      <c r="Y1346" s="11"/>
    </row>
    <row r="1347" spans="1:25" ht="38.25" customHeight="1" x14ac:dyDescent="0.2">
      <c r="A1347" s="33" t="s">
        <v>5009</v>
      </c>
      <c r="B1347" s="34" t="s">
        <v>700</v>
      </c>
      <c r="C1347" s="35" t="s">
        <v>4791</v>
      </c>
      <c r="D1347" s="35" t="s">
        <v>4792</v>
      </c>
      <c r="E1347" s="17" t="s">
        <v>74</v>
      </c>
      <c r="F1347" s="37" t="s">
        <v>5010</v>
      </c>
      <c r="G1347" s="37" t="s">
        <v>5011</v>
      </c>
      <c r="H1347" s="19">
        <v>43924</v>
      </c>
      <c r="I1347" s="19">
        <v>44564</v>
      </c>
      <c r="J1347" s="19" t="str">
        <f ca="1">IF(Ugovori_OPULJP[[#This Row],[DATUM ZAVRŠETKA OPERACIJE]]&lt;TODAY(),"završen","u provedbi")</f>
        <v>završen</v>
      </c>
      <c r="K1347" s="18" t="s">
        <v>402</v>
      </c>
      <c r="L1347" s="18" t="s">
        <v>402</v>
      </c>
      <c r="M1347" s="42">
        <v>0.85</v>
      </c>
      <c r="N1347" s="42">
        <v>0.15</v>
      </c>
      <c r="O1347" s="27">
        <f>Ugovori_OPULJP[[#This Row],[Bespovratna sredstva - Ukupno (EU+Nac) HRK
= Ukupna ugovorena vrijednost bespovratnih sredstava]]*Ugovori_OPULJP[[#This Row],[EU STOPA SUFINANCIRANJA %
EU CO-FINANCING RATE %]]</f>
        <v>1088765.425</v>
      </c>
      <c r="P1347" s="27">
        <f>Ugovori_OPULJP[[#This Row],[Bespovratna sredstva - Ukupno (EU+Nac) HRK
= Ukupna ugovorena vrijednost bespovratnih sredstava]]*Ugovori_OPULJP[[#This Row],[STOPA NACIONALNOG SUFINANCIRANJA %]]</f>
        <v>192135.07499999998</v>
      </c>
      <c r="Q1347" s="27">
        <v>1280900.5</v>
      </c>
      <c r="R1347" s="27">
        <v>0</v>
      </c>
      <c r="S1347" s="27">
        <v>0</v>
      </c>
      <c r="T1347" s="20">
        <f>Ugovori_OPULJP[[#This Row],[Bespovratna sredstva - Ukupno (EU+Nac) HRK
= Ukupna ugovorena vrijednost bespovratnih sredstava]]+Ugovori_OPULJP[[#This Row],[Javni doprinos korisnika - HRK]]+Ugovori_OPULJP[[#This Row],[Privatni doprinos korisnika - HRK]]</f>
        <v>1280900.5</v>
      </c>
      <c r="U1347" s="17" t="s">
        <v>32</v>
      </c>
      <c r="V1347" s="17" t="s">
        <v>29</v>
      </c>
      <c r="W1347" s="35" t="s">
        <v>5012</v>
      </c>
      <c r="X1347" s="35" t="s">
        <v>704</v>
      </c>
      <c r="Y1347" s="11"/>
    </row>
    <row r="1348" spans="1:25" ht="51" customHeight="1" x14ac:dyDescent="0.2">
      <c r="A1348" s="33" t="s">
        <v>5013</v>
      </c>
      <c r="B1348" s="34" t="s">
        <v>700</v>
      </c>
      <c r="C1348" s="35" t="s">
        <v>4791</v>
      </c>
      <c r="D1348" s="35" t="s">
        <v>4792</v>
      </c>
      <c r="E1348" s="17" t="s">
        <v>74</v>
      </c>
      <c r="F1348" s="37" t="s">
        <v>5014</v>
      </c>
      <c r="G1348" s="37" t="s">
        <v>5015</v>
      </c>
      <c r="H1348" s="19">
        <v>44040</v>
      </c>
      <c r="I1348" s="19">
        <v>44558</v>
      </c>
      <c r="J1348" s="19" t="str">
        <f ca="1">IF(Ugovori_OPULJP[[#This Row],[DATUM ZAVRŠETKA OPERACIJE]]&lt;TODAY(),"završen","u provedbi")</f>
        <v>završen</v>
      </c>
      <c r="K1348" s="18" t="s">
        <v>402</v>
      </c>
      <c r="L1348" s="18" t="s">
        <v>402</v>
      </c>
      <c r="M1348" s="42">
        <v>0.85</v>
      </c>
      <c r="N1348" s="42">
        <v>0.15</v>
      </c>
      <c r="O1348" s="27">
        <f>Ugovori_OPULJP[[#This Row],[Bespovratna sredstva - Ukupno (EU+Nac) HRK
= Ukupna ugovorena vrijednost bespovratnih sredstava]]*Ugovori_OPULJP[[#This Row],[EU STOPA SUFINANCIRANJA %
EU CO-FINANCING RATE %]]</f>
        <v>605746.125</v>
      </c>
      <c r="P1348" s="27">
        <f>Ugovori_OPULJP[[#This Row],[Bespovratna sredstva - Ukupno (EU+Nac) HRK
= Ukupna ugovorena vrijednost bespovratnih sredstava]]*Ugovori_OPULJP[[#This Row],[STOPA NACIONALNOG SUFINANCIRANJA %]]</f>
        <v>106896.375</v>
      </c>
      <c r="Q1348" s="27">
        <v>712642.5</v>
      </c>
      <c r="R1348" s="27">
        <v>0</v>
      </c>
      <c r="S1348" s="27">
        <v>0</v>
      </c>
      <c r="T1348" s="20">
        <f>Ugovori_OPULJP[[#This Row],[Bespovratna sredstva - Ukupno (EU+Nac) HRK
= Ukupna ugovorena vrijednost bespovratnih sredstava]]+Ugovori_OPULJP[[#This Row],[Javni doprinos korisnika - HRK]]+Ugovori_OPULJP[[#This Row],[Privatni doprinos korisnika - HRK]]</f>
        <v>712642.5</v>
      </c>
      <c r="U1348" s="17" t="s">
        <v>32</v>
      </c>
      <c r="V1348" s="17" t="s">
        <v>29</v>
      </c>
      <c r="W1348" s="35" t="s">
        <v>5016</v>
      </c>
      <c r="X1348" s="35" t="s">
        <v>704</v>
      </c>
      <c r="Y1348" s="11"/>
    </row>
    <row r="1349" spans="1:25" ht="38.25" customHeight="1" x14ac:dyDescent="0.2">
      <c r="A1349" s="33" t="s">
        <v>5017</v>
      </c>
      <c r="B1349" s="34" t="s">
        <v>700</v>
      </c>
      <c r="C1349" s="35" t="s">
        <v>4791</v>
      </c>
      <c r="D1349" s="35" t="s">
        <v>5018</v>
      </c>
      <c r="E1349" s="17" t="s">
        <v>28</v>
      </c>
      <c r="F1349" s="37" t="s">
        <v>5019</v>
      </c>
      <c r="G1349" s="37" t="s">
        <v>5020</v>
      </c>
      <c r="H1349" s="19">
        <v>43466</v>
      </c>
      <c r="I1349" s="19">
        <v>45107</v>
      </c>
      <c r="J1349" s="19" t="str">
        <f ca="1">IF(Ugovori_OPULJP[[#This Row],[DATUM ZAVRŠETKA OPERACIJE]]&lt;TODAY(),"završen","u provedbi")</f>
        <v>u provedbi</v>
      </c>
      <c r="K1349" s="18" t="s">
        <v>209</v>
      </c>
      <c r="L1349" s="18" t="s">
        <v>209</v>
      </c>
      <c r="M1349" s="42">
        <v>0.85</v>
      </c>
      <c r="N1349" s="42">
        <v>0.15</v>
      </c>
      <c r="O1349" s="27">
        <f>Ugovori_OPULJP[[#This Row],[Bespovratna sredstva - Ukupno (EU+Nac) HRK
= Ukupna ugovorena vrijednost bespovratnih sredstava]]*Ugovori_OPULJP[[#This Row],[EU STOPA SUFINANCIRANJA %
EU CO-FINANCING RATE %]]</f>
        <v>8449415.4800000004</v>
      </c>
      <c r="P1349" s="27">
        <f>Ugovori_OPULJP[[#This Row],[Bespovratna sredstva - Ukupno (EU+Nac) HRK
= Ukupna ugovorena vrijednost bespovratnih sredstava]]*Ugovori_OPULJP[[#This Row],[STOPA NACIONALNOG SUFINANCIRANJA %]]</f>
        <v>1491073.32</v>
      </c>
      <c r="Q1349" s="27">
        <v>9940488.8000000007</v>
      </c>
      <c r="R1349" s="27">
        <v>0</v>
      </c>
      <c r="S1349" s="27">
        <v>0</v>
      </c>
      <c r="T1349" s="20">
        <f>Ugovori_OPULJP[[#This Row],[Bespovratna sredstva - Ukupno (EU+Nac) HRK
= Ukupna ugovorena vrijednost bespovratnih sredstava]]+Ugovori_OPULJP[[#This Row],[Javni doprinos korisnika - HRK]]+Ugovori_OPULJP[[#This Row],[Privatni doprinos korisnika - HRK]]</f>
        <v>9940488.8000000007</v>
      </c>
      <c r="U1349" s="17" t="s">
        <v>32</v>
      </c>
      <c r="V1349" s="17" t="s">
        <v>29</v>
      </c>
      <c r="W1349" s="35" t="s">
        <v>5021</v>
      </c>
      <c r="X1349" s="35" t="s">
        <v>704</v>
      </c>
      <c r="Y1349" s="11"/>
    </row>
    <row r="1350" spans="1:25" ht="38.25" customHeight="1" x14ac:dyDescent="0.2">
      <c r="A1350" s="33" t="s">
        <v>5022</v>
      </c>
      <c r="B1350" s="34" t="s">
        <v>700</v>
      </c>
      <c r="C1350" s="35" t="s">
        <v>4791</v>
      </c>
      <c r="D1350" s="35" t="s">
        <v>5023</v>
      </c>
      <c r="E1350" s="17" t="s">
        <v>28</v>
      </c>
      <c r="F1350" s="37" t="s">
        <v>5023</v>
      </c>
      <c r="G1350" s="37" t="s">
        <v>5024</v>
      </c>
      <c r="H1350" s="19">
        <v>43951</v>
      </c>
      <c r="I1350" s="19">
        <v>45046</v>
      </c>
      <c r="J1350" s="19" t="str">
        <f ca="1">IF(Ugovori_OPULJP[[#This Row],[DATUM ZAVRŠETKA OPERACIJE]]&lt;TODAY(),"završen","u provedbi")</f>
        <v>u provedbi</v>
      </c>
      <c r="K1350" s="18" t="s">
        <v>97</v>
      </c>
      <c r="L1350" s="18" t="s">
        <v>97</v>
      </c>
      <c r="M1350" s="42">
        <v>0.85</v>
      </c>
      <c r="N1350" s="42">
        <v>0.15</v>
      </c>
      <c r="O1350" s="27">
        <f>Ugovori_OPULJP[[#This Row],[Bespovratna sredstva - Ukupno (EU+Nac) HRK
= Ukupna ugovorena vrijednost bespovratnih sredstava]]*Ugovori_OPULJP[[#This Row],[EU STOPA SUFINANCIRANJA %
EU CO-FINANCING RATE %]]</f>
        <v>1461699.0999999999</v>
      </c>
      <c r="P1350" s="27">
        <f>Ugovori_OPULJP[[#This Row],[Bespovratna sredstva - Ukupno (EU+Nac) HRK
= Ukupna ugovorena vrijednost bespovratnih sredstava]]*Ugovori_OPULJP[[#This Row],[STOPA NACIONALNOG SUFINANCIRANJA %]]</f>
        <v>257946.9</v>
      </c>
      <c r="Q1350" s="27">
        <v>1719646</v>
      </c>
      <c r="R1350" s="27">
        <v>0</v>
      </c>
      <c r="S1350" s="27">
        <v>0</v>
      </c>
      <c r="T1350" s="20">
        <f>Ugovori_OPULJP[[#This Row],[Bespovratna sredstva - Ukupno (EU+Nac) HRK
= Ukupna ugovorena vrijednost bespovratnih sredstava]]+Ugovori_OPULJP[[#This Row],[Javni doprinos korisnika - HRK]]+Ugovori_OPULJP[[#This Row],[Privatni doprinos korisnika - HRK]]</f>
        <v>1719646</v>
      </c>
      <c r="U1350" s="17" t="s">
        <v>32</v>
      </c>
      <c r="V1350" s="17" t="s">
        <v>29</v>
      </c>
      <c r="W1350" s="35" t="s">
        <v>5025</v>
      </c>
      <c r="X1350" s="35" t="s">
        <v>704</v>
      </c>
      <c r="Y1350" s="11"/>
    </row>
    <row r="1351" spans="1:25" ht="51" customHeight="1" x14ac:dyDescent="0.2">
      <c r="A1351" s="88" t="s">
        <v>5026</v>
      </c>
      <c r="B1351" s="34" t="s">
        <v>700</v>
      </c>
      <c r="C1351" s="35" t="s">
        <v>4791</v>
      </c>
      <c r="D1351" s="56" t="s">
        <v>5027</v>
      </c>
      <c r="E1351" s="17" t="s">
        <v>28</v>
      </c>
      <c r="F1351" s="61" t="s">
        <v>5027</v>
      </c>
      <c r="G1351" s="61" t="s">
        <v>4972</v>
      </c>
      <c r="H1351" s="62">
        <v>44288</v>
      </c>
      <c r="I1351" s="62">
        <v>45107</v>
      </c>
      <c r="J1351" s="62" t="str">
        <f ca="1">IF(Ugovori_OPULJP[[#This Row],[DATUM ZAVRŠETKA OPERACIJE]]&lt;TODAY(),"završen","u provedbi")</f>
        <v>u provedbi</v>
      </c>
      <c r="K1351" s="43" t="s">
        <v>209</v>
      </c>
      <c r="L1351" s="43" t="s">
        <v>209</v>
      </c>
      <c r="M1351" s="42">
        <v>0.85</v>
      </c>
      <c r="N1351" s="42">
        <v>0.15</v>
      </c>
      <c r="O1351" s="63">
        <f>Ugovori_OPULJP[[#This Row],[Bespovratna sredstva - Ukupno (EU+Nac) HRK
= Ukupna ugovorena vrijednost bespovratnih sredstava]]*Ugovori_OPULJP[[#This Row],[EU STOPA SUFINANCIRANJA %
EU CO-FINANCING RATE %]]</f>
        <v>2125000</v>
      </c>
      <c r="P1351" s="63">
        <f>Ugovori_OPULJP[[#This Row],[Bespovratna sredstva - Ukupno (EU+Nac) HRK
= Ukupna ugovorena vrijednost bespovratnih sredstava]]*Ugovori_OPULJP[[#This Row],[STOPA NACIONALNOG SUFINANCIRANJA %]]</f>
        <v>375000</v>
      </c>
      <c r="Q1351" s="64">
        <v>2500000</v>
      </c>
      <c r="R1351" s="27">
        <v>0</v>
      </c>
      <c r="S1351" s="27">
        <v>0</v>
      </c>
      <c r="T1351" s="64">
        <f>Ugovori_OPULJP[[#This Row],[Bespovratna sredstva - Ukupno (EU+Nac) HRK
= Ukupna ugovorena vrijednost bespovratnih sredstava]]+Ugovori_OPULJP[[#This Row],[Javni doprinos korisnika - HRK]]+Ugovori_OPULJP[[#This Row],[Privatni doprinos korisnika - HRK]]</f>
        <v>2500000</v>
      </c>
      <c r="U1351" s="17" t="s">
        <v>32</v>
      </c>
      <c r="V1351" s="17" t="s">
        <v>29</v>
      </c>
      <c r="W1351" s="56" t="s">
        <v>5028</v>
      </c>
      <c r="X1351" s="35" t="s">
        <v>704</v>
      </c>
      <c r="Y1351" s="11"/>
    </row>
    <row r="1352" spans="1:25" ht="63.75" customHeight="1" x14ac:dyDescent="0.2">
      <c r="A1352" s="33" t="s">
        <v>5029</v>
      </c>
      <c r="B1352" s="34" t="s">
        <v>700</v>
      </c>
      <c r="C1352" s="35" t="s">
        <v>4791</v>
      </c>
      <c r="D1352" s="35" t="s">
        <v>5030</v>
      </c>
      <c r="E1352" s="17" t="s">
        <v>28</v>
      </c>
      <c r="F1352" s="37" t="s">
        <v>5030</v>
      </c>
      <c r="G1352" s="37" t="s">
        <v>1428</v>
      </c>
      <c r="H1352" s="19">
        <v>44109</v>
      </c>
      <c r="I1352" s="19">
        <v>45204</v>
      </c>
      <c r="J1352" s="19" t="str">
        <f ca="1">IF(Ugovori_OPULJP[[#This Row],[DATUM ZAVRŠETKA OPERACIJE]]&lt;TODAY(),"završen","u provedbi")</f>
        <v>u provedbi</v>
      </c>
      <c r="K1352" s="18" t="s">
        <v>97</v>
      </c>
      <c r="L1352" s="18" t="s">
        <v>97</v>
      </c>
      <c r="M1352" s="42">
        <v>0.85</v>
      </c>
      <c r="N1352" s="42">
        <v>0.15</v>
      </c>
      <c r="O1352" s="27">
        <f>Ugovori_OPULJP[[#This Row],[Bespovratna sredstva - Ukupno (EU+Nac) HRK
= Ukupna ugovorena vrijednost bespovratnih sredstava]]*Ugovori_OPULJP[[#This Row],[EU STOPA SUFINANCIRANJA %
EU CO-FINANCING RATE %]]</f>
        <v>2890000</v>
      </c>
      <c r="P1352" s="27">
        <f>Ugovori_OPULJP[[#This Row],[Bespovratna sredstva - Ukupno (EU+Nac) HRK
= Ukupna ugovorena vrijednost bespovratnih sredstava]]*Ugovori_OPULJP[[#This Row],[STOPA NACIONALNOG SUFINANCIRANJA %]]</f>
        <v>510000</v>
      </c>
      <c r="Q1352" s="27">
        <v>3400000</v>
      </c>
      <c r="R1352" s="27">
        <v>0</v>
      </c>
      <c r="S1352" s="27">
        <v>0</v>
      </c>
      <c r="T1352" s="20">
        <f>Ugovori_OPULJP[[#This Row],[Bespovratna sredstva - Ukupno (EU+Nac) HRK
= Ukupna ugovorena vrijednost bespovratnih sredstava]]+Ugovori_OPULJP[[#This Row],[Javni doprinos korisnika - HRK]]+Ugovori_OPULJP[[#This Row],[Privatni doprinos korisnika - HRK]]</f>
        <v>3400000</v>
      </c>
      <c r="U1352" s="17" t="s">
        <v>32</v>
      </c>
      <c r="V1352" s="17" t="s">
        <v>29</v>
      </c>
      <c r="W1352" s="35" t="s">
        <v>5031</v>
      </c>
      <c r="X1352" s="35" t="s">
        <v>704</v>
      </c>
      <c r="Y1352" s="11"/>
    </row>
    <row r="1353" spans="1:25" ht="51" customHeight="1" x14ac:dyDescent="0.2">
      <c r="A1353" s="28" t="s">
        <v>5032</v>
      </c>
      <c r="B1353" s="24" t="s">
        <v>700</v>
      </c>
      <c r="C1353" s="21" t="s">
        <v>4791</v>
      </c>
      <c r="D1353" s="89" t="s">
        <v>5033</v>
      </c>
      <c r="E1353" s="44" t="s">
        <v>28</v>
      </c>
      <c r="F1353" s="23" t="s">
        <v>5033</v>
      </c>
      <c r="G1353" s="23" t="s">
        <v>5024</v>
      </c>
      <c r="H1353" s="29">
        <v>44013</v>
      </c>
      <c r="I1353" s="29">
        <v>45107</v>
      </c>
      <c r="J1353" s="29" t="str">
        <f ca="1">IF(Ugovori_OPULJP[[#This Row],[DATUM ZAVRŠETKA OPERACIJE]]&lt;TODAY(),"završen","u provedbi")</f>
        <v>u provedbi</v>
      </c>
      <c r="K1353" s="43" t="s">
        <v>97</v>
      </c>
      <c r="L1353" s="22" t="s">
        <v>97</v>
      </c>
      <c r="M1353" s="42">
        <v>0.85</v>
      </c>
      <c r="N1353" s="42">
        <v>0.15</v>
      </c>
      <c r="O1353" s="27">
        <f>Ugovori_OPULJP[[#This Row],[Bespovratna sredstva - Ukupno (EU+Nac) HRK
= Ukupna ugovorena vrijednost bespovratnih sredstava]]*Ugovori_OPULJP[[#This Row],[EU STOPA SUFINANCIRANJA %
EU CO-FINANCING RATE %]]</f>
        <v>1854764.26</v>
      </c>
      <c r="P1353" s="27">
        <f>Ugovori_OPULJP[[#This Row],[Bespovratna sredstva - Ukupno (EU+Nac) HRK
= Ukupna ugovorena vrijednost bespovratnih sredstava]]*Ugovori_OPULJP[[#This Row],[STOPA NACIONALNOG SUFINANCIRANJA %]]</f>
        <v>327311.34000000003</v>
      </c>
      <c r="Q1353" s="20">
        <v>2182075.6</v>
      </c>
      <c r="R1353" s="27">
        <v>0</v>
      </c>
      <c r="S1353" s="27">
        <v>0</v>
      </c>
      <c r="T1353" s="20">
        <f>Ugovori_OPULJP[[#This Row],[Bespovratna sredstva - Ukupno (EU+Nac) HRK
= Ukupna ugovorena vrijednost bespovratnih sredstava]]+Ugovori_OPULJP[[#This Row],[Javni doprinos korisnika - HRK]]+Ugovori_OPULJP[[#This Row],[Privatni doprinos korisnika - HRK]]</f>
        <v>2182075.6</v>
      </c>
      <c r="U1353" s="44" t="s">
        <v>32</v>
      </c>
      <c r="V1353" s="17" t="s">
        <v>29</v>
      </c>
      <c r="W1353" s="21" t="s">
        <v>5034</v>
      </c>
      <c r="X1353" s="21" t="s">
        <v>704</v>
      </c>
      <c r="Y1353" s="11"/>
    </row>
    <row r="1354" spans="1:25" ht="38.25" customHeight="1" x14ac:dyDescent="0.2">
      <c r="A1354" s="33" t="s">
        <v>5035</v>
      </c>
      <c r="B1354" s="34" t="s">
        <v>700</v>
      </c>
      <c r="C1354" s="35" t="s">
        <v>5036</v>
      </c>
      <c r="D1354" s="35" t="s">
        <v>5037</v>
      </c>
      <c r="E1354" s="17" t="s">
        <v>28</v>
      </c>
      <c r="F1354" s="37" t="s">
        <v>5037</v>
      </c>
      <c r="G1354" s="37" t="s">
        <v>5038</v>
      </c>
      <c r="H1354" s="19">
        <v>42711</v>
      </c>
      <c r="I1354" s="19">
        <v>44902</v>
      </c>
      <c r="J1354" s="19" t="str">
        <f ca="1">IF(Ugovori_OPULJP[[#This Row],[DATUM ZAVRŠETKA OPERACIJE]]&lt;TODAY(),"završen","u provedbi")</f>
        <v>u provedbi</v>
      </c>
      <c r="K1354" s="18" t="s">
        <v>30</v>
      </c>
      <c r="L1354" s="18" t="s">
        <v>31</v>
      </c>
      <c r="M1354" s="42">
        <v>0.85</v>
      </c>
      <c r="N1354" s="42">
        <v>0.15</v>
      </c>
      <c r="O1354" s="27">
        <f>Ugovori_OPULJP[[#This Row],[Bespovratna sredstva - Ukupno (EU+Nac) HRK
= Ukupna ugovorena vrijednost bespovratnih sredstava]]*Ugovori_OPULJP[[#This Row],[EU STOPA SUFINANCIRANJA %
EU CO-FINANCING RATE %]]</f>
        <v>25817304.456</v>
      </c>
      <c r="P1354" s="27">
        <f>Ugovori_OPULJP[[#This Row],[Bespovratna sredstva - Ukupno (EU+Nac) HRK
= Ukupna ugovorena vrijednost bespovratnih sredstava]]*Ugovori_OPULJP[[#This Row],[STOPA NACIONALNOG SUFINANCIRANJA %]]</f>
        <v>4555994.9040000001</v>
      </c>
      <c r="Q1354" s="27">
        <v>30373299.359999999</v>
      </c>
      <c r="R1354" s="27">
        <v>0</v>
      </c>
      <c r="S1354" s="27">
        <v>0</v>
      </c>
      <c r="T1354" s="20">
        <f>Ugovori_OPULJP[[#This Row],[Bespovratna sredstva - Ukupno (EU+Nac) HRK
= Ukupna ugovorena vrijednost bespovratnih sredstava]]+Ugovori_OPULJP[[#This Row],[Javni doprinos korisnika - HRK]]+Ugovori_OPULJP[[#This Row],[Privatni doprinos korisnika - HRK]]</f>
        <v>30373299.359999999</v>
      </c>
      <c r="U1354" s="17" t="s">
        <v>5039</v>
      </c>
      <c r="V1354" s="17" t="s">
        <v>29</v>
      </c>
      <c r="W1354" s="35" t="s">
        <v>5040</v>
      </c>
      <c r="X1354" s="35" t="s">
        <v>5041</v>
      </c>
      <c r="Y1354" s="11"/>
    </row>
    <row r="1355" spans="1:25" ht="38.25" customHeight="1" x14ac:dyDescent="0.2">
      <c r="A1355" s="33" t="s">
        <v>5042</v>
      </c>
      <c r="B1355" s="34" t="s">
        <v>700</v>
      </c>
      <c r="C1355" s="35" t="s">
        <v>5036</v>
      </c>
      <c r="D1355" s="35" t="s">
        <v>5043</v>
      </c>
      <c r="E1355" s="17" t="s">
        <v>28</v>
      </c>
      <c r="F1355" s="37" t="s">
        <v>5043</v>
      </c>
      <c r="G1355" s="37" t="s">
        <v>5044</v>
      </c>
      <c r="H1355" s="19">
        <v>42832</v>
      </c>
      <c r="I1355" s="19">
        <v>45270</v>
      </c>
      <c r="J1355" s="19" t="str">
        <f ca="1">IF(Ugovori_OPULJP[[#This Row],[DATUM ZAVRŠETKA OPERACIJE]]&lt;TODAY(),"završen","u provedbi")</f>
        <v>u provedbi</v>
      </c>
      <c r="K1355" s="18" t="s">
        <v>30</v>
      </c>
      <c r="L1355" s="18" t="s">
        <v>31</v>
      </c>
      <c r="M1355" s="42">
        <v>0.85</v>
      </c>
      <c r="N1355" s="42">
        <v>0.15</v>
      </c>
      <c r="O1355" s="27">
        <f>Ugovori_OPULJP[[#This Row],[Bespovratna sredstva - Ukupno (EU+Nac) HRK
= Ukupna ugovorena vrijednost bespovratnih sredstava]]*Ugovori_OPULJP[[#This Row],[EU STOPA SUFINANCIRANJA %
EU CO-FINANCING RATE %]]</f>
        <v>25484020</v>
      </c>
      <c r="P1355" s="27">
        <f>Ugovori_OPULJP[[#This Row],[Bespovratna sredstva - Ukupno (EU+Nac) HRK
= Ukupna ugovorena vrijednost bespovratnih sredstava]]*Ugovori_OPULJP[[#This Row],[STOPA NACIONALNOG SUFINANCIRANJA %]]</f>
        <v>4497180</v>
      </c>
      <c r="Q1355" s="27">
        <v>29981200</v>
      </c>
      <c r="R1355" s="27">
        <v>0</v>
      </c>
      <c r="S1355" s="27">
        <v>0</v>
      </c>
      <c r="T1355" s="20">
        <f>Ugovori_OPULJP[[#This Row],[Bespovratna sredstva - Ukupno (EU+Nac) HRK
= Ukupna ugovorena vrijednost bespovratnih sredstava]]+Ugovori_OPULJP[[#This Row],[Javni doprinos korisnika - HRK]]+Ugovori_OPULJP[[#This Row],[Privatni doprinos korisnika - HRK]]</f>
        <v>29981200</v>
      </c>
      <c r="U1355" s="17" t="s">
        <v>5039</v>
      </c>
      <c r="V1355" s="17" t="s">
        <v>29</v>
      </c>
      <c r="W1355" s="35" t="s">
        <v>5045</v>
      </c>
      <c r="X1355" s="35" t="s">
        <v>5041</v>
      </c>
      <c r="Y1355" s="11"/>
    </row>
    <row r="1356" spans="1:25" ht="38.25" customHeight="1" x14ac:dyDescent="0.2">
      <c r="A1356" s="33" t="s">
        <v>5046</v>
      </c>
      <c r="B1356" s="34" t="s">
        <v>700</v>
      </c>
      <c r="C1356" s="35" t="s">
        <v>5036</v>
      </c>
      <c r="D1356" s="35" t="s">
        <v>5047</v>
      </c>
      <c r="E1356" s="17" t="s">
        <v>5048</v>
      </c>
      <c r="F1356" s="37" t="s">
        <v>5049</v>
      </c>
      <c r="G1356" s="37" t="s">
        <v>5050</v>
      </c>
      <c r="H1356" s="19">
        <v>43140</v>
      </c>
      <c r="I1356" s="19">
        <v>45147</v>
      </c>
      <c r="J1356" s="19" t="str">
        <f ca="1">IF(Ugovori_OPULJP[[#This Row],[DATUM ZAVRŠETKA OPERACIJE]]&lt;TODAY(),"završen","u provedbi")</f>
        <v>u provedbi</v>
      </c>
      <c r="K1356" s="18" t="s">
        <v>153</v>
      </c>
      <c r="L1356" s="18" t="s">
        <v>153</v>
      </c>
      <c r="M1356" s="42">
        <v>0.85</v>
      </c>
      <c r="N1356" s="42">
        <v>0.15</v>
      </c>
      <c r="O1356" s="27">
        <f>Ugovori_OPULJP[[#This Row],[Bespovratna sredstva - Ukupno (EU+Nac) HRK
= Ukupna ugovorena vrijednost bespovratnih sredstava]]*Ugovori_OPULJP[[#This Row],[EU STOPA SUFINANCIRANJA %
EU CO-FINANCING RATE %]]</f>
        <v>11757795</v>
      </c>
      <c r="P1356" s="27">
        <f>Ugovori_OPULJP[[#This Row],[Bespovratna sredstva - Ukupno (EU+Nac) HRK
= Ukupna ugovorena vrijednost bespovratnih sredstava]]*Ugovori_OPULJP[[#This Row],[STOPA NACIONALNOG SUFINANCIRANJA %]]</f>
        <v>2074905</v>
      </c>
      <c r="Q1356" s="27">
        <v>13832700</v>
      </c>
      <c r="R1356" s="27">
        <v>0</v>
      </c>
      <c r="S1356" s="27">
        <v>0</v>
      </c>
      <c r="T1356" s="20">
        <f>Ugovori_OPULJP[[#This Row],[Bespovratna sredstva - Ukupno (EU+Nac) HRK
= Ukupna ugovorena vrijednost bespovratnih sredstava]]+Ugovori_OPULJP[[#This Row],[Javni doprinos korisnika - HRK]]+Ugovori_OPULJP[[#This Row],[Privatni doprinos korisnika - HRK]]</f>
        <v>13832700</v>
      </c>
      <c r="U1356" s="17" t="s">
        <v>5039</v>
      </c>
      <c r="V1356" s="17" t="s">
        <v>29</v>
      </c>
      <c r="W1356" s="35" t="s">
        <v>5051</v>
      </c>
      <c r="X1356" s="35" t="s">
        <v>5041</v>
      </c>
      <c r="Y1356" s="11"/>
    </row>
    <row r="1357" spans="1:25" ht="38.25" customHeight="1" x14ac:dyDescent="0.2">
      <c r="A1357" s="33" t="s">
        <v>5052</v>
      </c>
      <c r="B1357" s="34" t="s">
        <v>700</v>
      </c>
      <c r="C1357" s="35" t="s">
        <v>5036</v>
      </c>
      <c r="D1357" s="35" t="s">
        <v>5047</v>
      </c>
      <c r="E1357" s="17" t="s">
        <v>5048</v>
      </c>
      <c r="F1357" s="37" t="s">
        <v>5053</v>
      </c>
      <c r="G1357" s="37" t="s">
        <v>5054</v>
      </c>
      <c r="H1357" s="19">
        <v>43140</v>
      </c>
      <c r="I1357" s="19">
        <v>44782</v>
      </c>
      <c r="J1357" s="19" t="str">
        <f ca="1">IF(Ugovori_OPULJP[[#This Row],[DATUM ZAVRŠETKA OPERACIJE]]&lt;TODAY(),"završen","u provedbi")</f>
        <v>u provedbi</v>
      </c>
      <c r="K1357" s="18" t="s">
        <v>266</v>
      </c>
      <c r="L1357" s="18" t="s">
        <v>266</v>
      </c>
      <c r="M1357" s="42">
        <v>0.85</v>
      </c>
      <c r="N1357" s="42">
        <v>0.15</v>
      </c>
      <c r="O1357" s="27">
        <f>Ugovori_OPULJP[[#This Row],[Bespovratna sredstva - Ukupno (EU+Nac) HRK
= Ukupna ugovorena vrijednost bespovratnih sredstava]]*Ugovori_OPULJP[[#This Row],[EU STOPA SUFINANCIRANJA %
EU CO-FINANCING RATE %]]</f>
        <v>765897.36199999996</v>
      </c>
      <c r="P1357" s="27">
        <f>Ugovori_OPULJP[[#This Row],[Bespovratna sredstva - Ukupno (EU+Nac) HRK
= Ukupna ugovorena vrijednost bespovratnih sredstava]]*Ugovori_OPULJP[[#This Row],[STOPA NACIONALNOG SUFINANCIRANJA %]]</f>
        <v>135158.35799999998</v>
      </c>
      <c r="Q1357" s="27">
        <v>901055.72</v>
      </c>
      <c r="R1357" s="27">
        <v>0</v>
      </c>
      <c r="S1357" s="27">
        <v>0</v>
      </c>
      <c r="T1357" s="20">
        <f>Ugovori_OPULJP[[#This Row],[Bespovratna sredstva - Ukupno (EU+Nac) HRK
= Ukupna ugovorena vrijednost bespovratnih sredstava]]+Ugovori_OPULJP[[#This Row],[Javni doprinos korisnika - HRK]]+Ugovori_OPULJP[[#This Row],[Privatni doprinos korisnika - HRK]]</f>
        <v>901055.72</v>
      </c>
      <c r="U1357" s="17" t="s">
        <v>5039</v>
      </c>
      <c r="V1357" s="17" t="s">
        <v>29</v>
      </c>
      <c r="W1357" s="35" t="s">
        <v>5055</v>
      </c>
      <c r="X1357" s="35" t="s">
        <v>5041</v>
      </c>
      <c r="Y1357" s="11"/>
    </row>
    <row r="1358" spans="1:25" ht="38.25" customHeight="1" x14ac:dyDescent="0.2">
      <c r="A1358" s="33" t="s">
        <v>5056</v>
      </c>
      <c r="B1358" s="34" t="s">
        <v>700</v>
      </c>
      <c r="C1358" s="35" t="s">
        <v>5036</v>
      </c>
      <c r="D1358" s="35" t="s">
        <v>5047</v>
      </c>
      <c r="E1358" s="17" t="s">
        <v>5048</v>
      </c>
      <c r="F1358" s="37" t="s">
        <v>5057</v>
      </c>
      <c r="G1358" s="37" t="s">
        <v>5058</v>
      </c>
      <c r="H1358" s="19">
        <v>43140</v>
      </c>
      <c r="I1358" s="19">
        <v>45147</v>
      </c>
      <c r="J1358" s="19" t="str">
        <f ca="1">IF(Ugovori_OPULJP[[#This Row],[DATUM ZAVRŠETKA OPERACIJE]]&lt;TODAY(),"završen","u provedbi")</f>
        <v>u provedbi</v>
      </c>
      <c r="K1358" s="18" t="s">
        <v>560</v>
      </c>
      <c r="L1358" s="18" t="s">
        <v>560</v>
      </c>
      <c r="M1358" s="42">
        <v>0.85</v>
      </c>
      <c r="N1358" s="42">
        <v>0.15</v>
      </c>
      <c r="O1358" s="27">
        <f>Ugovori_OPULJP[[#This Row],[Bespovratna sredstva - Ukupno (EU+Nac) HRK
= Ukupna ugovorena vrijednost bespovratnih sredstava]]*Ugovori_OPULJP[[#This Row],[EU STOPA SUFINANCIRANJA %
EU CO-FINANCING RATE %]]</f>
        <v>989132.70900000003</v>
      </c>
      <c r="P1358" s="27">
        <f>Ugovori_OPULJP[[#This Row],[Bespovratna sredstva - Ukupno (EU+Nac) HRK
= Ukupna ugovorena vrijednost bespovratnih sredstava]]*Ugovori_OPULJP[[#This Row],[STOPA NACIONALNOG SUFINANCIRANJA %]]</f>
        <v>174552.83100000001</v>
      </c>
      <c r="Q1358" s="27">
        <v>1163685.54</v>
      </c>
      <c r="R1358" s="27">
        <v>0</v>
      </c>
      <c r="S1358" s="27">
        <v>0</v>
      </c>
      <c r="T1358" s="20">
        <f>Ugovori_OPULJP[[#This Row],[Bespovratna sredstva - Ukupno (EU+Nac) HRK
= Ukupna ugovorena vrijednost bespovratnih sredstava]]+Ugovori_OPULJP[[#This Row],[Javni doprinos korisnika - HRK]]+Ugovori_OPULJP[[#This Row],[Privatni doprinos korisnika - HRK]]</f>
        <v>1163685.54</v>
      </c>
      <c r="U1358" s="17" t="s">
        <v>5039</v>
      </c>
      <c r="V1358" s="17" t="s">
        <v>29</v>
      </c>
      <c r="W1358" s="35" t="s">
        <v>5059</v>
      </c>
      <c r="X1358" s="35" t="s">
        <v>5041</v>
      </c>
      <c r="Y1358" s="11"/>
    </row>
    <row r="1359" spans="1:25" ht="51" customHeight="1" x14ac:dyDescent="0.2">
      <c r="A1359" s="33" t="s">
        <v>5060</v>
      </c>
      <c r="B1359" s="34" t="s">
        <v>700</v>
      </c>
      <c r="C1359" s="35" t="s">
        <v>5036</v>
      </c>
      <c r="D1359" s="35" t="s">
        <v>5047</v>
      </c>
      <c r="E1359" s="17" t="s">
        <v>5048</v>
      </c>
      <c r="F1359" s="37" t="s">
        <v>5061</v>
      </c>
      <c r="G1359" s="37" t="s">
        <v>5062</v>
      </c>
      <c r="H1359" s="19">
        <v>43140</v>
      </c>
      <c r="I1359" s="19">
        <v>44782</v>
      </c>
      <c r="J1359" s="19" t="str">
        <f ca="1">IF(Ugovori_OPULJP[[#This Row],[DATUM ZAVRŠETKA OPERACIJE]]&lt;TODAY(),"završen","u provedbi")</f>
        <v>u provedbi</v>
      </c>
      <c r="K1359" s="18" t="s">
        <v>266</v>
      </c>
      <c r="L1359" s="18" t="s">
        <v>266</v>
      </c>
      <c r="M1359" s="42">
        <v>0.85</v>
      </c>
      <c r="N1359" s="42">
        <v>0.15</v>
      </c>
      <c r="O1359" s="27">
        <f>Ugovori_OPULJP[[#This Row],[Bespovratna sredstva - Ukupno (EU+Nac) HRK
= Ukupna ugovorena vrijednost bespovratnih sredstava]]*Ugovori_OPULJP[[#This Row],[EU STOPA SUFINANCIRANJA %
EU CO-FINANCING RATE %]]</f>
        <v>767844.91599999997</v>
      </c>
      <c r="P1359" s="27">
        <f>Ugovori_OPULJP[[#This Row],[Bespovratna sredstva - Ukupno (EU+Nac) HRK
= Ukupna ugovorena vrijednost bespovratnih sredstava]]*Ugovori_OPULJP[[#This Row],[STOPA NACIONALNOG SUFINANCIRANJA %]]</f>
        <v>135502.04399999999</v>
      </c>
      <c r="Q1359" s="27">
        <v>903346.96</v>
      </c>
      <c r="R1359" s="27">
        <v>0</v>
      </c>
      <c r="S1359" s="27">
        <v>0</v>
      </c>
      <c r="T1359" s="20">
        <f>Ugovori_OPULJP[[#This Row],[Bespovratna sredstva - Ukupno (EU+Nac) HRK
= Ukupna ugovorena vrijednost bespovratnih sredstava]]+Ugovori_OPULJP[[#This Row],[Javni doprinos korisnika - HRK]]+Ugovori_OPULJP[[#This Row],[Privatni doprinos korisnika - HRK]]</f>
        <v>903346.96</v>
      </c>
      <c r="U1359" s="17" t="s">
        <v>5039</v>
      </c>
      <c r="V1359" s="17" t="s">
        <v>29</v>
      </c>
      <c r="W1359" s="35" t="s">
        <v>5063</v>
      </c>
      <c r="X1359" s="35" t="s">
        <v>5041</v>
      </c>
      <c r="Y1359" s="11"/>
    </row>
    <row r="1360" spans="1:25" ht="38.25" customHeight="1" x14ac:dyDescent="0.2">
      <c r="A1360" s="33" t="s">
        <v>5064</v>
      </c>
      <c r="B1360" s="34" t="s">
        <v>700</v>
      </c>
      <c r="C1360" s="35" t="s">
        <v>5036</v>
      </c>
      <c r="D1360" s="35" t="s">
        <v>5047</v>
      </c>
      <c r="E1360" s="17" t="s">
        <v>5048</v>
      </c>
      <c r="F1360" s="37" t="s">
        <v>5065</v>
      </c>
      <c r="G1360" s="37" t="s">
        <v>5066</v>
      </c>
      <c r="H1360" s="19">
        <v>43140</v>
      </c>
      <c r="I1360" s="19">
        <v>44782</v>
      </c>
      <c r="J1360" s="19" t="str">
        <f ca="1">IF(Ugovori_OPULJP[[#This Row],[DATUM ZAVRŠETKA OPERACIJE]]&lt;TODAY(),"završen","u provedbi")</f>
        <v>u provedbi</v>
      </c>
      <c r="K1360" s="18" t="s">
        <v>266</v>
      </c>
      <c r="L1360" s="18" t="s">
        <v>266</v>
      </c>
      <c r="M1360" s="42">
        <v>0.85</v>
      </c>
      <c r="N1360" s="42">
        <v>0.15</v>
      </c>
      <c r="O1360" s="27">
        <f>Ugovori_OPULJP[[#This Row],[Bespovratna sredstva - Ukupno (EU+Nac) HRK
= Ukupna ugovorena vrijednost bespovratnih sredstava]]*Ugovori_OPULJP[[#This Row],[EU STOPA SUFINANCIRANJA %
EU CO-FINANCING RATE %]]</f>
        <v>789225.66300000006</v>
      </c>
      <c r="P1360" s="27">
        <f>Ugovori_OPULJP[[#This Row],[Bespovratna sredstva - Ukupno (EU+Nac) HRK
= Ukupna ugovorena vrijednost bespovratnih sredstava]]*Ugovori_OPULJP[[#This Row],[STOPA NACIONALNOG SUFINANCIRANJA %]]</f>
        <v>139275.117</v>
      </c>
      <c r="Q1360" s="27">
        <v>928500.78</v>
      </c>
      <c r="R1360" s="27">
        <v>0</v>
      </c>
      <c r="S1360" s="27">
        <v>0</v>
      </c>
      <c r="T1360" s="20">
        <f>Ugovori_OPULJP[[#This Row],[Bespovratna sredstva - Ukupno (EU+Nac) HRK
= Ukupna ugovorena vrijednost bespovratnih sredstava]]+Ugovori_OPULJP[[#This Row],[Javni doprinos korisnika - HRK]]+Ugovori_OPULJP[[#This Row],[Privatni doprinos korisnika - HRK]]</f>
        <v>928500.78</v>
      </c>
      <c r="U1360" s="17" t="s">
        <v>5039</v>
      </c>
      <c r="V1360" s="17" t="s">
        <v>29</v>
      </c>
      <c r="W1360" s="35" t="s">
        <v>5067</v>
      </c>
      <c r="X1360" s="35" t="s">
        <v>5041</v>
      </c>
      <c r="Y1360" s="11"/>
    </row>
    <row r="1361" spans="1:25" ht="38.25" customHeight="1" x14ac:dyDescent="0.2">
      <c r="A1361" s="33" t="s">
        <v>5068</v>
      </c>
      <c r="B1361" s="34" t="s">
        <v>700</v>
      </c>
      <c r="C1361" s="35" t="s">
        <v>5036</v>
      </c>
      <c r="D1361" s="35" t="s">
        <v>5047</v>
      </c>
      <c r="E1361" s="17" t="s">
        <v>5048</v>
      </c>
      <c r="F1361" s="37" t="s">
        <v>5069</v>
      </c>
      <c r="G1361" s="37" t="s">
        <v>5070</v>
      </c>
      <c r="H1361" s="19">
        <v>43140</v>
      </c>
      <c r="I1361" s="19">
        <v>45147</v>
      </c>
      <c r="J1361" s="19" t="str">
        <f ca="1">IF(Ugovori_OPULJP[[#This Row],[DATUM ZAVRŠETKA OPERACIJE]]&lt;TODAY(),"završen","u provedbi")</f>
        <v>u provedbi</v>
      </c>
      <c r="K1361" s="18" t="s">
        <v>31</v>
      </c>
      <c r="L1361" s="18" t="s">
        <v>31</v>
      </c>
      <c r="M1361" s="42">
        <v>0.85</v>
      </c>
      <c r="N1361" s="42">
        <v>0.15</v>
      </c>
      <c r="O1361" s="27">
        <f>Ugovori_OPULJP[[#This Row],[Bespovratna sredstva - Ukupno (EU+Nac) HRK
= Ukupna ugovorena vrijednost bespovratnih sredstava]]*Ugovori_OPULJP[[#This Row],[EU STOPA SUFINANCIRANJA %
EU CO-FINANCING RATE %]]</f>
        <v>10064559.299999999</v>
      </c>
      <c r="P1361" s="27">
        <f>Ugovori_OPULJP[[#This Row],[Bespovratna sredstva - Ukupno (EU+Nac) HRK
= Ukupna ugovorena vrijednost bespovratnih sredstava]]*Ugovori_OPULJP[[#This Row],[STOPA NACIONALNOG SUFINANCIRANJA %]]</f>
        <v>1776098.7</v>
      </c>
      <c r="Q1361" s="27">
        <v>11840658</v>
      </c>
      <c r="R1361" s="27">
        <v>0</v>
      </c>
      <c r="S1361" s="27">
        <v>0</v>
      </c>
      <c r="T1361" s="20">
        <f>Ugovori_OPULJP[[#This Row],[Bespovratna sredstva - Ukupno (EU+Nac) HRK
= Ukupna ugovorena vrijednost bespovratnih sredstava]]+Ugovori_OPULJP[[#This Row],[Javni doprinos korisnika - HRK]]+Ugovori_OPULJP[[#This Row],[Privatni doprinos korisnika - HRK]]</f>
        <v>11840658</v>
      </c>
      <c r="U1361" s="17" t="s">
        <v>5039</v>
      </c>
      <c r="V1361" s="17" t="s">
        <v>29</v>
      </c>
      <c r="W1361" s="35" t="s">
        <v>5071</v>
      </c>
      <c r="X1361" s="35" t="s">
        <v>5041</v>
      </c>
      <c r="Y1361" s="11"/>
    </row>
    <row r="1362" spans="1:25" ht="38.25" customHeight="1" x14ac:dyDescent="0.2">
      <c r="A1362" s="33" t="s">
        <v>5072</v>
      </c>
      <c r="B1362" s="34" t="s">
        <v>700</v>
      </c>
      <c r="C1362" s="35" t="s">
        <v>5036</v>
      </c>
      <c r="D1362" s="35" t="s">
        <v>5047</v>
      </c>
      <c r="E1362" s="17" t="s">
        <v>5048</v>
      </c>
      <c r="F1362" s="37" t="s">
        <v>5073</v>
      </c>
      <c r="G1362" s="37" t="s">
        <v>5074</v>
      </c>
      <c r="H1362" s="19">
        <v>43146</v>
      </c>
      <c r="I1362" s="19">
        <v>45153</v>
      </c>
      <c r="J1362" s="19" t="str">
        <f ca="1">IF(Ugovori_OPULJP[[#This Row],[DATUM ZAVRŠETKA OPERACIJE]]&lt;TODAY(),"završen","u provedbi")</f>
        <v>u provedbi</v>
      </c>
      <c r="K1362" s="18" t="s">
        <v>171</v>
      </c>
      <c r="L1362" s="18" t="s">
        <v>171</v>
      </c>
      <c r="M1362" s="42">
        <v>0.85</v>
      </c>
      <c r="N1362" s="42">
        <v>0.15</v>
      </c>
      <c r="O1362" s="27">
        <f>Ugovori_OPULJP[[#This Row],[Bespovratna sredstva - Ukupno (EU+Nac) HRK
= Ukupna ugovorena vrijednost bespovratnih sredstava]]*Ugovori_OPULJP[[#This Row],[EU STOPA SUFINANCIRANJA %
EU CO-FINANCING RATE %]]</f>
        <v>1034777.624</v>
      </c>
      <c r="P1362" s="27">
        <f>Ugovori_OPULJP[[#This Row],[Bespovratna sredstva - Ukupno (EU+Nac) HRK
= Ukupna ugovorena vrijednost bespovratnih sredstava]]*Ugovori_OPULJP[[#This Row],[STOPA NACIONALNOG SUFINANCIRANJA %]]</f>
        <v>182607.81599999999</v>
      </c>
      <c r="Q1362" s="27">
        <v>1217385.44</v>
      </c>
      <c r="R1362" s="27">
        <v>0</v>
      </c>
      <c r="S1362" s="27">
        <v>0</v>
      </c>
      <c r="T1362" s="20">
        <f>Ugovori_OPULJP[[#This Row],[Bespovratna sredstva - Ukupno (EU+Nac) HRK
= Ukupna ugovorena vrijednost bespovratnih sredstava]]+Ugovori_OPULJP[[#This Row],[Javni doprinos korisnika - HRK]]+Ugovori_OPULJP[[#This Row],[Privatni doprinos korisnika - HRK]]</f>
        <v>1217385.44</v>
      </c>
      <c r="U1362" s="17" t="s">
        <v>5039</v>
      </c>
      <c r="V1362" s="17" t="s">
        <v>29</v>
      </c>
      <c r="W1362" s="35" t="s">
        <v>5075</v>
      </c>
      <c r="X1362" s="35" t="s">
        <v>5041</v>
      </c>
      <c r="Y1362" s="11"/>
    </row>
    <row r="1363" spans="1:25" ht="38.25" customHeight="1" x14ac:dyDescent="0.2">
      <c r="A1363" s="33" t="s">
        <v>5076</v>
      </c>
      <c r="B1363" s="34" t="s">
        <v>700</v>
      </c>
      <c r="C1363" s="35" t="s">
        <v>5036</v>
      </c>
      <c r="D1363" s="35" t="s">
        <v>5047</v>
      </c>
      <c r="E1363" s="17" t="s">
        <v>5048</v>
      </c>
      <c r="F1363" s="37" t="s">
        <v>12876</v>
      </c>
      <c r="G1363" s="37" t="s">
        <v>5077</v>
      </c>
      <c r="H1363" s="19">
        <v>43146</v>
      </c>
      <c r="I1363" s="19">
        <v>45153</v>
      </c>
      <c r="J1363" s="19" t="str">
        <f ca="1">IF(Ugovori_OPULJP[[#This Row],[DATUM ZAVRŠETKA OPERACIJE]]&lt;TODAY(),"završen","u provedbi")</f>
        <v>u provedbi</v>
      </c>
      <c r="K1363" s="18" t="s">
        <v>171</v>
      </c>
      <c r="L1363" s="18" t="s">
        <v>171</v>
      </c>
      <c r="M1363" s="42">
        <v>0.85</v>
      </c>
      <c r="N1363" s="42">
        <v>0.15</v>
      </c>
      <c r="O1363" s="27">
        <f>Ugovori_OPULJP[[#This Row],[Bespovratna sredstva - Ukupno (EU+Nac) HRK
= Ukupna ugovorena vrijednost bespovratnih sredstava]]*Ugovori_OPULJP[[#This Row],[EU STOPA SUFINANCIRANJA %
EU CO-FINANCING RATE %]]</f>
        <v>8967983.0379999988</v>
      </c>
      <c r="P1363" s="27">
        <f>Ugovori_OPULJP[[#This Row],[Bespovratna sredstva - Ukupno (EU+Nac) HRK
= Ukupna ugovorena vrijednost bespovratnih sredstava]]*Ugovori_OPULJP[[#This Row],[STOPA NACIONALNOG SUFINANCIRANJA %]]</f>
        <v>1582585.2419999999</v>
      </c>
      <c r="Q1363" s="27">
        <v>10550568.279999999</v>
      </c>
      <c r="R1363" s="27">
        <v>0</v>
      </c>
      <c r="S1363" s="27">
        <v>0</v>
      </c>
      <c r="T1363" s="20">
        <f>Ugovori_OPULJP[[#This Row],[Bespovratna sredstva - Ukupno (EU+Nac) HRK
= Ukupna ugovorena vrijednost bespovratnih sredstava]]+Ugovori_OPULJP[[#This Row],[Javni doprinos korisnika - HRK]]+Ugovori_OPULJP[[#This Row],[Privatni doprinos korisnika - HRK]]</f>
        <v>10550568.279999999</v>
      </c>
      <c r="U1363" s="17" t="s">
        <v>5039</v>
      </c>
      <c r="V1363" s="17" t="s">
        <v>29</v>
      </c>
      <c r="W1363" s="35" t="s">
        <v>5078</v>
      </c>
      <c r="X1363" s="35" t="s">
        <v>5041</v>
      </c>
      <c r="Y1363" s="11"/>
    </row>
    <row r="1364" spans="1:25" ht="38.25" customHeight="1" x14ac:dyDescent="0.2">
      <c r="A1364" s="33" t="s">
        <v>5079</v>
      </c>
      <c r="B1364" s="34" t="s">
        <v>700</v>
      </c>
      <c r="C1364" s="35" t="s">
        <v>5036</v>
      </c>
      <c r="D1364" s="35" t="s">
        <v>5047</v>
      </c>
      <c r="E1364" s="17" t="s">
        <v>5048</v>
      </c>
      <c r="F1364" s="37" t="s">
        <v>5080</v>
      </c>
      <c r="G1364" s="37" t="s">
        <v>5081</v>
      </c>
      <c r="H1364" s="19">
        <v>43140</v>
      </c>
      <c r="I1364" s="19">
        <v>44782</v>
      </c>
      <c r="J1364" s="19" t="str">
        <f ca="1">IF(Ugovori_OPULJP[[#This Row],[DATUM ZAVRŠETKA OPERACIJE]]&lt;TODAY(),"završen","u provedbi")</f>
        <v>u provedbi</v>
      </c>
      <c r="K1364" s="18" t="s">
        <v>102</v>
      </c>
      <c r="L1364" s="18" t="s">
        <v>102</v>
      </c>
      <c r="M1364" s="42">
        <v>0.85</v>
      </c>
      <c r="N1364" s="42">
        <v>0.15</v>
      </c>
      <c r="O1364" s="27">
        <f>Ugovori_OPULJP[[#This Row],[Bespovratna sredstva - Ukupno (EU+Nac) HRK
= Ukupna ugovorena vrijednost bespovratnih sredstava]]*Ugovori_OPULJP[[#This Row],[EU STOPA SUFINANCIRANJA %
EU CO-FINANCING RATE %]]</f>
        <v>1872920.175</v>
      </c>
      <c r="P1364" s="27">
        <f>Ugovori_OPULJP[[#This Row],[Bespovratna sredstva - Ukupno (EU+Nac) HRK
= Ukupna ugovorena vrijednost bespovratnih sredstava]]*Ugovori_OPULJP[[#This Row],[STOPA NACIONALNOG SUFINANCIRANJA %]]</f>
        <v>330515.32500000001</v>
      </c>
      <c r="Q1364" s="27">
        <v>2203435.5</v>
      </c>
      <c r="R1364" s="27">
        <v>0</v>
      </c>
      <c r="S1364" s="27">
        <v>0</v>
      </c>
      <c r="T1364" s="20">
        <f>Ugovori_OPULJP[[#This Row],[Bespovratna sredstva - Ukupno (EU+Nac) HRK
= Ukupna ugovorena vrijednost bespovratnih sredstava]]+Ugovori_OPULJP[[#This Row],[Javni doprinos korisnika - HRK]]+Ugovori_OPULJP[[#This Row],[Privatni doprinos korisnika - HRK]]</f>
        <v>2203435.5</v>
      </c>
      <c r="U1364" s="17" t="s">
        <v>5039</v>
      </c>
      <c r="V1364" s="17" t="s">
        <v>29</v>
      </c>
      <c r="W1364" s="35" t="s">
        <v>5082</v>
      </c>
      <c r="X1364" s="35" t="s">
        <v>5041</v>
      </c>
      <c r="Y1364" s="11"/>
    </row>
    <row r="1365" spans="1:25" ht="51" customHeight="1" x14ac:dyDescent="0.2">
      <c r="A1365" s="33" t="s">
        <v>5083</v>
      </c>
      <c r="B1365" s="34" t="s">
        <v>700</v>
      </c>
      <c r="C1365" s="35" t="s">
        <v>5036</v>
      </c>
      <c r="D1365" s="35" t="s">
        <v>5047</v>
      </c>
      <c r="E1365" s="17" t="s">
        <v>5048</v>
      </c>
      <c r="F1365" s="37" t="s">
        <v>5084</v>
      </c>
      <c r="G1365" s="37" t="s">
        <v>5085</v>
      </c>
      <c r="H1365" s="19">
        <v>43186</v>
      </c>
      <c r="I1365" s="19">
        <v>45012</v>
      </c>
      <c r="J1365" s="19" t="str">
        <f ca="1">IF(Ugovori_OPULJP[[#This Row],[DATUM ZAVRŠETKA OPERACIJE]]&lt;TODAY(),"završen","u provedbi")</f>
        <v>u provedbi</v>
      </c>
      <c r="K1365" s="18" t="s">
        <v>248</v>
      </c>
      <c r="L1365" s="18" t="s">
        <v>248</v>
      </c>
      <c r="M1365" s="42">
        <v>0.85</v>
      </c>
      <c r="N1365" s="42">
        <v>0.15</v>
      </c>
      <c r="O1365" s="27">
        <f>Ugovori_OPULJP[[#This Row],[Bespovratna sredstva - Ukupno (EU+Nac) HRK
= Ukupna ugovorena vrijednost bespovratnih sredstava]]*Ugovori_OPULJP[[#This Row],[EU STOPA SUFINANCIRANJA %
EU CO-FINANCING RATE %]]</f>
        <v>22210528.083999999</v>
      </c>
      <c r="P1365" s="27">
        <f>Ugovori_OPULJP[[#This Row],[Bespovratna sredstva - Ukupno (EU+Nac) HRK
= Ukupna ugovorena vrijednost bespovratnih sredstava]]*Ugovori_OPULJP[[#This Row],[STOPA NACIONALNOG SUFINANCIRANJA %]]</f>
        <v>3919504.9559999998</v>
      </c>
      <c r="Q1365" s="27">
        <v>26130033.039999999</v>
      </c>
      <c r="R1365" s="27">
        <v>0</v>
      </c>
      <c r="S1365" s="27">
        <v>0</v>
      </c>
      <c r="T1365" s="20">
        <f>Ugovori_OPULJP[[#This Row],[Bespovratna sredstva - Ukupno (EU+Nac) HRK
= Ukupna ugovorena vrijednost bespovratnih sredstava]]+Ugovori_OPULJP[[#This Row],[Javni doprinos korisnika - HRK]]+Ugovori_OPULJP[[#This Row],[Privatni doprinos korisnika - HRK]]</f>
        <v>26130033.039999999</v>
      </c>
      <c r="U1365" s="17" t="s">
        <v>5039</v>
      </c>
      <c r="V1365" s="17" t="s">
        <v>29</v>
      </c>
      <c r="W1365" s="35" t="s">
        <v>5086</v>
      </c>
      <c r="X1365" s="35" t="s">
        <v>5041</v>
      </c>
      <c r="Y1365" s="11"/>
    </row>
    <row r="1366" spans="1:25" ht="38.25" customHeight="1" x14ac:dyDescent="0.2">
      <c r="A1366" s="33" t="s">
        <v>5087</v>
      </c>
      <c r="B1366" s="34" t="s">
        <v>700</v>
      </c>
      <c r="C1366" s="35" t="s">
        <v>5036</v>
      </c>
      <c r="D1366" s="35" t="s">
        <v>5047</v>
      </c>
      <c r="E1366" s="17" t="s">
        <v>5048</v>
      </c>
      <c r="F1366" s="37" t="s">
        <v>12877</v>
      </c>
      <c r="G1366" s="37" t="s">
        <v>5088</v>
      </c>
      <c r="H1366" s="19">
        <v>43140</v>
      </c>
      <c r="I1366" s="19">
        <v>44782</v>
      </c>
      <c r="J1366" s="19" t="str">
        <f ca="1">IF(Ugovori_OPULJP[[#This Row],[DATUM ZAVRŠETKA OPERACIJE]]&lt;TODAY(),"završen","u provedbi")</f>
        <v>u provedbi</v>
      </c>
      <c r="K1366" s="18" t="s">
        <v>243</v>
      </c>
      <c r="L1366" s="18" t="s">
        <v>243</v>
      </c>
      <c r="M1366" s="42">
        <v>0.85</v>
      </c>
      <c r="N1366" s="42">
        <v>0.15</v>
      </c>
      <c r="O1366" s="27">
        <f>Ugovori_OPULJP[[#This Row],[Bespovratna sredstva - Ukupno (EU+Nac) HRK
= Ukupna ugovorena vrijednost bespovratnih sredstava]]*Ugovori_OPULJP[[#This Row],[EU STOPA SUFINANCIRANJA %
EU CO-FINANCING RATE %]]</f>
        <v>685630.79949999996</v>
      </c>
      <c r="P1366" s="27">
        <f>Ugovori_OPULJP[[#This Row],[Bespovratna sredstva - Ukupno (EU+Nac) HRK
= Ukupna ugovorena vrijednost bespovratnih sredstava]]*Ugovori_OPULJP[[#This Row],[STOPA NACIONALNOG SUFINANCIRANJA %]]</f>
        <v>120993.67049999999</v>
      </c>
      <c r="Q1366" s="27">
        <v>806624.47</v>
      </c>
      <c r="R1366" s="27">
        <v>0</v>
      </c>
      <c r="S1366" s="27">
        <v>0</v>
      </c>
      <c r="T1366" s="20">
        <f>Ugovori_OPULJP[[#This Row],[Bespovratna sredstva - Ukupno (EU+Nac) HRK
= Ukupna ugovorena vrijednost bespovratnih sredstava]]+Ugovori_OPULJP[[#This Row],[Javni doprinos korisnika - HRK]]+Ugovori_OPULJP[[#This Row],[Privatni doprinos korisnika - HRK]]</f>
        <v>806624.47</v>
      </c>
      <c r="U1366" s="17" t="s">
        <v>5039</v>
      </c>
      <c r="V1366" s="17" t="s">
        <v>29</v>
      </c>
      <c r="W1366" s="35" t="s">
        <v>5089</v>
      </c>
      <c r="X1366" s="35" t="s">
        <v>5041</v>
      </c>
      <c r="Y1366" s="11"/>
    </row>
    <row r="1367" spans="1:25" ht="38.25" customHeight="1" x14ac:dyDescent="0.2">
      <c r="A1367" s="33" t="s">
        <v>5090</v>
      </c>
      <c r="B1367" s="34" t="s">
        <v>700</v>
      </c>
      <c r="C1367" s="35" t="s">
        <v>5036</v>
      </c>
      <c r="D1367" s="35" t="s">
        <v>5047</v>
      </c>
      <c r="E1367" s="17" t="s">
        <v>5048</v>
      </c>
      <c r="F1367" s="37" t="s">
        <v>5091</v>
      </c>
      <c r="G1367" s="37" t="s">
        <v>5092</v>
      </c>
      <c r="H1367" s="19">
        <v>43140</v>
      </c>
      <c r="I1367" s="19">
        <v>45147</v>
      </c>
      <c r="J1367" s="19" t="str">
        <f ca="1">IF(Ugovori_OPULJP[[#This Row],[DATUM ZAVRŠETKA OPERACIJE]]&lt;TODAY(),"završen","u provedbi")</f>
        <v>u provedbi</v>
      </c>
      <c r="K1367" s="18" t="s">
        <v>243</v>
      </c>
      <c r="L1367" s="18" t="s">
        <v>243</v>
      </c>
      <c r="M1367" s="42">
        <v>0.85</v>
      </c>
      <c r="N1367" s="42">
        <v>0.15</v>
      </c>
      <c r="O1367" s="27">
        <f>Ugovori_OPULJP[[#This Row],[Bespovratna sredstva - Ukupno (EU+Nac) HRK
= Ukupna ugovorena vrijednost bespovratnih sredstava]]*Ugovori_OPULJP[[#This Row],[EU STOPA SUFINANCIRANJA %
EU CO-FINANCING RATE %]]</f>
        <v>1013577.4</v>
      </c>
      <c r="P1367" s="27">
        <f>Ugovori_OPULJP[[#This Row],[Bespovratna sredstva - Ukupno (EU+Nac) HRK
= Ukupna ugovorena vrijednost bespovratnih sredstava]]*Ugovori_OPULJP[[#This Row],[STOPA NACIONALNOG SUFINANCIRANJA %]]</f>
        <v>178866.6</v>
      </c>
      <c r="Q1367" s="27">
        <v>1192444</v>
      </c>
      <c r="R1367" s="27">
        <v>0</v>
      </c>
      <c r="S1367" s="27">
        <v>0</v>
      </c>
      <c r="T1367" s="20">
        <f>Ugovori_OPULJP[[#This Row],[Bespovratna sredstva - Ukupno (EU+Nac) HRK
= Ukupna ugovorena vrijednost bespovratnih sredstava]]+Ugovori_OPULJP[[#This Row],[Javni doprinos korisnika - HRK]]+Ugovori_OPULJP[[#This Row],[Privatni doprinos korisnika - HRK]]</f>
        <v>1192444</v>
      </c>
      <c r="U1367" s="17" t="s">
        <v>5039</v>
      </c>
      <c r="V1367" s="17" t="s">
        <v>29</v>
      </c>
      <c r="W1367" s="35" t="s">
        <v>5093</v>
      </c>
      <c r="X1367" s="35" t="s">
        <v>5041</v>
      </c>
      <c r="Y1367" s="11"/>
    </row>
    <row r="1368" spans="1:25" ht="38.25" customHeight="1" x14ac:dyDescent="0.2">
      <c r="A1368" s="33" t="s">
        <v>5094</v>
      </c>
      <c r="B1368" s="34" t="s">
        <v>700</v>
      </c>
      <c r="C1368" s="35" t="s">
        <v>5036</v>
      </c>
      <c r="D1368" s="35" t="s">
        <v>5047</v>
      </c>
      <c r="E1368" s="17" t="s">
        <v>5048</v>
      </c>
      <c r="F1368" s="37" t="s">
        <v>5095</v>
      </c>
      <c r="G1368" s="37" t="s">
        <v>5096</v>
      </c>
      <c r="H1368" s="19">
        <v>43146</v>
      </c>
      <c r="I1368" s="19">
        <v>44788</v>
      </c>
      <c r="J1368" s="19" t="str">
        <f ca="1">IF(Ugovori_OPULJP[[#This Row],[DATUM ZAVRŠETKA OPERACIJE]]&lt;TODAY(),"završen","u provedbi")</f>
        <v>u provedbi</v>
      </c>
      <c r="K1368" s="18" t="s">
        <v>184</v>
      </c>
      <c r="L1368" s="18" t="s">
        <v>184</v>
      </c>
      <c r="M1368" s="42">
        <v>0.85</v>
      </c>
      <c r="N1368" s="42">
        <v>0.15</v>
      </c>
      <c r="O1368" s="27">
        <f>Ugovori_OPULJP[[#This Row],[Bespovratna sredstva - Ukupno (EU+Nac) HRK
= Ukupna ugovorena vrijednost bespovratnih sredstava]]*Ugovori_OPULJP[[#This Row],[EU STOPA SUFINANCIRANJA %
EU CO-FINANCING RATE %]]</f>
        <v>860017.98099999991</v>
      </c>
      <c r="P1368" s="27">
        <f>Ugovori_OPULJP[[#This Row],[Bespovratna sredstva - Ukupno (EU+Nac) HRK
= Ukupna ugovorena vrijednost bespovratnih sredstava]]*Ugovori_OPULJP[[#This Row],[STOPA NACIONALNOG SUFINANCIRANJA %]]</f>
        <v>151767.87899999999</v>
      </c>
      <c r="Q1368" s="27">
        <v>1011785.86</v>
      </c>
      <c r="R1368" s="27">
        <v>0</v>
      </c>
      <c r="S1368" s="27">
        <v>0</v>
      </c>
      <c r="T1368" s="20">
        <f>Ugovori_OPULJP[[#This Row],[Bespovratna sredstva - Ukupno (EU+Nac) HRK
= Ukupna ugovorena vrijednost bespovratnih sredstava]]+Ugovori_OPULJP[[#This Row],[Javni doprinos korisnika - HRK]]+Ugovori_OPULJP[[#This Row],[Privatni doprinos korisnika - HRK]]</f>
        <v>1011785.86</v>
      </c>
      <c r="U1368" s="17" t="s">
        <v>5039</v>
      </c>
      <c r="V1368" s="17" t="s">
        <v>29</v>
      </c>
      <c r="W1368" s="35" t="s">
        <v>5097</v>
      </c>
      <c r="X1368" s="35" t="s">
        <v>5041</v>
      </c>
      <c r="Y1368" s="11"/>
    </row>
    <row r="1369" spans="1:25" ht="51" customHeight="1" x14ac:dyDescent="0.2">
      <c r="A1369" s="33" t="s">
        <v>5098</v>
      </c>
      <c r="B1369" s="34" t="s">
        <v>700</v>
      </c>
      <c r="C1369" s="35" t="s">
        <v>5036</v>
      </c>
      <c r="D1369" s="35" t="s">
        <v>5047</v>
      </c>
      <c r="E1369" s="17" t="s">
        <v>5048</v>
      </c>
      <c r="F1369" s="37" t="s">
        <v>5099</v>
      </c>
      <c r="G1369" s="309" t="s">
        <v>5100</v>
      </c>
      <c r="H1369" s="19">
        <v>43146</v>
      </c>
      <c r="I1369" s="19">
        <v>45153</v>
      </c>
      <c r="J1369" s="19" t="str">
        <f ca="1">IF(Ugovori_OPULJP[[#This Row],[DATUM ZAVRŠETKA OPERACIJE]]&lt;TODAY(),"završen","u provedbi")</f>
        <v>u provedbi</v>
      </c>
      <c r="K1369" s="18" t="s">
        <v>97</v>
      </c>
      <c r="L1369" s="18" t="s">
        <v>97</v>
      </c>
      <c r="M1369" s="42">
        <v>0.85</v>
      </c>
      <c r="N1369" s="42">
        <v>0.15</v>
      </c>
      <c r="O1369" s="27">
        <f>Ugovori_OPULJP[[#This Row],[Bespovratna sredstva - Ukupno (EU+Nac) HRK
= Ukupna ugovorena vrijednost bespovratnih sredstava]]*Ugovori_OPULJP[[#This Row],[EU STOPA SUFINANCIRANJA %
EU CO-FINANCING RATE %]]</f>
        <v>1497597.9404999998</v>
      </c>
      <c r="P1369" s="27">
        <f>Ugovori_OPULJP[[#This Row],[Bespovratna sredstva - Ukupno (EU+Nac) HRK
= Ukupna ugovorena vrijednost bespovratnih sredstava]]*Ugovori_OPULJP[[#This Row],[STOPA NACIONALNOG SUFINANCIRANJA %]]</f>
        <v>264281.98949999997</v>
      </c>
      <c r="Q1369" s="27">
        <v>1761879.93</v>
      </c>
      <c r="R1369" s="27">
        <v>0</v>
      </c>
      <c r="S1369" s="27">
        <v>0</v>
      </c>
      <c r="T1369" s="20">
        <f>Ugovori_OPULJP[[#This Row],[Bespovratna sredstva - Ukupno (EU+Nac) HRK
= Ukupna ugovorena vrijednost bespovratnih sredstava]]+Ugovori_OPULJP[[#This Row],[Javni doprinos korisnika - HRK]]+Ugovori_OPULJP[[#This Row],[Privatni doprinos korisnika - HRK]]</f>
        <v>1761879.93</v>
      </c>
      <c r="U1369" s="17" t="s">
        <v>5039</v>
      </c>
      <c r="V1369" s="17" t="s">
        <v>29</v>
      </c>
      <c r="W1369" s="35" t="s">
        <v>5101</v>
      </c>
      <c r="X1369" s="35" t="s">
        <v>5041</v>
      </c>
      <c r="Y1369" s="11"/>
    </row>
    <row r="1370" spans="1:25" ht="51" customHeight="1" x14ac:dyDescent="0.2">
      <c r="A1370" s="33" t="s">
        <v>5102</v>
      </c>
      <c r="B1370" s="34" t="s">
        <v>700</v>
      </c>
      <c r="C1370" s="35" t="s">
        <v>5036</v>
      </c>
      <c r="D1370" s="35" t="s">
        <v>5047</v>
      </c>
      <c r="E1370" s="17" t="s">
        <v>5048</v>
      </c>
      <c r="F1370" s="37" t="s">
        <v>12878</v>
      </c>
      <c r="G1370" s="309" t="s">
        <v>5103</v>
      </c>
      <c r="H1370" s="19">
        <v>43146</v>
      </c>
      <c r="I1370" s="19">
        <v>45153</v>
      </c>
      <c r="J1370" s="19" t="str">
        <f ca="1">IF(Ugovori_OPULJP[[#This Row],[DATUM ZAVRŠETKA OPERACIJE]]&lt;TODAY(),"završen","u provedbi")</f>
        <v>u provedbi</v>
      </c>
      <c r="K1370" s="18" t="s">
        <v>402</v>
      </c>
      <c r="L1370" s="18" t="s">
        <v>402</v>
      </c>
      <c r="M1370" s="42">
        <v>0.85</v>
      </c>
      <c r="N1370" s="42">
        <v>0.15</v>
      </c>
      <c r="O1370" s="27">
        <f>Ugovori_OPULJP[[#This Row],[Bespovratna sredstva - Ukupno (EU+Nac) HRK
= Ukupna ugovorena vrijednost bespovratnih sredstava]]*Ugovori_OPULJP[[#This Row],[EU STOPA SUFINANCIRANJA %
EU CO-FINANCING RATE %]]</f>
        <v>6752073.2685000002</v>
      </c>
      <c r="P1370" s="27">
        <f>Ugovori_OPULJP[[#This Row],[Bespovratna sredstva - Ukupno (EU+Nac) HRK
= Ukupna ugovorena vrijednost bespovratnih sredstava]]*Ugovori_OPULJP[[#This Row],[STOPA NACIONALNOG SUFINANCIRANJA %]]</f>
        <v>1191542.3415000001</v>
      </c>
      <c r="Q1370" s="27">
        <v>7943615.6100000003</v>
      </c>
      <c r="R1370" s="27">
        <v>0</v>
      </c>
      <c r="S1370" s="27">
        <v>0</v>
      </c>
      <c r="T1370" s="20">
        <f>Ugovori_OPULJP[[#This Row],[Bespovratna sredstva - Ukupno (EU+Nac) HRK
= Ukupna ugovorena vrijednost bespovratnih sredstava]]+Ugovori_OPULJP[[#This Row],[Javni doprinos korisnika - HRK]]+Ugovori_OPULJP[[#This Row],[Privatni doprinos korisnika - HRK]]</f>
        <v>7943615.6100000003</v>
      </c>
      <c r="U1370" s="17" t="s">
        <v>5039</v>
      </c>
      <c r="V1370" s="17" t="s">
        <v>29</v>
      </c>
      <c r="W1370" s="35" t="s">
        <v>5104</v>
      </c>
      <c r="X1370" s="35" t="s">
        <v>5041</v>
      </c>
      <c r="Y1370" s="11"/>
    </row>
    <row r="1371" spans="1:25" ht="51" customHeight="1" x14ac:dyDescent="0.2">
      <c r="A1371" s="33" t="s">
        <v>5105</v>
      </c>
      <c r="B1371" s="34" t="s">
        <v>700</v>
      </c>
      <c r="C1371" s="35" t="s">
        <v>5036</v>
      </c>
      <c r="D1371" s="35" t="s">
        <v>5047</v>
      </c>
      <c r="E1371" s="17" t="s">
        <v>5048</v>
      </c>
      <c r="F1371" s="37" t="s">
        <v>12879</v>
      </c>
      <c r="G1371" s="309" t="s">
        <v>5106</v>
      </c>
      <c r="H1371" s="19">
        <v>43235</v>
      </c>
      <c r="I1371" s="19">
        <v>45245</v>
      </c>
      <c r="J1371" s="19" t="str">
        <f ca="1">IF(Ugovori_OPULJP[[#This Row],[DATUM ZAVRŠETKA OPERACIJE]]&lt;TODAY(),"završen","u provedbi")</f>
        <v>u provedbi</v>
      </c>
      <c r="K1371" s="18" t="s">
        <v>97</v>
      </c>
      <c r="L1371" s="18" t="s">
        <v>97</v>
      </c>
      <c r="M1371" s="42">
        <v>0.85</v>
      </c>
      <c r="N1371" s="42">
        <v>0.15</v>
      </c>
      <c r="O1371" s="27">
        <f>Ugovori_OPULJP[[#This Row],[Bespovratna sredstva - Ukupno (EU+Nac) HRK
= Ukupna ugovorena vrijednost bespovratnih sredstava]]*Ugovori_OPULJP[[#This Row],[EU STOPA SUFINANCIRANJA %
EU CO-FINANCING RATE %]]</f>
        <v>13740600.030000001</v>
      </c>
      <c r="P1371" s="27">
        <f>Ugovori_OPULJP[[#This Row],[Bespovratna sredstva - Ukupno (EU+Nac) HRK
= Ukupna ugovorena vrijednost bespovratnih sredstava]]*Ugovori_OPULJP[[#This Row],[STOPA NACIONALNOG SUFINANCIRANJA %]]</f>
        <v>2424811.77</v>
      </c>
      <c r="Q1371" s="27">
        <v>16165411.800000001</v>
      </c>
      <c r="R1371" s="27">
        <v>0</v>
      </c>
      <c r="S1371" s="27">
        <v>0</v>
      </c>
      <c r="T1371" s="20">
        <f>Ugovori_OPULJP[[#This Row],[Bespovratna sredstva - Ukupno (EU+Nac) HRK
= Ukupna ugovorena vrijednost bespovratnih sredstava]]+Ugovori_OPULJP[[#This Row],[Javni doprinos korisnika - HRK]]+Ugovori_OPULJP[[#This Row],[Privatni doprinos korisnika - HRK]]</f>
        <v>16165411.800000001</v>
      </c>
      <c r="U1371" s="17" t="s">
        <v>5039</v>
      </c>
      <c r="V1371" s="17" t="s">
        <v>29</v>
      </c>
      <c r="W1371" s="35" t="s">
        <v>5107</v>
      </c>
      <c r="X1371" s="35" t="s">
        <v>5041</v>
      </c>
      <c r="Y1371" s="11"/>
    </row>
    <row r="1372" spans="1:25" ht="38.25" customHeight="1" x14ac:dyDescent="0.2">
      <c r="A1372" s="33" t="s">
        <v>5108</v>
      </c>
      <c r="B1372" s="34" t="s">
        <v>700</v>
      </c>
      <c r="C1372" s="35" t="s">
        <v>5036</v>
      </c>
      <c r="D1372" s="35" t="s">
        <v>5047</v>
      </c>
      <c r="E1372" s="17" t="s">
        <v>5048</v>
      </c>
      <c r="F1372" s="37" t="s">
        <v>5109</v>
      </c>
      <c r="G1372" s="37" t="s">
        <v>5110</v>
      </c>
      <c r="H1372" s="19">
        <v>43146</v>
      </c>
      <c r="I1372" s="19">
        <v>45153</v>
      </c>
      <c r="J1372" s="19" t="str">
        <f ca="1">IF(Ugovori_OPULJP[[#This Row],[DATUM ZAVRŠETKA OPERACIJE]]&lt;TODAY(),"završen","u provedbi")</f>
        <v>u provedbi</v>
      </c>
      <c r="K1372" s="18" t="s">
        <v>128</v>
      </c>
      <c r="L1372" s="18" t="s">
        <v>128</v>
      </c>
      <c r="M1372" s="42">
        <v>0.85</v>
      </c>
      <c r="N1372" s="42">
        <v>0.15</v>
      </c>
      <c r="O1372" s="27">
        <f>Ugovori_OPULJP[[#This Row],[Bespovratna sredstva - Ukupno (EU+Nac) HRK
= Ukupna ugovorena vrijednost bespovratnih sredstava]]*Ugovori_OPULJP[[#This Row],[EU STOPA SUFINANCIRANJA %
EU CO-FINANCING RATE %]]</f>
        <v>12563492.048</v>
      </c>
      <c r="P1372" s="27">
        <f>Ugovori_OPULJP[[#This Row],[Bespovratna sredstva - Ukupno (EU+Nac) HRK
= Ukupna ugovorena vrijednost bespovratnih sredstava]]*Ugovori_OPULJP[[#This Row],[STOPA NACIONALNOG SUFINANCIRANJA %]]</f>
        <v>2217086.8319999999</v>
      </c>
      <c r="Q1372" s="27">
        <v>14780578.880000001</v>
      </c>
      <c r="R1372" s="27">
        <v>0</v>
      </c>
      <c r="S1372" s="27">
        <v>0</v>
      </c>
      <c r="T1372" s="20">
        <f>Ugovori_OPULJP[[#This Row],[Bespovratna sredstva - Ukupno (EU+Nac) HRK
= Ukupna ugovorena vrijednost bespovratnih sredstava]]+Ugovori_OPULJP[[#This Row],[Javni doprinos korisnika - HRK]]+Ugovori_OPULJP[[#This Row],[Privatni doprinos korisnika - HRK]]</f>
        <v>14780578.880000001</v>
      </c>
      <c r="U1372" s="17" t="s">
        <v>5039</v>
      </c>
      <c r="V1372" s="17" t="s">
        <v>29</v>
      </c>
      <c r="W1372" s="35" t="s">
        <v>5111</v>
      </c>
      <c r="X1372" s="35" t="s">
        <v>5041</v>
      </c>
      <c r="Y1372" s="11"/>
    </row>
    <row r="1373" spans="1:25" ht="51" customHeight="1" x14ac:dyDescent="0.2">
      <c r="A1373" s="33" t="s">
        <v>5112</v>
      </c>
      <c r="B1373" s="34" t="s">
        <v>700</v>
      </c>
      <c r="C1373" s="35" t="s">
        <v>5036</v>
      </c>
      <c r="D1373" s="35" t="s">
        <v>5047</v>
      </c>
      <c r="E1373" s="17" t="s">
        <v>5048</v>
      </c>
      <c r="F1373" s="37" t="s">
        <v>5073</v>
      </c>
      <c r="G1373" s="309" t="s">
        <v>12880</v>
      </c>
      <c r="H1373" s="19">
        <v>43234</v>
      </c>
      <c r="I1373" s="19">
        <v>45244</v>
      </c>
      <c r="J1373" s="19" t="str">
        <f ca="1">IF(Ugovori_OPULJP[[#This Row],[DATUM ZAVRŠETKA OPERACIJE]]&lt;TODAY(),"završen","u provedbi")</f>
        <v>u provedbi</v>
      </c>
      <c r="K1373" s="18" t="s">
        <v>128</v>
      </c>
      <c r="L1373" s="18" t="s">
        <v>128</v>
      </c>
      <c r="M1373" s="42">
        <v>0.85</v>
      </c>
      <c r="N1373" s="42">
        <v>0.15</v>
      </c>
      <c r="O1373" s="27">
        <f>Ugovori_OPULJP[[#This Row],[Bespovratna sredstva - Ukupno (EU+Nac) HRK
= Ukupna ugovorena vrijednost bespovratnih sredstava]]*Ugovori_OPULJP[[#This Row],[EU STOPA SUFINANCIRANJA %
EU CO-FINANCING RATE %]]</f>
        <v>1036461.2869999999</v>
      </c>
      <c r="P1373" s="27">
        <f>Ugovori_OPULJP[[#This Row],[Bespovratna sredstva - Ukupno (EU+Nac) HRK
= Ukupna ugovorena vrijednost bespovratnih sredstava]]*Ugovori_OPULJP[[#This Row],[STOPA NACIONALNOG SUFINANCIRANJA %]]</f>
        <v>182904.93299999999</v>
      </c>
      <c r="Q1373" s="27">
        <v>1219366.22</v>
      </c>
      <c r="R1373" s="27">
        <v>0</v>
      </c>
      <c r="S1373" s="27">
        <v>0</v>
      </c>
      <c r="T1373" s="20">
        <f>Ugovori_OPULJP[[#This Row],[Bespovratna sredstva - Ukupno (EU+Nac) HRK
= Ukupna ugovorena vrijednost bespovratnih sredstava]]+Ugovori_OPULJP[[#This Row],[Javni doprinos korisnika - HRK]]+Ugovori_OPULJP[[#This Row],[Privatni doprinos korisnika - HRK]]</f>
        <v>1219366.22</v>
      </c>
      <c r="U1373" s="17" t="s">
        <v>5039</v>
      </c>
      <c r="V1373" s="17" t="s">
        <v>29</v>
      </c>
      <c r="W1373" s="35" t="s">
        <v>5113</v>
      </c>
      <c r="X1373" s="35" t="s">
        <v>5041</v>
      </c>
      <c r="Y1373" s="11"/>
    </row>
    <row r="1374" spans="1:25" ht="38.25" customHeight="1" x14ac:dyDescent="0.2">
      <c r="A1374" s="33" t="s">
        <v>5114</v>
      </c>
      <c r="B1374" s="34" t="s">
        <v>700</v>
      </c>
      <c r="C1374" s="35" t="s">
        <v>5036</v>
      </c>
      <c r="D1374" s="35" t="s">
        <v>5047</v>
      </c>
      <c r="E1374" s="17" t="s">
        <v>5048</v>
      </c>
      <c r="F1374" s="37" t="s">
        <v>5115</v>
      </c>
      <c r="G1374" s="37" t="s">
        <v>5116</v>
      </c>
      <c r="H1374" s="19">
        <v>43235</v>
      </c>
      <c r="I1374" s="19">
        <v>44880</v>
      </c>
      <c r="J1374" s="19" t="str">
        <f ca="1">IF(Ugovori_OPULJP[[#This Row],[DATUM ZAVRŠETKA OPERACIJE]]&lt;TODAY(),"završen","u provedbi")</f>
        <v>u provedbi</v>
      </c>
      <c r="K1374" s="18" t="s">
        <v>102</v>
      </c>
      <c r="L1374" s="18" t="s">
        <v>102</v>
      </c>
      <c r="M1374" s="42">
        <v>0.85</v>
      </c>
      <c r="N1374" s="42">
        <v>0.15</v>
      </c>
      <c r="O1374" s="27">
        <f>Ugovori_OPULJP[[#This Row],[Bespovratna sredstva - Ukupno (EU+Nac) HRK
= Ukupna ugovorena vrijednost bespovratnih sredstava]]*Ugovori_OPULJP[[#This Row],[EU STOPA SUFINANCIRANJA %
EU CO-FINANCING RATE %]]</f>
        <v>1841986.176</v>
      </c>
      <c r="P1374" s="27">
        <f>Ugovori_OPULJP[[#This Row],[Bespovratna sredstva - Ukupno (EU+Nac) HRK
= Ukupna ugovorena vrijednost bespovratnih sredstava]]*Ugovori_OPULJP[[#This Row],[STOPA NACIONALNOG SUFINANCIRANJA %]]</f>
        <v>325056.38400000002</v>
      </c>
      <c r="Q1374" s="27">
        <v>2167042.56</v>
      </c>
      <c r="R1374" s="27">
        <v>0</v>
      </c>
      <c r="S1374" s="27">
        <v>0</v>
      </c>
      <c r="T1374" s="20">
        <f>Ugovori_OPULJP[[#This Row],[Bespovratna sredstva - Ukupno (EU+Nac) HRK
= Ukupna ugovorena vrijednost bespovratnih sredstava]]+Ugovori_OPULJP[[#This Row],[Javni doprinos korisnika - HRK]]+Ugovori_OPULJP[[#This Row],[Privatni doprinos korisnika - HRK]]</f>
        <v>2167042.56</v>
      </c>
      <c r="U1374" s="17" t="s">
        <v>5039</v>
      </c>
      <c r="V1374" s="17" t="s">
        <v>29</v>
      </c>
      <c r="W1374" s="35" t="s">
        <v>5117</v>
      </c>
      <c r="X1374" s="35" t="s">
        <v>5041</v>
      </c>
      <c r="Y1374" s="11"/>
    </row>
    <row r="1375" spans="1:25" ht="38.25" customHeight="1" x14ac:dyDescent="0.2">
      <c r="A1375" s="33" t="s">
        <v>5118</v>
      </c>
      <c r="B1375" s="34" t="s">
        <v>700</v>
      </c>
      <c r="C1375" s="35" t="s">
        <v>5036</v>
      </c>
      <c r="D1375" s="35" t="s">
        <v>5047</v>
      </c>
      <c r="E1375" s="17" t="s">
        <v>5048</v>
      </c>
      <c r="F1375" s="37" t="s">
        <v>5119</v>
      </c>
      <c r="G1375" s="37" t="s">
        <v>5120</v>
      </c>
      <c r="H1375" s="19">
        <v>43185</v>
      </c>
      <c r="I1375" s="19">
        <v>45195</v>
      </c>
      <c r="J1375" s="19" t="str">
        <f ca="1">IF(Ugovori_OPULJP[[#This Row],[DATUM ZAVRŠETKA OPERACIJE]]&lt;TODAY(),"završen","u provedbi")</f>
        <v>u provedbi</v>
      </c>
      <c r="K1375" s="18" t="s">
        <v>243</v>
      </c>
      <c r="L1375" s="18" t="s">
        <v>243</v>
      </c>
      <c r="M1375" s="42">
        <v>0.85</v>
      </c>
      <c r="N1375" s="42">
        <v>0.15</v>
      </c>
      <c r="O1375" s="27">
        <f>Ugovori_OPULJP[[#This Row],[Bespovratna sredstva - Ukupno (EU+Nac) HRK
= Ukupna ugovorena vrijednost bespovratnih sredstava]]*Ugovori_OPULJP[[#This Row],[EU STOPA SUFINANCIRANJA %
EU CO-FINANCING RATE %]]</f>
        <v>939707.9375</v>
      </c>
      <c r="P1375" s="27">
        <f>Ugovori_OPULJP[[#This Row],[Bespovratna sredstva - Ukupno (EU+Nac) HRK
= Ukupna ugovorena vrijednost bespovratnih sredstava]]*Ugovori_OPULJP[[#This Row],[STOPA NACIONALNOG SUFINANCIRANJA %]]</f>
        <v>165830.8125</v>
      </c>
      <c r="Q1375" s="27">
        <v>1105538.75</v>
      </c>
      <c r="R1375" s="27">
        <v>0</v>
      </c>
      <c r="S1375" s="27">
        <v>0</v>
      </c>
      <c r="T1375" s="20">
        <f>Ugovori_OPULJP[[#This Row],[Bespovratna sredstva - Ukupno (EU+Nac) HRK
= Ukupna ugovorena vrijednost bespovratnih sredstava]]+Ugovori_OPULJP[[#This Row],[Javni doprinos korisnika - HRK]]+Ugovori_OPULJP[[#This Row],[Privatni doprinos korisnika - HRK]]</f>
        <v>1105538.75</v>
      </c>
      <c r="U1375" s="17" t="s">
        <v>5039</v>
      </c>
      <c r="V1375" s="17" t="s">
        <v>29</v>
      </c>
      <c r="W1375" s="35" t="s">
        <v>5121</v>
      </c>
      <c r="X1375" s="35" t="s">
        <v>5041</v>
      </c>
      <c r="Y1375" s="11"/>
    </row>
    <row r="1376" spans="1:25" ht="38.25" customHeight="1" x14ac:dyDescent="0.2">
      <c r="A1376" s="33" t="s">
        <v>5122</v>
      </c>
      <c r="B1376" s="34" t="s">
        <v>700</v>
      </c>
      <c r="C1376" s="35" t="s">
        <v>5036</v>
      </c>
      <c r="D1376" s="35" t="s">
        <v>5047</v>
      </c>
      <c r="E1376" s="17" t="s">
        <v>5048</v>
      </c>
      <c r="F1376" s="37" t="s">
        <v>5123</v>
      </c>
      <c r="G1376" s="37" t="s">
        <v>5124</v>
      </c>
      <c r="H1376" s="19">
        <v>43235</v>
      </c>
      <c r="I1376" s="19">
        <v>45245</v>
      </c>
      <c r="J1376" s="19" t="str">
        <f ca="1">IF(Ugovori_OPULJP[[#This Row],[DATUM ZAVRŠETKA OPERACIJE]]&lt;TODAY(),"završen","u provedbi")</f>
        <v>u provedbi</v>
      </c>
      <c r="K1376" s="18" t="s">
        <v>102</v>
      </c>
      <c r="L1376" s="18" t="s">
        <v>102</v>
      </c>
      <c r="M1376" s="42">
        <v>0.85</v>
      </c>
      <c r="N1376" s="42">
        <v>0.15</v>
      </c>
      <c r="O1376" s="27">
        <f>Ugovori_OPULJP[[#This Row],[Bespovratna sredstva - Ukupno (EU+Nac) HRK
= Ukupna ugovorena vrijednost bespovratnih sredstava]]*Ugovori_OPULJP[[#This Row],[EU STOPA SUFINANCIRANJA %
EU CO-FINANCING RATE %]]</f>
        <v>3187124.1979999999</v>
      </c>
      <c r="P1376" s="27">
        <f>Ugovori_OPULJP[[#This Row],[Bespovratna sredstva - Ukupno (EU+Nac) HRK
= Ukupna ugovorena vrijednost bespovratnih sredstava]]*Ugovori_OPULJP[[#This Row],[STOPA NACIONALNOG SUFINANCIRANJA %]]</f>
        <v>562433.68199999991</v>
      </c>
      <c r="Q1376" s="27">
        <v>3749557.88</v>
      </c>
      <c r="R1376" s="27">
        <v>0</v>
      </c>
      <c r="S1376" s="27">
        <v>0</v>
      </c>
      <c r="T1376" s="20">
        <f>Ugovori_OPULJP[[#This Row],[Bespovratna sredstva - Ukupno (EU+Nac) HRK
= Ukupna ugovorena vrijednost bespovratnih sredstava]]+Ugovori_OPULJP[[#This Row],[Javni doprinos korisnika - HRK]]+Ugovori_OPULJP[[#This Row],[Privatni doprinos korisnika - HRK]]</f>
        <v>3749557.88</v>
      </c>
      <c r="U1376" s="17" t="s">
        <v>5039</v>
      </c>
      <c r="V1376" s="17" t="s">
        <v>29</v>
      </c>
      <c r="W1376" s="35" t="s">
        <v>5125</v>
      </c>
      <c r="X1376" s="35" t="s">
        <v>5041</v>
      </c>
      <c r="Y1376" s="11"/>
    </row>
    <row r="1377" spans="1:25" ht="38.25" customHeight="1" x14ac:dyDescent="0.2">
      <c r="A1377" s="33" t="s">
        <v>5126</v>
      </c>
      <c r="B1377" s="34" t="s">
        <v>700</v>
      </c>
      <c r="C1377" s="35" t="s">
        <v>5036</v>
      </c>
      <c r="D1377" s="35" t="s">
        <v>5047</v>
      </c>
      <c r="E1377" s="17" t="s">
        <v>5048</v>
      </c>
      <c r="F1377" s="37" t="s">
        <v>5127</v>
      </c>
      <c r="G1377" s="37" t="s">
        <v>5128</v>
      </c>
      <c r="H1377" s="19">
        <v>43236</v>
      </c>
      <c r="I1377" s="19">
        <v>45246</v>
      </c>
      <c r="J1377" s="19" t="str">
        <f ca="1">IF(Ugovori_OPULJP[[#This Row],[DATUM ZAVRŠETKA OPERACIJE]]&lt;TODAY(),"završen","u provedbi")</f>
        <v>u provedbi</v>
      </c>
      <c r="K1377" s="18" t="s">
        <v>556</v>
      </c>
      <c r="L1377" s="18" t="s">
        <v>556</v>
      </c>
      <c r="M1377" s="42">
        <v>0.85</v>
      </c>
      <c r="N1377" s="42">
        <v>0.15</v>
      </c>
      <c r="O1377" s="27">
        <f>Ugovori_OPULJP[[#This Row],[Bespovratna sredstva - Ukupno (EU+Nac) HRK
= Ukupna ugovorena vrijednost bespovratnih sredstava]]*Ugovori_OPULJP[[#This Row],[EU STOPA SUFINANCIRANJA %
EU CO-FINANCING RATE %]]</f>
        <v>2237126.1944999998</v>
      </c>
      <c r="P1377" s="27">
        <f>Ugovori_OPULJP[[#This Row],[Bespovratna sredstva - Ukupno (EU+Nac) HRK
= Ukupna ugovorena vrijednost bespovratnih sredstava]]*Ugovori_OPULJP[[#This Row],[STOPA NACIONALNOG SUFINANCIRANJA %]]</f>
        <v>394786.9755</v>
      </c>
      <c r="Q1377" s="27">
        <v>2631913.17</v>
      </c>
      <c r="R1377" s="27">
        <v>0</v>
      </c>
      <c r="S1377" s="27">
        <v>0</v>
      </c>
      <c r="T1377" s="20">
        <f>Ugovori_OPULJP[[#This Row],[Bespovratna sredstva - Ukupno (EU+Nac) HRK
= Ukupna ugovorena vrijednost bespovratnih sredstava]]+Ugovori_OPULJP[[#This Row],[Javni doprinos korisnika - HRK]]+Ugovori_OPULJP[[#This Row],[Privatni doprinos korisnika - HRK]]</f>
        <v>2631913.17</v>
      </c>
      <c r="U1377" s="17" t="s">
        <v>5039</v>
      </c>
      <c r="V1377" s="17" t="s">
        <v>29</v>
      </c>
      <c r="W1377" s="35" t="s">
        <v>5129</v>
      </c>
      <c r="X1377" s="35" t="s">
        <v>5041</v>
      </c>
      <c r="Y1377" s="11"/>
    </row>
    <row r="1378" spans="1:25" ht="38.25" customHeight="1" x14ac:dyDescent="0.2">
      <c r="A1378" s="33" t="s">
        <v>5130</v>
      </c>
      <c r="B1378" s="34" t="s">
        <v>700</v>
      </c>
      <c r="C1378" s="35" t="s">
        <v>5036</v>
      </c>
      <c r="D1378" s="35" t="s">
        <v>5047</v>
      </c>
      <c r="E1378" s="17" t="s">
        <v>5048</v>
      </c>
      <c r="F1378" s="37" t="s">
        <v>5131</v>
      </c>
      <c r="G1378" s="37" t="s">
        <v>5132</v>
      </c>
      <c r="H1378" s="19">
        <v>43245</v>
      </c>
      <c r="I1378" s="29">
        <v>44890</v>
      </c>
      <c r="J1378" s="19" t="str">
        <f ca="1">IF(Ugovori_OPULJP[[#This Row],[DATUM ZAVRŠETKA OPERACIJE]]&lt;TODAY(),"završen","u provedbi")</f>
        <v>u provedbi</v>
      </c>
      <c r="K1378" s="18" t="s">
        <v>82</v>
      </c>
      <c r="L1378" s="18" t="s">
        <v>82</v>
      </c>
      <c r="M1378" s="42">
        <v>0.85</v>
      </c>
      <c r="N1378" s="42">
        <v>0.15</v>
      </c>
      <c r="O1378" s="27">
        <f>Ugovori_OPULJP[[#This Row],[Bespovratna sredstva - Ukupno (EU+Nac) HRK
= Ukupna ugovorena vrijednost bespovratnih sredstava]]*Ugovori_OPULJP[[#This Row],[EU STOPA SUFINANCIRANJA %
EU CO-FINANCING RATE %]]</f>
        <v>1481305.1064999998</v>
      </c>
      <c r="P1378" s="27">
        <f>Ugovori_OPULJP[[#This Row],[Bespovratna sredstva - Ukupno (EU+Nac) HRK
= Ukupna ugovorena vrijednost bespovratnih sredstava]]*Ugovori_OPULJP[[#This Row],[STOPA NACIONALNOG SUFINANCIRANJA %]]</f>
        <v>261406.78349999996</v>
      </c>
      <c r="Q1378" s="27">
        <v>1742711.89</v>
      </c>
      <c r="R1378" s="27">
        <v>0</v>
      </c>
      <c r="S1378" s="27">
        <v>0</v>
      </c>
      <c r="T1378" s="20">
        <f>Ugovori_OPULJP[[#This Row],[Bespovratna sredstva - Ukupno (EU+Nac) HRK
= Ukupna ugovorena vrijednost bespovratnih sredstava]]+Ugovori_OPULJP[[#This Row],[Javni doprinos korisnika - HRK]]+Ugovori_OPULJP[[#This Row],[Privatni doprinos korisnika - HRK]]</f>
        <v>1742711.89</v>
      </c>
      <c r="U1378" s="17" t="s">
        <v>5039</v>
      </c>
      <c r="V1378" s="17" t="s">
        <v>29</v>
      </c>
      <c r="W1378" s="35" t="s">
        <v>5133</v>
      </c>
      <c r="X1378" s="35" t="s">
        <v>5041</v>
      </c>
      <c r="Y1378" s="11"/>
    </row>
    <row r="1379" spans="1:25" ht="38.25" customHeight="1" x14ac:dyDescent="0.2">
      <c r="A1379" s="33" t="s">
        <v>5134</v>
      </c>
      <c r="B1379" s="34" t="s">
        <v>700</v>
      </c>
      <c r="C1379" s="35" t="s">
        <v>5036</v>
      </c>
      <c r="D1379" s="35" t="s">
        <v>5047</v>
      </c>
      <c r="E1379" s="17" t="s">
        <v>5048</v>
      </c>
      <c r="F1379" s="37" t="s">
        <v>5135</v>
      </c>
      <c r="G1379" s="37" t="s">
        <v>5136</v>
      </c>
      <c r="H1379" s="19">
        <v>43234</v>
      </c>
      <c r="I1379" s="19">
        <v>45244</v>
      </c>
      <c r="J1379" s="19" t="str">
        <f ca="1">IF(Ugovori_OPULJP[[#This Row],[DATUM ZAVRŠETKA OPERACIJE]]&lt;TODAY(),"završen","u provedbi")</f>
        <v>u provedbi</v>
      </c>
      <c r="K1379" s="18" t="s">
        <v>97</v>
      </c>
      <c r="L1379" s="18" t="s">
        <v>97</v>
      </c>
      <c r="M1379" s="42">
        <v>0.85</v>
      </c>
      <c r="N1379" s="42">
        <v>0.15</v>
      </c>
      <c r="O1379" s="27">
        <f>Ugovori_OPULJP[[#This Row],[Bespovratna sredstva - Ukupno (EU+Nac) HRK
= Ukupna ugovorena vrijednost bespovratnih sredstava]]*Ugovori_OPULJP[[#This Row],[EU STOPA SUFINANCIRANJA %
EU CO-FINANCING RATE %]]</f>
        <v>1076352.382</v>
      </c>
      <c r="P1379" s="27">
        <f>Ugovori_OPULJP[[#This Row],[Bespovratna sredstva - Ukupno (EU+Nac) HRK
= Ukupna ugovorena vrijednost bespovratnih sredstava]]*Ugovori_OPULJP[[#This Row],[STOPA NACIONALNOG SUFINANCIRANJA %]]</f>
        <v>189944.53799999997</v>
      </c>
      <c r="Q1379" s="27">
        <v>1266296.92</v>
      </c>
      <c r="R1379" s="27">
        <v>0</v>
      </c>
      <c r="S1379" s="27">
        <v>0</v>
      </c>
      <c r="T1379" s="20">
        <f>Ugovori_OPULJP[[#This Row],[Bespovratna sredstva - Ukupno (EU+Nac) HRK
= Ukupna ugovorena vrijednost bespovratnih sredstava]]+Ugovori_OPULJP[[#This Row],[Javni doprinos korisnika - HRK]]+Ugovori_OPULJP[[#This Row],[Privatni doprinos korisnika - HRK]]</f>
        <v>1266296.92</v>
      </c>
      <c r="U1379" s="17" t="s">
        <v>5039</v>
      </c>
      <c r="V1379" s="17" t="s">
        <v>29</v>
      </c>
      <c r="W1379" s="35" t="s">
        <v>5137</v>
      </c>
      <c r="X1379" s="35" t="s">
        <v>5041</v>
      </c>
      <c r="Y1379" s="11"/>
    </row>
    <row r="1380" spans="1:25" ht="51" customHeight="1" x14ac:dyDescent="0.2">
      <c r="A1380" s="33" t="s">
        <v>5138</v>
      </c>
      <c r="B1380" s="34" t="s">
        <v>700</v>
      </c>
      <c r="C1380" s="35" t="s">
        <v>5036</v>
      </c>
      <c r="D1380" s="35" t="s">
        <v>5047</v>
      </c>
      <c r="E1380" s="17" t="s">
        <v>5048</v>
      </c>
      <c r="F1380" s="37" t="s">
        <v>5139</v>
      </c>
      <c r="G1380" s="37" t="s">
        <v>5140</v>
      </c>
      <c r="H1380" s="19">
        <v>43234</v>
      </c>
      <c r="I1380" s="19">
        <v>44879</v>
      </c>
      <c r="J1380" s="19" t="str">
        <f ca="1">IF(Ugovori_OPULJP[[#This Row],[DATUM ZAVRŠETKA OPERACIJE]]&lt;TODAY(),"završen","u provedbi")</f>
        <v>u provedbi</v>
      </c>
      <c r="K1380" s="18" t="s">
        <v>560</v>
      </c>
      <c r="L1380" s="18" t="s">
        <v>560</v>
      </c>
      <c r="M1380" s="42">
        <v>0.85</v>
      </c>
      <c r="N1380" s="42">
        <v>0.15</v>
      </c>
      <c r="O1380" s="27">
        <f>Ugovori_OPULJP[[#This Row],[Bespovratna sredstva - Ukupno (EU+Nac) HRK
= Ukupna ugovorena vrijednost bespovratnih sredstava]]*Ugovori_OPULJP[[#This Row],[EU STOPA SUFINANCIRANJA %
EU CO-FINANCING RATE %]]</f>
        <v>791787.52899999998</v>
      </c>
      <c r="P1380" s="27">
        <f>Ugovori_OPULJP[[#This Row],[Bespovratna sredstva - Ukupno (EU+Nac) HRK
= Ukupna ugovorena vrijednost bespovratnih sredstava]]*Ugovori_OPULJP[[#This Row],[STOPA NACIONALNOG SUFINANCIRANJA %]]</f>
        <v>139727.21099999998</v>
      </c>
      <c r="Q1380" s="27">
        <v>931514.74</v>
      </c>
      <c r="R1380" s="27">
        <v>0</v>
      </c>
      <c r="S1380" s="27">
        <v>0</v>
      </c>
      <c r="T1380" s="20">
        <f>Ugovori_OPULJP[[#This Row],[Bespovratna sredstva - Ukupno (EU+Nac) HRK
= Ukupna ugovorena vrijednost bespovratnih sredstava]]+Ugovori_OPULJP[[#This Row],[Javni doprinos korisnika - HRK]]+Ugovori_OPULJP[[#This Row],[Privatni doprinos korisnika - HRK]]</f>
        <v>931514.74</v>
      </c>
      <c r="U1380" s="17" t="s">
        <v>5039</v>
      </c>
      <c r="V1380" s="17" t="s">
        <v>29</v>
      </c>
      <c r="W1380" s="35" t="s">
        <v>5141</v>
      </c>
      <c r="X1380" s="35" t="s">
        <v>5041</v>
      </c>
      <c r="Y1380" s="11"/>
    </row>
    <row r="1381" spans="1:25" ht="51" customHeight="1" x14ac:dyDescent="0.2">
      <c r="A1381" s="33" t="s">
        <v>5142</v>
      </c>
      <c r="B1381" s="34" t="s">
        <v>700</v>
      </c>
      <c r="C1381" s="35" t="s">
        <v>5036</v>
      </c>
      <c r="D1381" s="35" t="s">
        <v>5047</v>
      </c>
      <c r="E1381" s="17" t="s">
        <v>5048</v>
      </c>
      <c r="F1381" s="37" t="s">
        <v>5143</v>
      </c>
      <c r="G1381" s="37" t="s">
        <v>5144</v>
      </c>
      <c r="H1381" s="19">
        <v>43234</v>
      </c>
      <c r="I1381" s="19">
        <v>44879</v>
      </c>
      <c r="J1381" s="19" t="str">
        <f ca="1">IF(Ugovori_OPULJP[[#This Row],[DATUM ZAVRŠETKA OPERACIJE]]&lt;TODAY(),"završen","u provedbi")</f>
        <v>u provedbi</v>
      </c>
      <c r="K1381" s="18" t="s">
        <v>31</v>
      </c>
      <c r="L1381" s="18" t="s">
        <v>31</v>
      </c>
      <c r="M1381" s="42">
        <v>0.85</v>
      </c>
      <c r="N1381" s="42">
        <v>0.15</v>
      </c>
      <c r="O1381" s="27">
        <f>Ugovori_OPULJP[[#This Row],[Bespovratna sredstva - Ukupno (EU+Nac) HRK
= Ukupna ugovorena vrijednost bespovratnih sredstava]]*Ugovori_OPULJP[[#This Row],[EU STOPA SUFINANCIRANJA %
EU CO-FINANCING RATE %]]</f>
        <v>730128.08699999994</v>
      </c>
      <c r="P1381" s="27">
        <f>Ugovori_OPULJP[[#This Row],[Bespovratna sredstva - Ukupno (EU+Nac) HRK
= Ukupna ugovorena vrijednost bespovratnih sredstava]]*Ugovori_OPULJP[[#This Row],[STOPA NACIONALNOG SUFINANCIRANJA %]]</f>
        <v>128846.13299999999</v>
      </c>
      <c r="Q1381" s="27">
        <v>858974.22</v>
      </c>
      <c r="R1381" s="27">
        <v>0</v>
      </c>
      <c r="S1381" s="27">
        <v>0</v>
      </c>
      <c r="T1381" s="20">
        <f>Ugovori_OPULJP[[#This Row],[Bespovratna sredstva - Ukupno (EU+Nac) HRK
= Ukupna ugovorena vrijednost bespovratnih sredstava]]+Ugovori_OPULJP[[#This Row],[Javni doprinos korisnika - HRK]]+Ugovori_OPULJP[[#This Row],[Privatni doprinos korisnika - HRK]]</f>
        <v>858974.22</v>
      </c>
      <c r="U1381" s="17" t="s">
        <v>5039</v>
      </c>
      <c r="V1381" s="17" t="s">
        <v>29</v>
      </c>
      <c r="W1381" s="35" t="s">
        <v>5145</v>
      </c>
      <c r="X1381" s="35" t="s">
        <v>5041</v>
      </c>
      <c r="Y1381" s="11"/>
    </row>
    <row r="1382" spans="1:25" ht="51" customHeight="1" x14ac:dyDescent="0.2">
      <c r="A1382" s="33" t="s">
        <v>5146</v>
      </c>
      <c r="B1382" s="34" t="s">
        <v>700</v>
      </c>
      <c r="C1382" s="35" t="s">
        <v>5036</v>
      </c>
      <c r="D1382" s="35" t="s">
        <v>5047</v>
      </c>
      <c r="E1382" s="17" t="s">
        <v>5048</v>
      </c>
      <c r="F1382" s="37" t="s">
        <v>5147</v>
      </c>
      <c r="G1382" s="37" t="s">
        <v>5148</v>
      </c>
      <c r="H1382" s="19">
        <v>43146</v>
      </c>
      <c r="I1382" s="19">
        <v>44788</v>
      </c>
      <c r="J1382" s="19" t="str">
        <f ca="1">IF(Ugovori_OPULJP[[#This Row],[DATUM ZAVRŠETKA OPERACIJE]]&lt;TODAY(),"završen","u provedbi")</f>
        <v>u provedbi</v>
      </c>
      <c r="K1382" s="18" t="s">
        <v>97</v>
      </c>
      <c r="L1382" s="18" t="s">
        <v>97</v>
      </c>
      <c r="M1382" s="42">
        <v>0.85</v>
      </c>
      <c r="N1382" s="42">
        <v>0.15</v>
      </c>
      <c r="O1382" s="27">
        <f>Ugovori_OPULJP[[#This Row],[Bespovratna sredstva - Ukupno (EU+Nac) HRK
= Ukupna ugovorena vrijednost bespovratnih sredstava]]*Ugovori_OPULJP[[#This Row],[EU STOPA SUFINANCIRANJA %
EU CO-FINANCING RATE %]]</f>
        <v>1608378.5</v>
      </c>
      <c r="P1382" s="27">
        <f>Ugovori_OPULJP[[#This Row],[Bespovratna sredstva - Ukupno (EU+Nac) HRK
= Ukupna ugovorena vrijednost bespovratnih sredstava]]*Ugovori_OPULJP[[#This Row],[STOPA NACIONALNOG SUFINANCIRANJA %]]</f>
        <v>283831.5</v>
      </c>
      <c r="Q1382" s="27">
        <v>1892210</v>
      </c>
      <c r="R1382" s="27">
        <v>0</v>
      </c>
      <c r="S1382" s="27">
        <v>0</v>
      </c>
      <c r="T1382" s="20">
        <f>Ugovori_OPULJP[[#This Row],[Bespovratna sredstva - Ukupno (EU+Nac) HRK
= Ukupna ugovorena vrijednost bespovratnih sredstava]]+Ugovori_OPULJP[[#This Row],[Javni doprinos korisnika - HRK]]+Ugovori_OPULJP[[#This Row],[Privatni doprinos korisnika - HRK]]</f>
        <v>1892210</v>
      </c>
      <c r="U1382" s="17" t="s">
        <v>5039</v>
      </c>
      <c r="V1382" s="17" t="s">
        <v>29</v>
      </c>
      <c r="W1382" s="35" t="s">
        <v>5149</v>
      </c>
      <c r="X1382" s="35" t="s">
        <v>5041</v>
      </c>
      <c r="Y1382" s="11"/>
    </row>
    <row r="1383" spans="1:25" ht="51" customHeight="1" x14ac:dyDescent="0.2">
      <c r="A1383" s="33" t="s">
        <v>5150</v>
      </c>
      <c r="B1383" s="34" t="s">
        <v>700</v>
      </c>
      <c r="C1383" s="35" t="s">
        <v>5036</v>
      </c>
      <c r="D1383" s="35" t="s">
        <v>5047</v>
      </c>
      <c r="E1383" s="17" t="s">
        <v>5048</v>
      </c>
      <c r="F1383" s="37" t="s">
        <v>5151</v>
      </c>
      <c r="G1383" s="37" t="s">
        <v>5152</v>
      </c>
      <c r="H1383" s="19">
        <v>43245</v>
      </c>
      <c r="I1383" s="19">
        <v>45255</v>
      </c>
      <c r="J1383" s="19" t="str">
        <f ca="1">IF(Ugovori_OPULJP[[#This Row],[DATUM ZAVRŠETKA OPERACIJE]]&lt;TODAY(),"završen","u provedbi")</f>
        <v>u provedbi</v>
      </c>
      <c r="K1383" s="18" t="s">
        <v>209</v>
      </c>
      <c r="L1383" s="18" t="s">
        <v>209</v>
      </c>
      <c r="M1383" s="42">
        <v>0.85</v>
      </c>
      <c r="N1383" s="42">
        <v>0.15</v>
      </c>
      <c r="O1383" s="27">
        <f>Ugovori_OPULJP[[#This Row],[Bespovratna sredstva - Ukupno (EU+Nac) HRK
= Ukupna ugovorena vrijednost bespovratnih sredstava]]*Ugovori_OPULJP[[#This Row],[EU STOPA SUFINANCIRANJA %
EU CO-FINANCING RATE %]]</f>
        <v>919953.87799999991</v>
      </c>
      <c r="P1383" s="27">
        <f>Ugovori_OPULJP[[#This Row],[Bespovratna sredstva - Ukupno (EU+Nac) HRK
= Ukupna ugovorena vrijednost bespovratnih sredstava]]*Ugovori_OPULJP[[#This Row],[STOPA NACIONALNOG SUFINANCIRANJA %]]</f>
        <v>162344.802</v>
      </c>
      <c r="Q1383" s="27">
        <v>1082298.68</v>
      </c>
      <c r="R1383" s="27">
        <v>0</v>
      </c>
      <c r="S1383" s="27">
        <v>0</v>
      </c>
      <c r="T1383" s="20">
        <f>Ugovori_OPULJP[[#This Row],[Bespovratna sredstva - Ukupno (EU+Nac) HRK
= Ukupna ugovorena vrijednost bespovratnih sredstava]]+Ugovori_OPULJP[[#This Row],[Javni doprinos korisnika - HRK]]+Ugovori_OPULJP[[#This Row],[Privatni doprinos korisnika - HRK]]</f>
        <v>1082298.68</v>
      </c>
      <c r="U1383" s="17" t="s">
        <v>5039</v>
      </c>
      <c r="V1383" s="17" t="s">
        <v>29</v>
      </c>
      <c r="W1383" s="35" t="s">
        <v>5153</v>
      </c>
      <c r="X1383" s="35" t="s">
        <v>5041</v>
      </c>
      <c r="Y1383" s="11"/>
    </row>
    <row r="1384" spans="1:25" ht="38.25" customHeight="1" x14ac:dyDescent="0.2">
      <c r="A1384" s="33" t="s">
        <v>5154</v>
      </c>
      <c r="B1384" s="34" t="s">
        <v>700</v>
      </c>
      <c r="C1384" s="35" t="s">
        <v>5036</v>
      </c>
      <c r="D1384" s="35" t="s">
        <v>5047</v>
      </c>
      <c r="E1384" s="17" t="s">
        <v>5048</v>
      </c>
      <c r="F1384" s="37" t="s">
        <v>5155</v>
      </c>
      <c r="G1384" s="37" t="s">
        <v>5156</v>
      </c>
      <c r="H1384" s="19">
        <v>43185</v>
      </c>
      <c r="I1384" s="19">
        <v>45195</v>
      </c>
      <c r="J1384" s="19" t="str">
        <f ca="1">IF(Ugovori_OPULJP[[#This Row],[DATUM ZAVRŠETKA OPERACIJE]]&lt;TODAY(),"završen","u provedbi")</f>
        <v>u provedbi</v>
      </c>
      <c r="K1384" s="18" t="s">
        <v>82</v>
      </c>
      <c r="L1384" s="18" t="s">
        <v>82</v>
      </c>
      <c r="M1384" s="42">
        <v>0.85</v>
      </c>
      <c r="N1384" s="42">
        <v>0.15</v>
      </c>
      <c r="O1384" s="27">
        <f>Ugovori_OPULJP[[#This Row],[Bespovratna sredstva - Ukupno (EU+Nac) HRK
= Ukupna ugovorena vrijednost bespovratnih sredstava]]*Ugovori_OPULJP[[#This Row],[EU STOPA SUFINANCIRANJA %
EU CO-FINANCING RATE %]]</f>
        <v>1166855.4859999998</v>
      </c>
      <c r="P1384" s="27">
        <f>Ugovori_OPULJP[[#This Row],[Bespovratna sredstva - Ukupno (EU+Nac) HRK
= Ukupna ugovorena vrijednost bespovratnih sredstava]]*Ugovori_OPULJP[[#This Row],[STOPA NACIONALNOG SUFINANCIRANJA %]]</f>
        <v>205915.67399999997</v>
      </c>
      <c r="Q1384" s="27">
        <v>1372771.16</v>
      </c>
      <c r="R1384" s="27">
        <v>0</v>
      </c>
      <c r="S1384" s="27">
        <v>0</v>
      </c>
      <c r="T1384" s="20">
        <f>Ugovori_OPULJP[[#This Row],[Bespovratna sredstva - Ukupno (EU+Nac) HRK
= Ukupna ugovorena vrijednost bespovratnih sredstava]]+Ugovori_OPULJP[[#This Row],[Javni doprinos korisnika - HRK]]+Ugovori_OPULJP[[#This Row],[Privatni doprinos korisnika - HRK]]</f>
        <v>1372771.16</v>
      </c>
      <c r="U1384" s="17" t="s">
        <v>5039</v>
      </c>
      <c r="V1384" s="17" t="s">
        <v>29</v>
      </c>
      <c r="W1384" s="35" t="s">
        <v>5157</v>
      </c>
      <c r="X1384" s="35" t="s">
        <v>5041</v>
      </c>
      <c r="Y1384" s="11"/>
    </row>
    <row r="1385" spans="1:25" ht="51" customHeight="1" x14ac:dyDescent="0.2">
      <c r="A1385" s="33" t="s">
        <v>5158</v>
      </c>
      <c r="B1385" s="34" t="s">
        <v>700</v>
      </c>
      <c r="C1385" s="35" t="s">
        <v>5036</v>
      </c>
      <c r="D1385" s="35" t="s">
        <v>5047</v>
      </c>
      <c r="E1385" s="17" t="s">
        <v>5048</v>
      </c>
      <c r="F1385" s="37" t="s">
        <v>5159</v>
      </c>
      <c r="G1385" s="37" t="s">
        <v>5160</v>
      </c>
      <c r="H1385" s="19">
        <v>43186</v>
      </c>
      <c r="I1385" s="19">
        <v>45196</v>
      </c>
      <c r="J1385" s="19" t="str">
        <f ca="1">IF(Ugovori_OPULJP[[#This Row],[DATUM ZAVRŠETKA OPERACIJE]]&lt;TODAY(),"završen","u provedbi")</f>
        <v>u provedbi</v>
      </c>
      <c r="K1385" s="18" t="s">
        <v>402</v>
      </c>
      <c r="L1385" s="18" t="s">
        <v>402</v>
      </c>
      <c r="M1385" s="42">
        <v>0.85</v>
      </c>
      <c r="N1385" s="42">
        <v>0.15</v>
      </c>
      <c r="O1385" s="27">
        <f>Ugovori_OPULJP[[#This Row],[Bespovratna sredstva - Ukupno (EU+Nac) HRK
= Ukupna ugovorena vrijednost bespovratnih sredstava]]*Ugovori_OPULJP[[#This Row],[EU STOPA SUFINANCIRANJA %
EU CO-FINANCING RATE %]]</f>
        <v>1200272.0715000001</v>
      </c>
      <c r="P1385" s="27">
        <f>Ugovori_OPULJP[[#This Row],[Bespovratna sredstva - Ukupno (EU+Nac) HRK
= Ukupna ugovorena vrijednost bespovratnih sredstava]]*Ugovori_OPULJP[[#This Row],[STOPA NACIONALNOG SUFINANCIRANJA %]]</f>
        <v>211812.71849999999</v>
      </c>
      <c r="Q1385" s="27">
        <v>1412084.79</v>
      </c>
      <c r="R1385" s="27">
        <v>0</v>
      </c>
      <c r="S1385" s="27">
        <v>0</v>
      </c>
      <c r="T1385" s="20">
        <f>Ugovori_OPULJP[[#This Row],[Bespovratna sredstva - Ukupno (EU+Nac) HRK
= Ukupna ugovorena vrijednost bespovratnih sredstava]]+Ugovori_OPULJP[[#This Row],[Javni doprinos korisnika - HRK]]+Ugovori_OPULJP[[#This Row],[Privatni doprinos korisnika - HRK]]</f>
        <v>1412084.79</v>
      </c>
      <c r="U1385" s="17" t="s">
        <v>5039</v>
      </c>
      <c r="V1385" s="17" t="s">
        <v>29</v>
      </c>
      <c r="W1385" s="35" t="s">
        <v>5161</v>
      </c>
      <c r="X1385" s="35" t="s">
        <v>5041</v>
      </c>
      <c r="Y1385" s="11"/>
    </row>
    <row r="1386" spans="1:25" ht="38.25" customHeight="1" x14ac:dyDescent="0.2">
      <c r="A1386" s="33" t="s">
        <v>5162</v>
      </c>
      <c r="B1386" s="34" t="s">
        <v>700</v>
      </c>
      <c r="C1386" s="35" t="s">
        <v>5036</v>
      </c>
      <c r="D1386" s="35" t="s">
        <v>5047</v>
      </c>
      <c r="E1386" s="17" t="s">
        <v>5048</v>
      </c>
      <c r="F1386" s="37" t="s">
        <v>5163</v>
      </c>
      <c r="G1386" s="37" t="s">
        <v>5164</v>
      </c>
      <c r="H1386" s="19">
        <v>43146</v>
      </c>
      <c r="I1386" s="19">
        <v>45153</v>
      </c>
      <c r="J1386" s="19" t="str">
        <f ca="1">IF(Ugovori_OPULJP[[#This Row],[DATUM ZAVRŠETKA OPERACIJE]]&lt;TODAY(),"završen","u provedbi")</f>
        <v>u provedbi</v>
      </c>
      <c r="K1386" s="18" t="s">
        <v>560</v>
      </c>
      <c r="L1386" s="18" t="s">
        <v>560</v>
      </c>
      <c r="M1386" s="42">
        <v>0.85</v>
      </c>
      <c r="N1386" s="42">
        <v>0.15</v>
      </c>
      <c r="O1386" s="27">
        <f>Ugovori_OPULJP[[#This Row],[Bespovratna sredstva - Ukupno (EU+Nac) HRK
= Ukupna ugovorena vrijednost bespovratnih sredstava]]*Ugovori_OPULJP[[#This Row],[EU STOPA SUFINANCIRANJA %
EU CO-FINANCING RATE %]]</f>
        <v>1130410.3504999999</v>
      </c>
      <c r="P1386" s="27">
        <f>Ugovori_OPULJP[[#This Row],[Bespovratna sredstva - Ukupno (EU+Nac) HRK
= Ukupna ugovorena vrijednost bespovratnih sredstava]]*Ugovori_OPULJP[[#This Row],[STOPA NACIONALNOG SUFINANCIRANJA %]]</f>
        <v>199484.1795</v>
      </c>
      <c r="Q1386" s="27">
        <v>1329894.53</v>
      </c>
      <c r="R1386" s="27">
        <v>0</v>
      </c>
      <c r="S1386" s="27">
        <v>0</v>
      </c>
      <c r="T1386" s="20">
        <f>Ugovori_OPULJP[[#This Row],[Bespovratna sredstva - Ukupno (EU+Nac) HRK
= Ukupna ugovorena vrijednost bespovratnih sredstava]]+Ugovori_OPULJP[[#This Row],[Javni doprinos korisnika - HRK]]+Ugovori_OPULJP[[#This Row],[Privatni doprinos korisnika - HRK]]</f>
        <v>1329894.53</v>
      </c>
      <c r="U1386" s="17" t="s">
        <v>5039</v>
      </c>
      <c r="V1386" s="17" t="s">
        <v>29</v>
      </c>
      <c r="W1386" s="35" t="s">
        <v>5165</v>
      </c>
      <c r="X1386" s="35" t="s">
        <v>5041</v>
      </c>
      <c r="Y1386" s="11"/>
    </row>
    <row r="1387" spans="1:25" ht="38.25" customHeight="1" x14ac:dyDescent="0.2">
      <c r="A1387" s="33" t="s">
        <v>5166</v>
      </c>
      <c r="B1387" s="34" t="s">
        <v>700</v>
      </c>
      <c r="C1387" s="35" t="s">
        <v>5036</v>
      </c>
      <c r="D1387" s="35" t="s">
        <v>5047</v>
      </c>
      <c r="E1387" s="17" t="s">
        <v>5048</v>
      </c>
      <c r="F1387" s="37" t="s">
        <v>12881</v>
      </c>
      <c r="G1387" s="37" t="s">
        <v>5167</v>
      </c>
      <c r="H1387" s="19">
        <v>43245</v>
      </c>
      <c r="I1387" s="19">
        <v>45255</v>
      </c>
      <c r="J1387" s="19" t="str">
        <f ca="1">IF(Ugovori_OPULJP[[#This Row],[DATUM ZAVRŠETKA OPERACIJE]]&lt;TODAY(),"završen","u provedbi")</f>
        <v>u provedbi</v>
      </c>
      <c r="K1387" s="18" t="s">
        <v>31</v>
      </c>
      <c r="L1387" s="18" t="s">
        <v>31</v>
      </c>
      <c r="M1387" s="42">
        <v>0.85</v>
      </c>
      <c r="N1387" s="42">
        <v>0.15</v>
      </c>
      <c r="O1387" s="27">
        <f>Ugovori_OPULJP[[#This Row],[Bespovratna sredstva - Ukupno (EU+Nac) HRK
= Ukupna ugovorena vrijednost bespovratnih sredstava]]*Ugovori_OPULJP[[#This Row],[EU STOPA SUFINANCIRANJA %
EU CO-FINANCING RATE %]]</f>
        <v>1021463.088</v>
      </c>
      <c r="P1387" s="27">
        <f>Ugovori_OPULJP[[#This Row],[Bespovratna sredstva - Ukupno (EU+Nac) HRK
= Ukupna ugovorena vrijednost bespovratnih sredstava]]*Ugovori_OPULJP[[#This Row],[STOPA NACIONALNOG SUFINANCIRANJA %]]</f>
        <v>180258.19200000001</v>
      </c>
      <c r="Q1387" s="27">
        <v>1201721.28</v>
      </c>
      <c r="R1387" s="27">
        <v>0</v>
      </c>
      <c r="S1387" s="27">
        <v>0</v>
      </c>
      <c r="T1387" s="20">
        <f>Ugovori_OPULJP[[#This Row],[Bespovratna sredstva - Ukupno (EU+Nac) HRK
= Ukupna ugovorena vrijednost bespovratnih sredstava]]+Ugovori_OPULJP[[#This Row],[Javni doprinos korisnika - HRK]]+Ugovori_OPULJP[[#This Row],[Privatni doprinos korisnika - HRK]]</f>
        <v>1201721.28</v>
      </c>
      <c r="U1387" s="17" t="s">
        <v>5039</v>
      </c>
      <c r="V1387" s="17" t="s">
        <v>29</v>
      </c>
      <c r="W1387" s="35" t="s">
        <v>5168</v>
      </c>
      <c r="X1387" s="35" t="s">
        <v>5041</v>
      </c>
      <c r="Y1387" s="11"/>
    </row>
    <row r="1388" spans="1:25" ht="38.25" customHeight="1" x14ac:dyDescent="0.2">
      <c r="A1388" s="33" t="s">
        <v>5169</v>
      </c>
      <c r="B1388" s="34" t="s">
        <v>700</v>
      </c>
      <c r="C1388" s="35" t="s">
        <v>5036</v>
      </c>
      <c r="D1388" s="35" t="s">
        <v>5047</v>
      </c>
      <c r="E1388" s="17" t="s">
        <v>5048</v>
      </c>
      <c r="F1388" s="37" t="s">
        <v>5170</v>
      </c>
      <c r="G1388" s="37" t="s">
        <v>5167</v>
      </c>
      <c r="H1388" s="19">
        <v>43245</v>
      </c>
      <c r="I1388" s="19">
        <v>45255</v>
      </c>
      <c r="J1388" s="19" t="str">
        <f ca="1">IF(Ugovori_OPULJP[[#This Row],[DATUM ZAVRŠETKA OPERACIJE]]&lt;TODAY(),"završen","u provedbi")</f>
        <v>u provedbi</v>
      </c>
      <c r="K1388" s="18" t="s">
        <v>31</v>
      </c>
      <c r="L1388" s="18" t="s">
        <v>31</v>
      </c>
      <c r="M1388" s="42">
        <v>0.85</v>
      </c>
      <c r="N1388" s="42">
        <v>0.15</v>
      </c>
      <c r="O1388" s="27">
        <f>Ugovori_OPULJP[[#This Row],[Bespovratna sredstva - Ukupno (EU+Nac) HRK
= Ukupna ugovorena vrijednost bespovratnih sredstava]]*Ugovori_OPULJP[[#This Row],[EU STOPA SUFINANCIRANJA %
EU CO-FINANCING RATE %]]</f>
        <v>1036978.3845</v>
      </c>
      <c r="P1388" s="27">
        <f>Ugovori_OPULJP[[#This Row],[Bespovratna sredstva - Ukupno (EU+Nac) HRK
= Ukupna ugovorena vrijednost bespovratnih sredstava]]*Ugovori_OPULJP[[#This Row],[STOPA NACIONALNOG SUFINANCIRANJA %]]</f>
        <v>182996.18549999999</v>
      </c>
      <c r="Q1388" s="27">
        <v>1219974.57</v>
      </c>
      <c r="R1388" s="27">
        <v>0</v>
      </c>
      <c r="S1388" s="27">
        <v>0</v>
      </c>
      <c r="T1388" s="20">
        <f>Ugovori_OPULJP[[#This Row],[Bespovratna sredstva - Ukupno (EU+Nac) HRK
= Ukupna ugovorena vrijednost bespovratnih sredstava]]+Ugovori_OPULJP[[#This Row],[Javni doprinos korisnika - HRK]]+Ugovori_OPULJP[[#This Row],[Privatni doprinos korisnika - HRK]]</f>
        <v>1219974.57</v>
      </c>
      <c r="U1388" s="17" t="s">
        <v>5039</v>
      </c>
      <c r="V1388" s="17" t="s">
        <v>29</v>
      </c>
      <c r="W1388" s="35" t="s">
        <v>5168</v>
      </c>
      <c r="X1388" s="35" t="s">
        <v>5041</v>
      </c>
      <c r="Y1388" s="11"/>
    </row>
    <row r="1389" spans="1:25" ht="38.25" customHeight="1" x14ac:dyDescent="0.2">
      <c r="A1389" s="33" t="s">
        <v>5171</v>
      </c>
      <c r="B1389" s="34" t="s">
        <v>700</v>
      </c>
      <c r="C1389" s="35" t="s">
        <v>5036</v>
      </c>
      <c r="D1389" s="35" t="s">
        <v>5047</v>
      </c>
      <c r="E1389" s="17" t="s">
        <v>5048</v>
      </c>
      <c r="F1389" s="37" t="s">
        <v>5172</v>
      </c>
      <c r="G1389" s="37" t="s">
        <v>5167</v>
      </c>
      <c r="H1389" s="19">
        <v>43245</v>
      </c>
      <c r="I1389" s="19">
        <v>45255</v>
      </c>
      <c r="J1389" s="19" t="str">
        <f ca="1">IF(Ugovori_OPULJP[[#This Row],[DATUM ZAVRŠETKA OPERACIJE]]&lt;TODAY(),"završen","u provedbi")</f>
        <v>u provedbi</v>
      </c>
      <c r="K1389" s="18" t="s">
        <v>31</v>
      </c>
      <c r="L1389" s="18" t="s">
        <v>31</v>
      </c>
      <c r="M1389" s="42">
        <v>0.85</v>
      </c>
      <c r="N1389" s="42">
        <v>0.15</v>
      </c>
      <c r="O1389" s="27">
        <f>Ugovori_OPULJP[[#This Row],[Bespovratna sredstva - Ukupno (EU+Nac) HRK
= Ukupna ugovorena vrijednost bespovratnih sredstava]]*Ugovori_OPULJP[[#This Row],[EU STOPA SUFINANCIRANJA %
EU CO-FINANCING RATE %]]</f>
        <v>1040796.5505</v>
      </c>
      <c r="P1389" s="27">
        <f>Ugovori_OPULJP[[#This Row],[Bespovratna sredstva - Ukupno (EU+Nac) HRK
= Ukupna ugovorena vrijednost bespovratnih sredstava]]*Ugovori_OPULJP[[#This Row],[STOPA NACIONALNOG SUFINANCIRANJA %]]</f>
        <v>183669.97949999999</v>
      </c>
      <c r="Q1389" s="27">
        <v>1224466.53</v>
      </c>
      <c r="R1389" s="27">
        <v>0</v>
      </c>
      <c r="S1389" s="27">
        <v>0</v>
      </c>
      <c r="T1389" s="20">
        <f>Ugovori_OPULJP[[#This Row],[Bespovratna sredstva - Ukupno (EU+Nac) HRK
= Ukupna ugovorena vrijednost bespovratnih sredstava]]+Ugovori_OPULJP[[#This Row],[Javni doprinos korisnika - HRK]]+Ugovori_OPULJP[[#This Row],[Privatni doprinos korisnika - HRK]]</f>
        <v>1224466.53</v>
      </c>
      <c r="U1389" s="17" t="s">
        <v>5039</v>
      </c>
      <c r="V1389" s="17" t="s">
        <v>29</v>
      </c>
      <c r="W1389" s="35" t="s">
        <v>5168</v>
      </c>
      <c r="X1389" s="35" t="s">
        <v>5041</v>
      </c>
      <c r="Y1389" s="11"/>
    </row>
    <row r="1390" spans="1:25" ht="51" customHeight="1" x14ac:dyDescent="0.2">
      <c r="A1390" s="33" t="s">
        <v>5173</v>
      </c>
      <c r="B1390" s="34" t="s">
        <v>700</v>
      </c>
      <c r="C1390" s="35" t="s">
        <v>5036</v>
      </c>
      <c r="D1390" s="35" t="s">
        <v>5047</v>
      </c>
      <c r="E1390" s="17" t="s">
        <v>5048</v>
      </c>
      <c r="F1390" s="37" t="s">
        <v>5174</v>
      </c>
      <c r="G1390" s="37" t="s">
        <v>5167</v>
      </c>
      <c r="H1390" s="19">
        <v>43245</v>
      </c>
      <c r="I1390" s="19">
        <v>45255</v>
      </c>
      <c r="J1390" s="19" t="str">
        <f ca="1">IF(Ugovori_OPULJP[[#This Row],[DATUM ZAVRŠETKA OPERACIJE]]&lt;TODAY(),"završen","u provedbi")</f>
        <v>u provedbi</v>
      </c>
      <c r="K1390" s="18" t="s">
        <v>31</v>
      </c>
      <c r="L1390" s="18" t="s">
        <v>31</v>
      </c>
      <c r="M1390" s="42">
        <v>0.85</v>
      </c>
      <c r="N1390" s="42">
        <v>0.15</v>
      </c>
      <c r="O1390" s="27">
        <f>Ugovori_OPULJP[[#This Row],[Bespovratna sredstva - Ukupno (EU+Nac) HRK
= Ukupna ugovorena vrijednost bespovratnih sredstava]]*Ugovori_OPULJP[[#This Row],[EU STOPA SUFINANCIRANJA %
EU CO-FINANCING RATE %]]</f>
        <v>1052117.5305000001</v>
      </c>
      <c r="P1390" s="27">
        <f>Ugovori_OPULJP[[#This Row],[Bespovratna sredstva - Ukupno (EU+Nac) HRK
= Ukupna ugovorena vrijednost bespovratnih sredstava]]*Ugovori_OPULJP[[#This Row],[STOPA NACIONALNOG SUFINANCIRANJA %]]</f>
        <v>185667.79949999999</v>
      </c>
      <c r="Q1390" s="27">
        <v>1237785.33</v>
      </c>
      <c r="R1390" s="27">
        <v>0</v>
      </c>
      <c r="S1390" s="27">
        <v>0</v>
      </c>
      <c r="T1390" s="20">
        <f>Ugovori_OPULJP[[#This Row],[Bespovratna sredstva - Ukupno (EU+Nac) HRK
= Ukupna ugovorena vrijednost bespovratnih sredstava]]+Ugovori_OPULJP[[#This Row],[Javni doprinos korisnika - HRK]]+Ugovori_OPULJP[[#This Row],[Privatni doprinos korisnika - HRK]]</f>
        <v>1237785.33</v>
      </c>
      <c r="U1390" s="17" t="s">
        <v>5039</v>
      </c>
      <c r="V1390" s="17" t="s">
        <v>29</v>
      </c>
      <c r="W1390" s="35" t="s">
        <v>5168</v>
      </c>
      <c r="X1390" s="35" t="s">
        <v>5041</v>
      </c>
      <c r="Y1390" s="11"/>
    </row>
    <row r="1391" spans="1:25" ht="38.25" customHeight="1" x14ac:dyDescent="0.2">
      <c r="A1391" s="33" t="s">
        <v>5175</v>
      </c>
      <c r="B1391" s="34" t="s">
        <v>700</v>
      </c>
      <c r="C1391" s="35" t="s">
        <v>5036</v>
      </c>
      <c r="D1391" s="35" t="s">
        <v>5047</v>
      </c>
      <c r="E1391" s="17" t="s">
        <v>5048</v>
      </c>
      <c r="F1391" s="37" t="s">
        <v>5176</v>
      </c>
      <c r="G1391" s="37" t="s">
        <v>5177</v>
      </c>
      <c r="H1391" s="19">
        <v>43245</v>
      </c>
      <c r="I1391" s="19">
        <v>45255</v>
      </c>
      <c r="J1391" s="19" t="str">
        <f ca="1">IF(Ugovori_OPULJP[[#This Row],[DATUM ZAVRŠETKA OPERACIJE]]&lt;TODAY(),"završen","u provedbi")</f>
        <v>u provedbi</v>
      </c>
      <c r="K1391" s="18" t="s">
        <v>560</v>
      </c>
      <c r="L1391" s="18" t="s">
        <v>560</v>
      </c>
      <c r="M1391" s="42">
        <v>0.85</v>
      </c>
      <c r="N1391" s="42">
        <v>0.15</v>
      </c>
      <c r="O1391" s="27">
        <f>Ugovori_OPULJP[[#This Row],[Bespovratna sredstva - Ukupno (EU+Nac) HRK
= Ukupna ugovorena vrijednost bespovratnih sredstava]]*Ugovori_OPULJP[[#This Row],[EU STOPA SUFINANCIRANJA %
EU CO-FINANCING RATE %]]</f>
        <v>1016863.9079999999</v>
      </c>
      <c r="P1391" s="27">
        <f>Ugovori_OPULJP[[#This Row],[Bespovratna sredstva - Ukupno (EU+Nac) HRK
= Ukupna ugovorena vrijednost bespovratnih sredstava]]*Ugovori_OPULJP[[#This Row],[STOPA NACIONALNOG SUFINANCIRANJA %]]</f>
        <v>179446.57199999999</v>
      </c>
      <c r="Q1391" s="27">
        <v>1196310.48</v>
      </c>
      <c r="R1391" s="27">
        <v>0</v>
      </c>
      <c r="S1391" s="27">
        <v>0</v>
      </c>
      <c r="T1391" s="20">
        <f>Ugovori_OPULJP[[#This Row],[Bespovratna sredstva - Ukupno (EU+Nac) HRK
= Ukupna ugovorena vrijednost bespovratnih sredstava]]+Ugovori_OPULJP[[#This Row],[Javni doprinos korisnika - HRK]]+Ugovori_OPULJP[[#This Row],[Privatni doprinos korisnika - HRK]]</f>
        <v>1196310.48</v>
      </c>
      <c r="U1391" s="17" t="s">
        <v>5039</v>
      </c>
      <c r="V1391" s="17" t="s">
        <v>29</v>
      </c>
      <c r="W1391" s="35" t="s">
        <v>5178</v>
      </c>
      <c r="X1391" s="35" t="s">
        <v>5041</v>
      </c>
      <c r="Y1391" s="11"/>
    </row>
    <row r="1392" spans="1:25" ht="38.25" customHeight="1" x14ac:dyDescent="0.2">
      <c r="A1392" s="33" t="s">
        <v>5179</v>
      </c>
      <c r="B1392" s="34" t="s">
        <v>700</v>
      </c>
      <c r="C1392" s="35" t="s">
        <v>5036</v>
      </c>
      <c r="D1392" s="35" t="s">
        <v>5047</v>
      </c>
      <c r="E1392" s="17" t="s">
        <v>5048</v>
      </c>
      <c r="F1392" s="37" t="s">
        <v>5180</v>
      </c>
      <c r="G1392" s="37" t="s">
        <v>5181</v>
      </c>
      <c r="H1392" s="19">
        <v>43245</v>
      </c>
      <c r="I1392" s="19">
        <v>45255</v>
      </c>
      <c r="J1392" s="19" t="str">
        <f ca="1">IF(Ugovori_OPULJP[[#This Row],[DATUM ZAVRŠETKA OPERACIJE]]&lt;TODAY(),"završen","u provedbi")</f>
        <v>u provedbi</v>
      </c>
      <c r="K1392" s="18" t="s">
        <v>248</v>
      </c>
      <c r="L1392" s="18" t="s">
        <v>248</v>
      </c>
      <c r="M1392" s="42">
        <v>0.85</v>
      </c>
      <c r="N1392" s="42">
        <v>0.15</v>
      </c>
      <c r="O1392" s="27">
        <f>Ugovori_OPULJP[[#This Row],[Bespovratna sredstva - Ukupno (EU+Nac) HRK
= Ukupna ugovorena vrijednost bespovratnih sredstava]]*Ugovori_OPULJP[[#This Row],[EU STOPA SUFINANCIRANJA %
EU CO-FINANCING RATE %]]</f>
        <v>1046545.3470000001</v>
      </c>
      <c r="P1392" s="27">
        <f>Ugovori_OPULJP[[#This Row],[Bespovratna sredstva - Ukupno (EU+Nac) HRK
= Ukupna ugovorena vrijednost bespovratnih sredstava]]*Ugovori_OPULJP[[#This Row],[STOPA NACIONALNOG SUFINANCIRANJA %]]</f>
        <v>184684.473</v>
      </c>
      <c r="Q1392" s="27">
        <v>1231229.82</v>
      </c>
      <c r="R1392" s="27">
        <v>0</v>
      </c>
      <c r="S1392" s="27">
        <v>0</v>
      </c>
      <c r="T1392" s="20">
        <f>Ugovori_OPULJP[[#This Row],[Bespovratna sredstva - Ukupno (EU+Nac) HRK
= Ukupna ugovorena vrijednost bespovratnih sredstava]]+Ugovori_OPULJP[[#This Row],[Javni doprinos korisnika - HRK]]+Ugovori_OPULJP[[#This Row],[Privatni doprinos korisnika - HRK]]</f>
        <v>1231229.82</v>
      </c>
      <c r="U1392" s="17" t="s">
        <v>5039</v>
      </c>
      <c r="V1392" s="17" t="s">
        <v>29</v>
      </c>
      <c r="W1392" s="35" t="s">
        <v>5182</v>
      </c>
      <c r="X1392" s="35" t="s">
        <v>5041</v>
      </c>
      <c r="Y1392" s="11"/>
    </row>
    <row r="1393" spans="1:25" ht="38.25" customHeight="1" x14ac:dyDescent="0.2">
      <c r="A1393" s="33" t="s">
        <v>5183</v>
      </c>
      <c r="B1393" s="34" t="s">
        <v>700</v>
      </c>
      <c r="C1393" s="35" t="s">
        <v>5036</v>
      </c>
      <c r="D1393" s="35" t="s">
        <v>5047</v>
      </c>
      <c r="E1393" s="17" t="s">
        <v>5048</v>
      </c>
      <c r="F1393" s="37" t="s">
        <v>5184</v>
      </c>
      <c r="G1393" s="37" t="s">
        <v>5181</v>
      </c>
      <c r="H1393" s="19">
        <v>43245</v>
      </c>
      <c r="I1393" s="19">
        <v>45255</v>
      </c>
      <c r="J1393" s="19" t="str">
        <f ca="1">IF(Ugovori_OPULJP[[#This Row],[DATUM ZAVRŠETKA OPERACIJE]]&lt;TODAY(),"završen","u provedbi")</f>
        <v>u provedbi</v>
      </c>
      <c r="K1393" s="18" t="s">
        <v>248</v>
      </c>
      <c r="L1393" s="18" t="s">
        <v>248</v>
      </c>
      <c r="M1393" s="42">
        <v>0.85</v>
      </c>
      <c r="N1393" s="42">
        <v>0.15</v>
      </c>
      <c r="O1393" s="27">
        <f>Ugovori_OPULJP[[#This Row],[Bespovratna sredstva - Ukupno (EU+Nac) HRK
= Ukupna ugovorena vrijednost bespovratnih sredstava]]*Ugovori_OPULJP[[#This Row],[EU STOPA SUFINANCIRANJA %
EU CO-FINANCING RATE %]]</f>
        <v>1048675.6340000001</v>
      </c>
      <c r="P1393" s="27">
        <f>Ugovori_OPULJP[[#This Row],[Bespovratna sredstva - Ukupno (EU+Nac) HRK
= Ukupna ugovorena vrijednost bespovratnih sredstava]]*Ugovori_OPULJP[[#This Row],[STOPA NACIONALNOG SUFINANCIRANJA %]]</f>
        <v>185060.40599999999</v>
      </c>
      <c r="Q1393" s="27">
        <v>1233736.04</v>
      </c>
      <c r="R1393" s="27">
        <v>0</v>
      </c>
      <c r="S1393" s="27">
        <v>0</v>
      </c>
      <c r="T1393" s="20">
        <f>Ugovori_OPULJP[[#This Row],[Bespovratna sredstva - Ukupno (EU+Nac) HRK
= Ukupna ugovorena vrijednost bespovratnih sredstava]]+Ugovori_OPULJP[[#This Row],[Javni doprinos korisnika - HRK]]+Ugovori_OPULJP[[#This Row],[Privatni doprinos korisnika - HRK]]</f>
        <v>1233736.04</v>
      </c>
      <c r="U1393" s="17" t="s">
        <v>5039</v>
      </c>
      <c r="V1393" s="17" t="s">
        <v>29</v>
      </c>
      <c r="W1393" s="35" t="s">
        <v>5182</v>
      </c>
      <c r="X1393" s="35" t="s">
        <v>5041</v>
      </c>
      <c r="Y1393" s="11"/>
    </row>
    <row r="1394" spans="1:25" ht="51" customHeight="1" x14ac:dyDescent="0.2">
      <c r="A1394" s="33" t="s">
        <v>5185</v>
      </c>
      <c r="B1394" s="34" t="s">
        <v>700</v>
      </c>
      <c r="C1394" s="35" t="s">
        <v>5036</v>
      </c>
      <c r="D1394" s="35" t="s">
        <v>5047</v>
      </c>
      <c r="E1394" s="17" t="s">
        <v>5048</v>
      </c>
      <c r="F1394" s="37" t="s">
        <v>5186</v>
      </c>
      <c r="G1394" s="37" t="s">
        <v>5181</v>
      </c>
      <c r="H1394" s="19">
        <v>43245</v>
      </c>
      <c r="I1394" s="19">
        <v>45255</v>
      </c>
      <c r="J1394" s="19" t="str">
        <f ca="1">IF(Ugovori_OPULJP[[#This Row],[DATUM ZAVRŠETKA OPERACIJE]]&lt;TODAY(),"završen","u provedbi")</f>
        <v>u provedbi</v>
      </c>
      <c r="K1394" s="18" t="s">
        <v>248</v>
      </c>
      <c r="L1394" s="18" t="s">
        <v>248</v>
      </c>
      <c r="M1394" s="42">
        <v>0.85</v>
      </c>
      <c r="N1394" s="42">
        <v>0.15</v>
      </c>
      <c r="O1394" s="27">
        <f>Ugovori_OPULJP[[#This Row],[Bespovratna sredstva - Ukupno (EU+Nac) HRK
= Ukupna ugovorena vrijednost bespovratnih sredstava]]*Ugovori_OPULJP[[#This Row],[EU STOPA SUFINANCIRANJA %
EU CO-FINANCING RATE %]]</f>
        <v>1095426.858</v>
      </c>
      <c r="P1394" s="27">
        <f>Ugovori_OPULJP[[#This Row],[Bespovratna sredstva - Ukupno (EU+Nac) HRK
= Ukupna ugovorena vrijednost bespovratnih sredstava]]*Ugovori_OPULJP[[#This Row],[STOPA NACIONALNOG SUFINANCIRANJA %]]</f>
        <v>193310.622</v>
      </c>
      <c r="Q1394" s="27">
        <v>1288737.48</v>
      </c>
      <c r="R1394" s="27">
        <v>0</v>
      </c>
      <c r="S1394" s="27">
        <v>0</v>
      </c>
      <c r="T1394" s="20">
        <f>Ugovori_OPULJP[[#This Row],[Bespovratna sredstva - Ukupno (EU+Nac) HRK
= Ukupna ugovorena vrijednost bespovratnih sredstava]]+Ugovori_OPULJP[[#This Row],[Javni doprinos korisnika - HRK]]+Ugovori_OPULJP[[#This Row],[Privatni doprinos korisnika - HRK]]</f>
        <v>1288737.48</v>
      </c>
      <c r="U1394" s="17" t="s">
        <v>5039</v>
      </c>
      <c r="V1394" s="17" t="s">
        <v>29</v>
      </c>
      <c r="W1394" s="35" t="s">
        <v>5187</v>
      </c>
      <c r="X1394" s="35" t="s">
        <v>5041</v>
      </c>
      <c r="Y1394" s="11"/>
    </row>
    <row r="1395" spans="1:25" ht="51" customHeight="1" x14ac:dyDescent="0.2">
      <c r="A1395" s="33" t="s">
        <v>5188</v>
      </c>
      <c r="B1395" s="34" t="s">
        <v>700</v>
      </c>
      <c r="C1395" s="35" t="s">
        <v>5036</v>
      </c>
      <c r="D1395" s="35" t="s">
        <v>5047</v>
      </c>
      <c r="E1395" s="17" t="s">
        <v>5048</v>
      </c>
      <c r="F1395" s="37" t="s">
        <v>5189</v>
      </c>
      <c r="G1395" s="37" t="s">
        <v>5181</v>
      </c>
      <c r="H1395" s="19">
        <v>43245</v>
      </c>
      <c r="I1395" s="19">
        <v>45255</v>
      </c>
      <c r="J1395" s="19" t="str">
        <f ca="1">IF(Ugovori_OPULJP[[#This Row],[DATUM ZAVRŠETKA OPERACIJE]]&lt;TODAY(),"završen","u provedbi")</f>
        <v>u provedbi</v>
      </c>
      <c r="K1395" s="18" t="s">
        <v>248</v>
      </c>
      <c r="L1395" s="18" t="s">
        <v>248</v>
      </c>
      <c r="M1395" s="42">
        <v>0.85</v>
      </c>
      <c r="N1395" s="42">
        <v>0.15</v>
      </c>
      <c r="O1395" s="27">
        <f>Ugovori_OPULJP[[#This Row],[Bespovratna sredstva - Ukupno (EU+Nac) HRK
= Ukupna ugovorena vrijednost bespovratnih sredstava]]*Ugovori_OPULJP[[#This Row],[EU STOPA SUFINANCIRANJA %
EU CO-FINANCING RATE %]]</f>
        <v>1095426.858</v>
      </c>
      <c r="P1395" s="27">
        <f>Ugovori_OPULJP[[#This Row],[Bespovratna sredstva - Ukupno (EU+Nac) HRK
= Ukupna ugovorena vrijednost bespovratnih sredstava]]*Ugovori_OPULJP[[#This Row],[STOPA NACIONALNOG SUFINANCIRANJA %]]</f>
        <v>193310.622</v>
      </c>
      <c r="Q1395" s="27">
        <v>1288737.48</v>
      </c>
      <c r="R1395" s="27">
        <v>0</v>
      </c>
      <c r="S1395" s="27">
        <v>0</v>
      </c>
      <c r="T1395" s="20">
        <f>Ugovori_OPULJP[[#This Row],[Bespovratna sredstva - Ukupno (EU+Nac) HRK
= Ukupna ugovorena vrijednost bespovratnih sredstava]]+Ugovori_OPULJP[[#This Row],[Javni doprinos korisnika - HRK]]+Ugovori_OPULJP[[#This Row],[Privatni doprinos korisnika - HRK]]</f>
        <v>1288737.48</v>
      </c>
      <c r="U1395" s="17" t="s">
        <v>5039</v>
      </c>
      <c r="V1395" s="17" t="s">
        <v>29</v>
      </c>
      <c r="W1395" s="35" t="s">
        <v>5190</v>
      </c>
      <c r="X1395" s="35" t="s">
        <v>5041</v>
      </c>
      <c r="Y1395" s="11"/>
    </row>
    <row r="1396" spans="1:25" ht="51" customHeight="1" x14ac:dyDescent="0.2">
      <c r="A1396" s="33" t="s">
        <v>5191</v>
      </c>
      <c r="B1396" s="34" t="s">
        <v>700</v>
      </c>
      <c r="C1396" s="35" t="s">
        <v>5036</v>
      </c>
      <c r="D1396" s="35" t="s">
        <v>5047</v>
      </c>
      <c r="E1396" s="17" t="s">
        <v>5048</v>
      </c>
      <c r="F1396" s="37" t="s">
        <v>5192</v>
      </c>
      <c r="G1396" s="37" t="s">
        <v>5181</v>
      </c>
      <c r="H1396" s="19">
        <v>43245</v>
      </c>
      <c r="I1396" s="19">
        <v>45255</v>
      </c>
      <c r="J1396" s="19" t="str">
        <f ca="1">IF(Ugovori_OPULJP[[#This Row],[DATUM ZAVRŠETKA OPERACIJE]]&lt;TODAY(),"završen","u provedbi")</f>
        <v>u provedbi</v>
      </c>
      <c r="K1396" s="18" t="s">
        <v>248</v>
      </c>
      <c r="L1396" s="18" t="s">
        <v>248</v>
      </c>
      <c r="M1396" s="42">
        <v>0.85</v>
      </c>
      <c r="N1396" s="42">
        <v>0.15</v>
      </c>
      <c r="O1396" s="27">
        <f>Ugovori_OPULJP[[#This Row],[Bespovratna sredstva - Ukupno (EU+Nac) HRK
= Ukupna ugovorena vrijednost bespovratnih sredstava]]*Ugovori_OPULJP[[#This Row],[EU STOPA SUFINANCIRANJA %
EU CO-FINANCING RATE %]]</f>
        <v>1042760.8409999999</v>
      </c>
      <c r="P1396" s="27">
        <f>Ugovori_OPULJP[[#This Row],[Bespovratna sredstva - Ukupno (EU+Nac) HRK
= Ukupna ugovorena vrijednost bespovratnih sredstava]]*Ugovori_OPULJP[[#This Row],[STOPA NACIONALNOG SUFINANCIRANJA %]]</f>
        <v>184016.61899999998</v>
      </c>
      <c r="Q1396" s="27">
        <v>1226777.46</v>
      </c>
      <c r="R1396" s="27">
        <v>0</v>
      </c>
      <c r="S1396" s="27">
        <v>0</v>
      </c>
      <c r="T1396" s="20">
        <f>Ugovori_OPULJP[[#This Row],[Bespovratna sredstva - Ukupno (EU+Nac) HRK
= Ukupna ugovorena vrijednost bespovratnih sredstava]]+Ugovori_OPULJP[[#This Row],[Javni doprinos korisnika - HRK]]+Ugovori_OPULJP[[#This Row],[Privatni doprinos korisnika - HRK]]</f>
        <v>1226777.46</v>
      </c>
      <c r="U1396" s="17" t="s">
        <v>5039</v>
      </c>
      <c r="V1396" s="17" t="s">
        <v>29</v>
      </c>
      <c r="W1396" s="35" t="s">
        <v>5182</v>
      </c>
      <c r="X1396" s="35" t="s">
        <v>5041</v>
      </c>
      <c r="Y1396" s="11"/>
    </row>
    <row r="1397" spans="1:25" ht="38.25" customHeight="1" x14ac:dyDescent="0.2">
      <c r="A1397" s="33" t="s">
        <v>5193</v>
      </c>
      <c r="B1397" s="34" t="s">
        <v>700</v>
      </c>
      <c r="C1397" s="35" t="s">
        <v>5036</v>
      </c>
      <c r="D1397" s="35" t="s">
        <v>5047</v>
      </c>
      <c r="E1397" s="17" t="s">
        <v>5048</v>
      </c>
      <c r="F1397" s="37" t="s">
        <v>5073</v>
      </c>
      <c r="G1397" s="37" t="s">
        <v>5194</v>
      </c>
      <c r="H1397" s="19">
        <v>43349</v>
      </c>
      <c r="I1397" s="19">
        <v>45357</v>
      </c>
      <c r="J1397" s="19" t="str">
        <f ca="1">IF(Ugovori_OPULJP[[#This Row],[DATUM ZAVRŠETKA OPERACIJE]]&lt;TODAY(),"završen","u provedbi")</f>
        <v>u provedbi</v>
      </c>
      <c r="K1397" s="18" t="s">
        <v>266</v>
      </c>
      <c r="L1397" s="18" t="s">
        <v>266</v>
      </c>
      <c r="M1397" s="42">
        <v>0.85</v>
      </c>
      <c r="N1397" s="42">
        <v>0.15</v>
      </c>
      <c r="O1397" s="27">
        <f>Ugovori_OPULJP[[#This Row],[Bespovratna sredstva - Ukupno (EU+Nac) HRK
= Ukupna ugovorena vrijednost bespovratnih sredstava]]*Ugovori_OPULJP[[#This Row],[EU STOPA SUFINANCIRANJA %
EU CO-FINANCING RATE %]]</f>
        <v>1034890.1810000001</v>
      </c>
      <c r="P1397" s="27">
        <f>Ugovori_OPULJP[[#This Row],[Bespovratna sredstva - Ukupno (EU+Nac) HRK
= Ukupna ugovorena vrijednost bespovratnih sredstava]]*Ugovori_OPULJP[[#This Row],[STOPA NACIONALNOG SUFINANCIRANJA %]]</f>
        <v>182627.679</v>
      </c>
      <c r="Q1397" s="27">
        <v>1217517.8600000001</v>
      </c>
      <c r="R1397" s="27">
        <v>0</v>
      </c>
      <c r="S1397" s="27">
        <v>0</v>
      </c>
      <c r="T1397" s="20">
        <f>Ugovori_OPULJP[[#This Row],[Bespovratna sredstva - Ukupno (EU+Nac) HRK
= Ukupna ugovorena vrijednost bespovratnih sredstava]]+Ugovori_OPULJP[[#This Row],[Javni doprinos korisnika - HRK]]+Ugovori_OPULJP[[#This Row],[Privatni doprinos korisnika - HRK]]</f>
        <v>1217517.8600000001</v>
      </c>
      <c r="U1397" s="17" t="s">
        <v>5039</v>
      </c>
      <c r="V1397" s="17" t="s">
        <v>29</v>
      </c>
      <c r="W1397" s="35" t="s">
        <v>5195</v>
      </c>
      <c r="X1397" s="35" t="s">
        <v>5041</v>
      </c>
      <c r="Y1397" s="11"/>
    </row>
    <row r="1398" spans="1:25" ht="51" customHeight="1" x14ac:dyDescent="0.2">
      <c r="A1398" s="33" t="s">
        <v>5196</v>
      </c>
      <c r="B1398" s="34" t="s">
        <v>700</v>
      </c>
      <c r="C1398" s="35" t="s">
        <v>5036</v>
      </c>
      <c r="D1398" s="35" t="s">
        <v>5047</v>
      </c>
      <c r="E1398" s="17" t="s">
        <v>5048</v>
      </c>
      <c r="F1398" s="37" t="s">
        <v>5197</v>
      </c>
      <c r="G1398" s="37" t="s">
        <v>5198</v>
      </c>
      <c r="H1398" s="19">
        <v>43350</v>
      </c>
      <c r="I1398" s="19">
        <v>45358</v>
      </c>
      <c r="J1398" s="19" t="str">
        <f ca="1">IF(Ugovori_OPULJP[[#This Row],[DATUM ZAVRŠETKA OPERACIJE]]&lt;TODAY(),"završen","u provedbi")</f>
        <v>u provedbi</v>
      </c>
      <c r="K1398" s="18" t="s">
        <v>77</v>
      </c>
      <c r="L1398" s="18" t="s">
        <v>77</v>
      </c>
      <c r="M1398" s="42">
        <v>0.85</v>
      </c>
      <c r="N1398" s="42">
        <v>0.15</v>
      </c>
      <c r="O1398" s="27">
        <f>Ugovori_OPULJP[[#This Row],[Bespovratna sredstva - Ukupno (EU+Nac) HRK
= Ukupna ugovorena vrijednost bespovratnih sredstava]]*Ugovori_OPULJP[[#This Row],[EU STOPA SUFINANCIRANJA %
EU CO-FINANCING RATE %]]</f>
        <v>4311043.7529999996</v>
      </c>
      <c r="P1398" s="27">
        <f>Ugovori_OPULJP[[#This Row],[Bespovratna sredstva - Ukupno (EU+Nac) HRK
= Ukupna ugovorena vrijednost bespovratnih sredstava]]*Ugovori_OPULJP[[#This Row],[STOPA NACIONALNOG SUFINANCIRANJA %]]</f>
        <v>760772.42699999991</v>
      </c>
      <c r="Q1398" s="27">
        <v>5071816.18</v>
      </c>
      <c r="R1398" s="27">
        <v>0</v>
      </c>
      <c r="S1398" s="27">
        <v>0</v>
      </c>
      <c r="T1398" s="20">
        <f>Ugovori_OPULJP[[#This Row],[Bespovratna sredstva - Ukupno (EU+Nac) HRK
= Ukupna ugovorena vrijednost bespovratnih sredstava]]+Ugovori_OPULJP[[#This Row],[Javni doprinos korisnika - HRK]]+Ugovori_OPULJP[[#This Row],[Privatni doprinos korisnika - HRK]]</f>
        <v>5071816.18</v>
      </c>
      <c r="U1398" s="17" t="s">
        <v>5039</v>
      </c>
      <c r="V1398" s="17" t="s">
        <v>29</v>
      </c>
      <c r="W1398" s="35" t="s">
        <v>5199</v>
      </c>
      <c r="X1398" s="35" t="s">
        <v>5041</v>
      </c>
      <c r="Y1398" s="11"/>
    </row>
    <row r="1399" spans="1:25" ht="51" customHeight="1" x14ac:dyDescent="0.2">
      <c r="A1399" s="33" t="s">
        <v>5200</v>
      </c>
      <c r="B1399" s="34" t="s">
        <v>700</v>
      </c>
      <c r="C1399" s="35" t="s">
        <v>5036</v>
      </c>
      <c r="D1399" s="35" t="s">
        <v>5047</v>
      </c>
      <c r="E1399" s="17" t="s">
        <v>5048</v>
      </c>
      <c r="F1399" s="37" t="s">
        <v>5201</v>
      </c>
      <c r="G1399" s="37" t="s">
        <v>5148</v>
      </c>
      <c r="H1399" s="19">
        <v>43245</v>
      </c>
      <c r="I1399" s="29">
        <v>44890</v>
      </c>
      <c r="J1399" s="19" t="str">
        <f ca="1">IF(Ugovori_OPULJP[[#This Row],[DATUM ZAVRŠETKA OPERACIJE]]&lt;TODAY(),"završen","u provedbi")</f>
        <v>u provedbi</v>
      </c>
      <c r="K1399" s="18" t="s">
        <v>97</v>
      </c>
      <c r="L1399" s="18" t="s">
        <v>97</v>
      </c>
      <c r="M1399" s="42">
        <v>0.85</v>
      </c>
      <c r="N1399" s="42">
        <v>0.15</v>
      </c>
      <c r="O1399" s="27">
        <f>Ugovori_OPULJP[[#This Row],[Bespovratna sredstva - Ukupno (EU+Nac) HRK
= Ukupna ugovorena vrijednost bespovratnih sredstava]]*Ugovori_OPULJP[[#This Row],[EU STOPA SUFINANCIRANJA %
EU CO-FINANCING RATE %]]</f>
        <v>815677.97750000004</v>
      </c>
      <c r="P1399" s="27">
        <f>Ugovori_OPULJP[[#This Row],[Bespovratna sredstva - Ukupno (EU+Nac) HRK
= Ukupna ugovorena vrijednost bespovratnih sredstava]]*Ugovori_OPULJP[[#This Row],[STOPA NACIONALNOG SUFINANCIRANJA %]]</f>
        <v>143943.17249999999</v>
      </c>
      <c r="Q1399" s="27">
        <v>959621.15</v>
      </c>
      <c r="R1399" s="27">
        <v>0</v>
      </c>
      <c r="S1399" s="27">
        <v>0</v>
      </c>
      <c r="T1399" s="20">
        <f>Ugovori_OPULJP[[#This Row],[Bespovratna sredstva - Ukupno (EU+Nac) HRK
= Ukupna ugovorena vrijednost bespovratnih sredstava]]+Ugovori_OPULJP[[#This Row],[Javni doprinos korisnika - HRK]]+Ugovori_OPULJP[[#This Row],[Privatni doprinos korisnika - HRK]]</f>
        <v>959621.15</v>
      </c>
      <c r="U1399" s="17" t="s">
        <v>5039</v>
      </c>
      <c r="V1399" s="17" t="s">
        <v>29</v>
      </c>
      <c r="W1399" s="35" t="s">
        <v>5202</v>
      </c>
      <c r="X1399" s="35" t="s">
        <v>5041</v>
      </c>
      <c r="Y1399" s="11"/>
    </row>
    <row r="1400" spans="1:25" ht="38.25" customHeight="1" x14ac:dyDescent="0.2">
      <c r="A1400" s="33" t="s">
        <v>5203</v>
      </c>
      <c r="B1400" s="34" t="s">
        <v>700</v>
      </c>
      <c r="C1400" s="35" t="s">
        <v>5036</v>
      </c>
      <c r="D1400" s="35" t="s">
        <v>5047</v>
      </c>
      <c r="E1400" s="17" t="s">
        <v>5048</v>
      </c>
      <c r="F1400" s="37" t="s">
        <v>5204</v>
      </c>
      <c r="G1400" s="37" t="s">
        <v>5205</v>
      </c>
      <c r="H1400" s="19">
        <v>43245</v>
      </c>
      <c r="I1400" s="19">
        <v>45255</v>
      </c>
      <c r="J1400" s="19" t="str">
        <f ca="1">IF(Ugovori_OPULJP[[#This Row],[DATUM ZAVRŠETKA OPERACIJE]]&lt;TODAY(),"završen","u provedbi")</f>
        <v>u provedbi</v>
      </c>
      <c r="K1400" s="18" t="s">
        <v>31</v>
      </c>
      <c r="L1400" s="18" t="s">
        <v>31</v>
      </c>
      <c r="M1400" s="42">
        <v>0.85</v>
      </c>
      <c r="N1400" s="42">
        <v>0.15</v>
      </c>
      <c r="O1400" s="27">
        <f>Ugovori_OPULJP[[#This Row],[Bespovratna sredstva - Ukupno (EU+Nac) HRK
= Ukupna ugovorena vrijednost bespovratnih sredstava]]*Ugovori_OPULJP[[#This Row],[EU STOPA SUFINANCIRANJA %
EU CO-FINANCING RATE %]]</f>
        <v>2971236.4889999996</v>
      </c>
      <c r="P1400" s="27">
        <f>Ugovori_OPULJP[[#This Row],[Bespovratna sredstva - Ukupno (EU+Nac) HRK
= Ukupna ugovorena vrijednost bespovratnih sredstava]]*Ugovori_OPULJP[[#This Row],[STOPA NACIONALNOG SUFINANCIRANJA %]]</f>
        <v>524335.85099999991</v>
      </c>
      <c r="Q1400" s="27">
        <v>3495572.34</v>
      </c>
      <c r="R1400" s="27">
        <v>0</v>
      </c>
      <c r="S1400" s="27">
        <v>0</v>
      </c>
      <c r="T1400" s="20">
        <f>Ugovori_OPULJP[[#This Row],[Bespovratna sredstva - Ukupno (EU+Nac) HRK
= Ukupna ugovorena vrijednost bespovratnih sredstava]]+Ugovori_OPULJP[[#This Row],[Javni doprinos korisnika - HRK]]+Ugovori_OPULJP[[#This Row],[Privatni doprinos korisnika - HRK]]</f>
        <v>3495572.34</v>
      </c>
      <c r="U1400" s="17" t="s">
        <v>5039</v>
      </c>
      <c r="V1400" s="17" t="s">
        <v>29</v>
      </c>
      <c r="W1400" s="35" t="s">
        <v>5206</v>
      </c>
      <c r="X1400" s="35" t="s">
        <v>5041</v>
      </c>
      <c r="Y1400" s="11"/>
    </row>
    <row r="1401" spans="1:25" ht="38.25" customHeight="1" x14ac:dyDescent="0.2">
      <c r="A1401" s="33" t="s">
        <v>5207</v>
      </c>
      <c r="B1401" s="34" t="s">
        <v>700</v>
      </c>
      <c r="C1401" s="35" t="s">
        <v>5036</v>
      </c>
      <c r="D1401" s="35" t="s">
        <v>5047</v>
      </c>
      <c r="E1401" s="17" t="s">
        <v>5048</v>
      </c>
      <c r="F1401" s="37" t="s">
        <v>5208</v>
      </c>
      <c r="G1401" s="37" t="s">
        <v>5209</v>
      </c>
      <c r="H1401" s="19">
        <v>43245</v>
      </c>
      <c r="I1401" s="19">
        <v>45347</v>
      </c>
      <c r="J1401" s="19" t="str">
        <f ca="1">IF(Ugovori_OPULJP[[#This Row],[DATUM ZAVRŠETKA OPERACIJE]]&lt;TODAY(),"završen","u provedbi")</f>
        <v>u provedbi</v>
      </c>
      <c r="K1401" s="18" t="s">
        <v>153</v>
      </c>
      <c r="L1401" s="18" t="s">
        <v>153</v>
      </c>
      <c r="M1401" s="42">
        <v>0.85</v>
      </c>
      <c r="N1401" s="42">
        <v>0.15</v>
      </c>
      <c r="O1401" s="27">
        <f>Ugovori_OPULJP[[#This Row],[Bespovratna sredstva - Ukupno (EU+Nac) HRK
= Ukupna ugovorena vrijednost bespovratnih sredstava]]*Ugovori_OPULJP[[#This Row],[EU STOPA SUFINANCIRANJA %
EU CO-FINANCING RATE %]]</f>
        <v>1947237.6044999999</v>
      </c>
      <c r="P1401" s="27">
        <f>Ugovori_OPULJP[[#This Row],[Bespovratna sredstva - Ukupno (EU+Nac) HRK
= Ukupna ugovorena vrijednost bespovratnih sredstava]]*Ugovori_OPULJP[[#This Row],[STOPA NACIONALNOG SUFINANCIRANJA %]]</f>
        <v>343630.1655</v>
      </c>
      <c r="Q1401" s="27">
        <v>2290867.77</v>
      </c>
      <c r="R1401" s="27">
        <v>0</v>
      </c>
      <c r="S1401" s="27">
        <v>0</v>
      </c>
      <c r="T1401" s="20">
        <f>Ugovori_OPULJP[[#This Row],[Bespovratna sredstva - Ukupno (EU+Nac) HRK
= Ukupna ugovorena vrijednost bespovratnih sredstava]]+Ugovori_OPULJP[[#This Row],[Javni doprinos korisnika - HRK]]+Ugovori_OPULJP[[#This Row],[Privatni doprinos korisnika - HRK]]</f>
        <v>2290867.77</v>
      </c>
      <c r="U1401" s="17" t="s">
        <v>5039</v>
      </c>
      <c r="V1401" s="17" t="s">
        <v>29</v>
      </c>
      <c r="W1401" s="35" t="s">
        <v>5210</v>
      </c>
      <c r="X1401" s="35" t="s">
        <v>5041</v>
      </c>
      <c r="Y1401" s="11"/>
    </row>
    <row r="1402" spans="1:25" ht="38.25" customHeight="1" x14ac:dyDescent="0.2">
      <c r="A1402" s="33" t="s">
        <v>5211</v>
      </c>
      <c r="B1402" s="34" t="s">
        <v>700</v>
      </c>
      <c r="C1402" s="35" t="s">
        <v>5036</v>
      </c>
      <c r="D1402" s="35" t="s">
        <v>5047</v>
      </c>
      <c r="E1402" s="17" t="s">
        <v>5048</v>
      </c>
      <c r="F1402" s="37" t="s">
        <v>5073</v>
      </c>
      <c r="G1402" s="37" t="s">
        <v>5212</v>
      </c>
      <c r="H1402" s="19">
        <v>43245</v>
      </c>
      <c r="I1402" s="19">
        <v>45347</v>
      </c>
      <c r="J1402" s="19" t="str">
        <f ca="1">IF(Ugovori_OPULJP[[#This Row],[DATUM ZAVRŠETKA OPERACIJE]]&lt;TODAY(),"završen","u provedbi")</f>
        <v>u provedbi</v>
      </c>
      <c r="K1402" s="18" t="s">
        <v>320</v>
      </c>
      <c r="L1402" s="18" t="s">
        <v>320</v>
      </c>
      <c r="M1402" s="42">
        <v>0.85</v>
      </c>
      <c r="N1402" s="42">
        <v>0.15</v>
      </c>
      <c r="O1402" s="27">
        <f>Ugovori_OPULJP[[#This Row],[Bespovratna sredstva - Ukupno (EU+Nac) HRK
= Ukupna ugovorena vrijednost bespovratnih sredstava]]*Ugovori_OPULJP[[#This Row],[EU STOPA SUFINANCIRANJA %
EU CO-FINANCING RATE %]]</f>
        <v>1119160.7704999999</v>
      </c>
      <c r="P1402" s="27">
        <f>Ugovori_OPULJP[[#This Row],[Bespovratna sredstva - Ukupno (EU+Nac) HRK
= Ukupna ugovorena vrijednost bespovratnih sredstava]]*Ugovori_OPULJP[[#This Row],[STOPA NACIONALNOG SUFINANCIRANJA %]]</f>
        <v>197498.9595</v>
      </c>
      <c r="Q1402" s="27">
        <v>1316659.73</v>
      </c>
      <c r="R1402" s="27">
        <v>0</v>
      </c>
      <c r="S1402" s="27">
        <v>0</v>
      </c>
      <c r="T1402" s="20">
        <f>Ugovori_OPULJP[[#This Row],[Bespovratna sredstva - Ukupno (EU+Nac) HRK
= Ukupna ugovorena vrijednost bespovratnih sredstava]]+Ugovori_OPULJP[[#This Row],[Javni doprinos korisnika - HRK]]+Ugovori_OPULJP[[#This Row],[Privatni doprinos korisnika - HRK]]</f>
        <v>1316659.73</v>
      </c>
      <c r="U1402" s="17" t="s">
        <v>5039</v>
      </c>
      <c r="V1402" s="17" t="s">
        <v>29</v>
      </c>
      <c r="W1402" s="35" t="s">
        <v>5213</v>
      </c>
      <c r="X1402" s="35" t="s">
        <v>5041</v>
      </c>
      <c r="Y1402" s="11"/>
    </row>
    <row r="1403" spans="1:25" ht="38.25" customHeight="1" x14ac:dyDescent="0.2">
      <c r="A1403" s="33" t="s">
        <v>5214</v>
      </c>
      <c r="B1403" s="34" t="s">
        <v>700</v>
      </c>
      <c r="C1403" s="35" t="s">
        <v>5036</v>
      </c>
      <c r="D1403" s="35" t="s">
        <v>5047</v>
      </c>
      <c r="E1403" s="17" t="s">
        <v>5048</v>
      </c>
      <c r="F1403" s="37" t="s">
        <v>5215</v>
      </c>
      <c r="G1403" s="37" t="s">
        <v>5216</v>
      </c>
      <c r="H1403" s="19">
        <v>43349</v>
      </c>
      <c r="I1403" s="19">
        <v>45449</v>
      </c>
      <c r="J1403" s="19" t="str">
        <f ca="1">IF(Ugovori_OPULJP[[#This Row],[DATUM ZAVRŠETKA OPERACIJE]]&lt;TODAY(),"završen","u provedbi")</f>
        <v>u provedbi</v>
      </c>
      <c r="K1403" s="18" t="s">
        <v>198</v>
      </c>
      <c r="L1403" s="18" t="s">
        <v>198</v>
      </c>
      <c r="M1403" s="42">
        <v>0.85</v>
      </c>
      <c r="N1403" s="42">
        <v>0.15</v>
      </c>
      <c r="O1403" s="27">
        <f>Ugovori_OPULJP[[#This Row],[Bespovratna sredstva - Ukupno (EU+Nac) HRK
= Ukupna ugovorena vrijednost bespovratnih sredstava]]*Ugovori_OPULJP[[#This Row],[EU STOPA SUFINANCIRANJA %
EU CO-FINANCING RATE %]]</f>
        <v>5335629.9450000003</v>
      </c>
      <c r="P1403" s="27">
        <f>Ugovori_OPULJP[[#This Row],[Bespovratna sredstva - Ukupno (EU+Nac) HRK
= Ukupna ugovorena vrijednost bespovratnih sredstava]]*Ugovori_OPULJP[[#This Row],[STOPA NACIONALNOG SUFINANCIRANJA %]]</f>
        <v>941581.755</v>
      </c>
      <c r="Q1403" s="27">
        <v>6277211.7000000002</v>
      </c>
      <c r="R1403" s="27">
        <v>0</v>
      </c>
      <c r="S1403" s="27">
        <v>0</v>
      </c>
      <c r="T1403" s="20">
        <f>Ugovori_OPULJP[[#This Row],[Bespovratna sredstva - Ukupno (EU+Nac) HRK
= Ukupna ugovorena vrijednost bespovratnih sredstava]]+Ugovori_OPULJP[[#This Row],[Javni doprinos korisnika - HRK]]+Ugovori_OPULJP[[#This Row],[Privatni doprinos korisnika - HRK]]</f>
        <v>6277211.7000000002</v>
      </c>
      <c r="U1403" s="17" t="s">
        <v>5039</v>
      </c>
      <c r="V1403" s="17" t="s">
        <v>29</v>
      </c>
      <c r="W1403" s="35" t="s">
        <v>5217</v>
      </c>
      <c r="X1403" s="35" t="s">
        <v>5041</v>
      </c>
      <c r="Y1403" s="11"/>
    </row>
    <row r="1404" spans="1:25" ht="38.25" customHeight="1" x14ac:dyDescent="0.2">
      <c r="A1404" s="33" t="s">
        <v>5218</v>
      </c>
      <c r="B1404" s="34" t="s">
        <v>700</v>
      </c>
      <c r="C1404" s="35" t="s">
        <v>5036</v>
      </c>
      <c r="D1404" s="35" t="s">
        <v>5047</v>
      </c>
      <c r="E1404" s="17" t="s">
        <v>5048</v>
      </c>
      <c r="F1404" s="37" t="s">
        <v>5219</v>
      </c>
      <c r="G1404" s="37" t="s">
        <v>5220</v>
      </c>
      <c r="H1404" s="19">
        <v>43349</v>
      </c>
      <c r="I1404" s="19">
        <v>45449</v>
      </c>
      <c r="J1404" s="19" t="str">
        <f ca="1">IF(Ugovori_OPULJP[[#This Row],[DATUM ZAVRŠETKA OPERACIJE]]&lt;TODAY(),"završen","u provedbi")</f>
        <v>u provedbi</v>
      </c>
      <c r="K1404" s="18" t="s">
        <v>31</v>
      </c>
      <c r="L1404" s="18" t="s">
        <v>31</v>
      </c>
      <c r="M1404" s="42">
        <v>0.85</v>
      </c>
      <c r="N1404" s="42">
        <v>0.15</v>
      </c>
      <c r="O1404" s="27">
        <f>Ugovori_OPULJP[[#This Row],[Bespovratna sredstva - Ukupno (EU+Nac) HRK
= Ukupna ugovorena vrijednost bespovratnih sredstava]]*Ugovori_OPULJP[[#This Row],[EU STOPA SUFINANCIRANJA %
EU CO-FINANCING RATE %]]</f>
        <v>7073830.4749999996</v>
      </c>
      <c r="P1404" s="27">
        <f>Ugovori_OPULJP[[#This Row],[Bespovratna sredstva - Ukupno (EU+Nac) HRK
= Ukupna ugovorena vrijednost bespovratnih sredstava]]*Ugovori_OPULJP[[#This Row],[STOPA NACIONALNOG SUFINANCIRANJA %]]</f>
        <v>1248323.0249999999</v>
      </c>
      <c r="Q1404" s="27">
        <v>8322153.5</v>
      </c>
      <c r="R1404" s="27">
        <v>0</v>
      </c>
      <c r="S1404" s="27">
        <v>0</v>
      </c>
      <c r="T1404" s="20">
        <f>Ugovori_OPULJP[[#This Row],[Bespovratna sredstva - Ukupno (EU+Nac) HRK
= Ukupna ugovorena vrijednost bespovratnih sredstava]]+Ugovori_OPULJP[[#This Row],[Javni doprinos korisnika - HRK]]+Ugovori_OPULJP[[#This Row],[Privatni doprinos korisnika - HRK]]</f>
        <v>8322153.5</v>
      </c>
      <c r="U1404" s="17" t="s">
        <v>5039</v>
      </c>
      <c r="V1404" s="17" t="s">
        <v>29</v>
      </c>
      <c r="W1404" s="35" t="s">
        <v>5221</v>
      </c>
      <c r="X1404" s="35" t="s">
        <v>5041</v>
      </c>
      <c r="Y1404" s="11"/>
    </row>
    <row r="1405" spans="1:25" ht="51" customHeight="1" x14ac:dyDescent="0.2">
      <c r="A1405" s="33" t="s">
        <v>5222</v>
      </c>
      <c r="B1405" s="34" t="s">
        <v>700</v>
      </c>
      <c r="C1405" s="35" t="s">
        <v>5036</v>
      </c>
      <c r="D1405" s="35" t="s">
        <v>5047</v>
      </c>
      <c r="E1405" s="17" t="s">
        <v>5048</v>
      </c>
      <c r="F1405" s="37" t="s">
        <v>5223</v>
      </c>
      <c r="G1405" s="37" t="s">
        <v>5224</v>
      </c>
      <c r="H1405" s="19">
        <v>43347</v>
      </c>
      <c r="I1405" s="19">
        <v>45447</v>
      </c>
      <c r="J1405" s="19" t="str">
        <f ca="1">IF(Ugovori_OPULJP[[#This Row],[DATUM ZAVRŠETKA OPERACIJE]]&lt;TODAY(),"završen","u provedbi")</f>
        <v>u provedbi</v>
      </c>
      <c r="K1405" s="18" t="s">
        <v>77</v>
      </c>
      <c r="L1405" s="18" t="s">
        <v>77</v>
      </c>
      <c r="M1405" s="42">
        <v>0.85</v>
      </c>
      <c r="N1405" s="42">
        <v>0.15</v>
      </c>
      <c r="O1405" s="27">
        <f>Ugovori_OPULJP[[#This Row],[Bespovratna sredstva - Ukupno (EU+Nac) HRK
= Ukupna ugovorena vrijednost bespovratnih sredstava]]*Ugovori_OPULJP[[#This Row],[EU STOPA SUFINANCIRANJA %
EU CO-FINANCING RATE %]]</f>
        <v>8528698.193</v>
      </c>
      <c r="P1405" s="27">
        <f>Ugovori_OPULJP[[#This Row],[Bespovratna sredstva - Ukupno (EU+Nac) HRK
= Ukupna ugovorena vrijednost bespovratnih sredstava]]*Ugovori_OPULJP[[#This Row],[STOPA NACIONALNOG SUFINANCIRANJA %]]</f>
        <v>1505064.3869999999</v>
      </c>
      <c r="Q1405" s="27">
        <v>10033762.58</v>
      </c>
      <c r="R1405" s="27">
        <v>0</v>
      </c>
      <c r="S1405" s="27">
        <v>0</v>
      </c>
      <c r="T1405" s="20">
        <f>Ugovori_OPULJP[[#This Row],[Bespovratna sredstva - Ukupno (EU+Nac) HRK
= Ukupna ugovorena vrijednost bespovratnih sredstava]]+Ugovori_OPULJP[[#This Row],[Javni doprinos korisnika - HRK]]+Ugovori_OPULJP[[#This Row],[Privatni doprinos korisnika - HRK]]</f>
        <v>10033762.58</v>
      </c>
      <c r="U1405" s="17" t="s">
        <v>5039</v>
      </c>
      <c r="V1405" s="17" t="s">
        <v>29</v>
      </c>
      <c r="W1405" s="35" t="s">
        <v>5225</v>
      </c>
      <c r="X1405" s="35" t="s">
        <v>5041</v>
      </c>
      <c r="Y1405" s="11"/>
    </row>
    <row r="1406" spans="1:25" ht="38.25" customHeight="1" x14ac:dyDescent="0.2">
      <c r="A1406" s="33" t="s">
        <v>5226</v>
      </c>
      <c r="B1406" s="34" t="s">
        <v>700</v>
      </c>
      <c r="C1406" s="35" t="s">
        <v>5036</v>
      </c>
      <c r="D1406" s="35" t="s">
        <v>5047</v>
      </c>
      <c r="E1406" s="17" t="s">
        <v>5048</v>
      </c>
      <c r="F1406" s="37" t="s">
        <v>5227</v>
      </c>
      <c r="G1406" s="37" t="s">
        <v>5228</v>
      </c>
      <c r="H1406" s="19">
        <v>43348</v>
      </c>
      <c r="I1406" s="19">
        <v>44990</v>
      </c>
      <c r="J1406" s="19" t="str">
        <f ca="1">IF(Ugovori_OPULJP[[#This Row],[DATUM ZAVRŠETKA OPERACIJE]]&lt;TODAY(),"završen","u provedbi")</f>
        <v>u provedbi</v>
      </c>
      <c r="K1406" s="18" t="s">
        <v>92</v>
      </c>
      <c r="L1406" s="18" t="s">
        <v>92</v>
      </c>
      <c r="M1406" s="42">
        <v>0.85</v>
      </c>
      <c r="N1406" s="42">
        <v>0.15</v>
      </c>
      <c r="O1406" s="27">
        <f>Ugovori_OPULJP[[#This Row],[Bespovratna sredstva - Ukupno (EU+Nac) HRK
= Ukupna ugovorena vrijednost bespovratnih sredstava]]*Ugovori_OPULJP[[#This Row],[EU STOPA SUFINANCIRANJA %
EU CO-FINANCING RATE %]]</f>
        <v>2824163.7514999998</v>
      </c>
      <c r="P1406" s="27">
        <f>Ugovori_OPULJP[[#This Row],[Bespovratna sredstva - Ukupno (EU+Nac) HRK
= Ukupna ugovorena vrijednost bespovratnih sredstava]]*Ugovori_OPULJP[[#This Row],[STOPA NACIONALNOG SUFINANCIRANJA %]]</f>
        <v>498381.83849999995</v>
      </c>
      <c r="Q1406" s="27">
        <v>3322545.59</v>
      </c>
      <c r="R1406" s="27">
        <v>0</v>
      </c>
      <c r="S1406" s="27">
        <v>0</v>
      </c>
      <c r="T1406" s="20">
        <f>Ugovori_OPULJP[[#This Row],[Bespovratna sredstva - Ukupno (EU+Nac) HRK
= Ukupna ugovorena vrijednost bespovratnih sredstava]]+Ugovori_OPULJP[[#This Row],[Javni doprinos korisnika - HRK]]+Ugovori_OPULJP[[#This Row],[Privatni doprinos korisnika - HRK]]</f>
        <v>3322545.59</v>
      </c>
      <c r="U1406" s="17" t="s">
        <v>5039</v>
      </c>
      <c r="V1406" s="17" t="s">
        <v>29</v>
      </c>
      <c r="W1406" s="35" t="s">
        <v>5229</v>
      </c>
      <c r="X1406" s="35" t="s">
        <v>5041</v>
      </c>
      <c r="Y1406" s="11"/>
    </row>
    <row r="1407" spans="1:25" ht="51" customHeight="1" x14ac:dyDescent="0.2">
      <c r="A1407" s="33" t="s">
        <v>5230</v>
      </c>
      <c r="B1407" s="34" t="s">
        <v>700</v>
      </c>
      <c r="C1407" s="35" t="s">
        <v>5036</v>
      </c>
      <c r="D1407" s="35" t="s">
        <v>5047</v>
      </c>
      <c r="E1407" s="17" t="s">
        <v>5048</v>
      </c>
      <c r="F1407" s="37" t="s">
        <v>5073</v>
      </c>
      <c r="G1407" s="37" t="s">
        <v>5194</v>
      </c>
      <c r="H1407" s="19">
        <v>43349</v>
      </c>
      <c r="I1407" s="19">
        <v>45449</v>
      </c>
      <c r="J1407" s="19" t="str">
        <f ca="1">IF(Ugovori_OPULJP[[#This Row],[DATUM ZAVRŠETKA OPERACIJE]]&lt;TODAY(),"završen","u provedbi")</f>
        <v>u provedbi</v>
      </c>
      <c r="K1407" s="18" t="s">
        <v>266</v>
      </c>
      <c r="L1407" s="18" t="s">
        <v>266</v>
      </c>
      <c r="M1407" s="42">
        <v>0.85</v>
      </c>
      <c r="N1407" s="42">
        <v>0.15</v>
      </c>
      <c r="O1407" s="27">
        <f>Ugovori_OPULJP[[#This Row],[Bespovratna sredstva - Ukupno (EU+Nac) HRK
= Ukupna ugovorena vrijednost bespovratnih sredstava]]*Ugovori_OPULJP[[#This Row],[EU STOPA SUFINANCIRANJA %
EU CO-FINANCING RATE %]]</f>
        <v>1142765.5</v>
      </c>
      <c r="P1407" s="27">
        <f>Ugovori_OPULJP[[#This Row],[Bespovratna sredstva - Ukupno (EU+Nac) HRK
= Ukupna ugovorena vrijednost bespovratnih sredstava]]*Ugovori_OPULJP[[#This Row],[STOPA NACIONALNOG SUFINANCIRANJA %]]</f>
        <v>201664.5</v>
      </c>
      <c r="Q1407" s="27">
        <v>1344430</v>
      </c>
      <c r="R1407" s="27">
        <v>0</v>
      </c>
      <c r="S1407" s="27">
        <v>0</v>
      </c>
      <c r="T1407" s="20">
        <f>Ugovori_OPULJP[[#This Row],[Bespovratna sredstva - Ukupno (EU+Nac) HRK
= Ukupna ugovorena vrijednost bespovratnih sredstava]]+Ugovori_OPULJP[[#This Row],[Javni doprinos korisnika - HRK]]+Ugovori_OPULJP[[#This Row],[Privatni doprinos korisnika - HRK]]</f>
        <v>1344430</v>
      </c>
      <c r="U1407" s="17" t="s">
        <v>5039</v>
      </c>
      <c r="V1407" s="17" t="s">
        <v>29</v>
      </c>
      <c r="W1407" s="35" t="s">
        <v>5231</v>
      </c>
      <c r="X1407" s="35" t="s">
        <v>5041</v>
      </c>
      <c r="Y1407" s="11"/>
    </row>
    <row r="1408" spans="1:25" ht="51" customHeight="1" x14ac:dyDescent="0.2">
      <c r="A1408" s="33" t="s">
        <v>5232</v>
      </c>
      <c r="B1408" s="34" t="s">
        <v>700</v>
      </c>
      <c r="C1408" s="35" t="s">
        <v>5036</v>
      </c>
      <c r="D1408" s="35" t="s">
        <v>5047</v>
      </c>
      <c r="E1408" s="17" t="s">
        <v>5048</v>
      </c>
      <c r="F1408" s="37" t="s">
        <v>5233</v>
      </c>
      <c r="G1408" s="37" t="s">
        <v>5234</v>
      </c>
      <c r="H1408" s="19">
        <v>43348</v>
      </c>
      <c r="I1408" s="19">
        <v>45448</v>
      </c>
      <c r="J1408" s="19" t="str">
        <f ca="1">IF(Ugovori_OPULJP[[#This Row],[DATUM ZAVRŠETKA OPERACIJE]]&lt;TODAY(),"završen","u provedbi")</f>
        <v>u provedbi</v>
      </c>
      <c r="K1408" s="18" t="s">
        <v>556</v>
      </c>
      <c r="L1408" s="18" t="s">
        <v>556</v>
      </c>
      <c r="M1408" s="42">
        <v>0.85</v>
      </c>
      <c r="N1408" s="42">
        <v>0.15</v>
      </c>
      <c r="O1408" s="27">
        <f>Ugovori_OPULJP[[#This Row],[Bespovratna sredstva - Ukupno (EU+Nac) HRK
= Ukupna ugovorena vrijednost bespovratnih sredstava]]*Ugovori_OPULJP[[#This Row],[EU STOPA SUFINANCIRANJA %
EU CO-FINANCING RATE %]]</f>
        <v>2554782.236</v>
      </c>
      <c r="P1408" s="27">
        <f>Ugovori_OPULJP[[#This Row],[Bespovratna sredstva - Ukupno (EU+Nac) HRK
= Ukupna ugovorena vrijednost bespovratnih sredstava]]*Ugovori_OPULJP[[#This Row],[STOPA NACIONALNOG SUFINANCIRANJA %]]</f>
        <v>450843.924</v>
      </c>
      <c r="Q1408" s="27">
        <v>3005626.16</v>
      </c>
      <c r="R1408" s="27">
        <v>0</v>
      </c>
      <c r="S1408" s="27">
        <v>0</v>
      </c>
      <c r="T1408" s="20">
        <f>Ugovori_OPULJP[[#This Row],[Bespovratna sredstva - Ukupno (EU+Nac) HRK
= Ukupna ugovorena vrijednost bespovratnih sredstava]]+Ugovori_OPULJP[[#This Row],[Javni doprinos korisnika - HRK]]+Ugovori_OPULJP[[#This Row],[Privatni doprinos korisnika - HRK]]</f>
        <v>3005626.16</v>
      </c>
      <c r="U1408" s="17" t="s">
        <v>5039</v>
      </c>
      <c r="V1408" s="17" t="s">
        <v>29</v>
      </c>
      <c r="W1408" s="35" t="s">
        <v>5235</v>
      </c>
      <c r="X1408" s="35" t="s">
        <v>5041</v>
      </c>
      <c r="Y1408" s="11"/>
    </row>
    <row r="1409" spans="1:25" ht="38.25" customHeight="1" x14ac:dyDescent="0.2">
      <c r="A1409" s="33" t="s">
        <v>5236</v>
      </c>
      <c r="B1409" s="34" t="s">
        <v>700</v>
      </c>
      <c r="C1409" s="35" t="s">
        <v>5036</v>
      </c>
      <c r="D1409" s="35" t="s">
        <v>5047</v>
      </c>
      <c r="E1409" s="17" t="s">
        <v>5048</v>
      </c>
      <c r="F1409" s="37" t="s">
        <v>5237</v>
      </c>
      <c r="G1409" s="37" t="s">
        <v>5238</v>
      </c>
      <c r="H1409" s="19">
        <v>43348</v>
      </c>
      <c r="I1409" s="19">
        <v>44990</v>
      </c>
      <c r="J1409" s="19" t="str">
        <f ca="1">IF(Ugovori_OPULJP[[#This Row],[DATUM ZAVRŠETKA OPERACIJE]]&lt;TODAY(),"završen","u provedbi")</f>
        <v>u provedbi</v>
      </c>
      <c r="K1409" s="18" t="s">
        <v>320</v>
      </c>
      <c r="L1409" s="18" t="s">
        <v>320</v>
      </c>
      <c r="M1409" s="42">
        <v>0.85</v>
      </c>
      <c r="N1409" s="42">
        <v>0.15</v>
      </c>
      <c r="O1409" s="27">
        <f>Ugovori_OPULJP[[#This Row],[Bespovratna sredstva - Ukupno (EU+Nac) HRK
= Ukupna ugovorena vrijednost bespovratnih sredstava]]*Ugovori_OPULJP[[#This Row],[EU STOPA SUFINANCIRANJA %
EU CO-FINANCING RATE %]]</f>
        <v>913060.26749999996</v>
      </c>
      <c r="P1409" s="27">
        <f>Ugovori_OPULJP[[#This Row],[Bespovratna sredstva - Ukupno (EU+Nac) HRK
= Ukupna ugovorena vrijednost bespovratnih sredstava]]*Ugovori_OPULJP[[#This Row],[STOPA NACIONALNOG SUFINANCIRANJA %]]</f>
        <v>161128.2825</v>
      </c>
      <c r="Q1409" s="27">
        <v>1074188.55</v>
      </c>
      <c r="R1409" s="27">
        <v>0</v>
      </c>
      <c r="S1409" s="27">
        <v>0</v>
      </c>
      <c r="T1409" s="20">
        <f>Ugovori_OPULJP[[#This Row],[Bespovratna sredstva - Ukupno (EU+Nac) HRK
= Ukupna ugovorena vrijednost bespovratnih sredstava]]+Ugovori_OPULJP[[#This Row],[Javni doprinos korisnika - HRK]]+Ugovori_OPULJP[[#This Row],[Privatni doprinos korisnika - HRK]]</f>
        <v>1074188.55</v>
      </c>
      <c r="U1409" s="17" t="s">
        <v>5039</v>
      </c>
      <c r="V1409" s="17" t="s">
        <v>29</v>
      </c>
      <c r="W1409" s="35" t="s">
        <v>5239</v>
      </c>
      <c r="X1409" s="35" t="s">
        <v>5041</v>
      </c>
      <c r="Y1409" s="11"/>
    </row>
    <row r="1410" spans="1:25" ht="38.25" customHeight="1" x14ac:dyDescent="0.2">
      <c r="A1410" s="33" t="s">
        <v>5240</v>
      </c>
      <c r="B1410" s="34" t="s">
        <v>700</v>
      </c>
      <c r="C1410" s="35" t="s">
        <v>5036</v>
      </c>
      <c r="D1410" s="35" t="s">
        <v>5047</v>
      </c>
      <c r="E1410" s="17" t="s">
        <v>5048</v>
      </c>
      <c r="F1410" s="37" t="s">
        <v>5241</v>
      </c>
      <c r="G1410" s="37" t="s">
        <v>5167</v>
      </c>
      <c r="H1410" s="19">
        <v>43346</v>
      </c>
      <c r="I1410" s="19">
        <v>45446</v>
      </c>
      <c r="J1410" s="19" t="str">
        <f ca="1">IF(Ugovori_OPULJP[[#This Row],[DATUM ZAVRŠETKA OPERACIJE]]&lt;TODAY(),"završen","u provedbi")</f>
        <v>u provedbi</v>
      </c>
      <c r="K1410" s="18" t="s">
        <v>31</v>
      </c>
      <c r="L1410" s="18" t="s">
        <v>31</v>
      </c>
      <c r="M1410" s="42">
        <v>0.85</v>
      </c>
      <c r="N1410" s="42">
        <v>0.15</v>
      </c>
      <c r="O1410" s="27">
        <f>Ugovori_OPULJP[[#This Row],[Bespovratna sredstva - Ukupno (EU+Nac) HRK
= Ukupna ugovorena vrijednost bespovratnih sredstava]]*Ugovori_OPULJP[[#This Row],[EU STOPA SUFINANCIRANJA %
EU CO-FINANCING RATE %]]</f>
        <v>1059572.9569999999</v>
      </c>
      <c r="P1410" s="27">
        <f>Ugovori_OPULJP[[#This Row],[Bespovratna sredstva - Ukupno (EU+Nac) HRK
= Ukupna ugovorena vrijednost bespovratnih sredstava]]*Ugovori_OPULJP[[#This Row],[STOPA NACIONALNOG SUFINANCIRANJA %]]</f>
        <v>186983.46299999999</v>
      </c>
      <c r="Q1410" s="27">
        <v>1246556.42</v>
      </c>
      <c r="R1410" s="27">
        <v>0</v>
      </c>
      <c r="S1410" s="27">
        <v>0</v>
      </c>
      <c r="T1410" s="20">
        <f>Ugovori_OPULJP[[#This Row],[Bespovratna sredstva - Ukupno (EU+Nac) HRK
= Ukupna ugovorena vrijednost bespovratnih sredstava]]+Ugovori_OPULJP[[#This Row],[Javni doprinos korisnika - HRK]]+Ugovori_OPULJP[[#This Row],[Privatni doprinos korisnika - HRK]]</f>
        <v>1246556.42</v>
      </c>
      <c r="U1410" s="17" t="s">
        <v>5039</v>
      </c>
      <c r="V1410" s="17" t="s">
        <v>29</v>
      </c>
      <c r="W1410" s="35" t="s">
        <v>5242</v>
      </c>
      <c r="X1410" s="35" t="s">
        <v>5041</v>
      </c>
      <c r="Y1410" s="11"/>
    </row>
    <row r="1411" spans="1:25" ht="38.25" customHeight="1" x14ac:dyDescent="0.2">
      <c r="A1411" s="33" t="s">
        <v>5243</v>
      </c>
      <c r="B1411" s="34" t="s">
        <v>700</v>
      </c>
      <c r="C1411" s="35" t="s">
        <v>5036</v>
      </c>
      <c r="D1411" s="35" t="s">
        <v>5047</v>
      </c>
      <c r="E1411" s="17" t="s">
        <v>5048</v>
      </c>
      <c r="F1411" s="37" t="s">
        <v>5244</v>
      </c>
      <c r="G1411" s="37" t="s">
        <v>5181</v>
      </c>
      <c r="H1411" s="19">
        <v>43348</v>
      </c>
      <c r="I1411" s="19">
        <v>45448</v>
      </c>
      <c r="J1411" s="19" t="str">
        <f ca="1">IF(Ugovori_OPULJP[[#This Row],[DATUM ZAVRŠETKA OPERACIJE]]&lt;TODAY(),"završen","u provedbi")</f>
        <v>u provedbi</v>
      </c>
      <c r="K1411" s="18" t="s">
        <v>248</v>
      </c>
      <c r="L1411" s="18" t="s">
        <v>248</v>
      </c>
      <c r="M1411" s="42">
        <v>0.85</v>
      </c>
      <c r="N1411" s="42">
        <v>0.15</v>
      </c>
      <c r="O1411" s="27">
        <f>Ugovori_OPULJP[[#This Row],[Bespovratna sredstva - Ukupno (EU+Nac) HRK
= Ukupna ugovorena vrijednost bespovratnih sredstava]]*Ugovori_OPULJP[[#This Row],[EU STOPA SUFINANCIRANJA %
EU CO-FINANCING RATE %]]</f>
        <v>1115718.5765</v>
      </c>
      <c r="P1411" s="27">
        <f>Ugovori_OPULJP[[#This Row],[Bespovratna sredstva - Ukupno (EU+Nac) HRK
= Ukupna ugovorena vrijednost bespovratnih sredstava]]*Ugovori_OPULJP[[#This Row],[STOPA NACIONALNOG SUFINANCIRANJA %]]</f>
        <v>196891.5135</v>
      </c>
      <c r="Q1411" s="27">
        <v>1312610.0900000001</v>
      </c>
      <c r="R1411" s="27">
        <v>0</v>
      </c>
      <c r="S1411" s="27">
        <v>0</v>
      </c>
      <c r="T1411" s="20">
        <f>Ugovori_OPULJP[[#This Row],[Bespovratna sredstva - Ukupno (EU+Nac) HRK
= Ukupna ugovorena vrijednost bespovratnih sredstava]]+Ugovori_OPULJP[[#This Row],[Javni doprinos korisnika - HRK]]+Ugovori_OPULJP[[#This Row],[Privatni doprinos korisnika - HRK]]</f>
        <v>1312610.0900000001</v>
      </c>
      <c r="U1411" s="17" t="s">
        <v>5039</v>
      </c>
      <c r="V1411" s="17" t="s">
        <v>29</v>
      </c>
      <c r="W1411" s="35" t="s">
        <v>5245</v>
      </c>
      <c r="X1411" s="35" t="s">
        <v>5041</v>
      </c>
      <c r="Y1411" s="11"/>
    </row>
    <row r="1412" spans="1:25" ht="51" customHeight="1" x14ac:dyDescent="0.2">
      <c r="A1412" s="33" t="s">
        <v>5246</v>
      </c>
      <c r="B1412" s="34" t="s">
        <v>700</v>
      </c>
      <c r="C1412" s="35" t="s">
        <v>5036</v>
      </c>
      <c r="D1412" s="35" t="s">
        <v>5047</v>
      </c>
      <c r="E1412" s="17" t="s">
        <v>5048</v>
      </c>
      <c r="F1412" s="37" t="s">
        <v>5247</v>
      </c>
      <c r="G1412" s="37" t="s">
        <v>5181</v>
      </c>
      <c r="H1412" s="19">
        <v>43348</v>
      </c>
      <c r="I1412" s="19">
        <v>45448</v>
      </c>
      <c r="J1412" s="19" t="str">
        <f ca="1">IF(Ugovori_OPULJP[[#This Row],[DATUM ZAVRŠETKA OPERACIJE]]&lt;TODAY(),"završen","u provedbi")</f>
        <v>u provedbi</v>
      </c>
      <c r="K1412" s="18" t="s">
        <v>248</v>
      </c>
      <c r="L1412" s="18" t="s">
        <v>248</v>
      </c>
      <c r="M1412" s="42">
        <v>0.85</v>
      </c>
      <c r="N1412" s="42">
        <v>0.15</v>
      </c>
      <c r="O1412" s="27">
        <f>Ugovori_OPULJP[[#This Row],[Bespovratna sredstva - Ukupno (EU+Nac) HRK
= Ukupna ugovorena vrijednost bespovratnih sredstava]]*Ugovori_OPULJP[[#This Row],[EU STOPA SUFINANCIRANJA %
EU CO-FINANCING RATE %]]</f>
        <v>1106376.0649999999</v>
      </c>
      <c r="P1412" s="27">
        <f>Ugovori_OPULJP[[#This Row],[Bespovratna sredstva - Ukupno (EU+Nac) HRK
= Ukupna ugovorena vrijednost bespovratnih sredstava]]*Ugovori_OPULJP[[#This Row],[STOPA NACIONALNOG SUFINANCIRANJA %]]</f>
        <v>195242.83499999999</v>
      </c>
      <c r="Q1412" s="27">
        <v>1301618.8999999999</v>
      </c>
      <c r="R1412" s="27">
        <v>0</v>
      </c>
      <c r="S1412" s="27">
        <v>0</v>
      </c>
      <c r="T1412" s="20">
        <f>Ugovori_OPULJP[[#This Row],[Bespovratna sredstva - Ukupno (EU+Nac) HRK
= Ukupna ugovorena vrijednost bespovratnih sredstava]]+Ugovori_OPULJP[[#This Row],[Javni doprinos korisnika - HRK]]+Ugovori_OPULJP[[#This Row],[Privatni doprinos korisnika - HRK]]</f>
        <v>1301618.8999999999</v>
      </c>
      <c r="U1412" s="17" t="s">
        <v>5039</v>
      </c>
      <c r="V1412" s="17" t="s">
        <v>29</v>
      </c>
      <c r="W1412" s="35" t="s">
        <v>5182</v>
      </c>
      <c r="X1412" s="35" t="s">
        <v>5041</v>
      </c>
      <c r="Y1412" s="11"/>
    </row>
    <row r="1413" spans="1:25" ht="63.75" customHeight="1" x14ac:dyDescent="0.2">
      <c r="A1413" s="33" t="s">
        <v>5248</v>
      </c>
      <c r="B1413" s="34" t="s">
        <v>700</v>
      </c>
      <c r="C1413" s="35" t="s">
        <v>5036</v>
      </c>
      <c r="D1413" s="35" t="s">
        <v>5047</v>
      </c>
      <c r="E1413" s="17" t="s">
        <v>5048</v>
      </c>
      <c r="F1413" s="37" t="s">
        <v>5249</v>
      </c>
      <c r="G1413" s="37" t="s">
        <v>5181</v>
      </c>
      <c r="H1413" s="19">
        <v>43348</v>
      </c>
      <c r="I1413" s="19">
        <v>45448</v>
      </c>
      <c r="J1413" s="19" t="str">
        <f ca="1">IF(Ugovori_OPULJP[[#This Row],[DATUM ZAVRŠETKA OPERACIJE]]&lt;TODAY(),"završen","u provedbi")</f>
        <v>u provedbi</v>
      </c>
      <c r="K1413" s="18" t="s">
        <v>248</v>
      </c>
      <c r="L1413" s="18" t="s">
        <v>248</v>
      </c>
      <c r="M1413" s="42">
        <v>0.85</v>
      </c>
      <c r="N1413" s="42">
        <v>0.15</v>
      </c>
      <c r="O1413" s="27">
        <f>Ugovori_OPULJP[[#This Row],[Bespovratna sredstva - Ukupno (EU+Nac) HRK
= Ukupna ugovorena vrijednost bespovratnih sredstava]]*Ugovori_OPULJP[[#This Row],[EU STOPA SUFINANCIRANJA %
EU CO-FINANCING RATE %]]</f>
        <v>1108433.5495</v>
      </c>
      <c r="P1413" s="27">
        <f>Ugovori_OPULJP[[#This Row],[Bespovratna sredstva - Ukupno (EU+Nac) HRK
= Ukupna ugovorena vrijednost bespovratnih sredstava]]*Ugovori_OPULJP[[#This Row],[STOPA NACIONALNOG SUFINANCIRANJA %]]</f>
        <v>195605.92049999998</v>
      </c>
      <c r="Q1413" s="27">
        <v>1304039.47</v>
      </c>
      <c r="R1413" s="27">
        <v>0</v>
      </c>
      <c r="S1413" s="27">
        <v>0</v>
      </c>
      <c r="T1413" s="20">
        <f>Ugovori_OPULJP[[#This Row],[Bespovratna sredstva - Ukupno (EU+Nac) HRK
= Ukupna ugovorena vrijednost bespovratnih sredstava]]+Ugovori_OPULJP[[#This Row],[Javni doprinos korisnika - HRK]]+Ugovori_OPULJP[[#This Row],[Privatni doprinos korisnika - HRK]]</f>
        <v>1304039.47</v>
      </c>
      <c r="U1413" s="17" t="s">
        <v>5039</v>
      </c>
      <c r="V1413" s="17" t="s">
        <v>29</v>
      </c>
      <c r="W1413" s="35" t="s">
        <v>5182</v>
      </c>
      <c r="X1413" s="35" t="s">
        <v>5041</v>
      </c>
      <c r="Y1413" s="11"/>
    </row>
    <row r="1414" spans="1:25" ht="51" customHeight="1" x14ac:dyDescent="0.2">
      <c r="A1414" s="33" t="s">
        <v>5250</v>
      </c>
      <c r="B1414" s="34" t="s">
        <v>700</v>
      </c>
      <c r="C1414" s="35" t="s">
        <v>5036</v>
      </c>
      <c r="D1414" s="35" t="s">
        <v>5047</v>
      </c>
      <c r="E1414" s="17" t="s">
        <v>5048</v>
      </c>
      <c r="F1414" s="37" t="s">
        <v>5251</v>
      </c>
      <c r="G1414" s="37" t="s">
        <v>5252</v>
      </c>
      <c r="H1414" s="19">
        <v>43349</v>
      </c>
      <c r="I1414" s="19">
        <v>44991</v>
      </c>
      <c r="J1414" s="19" t="str">
        <f ca="1">IF(Ugovori_OPULJP[[#This Row],[DATUM ZAVRŠETKA OPERACIJE]]&lt;TODAY(),"završen","u provedbi")</f>
        <v>u provedbi</v>
      </c>
      <c r="K1414" s="18" t="s">
        <v>97</v>
      </c>
      <c r="L1414" s="18" t="s">
        <v>97</v>
      </c>
      <c r="M1414" s="42">
        <v>0.85</v>
      </c>
      <c r="N1414" s="42">
        <v>0.15</v>
      </c>
      <c r="O1414" s="27">
        <f>Ugovori_OPULJP[[#This Row],[Bespovratna sredstva - Ukupno (EU+Nac) HRK
= Ukupna ugovorena vrijednost bespovratnih sredstava]]*Ugovori_OPULJP[[#This Row],[EU STOPA SUFINANCIRANJA %
EU CO-FINANCING RATE %]]</f>
        <v>903043.13649999991</v>
      </c>
      <c r="P1414" s="27">
        <f>Ugovori_OPULJP[[#This Row],[Bespovratna sredstva - Ukupno (EU+Nac) HRK
= Ukupna ugovorena vrijednost bespovratnih sredstava]]*Ugovori_OPULJP[[#This Row],[STOPA NACIONALNOG SUFINANCIRANJA %]]</f>
        <v>159360.55349999998</v>
      </c>
      <c r="Q1414" s="27">
        <v>1062403.69</v>
      </c>
      <c r="R1414" s="27">
        <v>0</v>
      </c>
      <c r="S1414" s="27">
        <v>0</v>
      </c>
      <c r="T1414" s="20">
        <f>Ugovori_OPULJP[[#This Row],[Bespovratna sredstva - Ukupno (EU+Nac) HRK
= Ukupna ugovorena vrijednost bespovratnih sredstava]]+Ugovori_OPULJP[[#This Row],[Javni doprinos korisnika - HRK]]+Ugovori_OPULJP[[#This Row],[Privatni doprinos korisnika - HRK]]</f>
        <v>1062403.69</v>
      </c>
      <c r="U1414" s="17" t="s">
        <v>5039</v>
      </c>
      <c r="V1414" s="17" t="s">
        <v>29</v>
      </c>
      <c r="W1414" s="35" t="s">
        <v>5253</v>
      </c>
      <c r="X1414" s="35" t="s">
        <v>5041</v>
      </c>
      <c r="Y1414" s="11"/>
    </row>
    <row r="1415" spans="1:25" ht="51" customHeight="1" x14ac:dyDescent="0.2">
      <c r="A1415" s="33" t="s">
        <v>5254</v>
      </c>
      <c r="B1415" s="34" t="s">
        <v>700</v>
      </c>
      <c r="C1415" s="35" t="s">
        <v>5036</v>
      </c>
      <c r="D1415" s="35" t="s">
        <v>5047</v>
      </c>
      <c r="E1415" s="17" t="s">
        <v>5048</v>
      </c>
      <c r="F1415" s="37" t="s">
        <v>12882</v>
      </c>
      <c r="G1415" s="37" t="s">
        <v>5255</v>
      </c>
      <c r="H1415" s="19">
        <v>43348</v>
      </c>
      <c r="I1415" s="19">
        <v>45448</v>
      </c>
      <c r="J1415" s="19" t="str">
        <f ca="1">IF(Ugovori_OPULJP[[#This Row],[DATUM ZAVRŠETKA OPERACIJE]]&lt;TODAY(),"završen","u provedbi")</f>
        <v>u provedbi</v>
      </c>
      <c r="K1415" s="18" t="s">
        <v>97</v>
      </c>
      <c r="L1415" s="18" t="s">
        <v>97</v>
      </c>
      <c r="M1415" s="42">
        <v>0.85</v>
      </c>
      <c r="N1415" s="42">
        <v>0.15</v>
      </c>
      <c r="O1415" s="27">
        <f>Ugovori_OPULJP[[#This Row],[Bespovratna sredstva - Ukupno (EU+Nac) HRK
= Ukupna ugovorena vrijednost bespovratnih sredstava]]*Ugovori_OPULJP[[#This Row],[EU STOPA SUFINANCIRANJA %
EU CO-FINANCING RATE %]]</f>
        <v>2287072.8659999999</v>
      </c>
      <c r="P1415" s="27">
        <f>Ugovori_OPULJP[[#This Row],[Bespovratna sredstva - Ukupno (EU+Nac) HRK
= Ukupna ugovorena vrijednost bespovratnih sredstava]]*Ugovori_OPULJP[[#This Row],[STOPA NACIONALNOG SUFINANCIRANJA %]]</f>
        <v>403601.09399999998</v>
      </c>
      <c r="Q1415" s="27">
        <v>2690673.96</v>
      </c>
      <c r="R1415" s="27">
        <v>0</v>
      </c>
      <c r="S1415" s="27">
        <v>0</v>
      </c>
      <c r="T1415" s="20">
        <f>Ugovori_OPULJP[[#This Row],[Bespovratna sredstva - Ukupno (EU+Nac) HRK
= Ukupna ugovorena vrijednost bespovratnih sredstava]]+Ugovori_OPULJP[[#This Row],[Javni doprinos korisnika - HRK]]+Ugovori_OPULJP[[#This Row],[Privatni doprinos korisnika - HRK]]</f>
        <v>2690673.96</v>
      </c>
      <c r="U1415" s="17" t="s">
        <v>5039</v>
      </c>
      <c r="V1415" s="17" t="s">
        <v>29</v>
      </c>
      <c r="W1415" s="35" t="s">
        <v>5256</v>
      </c>
      <c r="X1415" s="35" t="s">
        <v>5041</v>
      </c>
      <c r="Y1415" s="11"/>
    </row>
    <row r="1416" spans="1:25" ht="51" customHeight="1" x14ac:dyDescent="0.2">
      <c r="A1416" s="33" t="s">
        <v>5257</v>
      </c>
      <c r="B1416" s="34" t="s">
        <v>700</v>
      </c>
      <c r="C1416" s="35" t="s">
        <v>5036</v>
      </c>
      <c r="D1416" s="35" t="s">
        <v>5047</v>
      </c>
      <c r="E1416" s="17" t="s">
        <v>5048</v>
      </c>
      <c r="F1416" s="37" t="s">
        <v>5258</v>
      </c>
      <c r="G1416" s="37" t="s">
        <v>5259</v>
      </c>
      <c r="H1416" s="19">
        <v>43348</v>
      </c>
      <c r="I1416" s="19">
        <v>44990</v>
      </c>
      <c r="J1416" s="19" t="str">
        <f ca="1">IF(Ugovori_OPULJP[[#This Row],[DATUM ZAVRŠETKA OPERACIJE]]&lt;TODAY(),"završen","u provedbi")</f>
        <v>u provedbi</v>
      </c>
      <c r="K1416" s="18" t="s">
        <v>198</v>
      </c>
      <c r="L1416" s="18" t="s">
        <v>198</v>
      </c>
      <c r="M1416" s="42">
        <v>0.85</v>
      </c>
      <c r="N1416" s="42">
        <v>0.15</v>
      </c>
      <c r="O1416" s="27">
        <f>Ugovori_OPULJP[[#This Row],[Bespovratna sredstva - Ukupno (EU+Nac) HRK
= Ukupna ugovorena vrijednost bespovratnih sredstava]]*Ugovori_OPULJP[[#This Row],[EU STOPA SUFINANCIRANJA %
EU CO-FINANCING RATE %]]</f>
        <v>2617551.9479999999</v>
      </c>
      <c r="P1416" s="27">
        <f>Ugovori_OPULJP[[#This Row],[Bespovratna sredstva - Ukupno (EU+Nac) HRK
= Ukupna ugovorena vrijednost bespovratnih sredstava]]*Ugovori_OPULJP[[#This Row],[STOPA NACIONALNOG SUFINANCIRANJA %]]</f>
        <v>461920.93199999997</v>
      </c>
      <c r="Q1416" s="27">
        <v>3079472.88</v>
      </c>
      <c r="R1416" s="27">
        <v>0</v>
      </c>
      <c r="S1416" s="27">
        <v>0</v>
      </c>
      <c r="T1416" s="20">
        <f>Ugovori_OPULJP[[#This Row],[Bespovratna sredstva - Ukupno (EU+Nac) HRK
= Ukupna ugovorena vrijednost bespovratnih sredstava]]+Ugovori_OPULJP[[#This Row],[Javni doprinos korisnika - HRK]]+Ugovori_OPULJP[[#This Row],[Privatni doprinos korisnika - HRK]]</f>
        <v>3079472.88</v>
      </c>
      <c r="U1416" s="17" t="s">
        <v>5039</v>
      </c>
      <c r="V1416" s="17" t="s">
        <v>29</v>
      </c>
      <c r="W1416" s="35" t="s">
        <v>5260</v>
      </c>
      <c r="X1416" s="35" t="s">
        <v>5041</v>
      </c>
      <c r="Y1416" s="11"/>
    </row>
    <row r="1417" spans="1:25" ht="51" customHeight="1" x14ac:dyDescent="0.2">
      <c r="A1417" s="33" t="s">
        <v>5261</v>
      </c>
      <c r="B1417" s="34" t="s">
        <v>700</v>
      </c>
      <c r="C1417" s="35" t="s">
        <v>5036</v>
      </c>
      <c r="D1417" s="35" t="s">
        <v>5047</v>
      </c>
      <c r="E1417" s="17" t="s">
        <v>5048</v>
      </c>
      <c r="F1417" s="37" t="s">
        <v>5258</v>
      </c>
      <c r="G1417" s="37" t="s">
        <v>5259</v>
      </c>
      <c r="H1417" s="19">
        <v>43348</v>
      </c>
      <c r="I1417" s="19">
        <v>45448</v>
      </c>
      <c r="J1417" s="19" t="str">
        <f ca="1">IF(Ugovori_OPULJP[[#This Row],[DATUM ZAVRŠETKA OPERACIJE]]&lt;TODAY(),"završen","u provedbi")</f>
        <v>u provedbi</v>
      </c>
      <c r="K1417" s="18" t="s">
        <v>198</v>
      </c>
      <c r="L1417" s="18" t="s">
        <v>198</v>
      </c>
      <c r="M1417" s="42">
        <v>0.85</v>
      </c>
      <c r="N1417" s="42">
        <v>0.15</v>
      </c>
      <c r="O1417" s="27">
        <f>Ugovori_OPULJP[[#This Row],[Bespovratna sredstva - Ukupno (EU+Nac) HRK
= Ukupna ugovorena vrijednost bespovratnih sredstava]]*Ugovori_OPULJP[[#This Row],[EU STOPA SUFINANCIRANJA %
EU CO-FINANCING RATE %]]</f>
        <v>4200028.9165000003</v>
      </c>
      <c r="P1417" s="27">
        <f>Ugovori_OPULJP[[#This Row],[Bespovratna sredstva - Ukupno (EU+Nac) HRK
= Ukupna ugovorena vrijednost bespovratnih sredstava]]*Ugovori_OPULJP[[#This Row],[STOPA NACIONALNOG SUFINANCIRANJA %]]</f>
        <v>741181.57350000006</v>
      </c>
      <c r="Q1417" s="27">
        <v>4941210.49</v>
      </c>
      <c r="R1417" s="27">
        <v>0</v>
      </c>
      <c r="S1417" s="27">
        <v>0</v>
      </c>
      <c r="T1417" s="20">
        <f>Ugovori_OPULJP[[#This Row],[Bespovratna sredstva - Ukupno (EU+Nac) HRK
= Ukupna ugovorena vrijednost bespovratnih sredstava]]+Ugovori_OPULJP[[#This Row],[Javni doprinos korisnika - HRK]]+Ugovori_OPULJP[[#This Row],[Privatni doprinos korisnika - HRK]]</f>
        <v>4941210.49</v>
      </c>
      <c r="U1417" s="17" t="s">
        <v>5039</v>
      </c>
      <c r="V1417" s="17" t="s">
        <v>29</v>
      </c>
      <c r="W1417" s="35" t="s">
        <v>5262</v>
      </c>
      <c r="X1417" s="35" t="s">
        <v>5041</v>
      </c>
      <c r="Y1417" s="11"/>
    </row>
    <row r="1418" spans="1:25" ht="63.75" customHeight="1" x14ac:dyDescent="0.2">
      <c r="A1418" s="33" t="s">
        <v>5263</v>
      </c>
      <c r="B1418" s="34" t="s">
        <v>700</v>
      </c>
      <c r="C1418" s="35" t="s">
        <v>5036</v>
      </c>
      <c r="D1418" s="35" t="s">
        <v>5047</v>
      </c>
      <c r="E1418" s="17" t="s">
        <v>5048</v>
      </c>
      <c r="F1418" s="37" t="s">
        <v>5264</v>
      </c>
      <c r="G1418" s="37" t="s">
        <v>5265</v>
      </c>
      <c r="H1418" s="19">
        <v>43350</v>
      </c>
      <c r="I1418" s="19">
        <v>45358</v>
      </c>
      <c r="J1418" s="19" t="str">
        <f ca="1">IF(Ugovori_OPULJP[[#This Row],[DATUM ZAVRŠETKA OPERACIJE]]&lt;TODAY(),"završen","u provedbi")</f>
        <v>u provedbi</v>
      </c>
      <c r="K1418" s="18" t="s">
        <v>243</v>
      </c>
      <c r="L1418" s="18" t="s">
        <v>243</v>
      </c>
      <c r="M1418" s="42">
        <v>0.85</v>
      </c>
      <c r="N1418" s="42">
        <v>0.15</v>
      </c>
      <c r="O1418" s="27">
        <f>Ugovori_OPULJP[[#This Row],[Bespovratna sredstva - Ukupno (EU+Nac) HRK
= Ukupna ugovorena vrijednost bespovratnih sredstava]]*Ugovori_OPULJP[[#This Row],[EU STOPA SUFINANCIRANJA %
EU CO-FINANCING RATE %]]</f>
        <v>1123592.5260000001</v>
      </c>
      <c r="P1418" s="27">
        <f>Ugovori_OPULJP[[#This Row],[Bespovratna sredstva - Ukupno (EU+Nac) HRK
= Ukupna ugovorena vrijednost bespovratnih sredstava]]*Ugovori_OPULJP[[#This Row],[STOPA NACIONALNOG SUFINANCIRANJA %]]</f>
        <v>198281.03400000001</v>
      </c>
      <c r="Q1418" s="27">
        <v>1321873.56</v>
      </c>
      <c r="R1418" s="27">
        <v>0</v>
      </c>
      <c r="S1418" s="27">
        <v>0</v>
      </c>
      <c r="T1418" s="20">
        <f>Ugovori_OPULJP[[#This Row],[Bespovratna sredstva - Ukupno (EU+Nac) HRK
= Ukupna ugovorena vrijednost bespovratnih sredstava]]+Ugovori_OPULJP[[#This Row],[Javni doprinos korisnika - HRK]]+Ugovori_OPULJP[[#This Row],[Privatni doprinos korisnika - HRK]]</f>
        <v>1321873.56</v>
      </c>
      <c r="U1418" s="17" t="s">
        <v>5039</v>
      </c>
      <c r="V1418" s="17" t="s">
        <v>29</v>
      </c>
      <c r="W1418" s="35" t="s">
        <v>5266</v>
      </c>
      <c r="X1418" s="35" t="s">
        <v>5041</v>
      </c>
      <c r="Y1418" s="11"/>
    </row>
    <row r="1419" spans="1:25" ht="51" customHeight="1" x14ac:dyDescent="0.2">
      <c r="A1419" s="33" t="s">
        <v>5267</v>
      </c>
      <c r="B1419" s="34" t="s">
        <v>700</v>
      </c>
      <c r="C1419" s="35" t="s">
        <v>5036</v>
      </c>
      <c r="D1419" s="35" t="s">
        <v>5047</v>
      </c>
      <c r="E1419" s="17" t="s">
        <v>5048</v>
      </c>
      <c r="F1419" s="37" t="s">
        <v>5268</v>
      </c>
      <c r="G1419" s="37" t="s">
        <v>5269</v>
      </c>
      <c r="H1419" s="19">
        <v>43348</v>
      </c>
      <c r="I1419" s="19">
        <v>45448</v>
      </c>
      <c r="J1419" s="19" t="str">
        <f ca="1">IF(Ugovori_OPULJP[[#This Row],[DATUM ZAVRŠETKA OPERACIJE]]&lt;TODAY(),"završen","u provedbi")</f>
        <v>u provedbi</v>
      </c>
      <c r="K1419" s="18" t="s">
        <v>209</v>
      </c>
      <c r="L1419" s="18" t="s">
        <v>209</v>
      </c>
      <c r="M1419" s="42">
        <v>0.85</v>
      </c>
      <c r="N1419" s="42">
        <v>0.15</v>
      </c>
      <c r="O1419" s="27">
        <f>Ugovori_OPULJP[[#This Row],[Bespovratna sredstva - Ukupno (EU+Nac) HRK
= Ukupna ugovorena vrijednost bespovratnih sredstava]]*Ugovori_OPULJP[[#This Row],[EU STOPA SUFINANCIRANJA %
EU CO-FINANCING RATE %]]</f>
        <v>1061137.0675000001</v>
      </c>
      <c r="P1419" s="27">
        <f>Ugovori_OPULJP[[#This Row],[Bespovratna sredstva - Ukupno (EU+Nac) HRK
= Ukupna ugovorena vrijednost bespovratnih sredstava]]*Ugovori_OPULJP[[#This Row],[STOPA NACIONALNOG SUFINANCIRANJA %]]</f>
        <v>187259.48250000001</v>
      </c>
      <c r="Q1419" s="27">
        <v>1248396.55</v>
      </c>
      <c r="R1419" s="27">
        <v>0</v>
      </c>
      <c r="S1419" s="27">
        <v>0</v>
      </c>
      <c r="T1419" s="20">
        <f>Ugovori_OPULJP[[#This Row],[Bespovratna sredstva - Ukupno (EU+Nac) HRK
= Ukupna ugovorena vrijednost bespovratnih sredstava]]+Ugovori_OPULJP[[#This Row],[Javni doprinos korisnika - HRK]]+Ugovori_OPULJP[[#This Row],[Privatni doprinos korisnika - HRK]]</f>
        <v>1248396.55</v>
      </c>
      <c r="U1419" s="17" t="s">
        <v>5039</v>
      </c>
      <c r="V1419" s="17" t="s">
        <v>29</v>
      </c>
      <c r="W1419" s="35" t="s">
        <v>5270</v>
      </c>
      <c r="X1419" s="35" t="s">
        <v>5041</v>
      </c>
      <c r="Y1419" s="11"/>
    </row>
    <row r="1420" spans="1:25" ht="38.25" customHeight="1" x14ac:dyDescent="0.2">
      <c r="A1420" s="33" t="s">
        <v>5271</v>
      </c>
      <c r="B1420" s="34" t="s">
        <v>700</v>
      </c>
      <c r="C1420" s="35" t="s">
        <v>5036</v>
      </c>
      <c r="D1420" s="35" t="s">
        <v>5272</v>
      </c>
      <c r="E1420" s="17" t="s">
        <v>28</v>
      </c>
      <c r="F1420" s="37" t="s">
        <v>5272</v>
      </c>
      <c r="G1420" s="37" t="s">
        <v>5273</v>
      </c>
      <c r="H1420" s="19">
        <v>43234</v>
      </c>
      <c r="I1420" s="19">
        <v>44971</v>
      </c>
      <c r="J1420" s="19" t="str">
        <f ca="1">IF(Ugovori_OPULJP[[#This Row],[DATUM ZAVRŠETKA OPERACIJE]]&lt;TODAY(),"završen","u provedbi")</f>
        <v>u provedbi</v>
      </c>
      <c r="K1420" s="18" t="s">
        <v>30</v>
      </c>
      <c r="L1420" s="18" t="s">
        <v>31</v>
      </c>
      <c r="M1420" s="42">
        <v>0.85</v>
      </c>
      <c r="N1420" s="42">
        <v>0.15</v>
      </c>
      <c r="O1420" s="27">
        <f>Ugovori_OPULJP[[#This Row],[Bespovratna sredstva - Ukupno (EU+Nac) HRK
= Ukupna ugovorena vrijednost bespovratnih sredstava]]*Ugovori_OPULJP[[#This Row],[EU STOPA SUFINANCIRANJA %
EU CO-FINANCING RATE %]]</f>
        <v>8002668.4849999994</v>
      </c>
      <c r="P1420" s="27">
        <f>Ugovori_OPULJP[[#This Row],[Bespovratna sredstva - Ukupno (EU+Nac) HRK
= Ukupna ugovorena vrijednost bespovratnih sredstava]]*Ugovori_OPULJP[[#This Row],[STOPA NACIONALNOG SUFINANCIRANJA %]]</f>
        <v>1412235.615</v>
      </c>
      <c r="Q1420" s="27">
        <v>9414904.0999999996</v>
      </c>
      <c r="R1420" s="27">
        <v>0</v>
      </c>
      <c r="S1420" s="27">
        <v>0</v>
      </c>
      <c r="T1420" s="20">
        <f>Ugovori_OPULJP[[#This Row],[Bespovratna sredstva - Ukupno (EU+Nac) HRK
= Ukupna ugovorena vrijednost bespovratnih sredstava]]+Ugovori_OPULJP[[#This Row],[Javni doprinos korisnika - HRK]]+Ugovori_OPULJP[[#This Row],[Privatni doprinos korisnika - HRK]]</f>
        <v>9414904.0999999996</v>
      </c>
      <c r="U1420" s="17" t="s">
        <v>5039</v>
      </c>
      <c r="V1420" s="17" t="s">
        <v>29</v>
      </c>
      <c r="W1420" s="35" t="s">
        <v>5045</v>
      </c>
      <c r="X1420" s="35" t="s">
        <v>5041</v>
      </c>
      <c r="Y1420" s="11"/>
    </row>
    <row r="1421" spans="1:25" ht="51" customHeight="1" x14ac:dyDescent="0.2">
      <c r="A1421" s="33" t="s">
        <v>5274</v>
      </c>
      <c r="B1421" s="34" t="s">
        <v>700</v>
      </c>
      <c r="C1421" s="35" t="s">
        <v>5036</v>
      </c>
      <c r="D1421" s="35" t="s">
        <v>5275</v>
      </c>
      <c r="E1421" s="17" t="s">
        <v>74</v>
      </c>
      <c r="F1421" s="37" t="s">
        <v>5276</v>
      </c>
      <c r="G1421" s="37" t="s">
        <v>1327</v>
      </c>
      <c r="H1421" s="19">
        <v>43669</v>
      </c>
      <c r="I1421" s="19">
        <v>44219</v>
      </c>
      <c r="J1421" s="19" t="str">
        <f ca="1">IF(Ugovori_OPULJP[[#This Row],[DATUM ZAVRŠETKA OPERACIJE]]&lt;TODAY(),"završen","u provedbi")</f>
        <v>završen</v>
      </c>
      <c r="K1421" s="18" t="s">
        <v>92</v>
      </c>
      <c r="L1421" s="18" t="s">
        <v>92</v>
      </c>
      <c r="M1421" s="42">
        <v>0.85</v>
      </c>
      <c r="N1421" s="42">
        <v>0.15</v>
      </c>
      <c r="O1421" s="27">
        <f>Ugovori_OPULJP[[#This Row],[Bespovratna sredstva - Ukupno (EU+Nac) HRK
= Ukupna ugovorena vrijednost bespovratnih sredstava]]*Ugovori_OPULJP[[#This Row],[EU STOPA SUFINANCIRANJA %
EU CO-FINANCING RATE %]]</f>
        <v>417402.19</v>
      </c>
      <c r="P1421" s="27">
        <f>Ugovori_OPULJP[[#This Row],[Bespovratna sredstva - Ukupno (EU+Nac) HRK
= Ukupna ugovorena vrijednost bespovratnih sredstava]]*Ugovori_OPULJP[[#This Row],[STOPA NACIONALNOG SUFINANCIRANJA %]]</f>
        <v>73659.210000000006</v>
      </c>
      <c r="Q1421" s="27">
        <v>491061.4</v>
      </c>
      <c r="R1421" s="27">
        <v>0</v>
      </c>
      <c r="S1421" s="27">
        <v>0</v>
      </c>
      <c r="T1421" s="20">
        <f>Ugovori_OPULJP[[#This Row],[Bespovratna sredstva - Ukupno (EU+Nac) HRK
= Ukupna ugovorena vrijednost bespovratnih sredstava]]+Ugovori_OPULJP[[#This Row],[Javni doprinos korisnika - HRK]]+Ugovori_OPULJP[[#This Row],[Privatni doprinos korisnika - HRK]]</f>
        <v>491061.4</v>
      </c>
      <c r="U1421" s="17" t="s">
        <v>5039</v>
      </c>
      <c r="V1421" s="17" t="s">
        <v>29</v>
      </c>
      <c r="W1421" s="35" t="s">
        <v>5277</v>
      </c>
      <c r="X1421" s="35" t="s">
        <v>5041</v>
      </c>
      <c r="Y1421" s="11"/>
    </row>
    <row r="1422" spans="1:25" ht="51" customHeight="1" x14ac:dyDescent="0.2">
      <c r="A1422" s="33" t="s">
        <v>5278</v>
      </c>
      <c r="B1422" s="34" t="s">
        <v>700</v>
      </c>
      <c r="C1422" s="35" t="s">
        <v>5036</v>
      </c>
      <c r="D1422" s="35" t="s">
        <v>5275</v>
      </c>
      <c r="E1422" s="17" t="s">
        <v>74</v>
      </c>
      <c r="F1422" s="37" t="s">
        <v>5279</v>
      </c>
      <c r="G1422" s="37" t="s">
        <v>5136</v>
      </c>
      <c r="H1422" s="19">
        <v>43669</v>
      </c>
      <c r="I1422" s="19">
        <v>44629</v>
      </c>
      <c r="J1422" s="19" t="str">
        <f ca="1">IF(Ugovori_OPULJP[[#This Row],[DATUM ZAVRŠETKA OPERACIJE]]&lt;TODAY(),"završen","u provedbi")</f>
        <v>završen</v>
      </c>
      <c r="K1422" s="18" t="s">
        <v>97</v>
      </c>
      <c r="L1422" s="18" t="s">
        <v>97</v>
      </c>
      <c r="M1422" s="42">
        <v>0.85</v>
      </c>
      <c r="N1422" s="42">
        <v>0.15</v>
      </c>
      <c r="O1422" s="27">
        <f>Ugovori_OPULJP[[#This Row],[Bespovratna sredstva - Ukupno (EU+Nac) HRK
= Ukupna ugovorena vrijednost bespovratnih sredstava]]*Ugovori_OPULJP[[#This Row],[EU STOPA SUFINANCIRANJA %
EU CO-FINANCING RATE %]]</f>
        <v>424999.8725</v>
      </c>
      <c r="P1422" s="27">
        <f>Ugovori_OPULJP[[#This Row],[Bespovratna sredstva - Ukupno (EU+Nac) HRK
= Ukupna ugovorena vrijednost bespovratnih sredstava]]*Ugovori_OPULJP[[#This Row],[STOPA NACIONALNOG SUFINANCIRANJA %]]</f>
        <v>74999.977499999994</v>
      </c>
      <c r="Q1422" s="27">
        <v>499999.85</v>
      </c>
      <c r="R1422" s="27">
        <v>4851.3800000000047</v>
      </c>
      <c r="S1422" s="27">
        <v>0</v>
      </c>
      <c r="T1422" s="20">
        <f>Ugovori_OPULJP[[#This Row],[Bespovratna sredstva - Ukupno (EU+Nac) HRK
= Ukupna ugovorena vrijednost bespovratnih sredstava]]+Ugovori_OPULJP[[#This Row],[Javni doprinos korisnika - HRK]]+Ugovori_OPULJP[[#This Row],[Privatni doprinos korisnika - HRK]]</f>
        <v>504851.23</v>
      </c>
      <c r="U1422" s="17" t="s">
        <v>5039</v>
      </c>
      <c r="V1422" s="17" t="s">
        <v>29</v>
      </c>
      <c r="W1422" s="35" t="s">
        <v>5280</v>
      </c>
      <c r="X1422" s="35" t="s">
        <v>5041</v>
      </c>
      <c r="Y1422" s="11"/>
    </row>
    <row r="1423" spans="1:25" ht="51" customHeight="1" x14ac:dyDescent="0.2">
      <c r="A1423" s="33" t="s">
        <v>5281</v>
      </c>
      <c r="B1423" s="34" t="s">
        <v>700</v>
      </c>
      <c r="C1423" s="35" t="s">
        <v>5036</v>
      </c>
      <c r="D1423" s="35" t="s">
        <v>5275</v>
      </c>
      <c r="E1423" s="17" t="s">
        <v>74</v>
      </c>
      <c r="F1423" s="37" t="s">
        <v>5282</v>
      </c>
      <c r="G1423" s="37" t="s">
        <v>5224</v>
      </c>
      <c r="H1423" s="19">
        <v>43669</v>
      </c>
      <c r="I1423" s="19">
        <v>44219</v>
      </c>
      <c r="J1423" s="19" t="str">
        <f ca="1">IF(Ugovori_OPULJP[[#This Row],[DATUM ZAVRŠETKA OPERACIJE]]&lt;TODAY(),"završen","u provedbi")</f>
        <v>završen</v>
      </c>
      <c r="K1423" s="18" t="s">
        <v>77</v>
      </c>
      <c r="L1423" s="18" t="s">
        <v>77</v>
      </c>
      <c r="M1423" s="42">
        <v>0.85</v>
      </c>
      <c r="N1423" s="42">
        <v>0.15</v>
      </c>
      <c r="O1423" s="27">
        <f>Ugovori_OPULJP[[#This Row],[Bespovratna sredstva - Ukupno (EU+Nac) HRK
= Ukupna ugovorena vrijednost bespovratnih sredstava]]*Ugovori_OPULJP[[#This Row],[EU STOPA SUFINANCIRANJA %
EU CO-FINANCING RATE %]]</f>
        <v>788249.45500000007</v>
      </c>
      <c r="P1423" s="27">
        <f>Ugovori_OPULJP[[#This Row],[Bespovratna sredstva - Ukupno (EU+Nac) HRK
= Ukupna ugovorena vrijednost bespovratnih sredstava]]*Ugovori_OPULJP[[#This Row],[STOPA NACIONALNOG SUFINANCIRANJA %]]</f>
        <v>139102.845</v>
      </c>
      <c r="Q1423" s="27">
        <v>927352.3</v>
      </c>
      <c r="R1423" s="27">
        <v>72505</v>
      </c>
      <c r="S1423" s="27">
        <v>0</v>
      </c>
      <c r="T1423" s="20">
        <f>Ugovori_OPULJP[[#This Row],[Bespovratna sredstva - Ukupno (EU+Nac) HRK
= Ukupna ugovorena vrijednost bespovratnih sredstava]]+Ugovori_OPULJP[[#This Row],[Javni doprinos korisnika - HRK]]+Ugovori_OPULJP[[#This Row],[Privatni doprinos korisnika - HRK]]</f>
        <v>999857.3</v>
      </c>
      <c r="U1423" s="17" t="s">
        <v>5039</v>
      </c>
      <c r="V1423" s="17" t="s">
        <v>29</v>
      </c>
      <c r="W1423" s="35" t="s">
        <v>5283</v>
      </c>
      <c r="X1423" s="35" t="s">
        <v>5041</v>
      </c>
      <c r="Y1423" s="11"/>
    </row>
    <row r="1424" spans="1:25" ht="51" customHeight="1" x14ac:dyDescent="0.2">
      <c r="A1424" s="33" t="s">
        <v>5284</v>
      </c>
      <c r="B1424" s="34" t="s">
        <v>700</v>
      </c>
      <c r="C1424" s="35" t="s">
        <v>5036</v>
      </c>
      <c r="D1424" s="35" t="s">
        <v>5275</v>
      </c>
      <c r="E1424" s="17" t="s">
        <v>74</v>
      </c>
      <c r="F1424" s="37" t="s">
        <v>5285</v>
      </c>
      <c r="G1424" s="37" t="s">
        <v>5224</v>
      </c>
      <c r="H1424" s="19">
        <v>43669</v>
      </c>
      <c r="I1424" s="19">
        <v>44127</v>
      </c>
      <c r="J1424" s="19" t="str">
        <f ca="1">IF(Ugovori_OPULJP[[#This Row],[DATUM ZAVRŠETKA OPERACIJE]]&lt;TODAY(),"završen","u provedbi")</f>
        <v>završen</v>
      </c>
      <c r="K1424" s="18" t="s">
        <v>77</v>
      </c>
      <c r="L1424" s="18" t="s">
        <v>77</v>
      </c>
      <c r="M1424" s="42">
        <v>0.85</v>
      </c>
      <c r="N1424" s="42">
        <v>0.15</v>
      </c>
      <c r="O1424" s="27">
        <f>Ugovori_OPULJP[[#This Row],[Bespovratna sredstva - Ukupno (EU+Nac) HRK
= Ukupna ugovorena vrijednost bespovratnih sredstava]]*Ugovori_OPULJP[[#This Row],[EU STOPA SUFINANCIRANJA %
EU CO-FINANCING RATE %]]</f>
        <v>393488.32399999996</v>
      </c>
      <c r="P1424" s="27">
        <f>Ugovori_OPULJP[[#This Row],[Bespovratna sredstva - Ukupno (EU+Nac) HRK
= Ukupna ugovorena vrijednost bespovratnih sredstava]]*Ugovori_OPULJP[[#This Row],[STOPA NACIONALNOG SUFINANCIRANJA %]]</f>
        <v>69439.115999999995</v>
      </c>
      <c r="Q1424" s="27">
        <v>462927.44</v>
      </c>
      <c r="R1424" s="27">
        <v>0</v>
      </c>
      <c r="S1424" s="27">
        <v>0</v>
      </c>
      <c r="T1424" s="20">
        <f>Ugovori_OPULJP[[#This Row],[Bespovratna sredstva - Ukupno (EU+Nac) HRK
= Ukupna ugovorena vrijednost bespovratnih sredstava]]+Ugovori_OPULJP[[#This Row],[Javni doprinos korisnika - HRK]]+Ugovori_OPULJP[[#This Row],[Privatni doprinos korisnika - HRK]]</f>
        <v>462927.44</v>
      </c>
      <c r="U1424" s="17" t="s">
        <v>5039</v>
      </c>
      <c r="V1424" s="17" t="s">
        <v>29</v>
      </c>
      <c r="W1424" s="35" t="s">
        <v>5286</v>
      </c>
      <c r="X1424" s="35" t="s">
        <v>5041</v>
      </c>
      <c r="Y1424" s="11"/>
    </row>
    <row r="1425" spans="1:25" ht="89.25" customHeight="1" x14ac:dyDescent="0.2">
      <c r="A1425" s="33" t="s">
        <v>5287</v>
      </c>
      <c r="B1425" s="34" t="s">
        <v>700</v>
      </c>
      <c r="C1425" s="35" t="s">
        <v>5036</v>
      </c>
      <c r="D1425" s="35" t="s">
        <v>5275</v>
      </c>
      <c r="E1425" s="17" t="s">
        <v>74</v>
      </c>
      <c r="F1425" s="37" t="s">
        <v>5288</v>
      </c>
      <c r="G1425" s="37" t="s">
        <v>5289</v>
      </c>
      <c r="H1425" s="19">
        <v>43669</v>
      </c>
      <c r="I1425" s="19">
        <v>44219</v>
      </c>
      <c r="J1425" s="19" t="str">
        <f ca="1">IF(Ugovori_OPULJP[[#This Row],[DATUM ZAVRŠETKA OPERACIJE]]&lt;TODAY(),"završen","u provedbi")</f>
        <v>završen</v>
      </c>
      <c r="K1425" s="18" t="s">
        <v>354</v>
      </c>
      <c r="L1425" s="18" t="s">
        <v>354</v>
      </c>
      <c r="M1425" s="42">
        <v>0.85</v>
      </c>
      <c r="N1425" s="42">
        <v>0.15</v>
      </c>
      <c r="O1425" s="27">
        <f>Ugovori_OPULJP[[#This Row],[Bespovratna sredstva - Ukupno (EU+Nac) HRK
= Ukupna ugovorena vrijednost bespovratnih sredstava]]*Ugovori_OPULJP[[#This Row],[EU STOPA SUFINANCIRANJA %
EU CO-FINANCING RATE %]]</f>
        <v>417596.21099999995</v>
      </c>
      <c r="P1425" s="27">
        <f>Ugovori_OPULJP[[#This Row],[Bespovratna sredstva - Ukupno (EU+Nac) HRK
= Ukupna ugovorena vrijednost bespovratnih sredstava]]*Ugovori_OPULJP[[#This Row],[STOPA NACIONALNOG SUFINANCIRANJA %]]</f>
        <v>73693.448999999993</v>
      </c>
      <c r="Q1425" s="27">
        <v>491289.66</v>
      </c>
      <c r="R1425" s="27">
        <v>0</v>
      </c>
      <c r="S1425" s="27">
        <v>0</v>
      </c>
      <c r="T1425" s="20">
        <f>Ugovori_OPULJP[[#This Row],[Bespovratna sredstva - Ukupno (EU+Nac) HRK
= Ukupna ugovorena vrijednost bespovratnih sredstava]]+Ugovori_OPULJP[[#This Row],[Javni doprinos korisnika - HRK]]+Ugovori_OPULJP[[#This Row],[Privatni doprinos korisnika - HRK]]</f>
        <v>491289.66</v>
      </c>
      <c r="U1425" s="17" t="s">
        <v>5039</v>
      </c>
      <c r="V1425" s="17" t="s">
        <v>29</v>
      </c>
      <c r="W1425" s="35" t="s">
        <v>5290</v>
      </c>
      <c r="X1425" s="35" t="s">
        <v>5041</v>
      </c>
      <c r="Y1425" s="11"/>
    </row>
    <row r="1426" spans="1:25" ht="38.25" customHeight="1" x14ac:dyDescent="0.2">
      <c r="A1426" s="33" t="s">
        <v>5291</v>
      </c>
      <c r="B1426" s="34" t="s">
        <v>700</v>
      </c>
      <c r="C1426" s="35" t="s">
        <v>5036</v>
      </c>
      <c r="D1426" s="35" t="s">
        <v>5275</v>
      </c>
      <c r="E1426" s="17" t="s">
        <v>74</v>
      </c>
      <c r="F1426" s="37" t="s">
        <v>5292</v>
      </c>
      <c r="G1426" s="37" t="s">
        <v>5293</v>
      </c>
      <c r="H1426" s="19">
        <v>43669</v>
      </c>
      <c r="I1426" s="19">
        <v>44219</v>
      </c>
      <c r="J1426" s="19" t="str">
        <f ca="1">IF(Ugovori_OPULJP[[#This Row],[DATUM ZAVRŠETKA OPERACIJE]]&lt;TODAY(),"završen","u provedbi")</f>
        <v>završen</v>
      </c>
      <c r="K1426" s="18" t="s">
        <v>402</v>
      </c>
      <c r="L1426" s="18" t="s">
        <v>402</v>
      </c>
      <c r="M1426" s="42">
        <v>0.85</v>
      </c>
      <c r="N1426" s="42">
        <v>0.15</v>
      </c>
      <c r="O1426" s="27">
        <f>Ugovori_OPULJP[[#This Row],[Bespovratna sredstva - Ukupno (EU+Nac) HRK
= Ukupna ugovorena vrijednost bespovratnih sredstava]]*Ugovori_OPULJP[[#This Row],[EU STOPA SUFINANCIRANJA %
EU CO-FINANCING RATE %]]</f>
        <v>833095.90549999999</v>
      </c>
      <c r="P1426" s="27">
        <f>Ugovori_OPULJP[[#This Row],[Bespovratna sredstva - Ukupno (EU+Nac) HRK
= Ukupna ugovorena vrijednost bespovratnih sredstava]]*Ugovori_OPULJP[[#This Row],[STOPA NACIONALNOG SUFINANCIRANJA %]]</f>
        <v>147016.92449999999</v>
      </c>
      <c r="Q1426" s="27">
        <v>980112.83</v>
      </c>
      <c r="R1426" s="27">
        <v>0</v>
      </c>
      <c r="S1426" s="27">
        <v>0</v>
      </c>
      <c r="T1426" s="20">
        <f>Ugovori_OPULJP[[#This Row],[Bespovratna sredstva - Ukupno (EU+Nac) HRK
= Ukupna ugovorena vrijednost bespovratnih sredstava]]+Ugovori_OPULJP[[#This Row],[Javni doprinos korisnika - HRK]]+Ugovori_OPULJP[[#This Row],[Privatni doprinos korisnika - HRK]]</f>
        <v>980112.83</v>
      </c>
      <c r="U1426" s="17" t="s">
        <v>5039</v>
      </c>
      <c r="V1426" s="17" t="s">
        <v>29</v>
      </c>
      <c r="W1426" s="35" t="s">
        <v>5294</v>
      </c>
      <c r="X1426" s="35" t="s">
        <v>5041</v>
      </c>
      <c r="Y1426" s="11"/>
    </row>
    <row r="1427" spans="1:25" ht="38.25" customHeight="1" x14ac:dyDescent="0.2">
      <c r="A1427" s="33" t="s">
        <v>5295</v>
      </c>
      <c r="B1427" s="34" t="s">
        <v>700</v>
      </c>
      <c r="C1427" s="35" t="s">
        <v>5036</v>
      </c>
      <c r="D1427" s="35" t="s">
        <v>5275</v>
      </c>
      <c r="E1427" s="17" t="s">
        <v>74</v>
      </c>
      <c r="F1427" s="37" t="s">
        <v>5296</v>
      </c>
      <c r="G1427" s="37" t="s">
        <v>5205</v>
      </c>
      <c r="H1427" s="19">
        <v>43665</v>
      </c>
      <c r="I1427" s="19">
        <v>44215</v>
      </c>
      <c r="J1427" s="19" t="str">
        <f ca="1">IF(Ugovori_OPULJP[[#This Row],[DATUM ZAVRŠETKA OPERACIJE]]&lt;TODAY(),"završen","u provedbi")</f>
        <v>završen</v>
      </c>
      <c r="K1427" s="18" t="s">
        <v>31</v>
      </c>
      <c r="L1427" s="18" t="s">
        <v>31</v>
      </c>
      <c r="M1427" s="42">
        <v>0.85</v>
      </c>
      <c r="N1427" s="42">
        <v>0.15</v>
      </c>
      <c r="O1427" s="27">
        <f>Ugovori_OPULJP[[#This Row],[Bespovratna sredstva - Ukupno (EU+Nac) HRK
= Ukupna ugovorena vrijednost bespovratnih sredstava]]*Ugovori_OPULJP[[#This Row],[EU STOPA SUFINANCIRANJA %
EU CO-FINANCING RATE %]]</f>
        <v>684949.29499999993</v>
      </c>
      <c r="P1427" s="27">
        <f>Ugovori_OPULJP[[#This Row],[Bespovratna sredstva - Ukupno (EU+Nac) HRK
= Ukupna ugovorena vrijednost bespovratnih sredstava]]*Ugovori_OPULJP[[#This Row],[STOPA NACIONALNOG SUFINANCIRANJA %]]</f>
        <v>120873.40499999998</v>
      </c>
      <c r="Q1427" s="27">
        <v>805822.7</v>
      </c>
      <c r="R1427" s="27">
        <v>0</v>
      </c>
      <c r="S1427" s="27">
        <v>0</v>
      </c>
      <c r="T1427" s="20">
        <f>Ugovori_OPULJP[[#This Row],[Bespovratna sredstva - Ukupno (EU+Nac) HRK
= Ukupna ugovorena vrijednost bespovratnih sredstava]]+Ugovori_OPULJP[[#This Row],[Javni doprinos korisnika - HRK]]+Ugovori_OPULJP[[#This Row],[Privatni doprinos korisnika - HRK]]</f>
        <v>805822.7</v>
      </c>
      <c r="U1427" s="17" t="s">
        <v>5039</v>
      </c>
      <c r="V1427" s="17" t="s">
        <v>29</v>
      </c>
      <c r="W1427" s="35" t="s">
        <v>5297</v>
      </c>
      <c r="X1427" s="35" t="s">
        <v>5041</v>
      </c>
      <c r="Y1427" s="11"/>
    </row>
    <row r="1428" spans="1:25" ht="51" customHeight="1" x14ac:dyDescent="0.2">
      <c r="A1428" s="33" t="s">
        <v>5298</v>
      </c>
      <c r="B1428" s="34" t="s">
        <v>700</v>
      </c>
      <c r="C1428" s="35" t="s">
        <v>5036</v>
      </c>
      <c r="D1428" s="35" t="s">
        <v>5275</v>
      </c>
      <c r="E1428" s="17" t="s">
        <v>74</v>
      </c>
      <c r="F1428" s="37" t="s">
        <v>5299</v>
      </c>
      <c r="G1428" s="37" t="s">
        <v>5300</v>
      </c>
      <c r="H1428" s="19">
        <v>43669</v>
      </c>
      <c r="I1428" s="19">
        <v>44311</v>
      </c>
      <c r="J1428" s="19" t="str">
        <f ca="1">IF(Ugovori_OPULJP[[#This Row],[DATUM ZAVRŠETKA OPERACIJE]]&lt;TODAY(),"završen","u provedbi")</f>
        <v>završen</v>
      </c>
      <c r="K1428" s="18" t="s">
        <v>30</v>
      </c>
      <c r="L1428" s="18" t="s">
        <v>31</v>
      </c>
      <c r="M1428" s="42">
        <v>0.85</v>
      </c>
      <c r="N1428" s="42">
        <v>0.15</v>
      </c>
      <c r="O1428" s="27">
        <f>Ugovori_OPULJP[[#This Row],[Bespovratna sredstva - Ukupno (EU+Nac) HRK
= Ukupna ugovorena vrijednost bespovratnih sredstava]]*Ugovori_OPULJP[[#This Row],[EU STOPA SUFINANCIRANJA %
EU CO-FINANCING RATE %]]</f>
        <v>423787.05</v>
      </c>
      <c r="P1428" s="27">
        <f>Ugovori_OPULJP[[#This Row],[Bespovratna sredstva - Ukupno (EU+Nac) HRK
= Ukupna ugovorena vrijednost bespovratnih sredstava]]*Ugovori_OPULJP[[#This Row],[STOPA NACIONALNOG SUFINANCIRANJA %]]</f>
        <v>74785.95</v>
      </c>
      <c r="Q1428" s="27">
        <v>498573</v>
      </c>
      <c r="R1428" s="27">
        <v>0</v>
      </c>
      <c r="S1428" s="27">
        <v>0</v>
      </c>
      <c r="T1428" s="20">
        <f>Ugovori_OPULJP[[#This Row],[Bespovratna sredstva - Ukupno (EU+Nac) HRK
= Ukupna ugovorena vrijednost bespovratnih sredstava]]+Ugovori_OPULJP[[#This Row],[Javni doprinos korisnika - HRK]]+Ugovori_OPULJP[[#This Row],[Privatni doprinos korisnika - HRK]]</f>
        <v>498573</v>
      </c>
      <c r="U1428" s="17" t="s">
        <v>5039</v>
      </c>
      <c r="V1428" s="17" t="s">
        <v>29</v>
      </c>
      <c r="W1428" s="35" t="s">
        <v>5301</v>
      </c>
      <c r="X1428" s="35" t="s">
        <v>5041</v>
      </c>
      <c r="Y1428" s="11"/>
    </row>
    <row r="1429" spans="1:25" ht="38.25" customHeight="1" x14ac:dyDescent="0.2">
      <c r="A1429" s="33" t="s">
        <v>5302</v>
      </c>
      <c r="B1429" s="34" t="s">
        <v>700</v>
      </c>
      <c r="C1429" s="35" t="s">
        <v>5036</v>
      </c>
      <c r="D1429" s="35" t="s">
        <v>5275</v>
      </c>
      <c r="E1429" s="17" t="s">
        <v>74</v>
      </c>
      <c r="F1429" s="37" t="s">
        <v>12883</v>
      </c>
      <c r="G1429" s="37" t="s">
        <v>5303</v>
      </c>
      <c r="H1429" s="19">
        <v>43669</v>
      </c>
      <c r="I1429" s="19">
        <v>44219</v>
      </c>
      <c r="J1429" s="19" t="str">
        <f ca="1">IF(Ugovori_OPULJP[[#This Row],[DATUM ZAVRŠETKA OPERACIJE]]&lt;TODAY(),"završen","u provedbi")</f>
        <v>završen</v>
      </c>
      <c r="K1429" s="18" t="s">
        <v>97</v>
      </c>
      <c r="L1429" s="18" t="s">
        <v>97</v>
      </c>
      <c r="M1429" s="42">
        <v>0.85</v>
      </c>
      <c r="N1429" s="42">
        <v>0.15</v>
      </c>
      <c r="O1429" s="27">
        <f>Ugovori_OPULJP[[#This Row],[Bespovratna sredstva - Ukupno (EU+Nac) HRK
= Ukupna ugovorena vrijednost bespovratnih sredstava]]*Ugovori_OPULJP[[#This Row],[EU STOPA SUFINANCIRANJA %
EU CO-FINANCING RATE %]]</f>
        <v>424762.34</v>
      </c>
      <c r="P1429" s="27">
        <f>Ugovori_OPULJP[[#This Row],[Bespovratna sredstva - Ukupno (EU+Nac) HRK
= Ukupna ugovorena vrijednost bespovratnih sredstava]]*Ugovori_OPULJP[[#This Row],[STOPA NACIONALNOG SUFINANCIRANJA %]]</f>
        <v>74958.06</v>
      </c>
      <c r="Q1429" s="27">
        <v>499720.4</v>
      </c>
      <c r="R1429" s="27">
        <v>7344.8199999999488</v>
      </c>
      <c r="S1429" s="27">
        <v>0</v>
      </c>
      <c r="T1429" s="20">
        <f>Ugovori_OPULJP[[#This Row],[Bespovratna sredstva - Ukupno (EU+Nac) HRK
= Ukupna ugovorena vrijednost bespovratnih sredstava]]+Ugovori_OPULJP[[#This Row],[Javni doprinos korisnika - HRK]]+Ugovori_OPULJP[[#This Row],[Privatni doprinos korisnika - HRK]]</f>
        <v>507065.22</v>
      </c>
      <c r="U1429" s="17" t="s">
        <v>5039</v>
      </c>
      <c r="V1429" s="17" t="s">
        <v>29</v>
      </c>
      <c r="W1429" s="35" t="s">
        <v>5304</v>
      </c>
      <c r="X1429" s="35" t="s">
        <v>5041</v>
      </c>
      <c r="Y1429" s="11"/>
    </row>
    <row r="1430" spans="1:25" ht="38.25" customHeight="1" x14ac:dyDescent="0.2">
      <c r="A1430" s="33" t="s">
        <v>5305</v>
      </c>
      <c r="B1430" s="34" t="s">
        <v>700</v>
      </c>
      <c r="C1430" s="35" t="s">
        <v>5036</v>
      </c>
      <c r="D1430" s="35" t="s">
        <v>5275</v>
      </c>
      <c r="E1430" s="17" t="s">
        <v>74</v>
      </c>
      <c r="F1430" s="37" t="s">
        <v>5306</v>
      </c>
      <c r="G1430" s="37" t="s">
        <v>1913</v>
      </c>
      <c r="H1430" s="19">
        <v>43669</v>
      </c>
      <c r="I1430" s="19">
        <v>44219</v>
      </c>
      <c r="J1430" s="19" t="str">
        <f ca="1">IF(Ugovori_OPULJP[[#This Row],[DATUM ZAVRŠETKA OPERACIJE]]&lt;TODAY(),"završen","u provedbi")</f>
        <v>završen</v>
      </c>
      <c r="K1430" s="18" t="s">
        <v>560</v>
      </c>
      <c r="L1430" s="18" t="s">
        <v>560</v>
      </c>
      <c r="M1430" s="42">
        <v>0.85</v>
      </c>
      <c r="N1430" s="42">
        <v>0.15</v>
      </c>
      <c r="O1430" s="27">
        <f>Ugovori_OPULJP[[#This Row],[Bespovratna sredstva - Ukupno (EU+Nac) HRK
= Ukupna ugovorena vrijednost bespovratnih sredstava]]*Ugovori_OPULJP[[#This Row],[EU STOPA SUFINANCIRANJA %
EU CO-FINANCING RATE %]]</f>
        <v>224075.4615</v>
      </c>
      <c r="P1430" s="27">
        <f>Ugovori_OPULJP[[#This Row],[Bespovratna sredstva - Ukupno (EU+Nac) HRK
= Ukupna ugovorena vrijednost bespovratnih sredstava]]*Ugovori_OPULJP[[#This Row],[STOPA NACIONALNOG SUFINANCIRANJA %]]</f>
        <v>39542.728499999997</v>
      </c>
      <c r="Q1430" s="27">
        <v>263618.19</v>
      </c>
      <c r="R1430" s="27">
        <v>0</v>
      </c>
      <c r="S1430" s="27">
        <v>0</v>
      </c>
      <c r="T1430" s="20">
        <f>Ugovori_OPULJP[[#This Row],[Bespovratna sredstva - Ukupno (EU+Nac) HRK
= Ukupna ugovorena vrijednost bespovratnih sredstava]]+Ugovori_OPULJP[[#This Row],[Javni doprinos korisnika - HRK]]+Ugovori_OPULJP[[#This Row],[Privatni doprinos korisnika - HRK]]</f>
        <v>263618.19</v>
      </c>
      <c r="U1430" s="17" t="s">
        <v>5039</v>
      </c>
      <c r="V1430" s="17" t="s">
        <v>29</v>
      </c>
      <c r="W1430" s="35" t="s">
        <v>5307</v>
      </c>
      <c r="X1430" s="35" t="s">
        <v>5041</v>
      </c>
      <c r="Y1430" s="11"/>
    </row>
    <row r="1431" spans="1:25" ht="38.25" customHeight="1" x14ac:dyDescent="0.2">
      <c r="A1431" s="33" t="s">
        <v>5308</v>
      </c>
      <c r="B1431" s="34" t="s">
        <v>700</v>
      </c>
      <c r="C1431" s="35" t="s">
        <v>5036</v>
      </c>
      <c r="D1431" s="35" t="s">
        <v>5275</v>
      </c>
      <c r="E1431" s="17" t="s">
        <v>74</v>
      </c>
      <c r="F1431" s="37" t="s">
        <v>5309</v>
      </c>
      <c r="G1431" s="37" t="s">
        <v>5310</v>
      </c>
      <c r="H1431" s="19">
        <v>43669</v>
      </c>
      <c r="I1431" s="19">
        <v>44295</v>
      </c>
      <c r="J1431" s="19" t="str">
        <f ca="1">IF(Ugovori_OPULJP[[#This Row],[DATUM ZAVRŠETKA OPERACIJE]]&lt;TODAY(),"završen","u provedbi")</f>
        <v>završen</v>
      </c>
      <c r="K1431" s="18" t="s">
        <v>354</v>
      </c>
      <c r="L1431" s="18" t="s">
        <v>354</v>
      </c>
      <c r="M1431" s="42">
        <v>0.85</v>
      </c>
      <c r="N1431" s="42">
        <v>0.15</v>
      </c>
      <c r="O1431" s="27">
        <f>Ugovori_OPULJP[[#This Row],[Bespovratna sredstva - Ukupno (EU+Nac) HRK
= Ukupna ugovorena vrijednost bespovratnih sredstava]]*Ugovori_OPULJP[[#This Row],[EU STOPA SUFINANCIRANJA %
EU CO-FINANCING RATE %]]</f>
        <v>425000</v>
      </c>
      <c r="P1431" s="27">
        <f>Ugovori_OPULJP[[#This Row],[Bespovratna sredstva - Ukupno (EU+Nac) HRK
= Ukupna ugovorena vrijednost bespovratnih sredstava]]*Ugovori_OPULJP[[#This Row],[STOPA NACIONALNOG SUFINANCIRANJA %]]</f>
        <v>75000</v>
      </c>
      <c r="Q1431" s="27">
        <v>500000</v>
      </c>
      <c r="R1431" s="27">
        <v>0</v>
      </c>
      <c r="S1431" s="27">
        <v>0</v>
      </c>
      <c r="T1431" s="20">
        <f>Ugovori_OPULJP[[#This Row],[Bespovratna sredstva - Ukupno (EU+Nac) HRK
= Ukupna ugovorena vrijednost bespovratnih sredstava]]+Ugovori_OPULJP[[#This Row],[Javni doprinos korisnika - HRK]]+Ugovori_OPULJP[[#This Row],[Privatni doprinos korisnika - HRK]]</f>
        <v>500000</v>
      </c>
      <c r="U1431" s="17" t="s">
        <v>5039</v>
      </c>
      <c r="V1431" s="17" t="s">
        <v>29</v>
      </c>
      <c r="W1431" s="35" t="s">
        <v>5311</v>
      </c>
      <c r="X1431" s="35" t="s">
        <v>5041</v>
      </c>
      <c r="Y1431" s="11"/>
    </row>
    <row r="1432" spans="1:25" ht="38.25" customHeight="1" x14ac:dyDescent="0.2">
      <c r="A1432" s="33" t="s">
        <v>5312</v>
      </c>
      <c r="B1432" s="34" t="s">
        <v>700</v>
      </c>
      <c r="C1432" s="35" t="s">
        <v>5036</v>
      </c>
      <c r="D1432" s="35" t="s">
        <v>5275</v>
      </c>
      <c r="E1432" s="17" t="s">
        <v>74</v>
      </c>
      <c r="F1432" s="37" t="s">
        <v>5313</v>
      </c>
      <c r="G1432" s="37" t="s">
        <v>2004</v>
      </c>
      <c r="H1432" s="19">
        <v>43760</v>
      </c>
      <c r="I1432" s="19">
        <v>44345</v>
      </c>
      <c r="J1432" s="19" t="str">
        <f ca="1">IF(Ugovori_OPULJP[[#This Row],[DATUM ZAVRŠETKA OPERACIJE]]&lt;TODAY(),"završen","u provedbi")</f>
        <v>završen</v>
      </c>
      <c r="K1432" s="18" t="s">
        <v>77</v>
      </c>
      <c r="L1432" s="18" t="s">
        <v>77</v>
      </c>
      <c r="M1432" s="42">
        <v>0.85</v>
      </c>
      <c r="N1432" s="42">
        <v>0.15</v>
      </c>
      <c r="O1432" s="27">
        <f>Ugovori_OPULJP[[#This Row],[Bespovratna sredstva - Ukupno (EU+Nac) HRK
= Ukupna ugovorena vrijednost bespovratnih sredstava]]*Ugovori_OPULJP[[#This Row],[EU STOPA SUFINANCIRANJA %
EU CO-FINANCING RATE %]]</f>
        <v>422377.3505</v>
      </c>
      <c r="P1432" s="27">
        <f>Ugovori_OPULJP[[#This Row],[Bespovratna sredstva - Ukupno (EU+Nac) HRK
= Ukupna ugovorena vrijednost bespovratnih sredstava]]*Ugovori_OPULJP[[#This Row],[STOPA NACIONALNOG SUFINANCIRANJA %]]</f>
        <v>74537.179499999998</v>
      </c>
      <c r="Q1432" s="27">
        <v>496914.53</v>
      </c>
      <c r="R1432" s="27">
        <v>0</v>
      </c>
      <c r="S1432" s="27">
        <v>0</v>
      </c>
      <c r="T1432" s="20">
        <f>Ugovori_OPULJP[[#This Row],[Bespovratna sredstva - Ukupno (EU+Nac) HRK
= Ukupna ugovorena vrijednost bespovratnih sredstava]]+Ugovori_OPULJP[[#This Row],[Javni doprinos korisnika - HRK]]+Ugovori_OPULJP[[#This Row],[Privatni doprinos korisnika - HRK]]</f>
        <v>496914.53</v>
      </c>
      <c r="U1432" s="17" t="s">
        <v>5039</v>
      </c>
      <c r="V1432" s="17" t="s">
        <v>29</v>
      </c>
      <c r="W1432" s="35" t="s">
        <v>5314</v>
      </c>
      <c r="X1432" s="35" t="s">
        <v>5041</v>
      </c>
      <c r="Y1432" s="11"/>
    </row>
    <row r="1433" spans="1:25" ht="38.25" customHeight="1" x14ac:dyDescent="0.2">
      <c r="A1433" s="33" t="s">
        <v>5315</v>
      </c>
      <c r="B1433" s="34" t="s">
        <v>700</v>
      </c>
      <c r="C1433" s="35" t="s">
        <v>5036</v>
      </c>
      <c r="D1433" s="35" t="s">
        <v>5275</v>
      </c>
      <c r="E1433" s="17" t="s">
        <v>74</v>
      </c>
      <c r="F1433" s="37" t="s">
        <v>5316</v>
      </c>
      <c r="G1433" s="37" t="s">
        <v>5317</v>
      </c>
      <c r="H1433" s="19">
        <v>43669</v>
      </c>
      <c r="I1433" s="19">
        <v>44219</v>
      </c>
      <c r="J1433" s="19" t="str">
        <f ca="1">IF(Ugovori_OPULJP[[#This Row],[DATUM ZAVRŠETKA OPERACIJE]]&lt;TODAY(),"završen","u provedbi")</f>
        <v>završen</v>
      </c>
      <c r="K1433" s="18" t="s">
        <v>171</v>
      </c>
      <c r="L1433" s="18" t="s">
        <v>171</v>
      </c>
      <c r="M1433" s="42">
        <v>0.85</v>
      </c>
      <c r="N1433" s="42">
        <v>0.15</v>
      </c>
      <c r="O1433" s="27">
        <f>Ugovori_OPULJP[[#This Row],[Bespovratna sredstva - Ukupno (EU+Nac) HRK
= Ukupna ugovorena vrijednost bespovratnih sredstava]]*Ugovori_OPULJP[[#This Row],[EU STOPA SUFINANCIRANJA %
EU CO-FINANCING RATE %]]</f>
        <v>407447.5</v>
      </c>
      <c r="P1433" s="27">
        <f>Ugovori_OPULJP[[#This Row],[Bespovratna sredstva - Ukupno (EU+Nac) HRK
= Ukupna ugovorena vrijednost bespovratnih sredstava]]*Ugovori_OPULJP[[#This Row],[STOPA NACIONALNOG SUFINANCIRANJA %]]</f>
        <v>71902.5</v>
      </c>
      <c r="Q1433" s="27">
        <v>479350</v>
      </c>
      <c r="R1433" s="27">
        <v>0</v>
      </c>
      <c r="S1433" s="27">
        <v>0</v>
      </c>
      <c r="T1433" s="20">
        <f>Ugovori_OPULJP[[#This Row],[Bespovratna sredstva - Ukupno (EU+Nac) HRK
= Ukupna ugovorena vrijednost bespovratnih sredstava]]+Ugovori_OPULJP[[#This Row],[Javni doprinos korisnika - HRK]]+Ugovori_OPULJP[[#This Row],[Privatni doprinos korisnika - HRK]]</f>
        <v>479350</v>
      </c>
      <c r="U1433" s="17" t="s">
        <v>5039</v>
      </c>
      <c r="V1433" s="17" t="s">
        <v>29</v>
      </c>
      <c r="W1433" s="35" t="s">
        <v>5318</v>
      </c>
      <c r="X1433" s="35" t="s">
        <v>5041</v>
      </c>
      <c r="Y1433" s="11"/>
    </row>
    <row r="1434" spans="1:25" ht="38.25" customHeight="1" x14ac:dyDescent="0.2">
      <c r="A1434" s="33" t="s">
        <v>5319</v>
      </c>
      <c r="B1434" s="34" t="s">
        <v>700</v>
      </c>
      <c r="C1434" s="35" t="s">
        <v>5036</v>
      </c>
      <c r="D1434" s="35" t="s">
        <v>5275</v>
      </c>
      <c r="E1434" s="17" t="s">
        <v>74</v>
      </c>
      <c r="F1434" s="37" t="s">
        <v>5320</v>
      </c>
      <c r="G1434" s="37" t="s">
        <v>5321</v>
      </c>
      <c r="H1434" s="19">
        <v>43760</v>
      </c>
      <c r="I1434" s="19">
        <v>44126</v>
      </c>
      <c r="J1434" s="19" t="str">
        <f ca="1">IF(Ugovori_OPULJP[[#This Row],[DATUM ZAVRŠETKA OPERACIJE]]&lt;TODAY(),"završen","u provedbi")</f>
        <v>završen</v>
      </c>
      <c r="K1434" s="18" t="s">
        <v>31</v>
      </c>
      <c r="L1434" s="18" t="s">
        <v>31</v>
      </c>
      <c r="M1434" s="42">
        <v>0.85</v>
      </c>
      <c r="N1434" s="42">
        <v>0.15</v>
      </c>
      <c r="O1434" s="27">
        <f>Ugovori_OPULJP[[#This Row],[Bespovratna sredstva - Ukupno (EU+Nac) HRK
= Ukupna ugovorena vrijednost bespovratnih sredstava]]*Ugovori_OPULJP[[#This Row],[EU STOPA SUFINANCIRANJA %
EU CO-FINANCING RATE %]]</f>
        <v>424997.93449999997</v>
      </c>
      <c r="P1434" s="27">
        <f>Ugovori_OPULJP[[#This Row],[Bespovratna sredstva - Ukupno (EU+Nac) HRK
= Ukupna ugovorena vrijednost bespovratnih sredstava]]*Ugovori_OPULJP[[#This Row],[STOPA NACIONALNOG SUFINANCIRANJA %]]</f>
        <v>74999.635500000004</v>
      </c>
      <c r="Q1434" s="27">
        <v>499997.57</v>
      </c>
      <c r="R1434" s="27">
        <v>0</v>
      </c>
      <c r="S1434" s="27">
        <v>0.89</v>
      </c>
      <c r="T1434" s="20">
        <f>Ugovori_OPULJP[[#This Row],[Bespovratna sredstva - Ukupno (EU+Nac) HRK
= Ukupna ugovorena vrijednost bespovratnih sredstava]]+Ugovori_OPULJP[[#This Row],[Javni doprinos korisnika - HRK]]+Ugovori_OPULJP[[#This Row],[Privatni doprinos korisnika - HRK]]</f>
        <v>499998.46</v>
      </c>
      <c r="U1434" s="17" t="s">
        <v>5039</v>
      </c>
      <c r="V1434" s="17" t="s">
        <v>29</v>
      </c>
      <c r="W1434" s="35" t="s">
        <v>5322</v>
      </c>
      <c r="X1434" s="35" t="s">
        <v>5041</v>
      </c>
      <c r="Y1434" s="11"/>
    </row>
    <row r="1435" spans="1:25" ht="38.25" customHeight="1" x14ac:dyDescent="0.2">
      <c r="A1435" s="33" t="s">
        <v>5323</v>
      </c>
      <c r="B1435" s="34" t="s">
        <v>700</v>
      </c>
      <c r="C1435" s="35" t="s">
        <v>5036</v>
      </c>
      <c r="D1435" s="35" t="s">
        <v>5275</v>
      </c>
      <c r="E1435" s="17" t="s">
        <v>74</v>
      </c>
      <c r="F1435" s="37" t="s">
        <v>5324</v>
      </c>
      <c r="G1435" s="23" t="s">
        <v>123</v>
      </c>
      <c r="H1435" s="19">
        <v>43760</v>
      </c>
      <c r="I1435" s="19">
        <v>44126</v>
      </c>
      <c r="J1435" s="19" t="str">
        <f ca="1">IF(Ugovori_OPULJP[[#This Row],[DATUM ZAVRŠETKA OPERACIJE]]&lt;TODAY(),"završen","u provedbi")</f>
        <v>završen</v>
      </c>
      <c r="K1435" s="18" t="s">
        <v>5325</v>
      </c>
      <c r="L1435" s="18" t="s">
        <v>31</v>
      </c>
      <c r="M1435" s="42">
        <v>0.85</v>
      </c>
      <c r="N1435" s="42">
        <v>0.15</v>
      </c>
      <c r="O1435" s="27">
        <f>Ugovori_OPULJP[[#This Row],[Bespovratna sredstva - Ukupno (EU+Nac) HRK
= Ukupna ugovorena vrijednost bespovratnih sredstava]]*Ugovori_OPULJP[[#This Row],[EU STOPA SUFINANCIRANJA %
EU CO-FINANCING RATE %]]</f>
        <v>421491.86300000001</v>
      </c>
      <c r="P1435" s="27">
        <f>Ugovori_OPULJP[[#This Row],[Bespovratna sredstva - Ukupno (EU+Nac) HRK
= Ukupna ugovorena vrijednost bespovratnih sredstava]]*Ugovori_OPULJP[[#This Row],[STOPA NACIONALNOG SUFINANCIRANJA %]]</f>
        <v>74380.917000000001</v>
      </c>
      <c r="Q1435" s="27">
        <v>495872.78</v>
      </c>
      <c r="R1435" s="27">
        <v>0</v>
      </c>
      <c r="S1435" s="27">
        <v>0</v>
      </c>
      <c r="T1435" s="20">
        <f>Ugovori_OPULJP[[#This Row],[Bespovratna sredstva - Ukupno (EU+Nac) HRK
= Ukupna ugovorena vrijednost bespovratnih sredstava]]+Ugovori_OPULJP[[#This Row],[Javni doprinos korisnika - HRK]]+Ugovori_OPULJP[[#This Row],[Privatni doprinos korisnika - HRK]]</f>
        <v>495872.78</v>
      </c>
      <c r="U1435" s="17" t="s">
        <v>5039</v>
      </c>
      <c r="V1435" s="17" t="s">
        <v>29</v>
      </c>
      <c r="W1435" s="35" t="s">
        <v>5326</v>
      </c>
      <c r="X1435" s="35" t="s">
        <v>5041</v>
      </c>
      <c r="Y1435" s="11"/>
    </row>
    <row r="1436" spans="1:25" ht="38.25" customHeight="1" x14ac:dyDescent="0.2">
      <c r="A1436" s="33" t="s">
        <v>5327</v>
      </c>
      <c r="B1436" s="34" t="s">
        <v>700</v>
      </c>
      <c r="C1436" s="35" t="s">
        <v>5036</v>
      </c>
      <c r="D1436" s="35" t="s">
        <v>5275</v>
      </c>
      <c r="E1436" s="17" t="s">
        <v>74</v>
      </c>
      <c r="F1436" s="37" t="s">
        <v>5328</v>
      </c>
      <c r="G1436" s="37" t="s">
        <v>5329</v>
      </c>
      <c r="H1436" s="19">
        <v>43760</v>
      </c>
      <c r="I1436" s="19">
        <v>44126</v>
      </c>
      <c r="J1436" s="19" t="str">
        <f ca="1">IF(Ugovori_OPULJP[[#This Row],[DATUM ZAVRŠETKA OPERACIJE]]&lt;TODAY(),"završen","u provedbi")</f>
        <v>završen</v>
      </c>
      <c r="K1436" s="18" t="s">
        <v>5330</v>
      </c>
      <c r="L1436" s="18" t="s">
        <v>198</v>
      </c>
      <c r="M1436" s="42">
        <v>0.85</v>
      </c>
      <c r="N1436" s="42">
        <v>0.15</v>
      </c>
      <c r="O1436" s="27">
        <f>Ugovori_OPULJP[[#This Row],[Bespovratna sredstva - Ukupno (EU+Nac) HRK
= Ukupna ugovorena vrijednost bespovratnih sredstava]]*Ugovori_OPULJP[[#This Row],[EU STOPA SUFINANCIRANJA %
EU CO-FINANCING RATE %]]</f>
        <v>419179.87149999995</v>
      </c>
      <c r="P1436" s="27">
        <f>Ugovori_OPULJP[[#This Row],[Bespovratna sredstva - Ukupno (EU+Nac) HRK
= Ukupna ugovorena vrijednost bespovratnih sredstava]]*Ugovori_OPULJP[[#This Row],[STOPA NACIONALNOG SUFINANCIRANJA %]]</f>
        <v>73972.9185</v>
      </c>
      <c r="Q1436" s="27">
        <v>493152.79</v>
      </c>
      <c r="R1436" s="27">
        <v>0</v>
      </c>
      <c r="S1436" s="27">
        <v>0</v>
      </c>
      <c r="T1436" s="20">
        <f>Ugovori_OPULJP[[#This Row],[Bespovratna sredstva - Ukupno (EU+Nac) HRK
= Ukupna ugovorena vrijednost bespovratnih sredstava]]+Ugovori_OPULJP[[#This Row],[Javni doprinos korisnika - HRK]]+Ugovori_OPULJP[[#This Row],[Privatni doprinos korisnika - HRK]]</f>
        <v>493152.79</v>
      </c>
      <c r="U1436" s="17" t="s">
        <v>5039</v>
      </c>
      <c r="V1436" s="17" t="s">
        <v>29</v>
      </c>
      <c r="W1436" s="35" t="s">
        <v>5331</v>
      </c>
      <c r="X1436" s="35" t="s">
        <v>5041</v>
      </c>
      <c r="Y1436" s="11"/>
    </row>
    <row r="1437" spans="1:25" ht="38.25" customHeight="1" x14ac:dyDescent="0.2">
      <c r="A1437" s="33" t="s">
        <v>5332</v>
      </c>
      <c r="B1437" s="34" t="s">
        <v>700</v>
      </c>
      <c r="C1437" s="35" t="s">
        <v>5036</v>
      </c>
      <c r="D1437" s="35" t="s">
        <v>5275</v>
      </c>
      <c r="E1437" s="17" t="s">
        <v>74</v>
      </c>
      <c r="F1437" s="37" t="s">
        <v>5333</v>
      </c>
      <c r="G1437" s="37" t="s">
        <v>5334</v>
      </c>
      <c r="H1437" s="19">
        <v>43760</v>
      </c>
      <c r="I1437" s="19">
        <v>44126</v>
      </c>
      <c r="J1437" s="19" t="str">
        <f ca="1">IF(Ugovori_OPULJP[[#This Row],[DATUM ZAVRŠETKA OPERACIJE]]&lt;TODAY(),"završen","u provedbi")</f>
        <v>završen</v>
      </c>
      <c r="K1437" s="18" t="s">
        <v>31</v>
      </c>
      <c r="L1437" s="18" t="s">
        <v>31</v>
      </c>
      <c r="M1437" s="42">
        <v>0.85</v>
      </c>
      <c r="N1437" s="42">
        <v>0.15</v>
      </c>
      <c r="O1437" s="27">
        <f>Ugovori_OPULJP[[#This Row],[Bespovratna sredstva - Ukupno (EU+Nac) HRK
= Ukupna ugovorena vrijednost bespovratnih sredstava]]*Ugovori_OPULJP[[#This Row],[EU STOPA SUFINANCIRANJA %
EU CO-FINANCING RATE %]]</f>
        <v>424915</v>
      </c>
      <c r="P1437" s="27">
        <f>Ugovori_OPULJP[[#This Row],[Bespovratna sredstva - Ukupno (EU+Nac) HRK
= Ukupna ugovorena vrijednost bespovratnih sredstava]]*Ugovori_OPULJP[[#This Row],[STOPA NACIONALNOG SUFINANCIRANJA %]]</f>
        <v>74985</v>
      </c>
      <c r="Q1437" s="27">
        <v>499900</v>
      </c>
      <c r="R1437" s="27">
        <v>0</v>
      </c>
      <c r="S1437" s="27">
        <v>0</v>
      </c>
      <c r="T1437" s="20">
        <f>Ugovori_OPULJP[[#This Row],[Bespovratna sredstva - Ukupno (EU+Nac) HRK
= Ukupna ugovorena vrijednost bespovratnih sredstava]]+Ugovori_OPULJP[[#This Row],[Javni doprinos korisnika - HRK]]+Ugovori_OPULJP[[#This Row],[Privatni doprinos korisnika - HRK]]</f>
        <v>499900</v>
      </c>
      <c r="U1437" s="17" t="s">
        <v>5039</v>
      </c>
      <c r="V1437" s="17" t="s">
        <v>29</v>
      </c>
      <c r="W1437" s="35" t="s">
        <v>5335</v>
      </c>
      <c r="X1437" s="35" t="s">
        <v>5041</v>
      </c>
      <c r="Y1437" s="11"/>
    </row>
    <row r="1438" spans="1:25" ht="38.25" customHeight="1" x14ac:dyDescent="0.2">
      <c r="A1438" s="33" t="s">
        <v>5336</v>
      </c>
      <c r="B1438" s="34" t="s">
        <v>700</v>
      </c>
      <c r="C1438" s="35" t="s">
        <v>5036</v>
      </c>
      <c r="D1438" s="35" t="s">
        <v>5275</v>
      </c>
      <c r="E1438" s="17" t="s">
        <v>74</v>
      </c>
      <c r="F1438" s="37" t="s">
        <v>5337</v>
      </c>
      <c r="G1438" s="37" t="s">
        <v>5338</v>
      </c>
      <c r="H1438" s="19">
        <v>43760</v>
      </c>
      <c r="I1438" s="19">
        <v>44308</v>
      </c>
      <c r="J1438" s="19" t="str">
        <f ca="1">IF(Ugovori_OPULJP[[#This Row],[DATUM ZAVRŠETKA OPERACIJE]]&lt;TODAY(),"završen","u provedbi")</f>
        <v>završen</v>
      </c>
      <c r="K1438" s="18" t="s">
        <v>77</v>
      </c>
      <c r="L1438" s="18" t="s">
        <v>77</v>
      </c>
      <c r="M1438" s="42">
        <v>0.85</v>
      </c>
      <c r="N1438" s="42">
        <v>0.15</v>
      </c>
      <c r="O1438" s="27">
        <f>Ugovori_OPULJP[[#This Row],[Bespovratna sredstva - Ukupno (EU+Nac) HRK
= Ukupna ugovorena vrijednost bespovratnih sredstava]]*Ugovori_OPULJP[[#This Row],[EU STOPA SUFINANCIRANJA %
EU CO-FINANCING RATE %]]</f>
        <v>424722.10950000002</v>
      </c>
      <c r="P1438" s="27">
        <f>Ugovori_OPULJP[[#This Row],[Bespovratna sredstva - Ukupno (EU+Nac) HRK
= Ukupna ugovorena vrijednost bespovratnih sredstava]]*Ugovori_OPULJP[[#This Row],[STOPA NACIONALNOG SUFINANCIRANJA %]]</f>
        <v>74950.960500000001</v>
      </c>
      <c r="Q1438" s="27">
        <v>499673.07</v>
      </c>
      <c r="R1438" s="27">
        <v>0</v>
      </c>
      <c r="S1438" s="27">
        <v>0</v>
      </c>
      <c r="T1438" s="20">
        <f>Ugovori_OPULJP[[#This Row],[Bespovratna sredstva - Ukupno (EU+Nac) HRK
= Ukupna ugovorena vrijednost bespovratnih sredstava]]+Ugovori_OPULJP[[#This Row],[Javni doprinos korisnika - HRK]]+Ugovori_OPULJP[[#This Row],[Privatni doprinos korisnika - HRK]]</f>
        <v>499673.07</v>
      </c>
      <c r="U1438" s="17" t="s">
        <v>5039</v>
      </c>
      <c r="V1438" s="17" t="s">
        <v>29</v>
      </c>
      <c r="W1438" s="35" t="s">
        <v>5339</v>
      </c>
      <c r="X1438" s="35" t="s">
        <v>5041</v>
      </c>
      <c r="Y1438" s="11"/>
    </row>
    <row r="1439" spans="1:25" ht="38.25" customHeight="1" x14ac:dyDescent="0.2">
      <c r="A1439" s="33" t="s">
        <v>5340</v>
      </c>
      <c r="B1439" s="34" t="s">
        <v>700</v>
      </c>
      <c r="C1439" s="35" t="s">
        <v>5036</v>
      </c>
      <c r="D1439" s="35" t="s">
        <v>5275</v>
      </c>
      <c r="E1439" s="17" t="s">
        <v>74</v>
      </c>
      <c r="F1439" s="37" t="s">
        <v>5341</v>
      </c>
      <c r="G1439" s="37" t="s">
        <v>1462</v>
      </c>
      <c r="H1439" s="19">
        <v>43760</v>
      </c>
      <c r="I1439" s="19">
        <v>44308</v>
      </c>
      <c r="J1439" s="19" t="str">
        <f ca="1">IF(Ugovori_OPULJP[[#This Row],[DATUM ZAVRŠETKA OPERACIJE]]&lt;TODAY(),"završen","u provedbi")</f>
        <v>završen</v>
      </c>
      <c r="K1439" s="18" t="s">
        <v>209</v>
      </c>
      <c r="L1439" s="18" t="s">
        <v>209</v>
      </c>
      <c r="M1439" s="42">
        <v>0.85</v>
      </c>
      <c r="N1439" s="42">
        <v>0.15</v>
      </c>
      <c r="O1439" s="27">
        <f>Ugovori_OPULJP[[#This Row],[Bespovratna sredstva - Ukupno (EU+Nac) HRK
= Ukupna ugovorena vrijednost bespovratnih sredstava]]*Ugovori_OPULJP[[#This Row],[EU STOPA SUFINANCIRANJA %
EU CO-FINANCING RATE %]]</f>
        <v>423653.50650000002</v>
      </c>
      <c r="P1439" s="27">
        <f>Ugovori_OPULJP[[#This Row],[Bespovratna sredstva - Ukupno (EU+Nac) HRK
= Ukupna ugovorena vrijednost bespovratnih sredstava]]*Ugovori_OPULJP[[#This Row],[STOPA NACIONALNOG SUFINANCIRANJA %]]</f>
        <v>74762.383499999996</v>
      </c>
      <c r="Q1439" s="27">
        <v>498415.89</v>
      </c>
      <c r="R1439" s="27">
        <v>0</v>
      </c>
      <c r="S1439" s="27">
        <v>0</v>
      </c>
      <c r="T1439" s="20">
        <f>Ugovori_OPULJP[[#This Row],[Bespovratna sredstva - Ukupno (EU+Nac) HRK
= Ukupna ugovorena vrijednost bespovratnih sredstava]]+Ugovori_OPULJP[[#This Row],[Javni doprinos korisnika - HRK]]+Ugovori_OPULJP[[#This Row],[Privatni doprinos korisnika - HRK]]</f>
        <v>498415.89</v>
      </c>
      <c r="U1439" s="17" t="s">
        <v>5039</v>
      </c>
      <c r="V1439" s="17" t="s">
        <v>29</v>
      </c>
      <c r="W1439" s="35" t="s">
        <v>5342</v>
      </c>
      <c r="X1439" s="35" t="s">
        <v>5041</v>
      </c>
      <c r="Y1439" s="11"/>
    </row>
    <row r="1440" spans="1:25" ht="38.25" customHeight="1" x14ac:dyDescent="0.2">
      <c r="A1440" s="33" t="s">
        <v>5343</v>
      </c>
      <c r="B1440" s="34" t="s">
        <v>700</v>
      </c>
      <c r="C1440" s="35" t="s">
        <v>5036</v>
      </c>
      <c r="D1440" s="35" t="s">
        <v>5275</v>
      </c>
      <c r="E1440" s="17" t="s">
        <v>74</v>
      </c>
      <c r="F1440" s="37" t="s">
        <v>5344</v>
      </c>
      <c r="G1440" s="37" t="s">
        <v>5345</v>
      </c>
      <c r="H1440" s="19">
        <v>43760</v>
      </c>
      <c r="I1440" s="19">
        <v>44308</v>
      </c>
      <c r="J1440" s="19" t="str">
        <f ca="1">IF(Ugovori_OPULJP[[#This Row],[DATUM ZAVRŠETKA OPERACIJE]]&lt;TODAY(),"završen","u provedbi")</f>
        <v>završen</v>
      </c>
      <c r="K1440" s="18" t="s">
        <v>30</v>
      </c>
      <c r="L1440" s="18" t="s">
        <v>31</v>
      </c>
      <c r="M1440" s="42">
        <v>0.85</v>
      </c>
      <c r="N1440" s="42">
        <v>0.15</v>
      </c>
      <c r="O1440" s="27">
        <f>Ugovori_OPULJP[[#This Row],[Bespovratna sredstva - Ukupno (EU+Nac) HRK
= Ukupna ugovorena vrijednost bespovratnih sredstava]]*Ugovori_OPULJP[[#This Row],[EU STOPA SUFINANCIRANJA %
EU CO-FINANCING RATE %]]</f>
        <v>375105</v>
      </c>
      <c r="P1440" s="27">
        <f>Ugovori_OPULJP[[#This Row],[Bespovratna sredstva - Ukupno (EU+Nac) HRK
= Ukupna ugovorena vrijednost bespovratnih sredstava]]*Ugovori_OPULJP[[#This Row],[STOPA NACIONALNOG SUFINANCIRANJA %]]</f>
        <v>66195</v>
      </c>
      <c r="Q1440" s="27">
        <v>441300</v>
      </c>
      <c r="R1440" s="27">
        <v>0</v>
      </c>
      <c r="S1440" s="27">
        <v>0</v>
      </c>
      <c r="T1440" s="20">
        <f>Ugovori_OPULJP[[#This Row],[Bespovratna sredstva - Ukupno (EU+Nac) HRK
= Ukupna ugovorena vrijednost bespovratnih sredstava]]+Ugovori_OPULJP[[#This Row],[Javni doprinos korisnika - HRK]]+Ugovori_OPULJP[[#This Row],[Privatni doprinos korisnika - HRK]]</f>
        <v>441300</v>
      </c>
      <c r="U1440" s="17" t="s">
        <v>5039</v>
      </c>
      <c r="V1440" s="17" t="s">
        <v>29</v>
      </c>
      <c r="W1440" s="35" t="s">
        <v>5346</v>
      </c>
      <c r="X1440" s="35" t="s">
        <v>5041</v>
      </c>
      <c r="Y1440" s="11"/>
    </row>
    <row r="1441" spans="1:25" ht="38.25" customHeight="1" x14ac:dyDescent="0.2">
      <c r="A1441" s="33" t="s">
        <v>5347</v>
      </c>
      <c r="B1441" s="34" t="s">
        <v>700</v>
      </c>
      <c r="C1441" s="35" t="s">
        <v>5036</v>
      </c>
      <c r="D1441" s="35" t="s">
        <v>5275</v>
      </c>
      <c r="E1441" s="17" t="s">
        <v>74</v>
      </c>
      <c r="F1441" s="37" t="s">
        <v>5348</v>
      </c>
      <c r="G1441" s="37" t="s">
        <v>5349</v>
      </c>
      <c r="H1441" s="19">
        <v>43872</v>
      </c>
      <c r="I1441" s="19">
        <v>44377</v>
      </c>
      <c r="J1441" s="19" t="str">
        <f ca="1">IF(Ugovori_OPULJP[[#This Row],[DATUM ZAVRŠETKA OPERACIJE]]&lt;TODAY(),"završen","u provedbi")</f>
        <v>završen</v>
      </c>
      <c r="K1441" s="18" t="s">
        <v>77</v>
      </c>
      <c r="L1441" s="18" t="s">
        <v>77</v>
      </c>
      <c r="M1441" s="42">
        <v>0.85</v>
      </c>
      <c r="N1441" s="42">
        <v>0.15</v>
      </c>
      <c r="O1441" s="27">
        <f>Ugovori_OPULJP[[#This Row],[Bespovratna sredstva - Ukupno (EU+Nac) HRK
= Ukupna ugovorena vrijednost bespovratnih sredstava]]*Ugovori_OPULJP[[#This Row],[EU STOPA SUFINANCIRANJA %
EU CO-FINANCING RATE %]]</f>
        <v>424997.82399999996</v>
      </c>
      <c r="P1441" s="27">
        <f>Ugovori_OPULJP[[#This Row],[Bespovratna sredstva - Ukupno (EU+Nac) HRK
= Ukupna ugovorena vrijednost bespovratnih sredstava]]*Ugovori_OPULJP[[#This Row],[STOPA NACIONALNOG SUFINANCIRANJA %]]</f>
        <v>74999.615999999995</v>
      </c>
      <c r="Q1441" s="27">
        <v>499997.44</v>
      </c>
      <c r="R1441" s="27">
        <v>0</v>
      </c>
      <c r="S1441" s="27">
        <v>0</v>
      </c>
      <c r="T1441" s="20">
        <f>Ugovori_OPULJP[[#This Row],[Bespovratna sredstva - Ukupno (EU+Nac) HRK
= Ukupna ugovorena vrijednost bespovratnih sredstava]]+Ugovori_OPULJP[[#This Row],[Javni doprinos korisnika - HRK]]+Ugovori_OPULJP[[#This Row],[Privatni doprinos korisnika - HRK]]</f>
        <v>499997.44</v>
      </c>
      <c r="U1441" s="17" t="s">
        <v>5039</v>
      </c>
      <c r="V1441" s="17" t="s">
        <v>29</v>
      </c>
      <c r="W1441" s="35" t="s">
        <v>5350</v>
      </c>
      <c r="X1441" s="35" t="s">
        <v>5041</v>
      </c>
      <c r="Y1441" s="11"/>
    </row>
    <row r="1442" spans="1:25" ht="38.25" customHeight="1" x14ac:dyDescent="0.2">
      <c r="A1442" s="33" t="s">
        <v>5351</v>
      </c>
      <c r="B1442" s="34" t="s">
        <v>700</v>
      </c>
      <c r="C1442" s="35" t="s">
        <v>5036</v>
      </c>
      <c r="D1442" s="35" t="s">
        <v>5275</v>
      </c>
      <c r="E1442" s="17" t="s">
        <v>74</v>
      </c>
      <c r="F1442" s="37" t="s">
        <v>5352</v>
      </c>
      <c r="G1442" s="37" t="s">
        <v>5353</v>
      </c>
      <c r="H1442" s="19">
        <v>44085</v>
      </c>
      <c r="I1442" s="19">
        <v>44754</v>
      </c>
      <c r="J1442" s="19" t="str">
        <f ca="1">IF(Ugovori_OPULJP[[#This Row],[DATUM ZAVRŠETKA OPERACIJE]]&lt;TODAY(),"završen","u provedbi")</f>
        <v>završen</v>
      </c>
      <c r="K1442" s="18" t="s">
        <v>243</v>
      </c>
      <c r="L1442" s="18" t="s">
        <v>243</v>
      </c>
      <c r="M1442" s="42">
        <v>0.85</v>
      </c>
      <c r="N1442" s="42">
        <v>0.15</v>
      </c>
      <c r="O1442" s="27">
        <f>Ugovori_OPULJP[[#This Row],[Bespovratna sredstva - Ukupno (EU+Nac) HRK
= Ukupna ugovorena vrijednost bespovratnih sredstava]]*Ugovori_OPULJP[[#This Row],[EU STOPA SUFINANCIRANJA %
EU CO-FINANCING RATE %]]</f>
        <v>356226.84</v>
      </c>
      <c r="P1442" s="27">
        <f>Ugovori_OPULJP[[#This Row],[Bespovratna sredstva - Ukupno (EU+Nac) HRK
= Ukupna ugovorena vrijednost bespovratnih sredstava]]*Ugovori_OPULJP[[#This Row],[STOPA NACIONALNOG SUFINANCIRANJA %]]</f>
        <v>62863.56</v>
      </c>
      <c r="Q1442" s="27">
        <v>419090.4</v>
      </c>
      <c r="R1442" s="27">
        <v>0</v>
      </c>
      <c r="S1442" s="27">
        <v>0</v>
      </c>
      <c r="T1442" s="20">
        <f>Ugovori_OPULJP[[#This Row],[Bespovratna sredstva - Ukupno (EU+Nac) HRK
= Ukupna ugovorena vrijednost bespovratnih sredstava]]+Ugovori_OPULJP[[#This Row],[Javni doprinos korisnika - HRK]]+Ugovori_OPULJP[[#This Row],[Privatni doprinos korisnika - HRK]]</f>
        <v>419090.4</v>
      </c>
      <c r="U1442" s="17" t="s">
        <v>5039</v>
      </c>
      <c r="V1442" s="17" t="s">
        <v>29</v>
      </c>
      <c r="W1442" s="35" t="s">
        <v>5354</v>
      </c>
      <c r="X1442" s="35" t="s">
        <v>5041</v>
      </c>
      <c r="Y1442" s="11"/>
    </row>
    <row r="1443" spans="1:25" ht="38.25" customHeight="1" x14ac:dyDescent="0.2">
      <c r="A1443" s="33" t="s">
        <v>5355</v>
      </c>
      <c r="B1443" s="34" t="s">
        <v>700</v>
      </c>
      <c r="C1443" s="35" t="s">
        <v>5036</v>
      </c>
      <c r="D1443" s="35" t="s">
        <v>5275</v>
      </c>
      <c r="E1443" s="17" t="s">
        <v>74</v>
      </c>
      <c r="F1443" s="37" t="s">
        <v>5356</v>
      </c>
      <c r="G1443" s="37" t="s">
        <v>5357</v>
      </c>
      <c r="H1443" s="19">
        <v>44084</v>
      </c>
      <c r="I1443" s="19">
        <v>44540</v>
      </c>
      <c r="J1443" s="19" t="str">
        <f ca="1">IF(Ugovori_OPULJP[[#This Row],[DATUM ZAVRŠETKA OPERACIJE]]&lt;TODAY(),"završen","u provedbi")</f>
        <v>završen</v>
      </c>
      <c r="K1443" s="18" t="s">
        <v>128</v>
      </c>
      <c r="L1443" s="18" t="s">
        <v>128</v>
      </c>
      <c r="M1443" s="42">
        <v>0.85</v>
      </c>
      <c r="N1443" s="42">
        <v>0.15</v>
      </c>
      <c r="O1443" s="27">
        <f>Ugovori_OPULJP[[#This Row],[Bespovratna sredstva - Ukupno (EU+Nac) HRK
= Ukupna ugovorena vrijednost bespovratnih sredstava]]*Ugovori_OPULJP[[#This Row],[EU STOPA SUFINANCIRANJA %
EU CO-FINANCING RATE %]]</f>
        <v>201781.47449999998</v>
      </c>
      <c r="P1443" s="27">
        <f>Ugovori_OPULJP[[#This Row],[Bespovratna sredstva - Ukupno (EU+Nac) HRK
= Ukupna ugovorena vrijednost bespovratnih sredstava]]*Ugovori_OPULJP[[#This Row],[STOPA NACIONALNOG SUFINANCIRANJA %]]</f>
        <v>35608.495499999997</v>
      </c>
      <c r="Q1443" s="27">
        <v>237389.97</v>
      </c>
      <c r="R1443" s="27">
        <v>0</v>
      </c>
      <c r="S1443" s="27">
        <v>0</v>
      </c>
      <c r="T1443" s="20">
        <f>Ugovori_OPULJP[[#This Row],[Bespovratna sredstva - Ukupno (EU+Nac) HRK
= Ukupna ugovorena vrijednost bespovratnih sredstava]]+Ugovori_OPULJP[[#This Row],[Javni doprinos korisnika - HRK]]+Ugovori_OPULJP[[#This Row],[Privatni doprinos korisnika - HRK]]</f>
        <v>237389.97</v>
      </c>
      <c r="U1443" s="17" t="s">
        <v>5039</v>
      </c>
      <c r="V1443" s="17" t="s">
        <v>29</v>
      </c>
      <c r="W1443" s="35" t="s">
        <v>5358</v>
      </c>
      <c r="X1443" s="35" t="s">
        <v>5041</v>
      </c>
      <c r="Y1443" s="11"/>
    </row>
    <row r="1444" spans="1:25" ht="51" customHeight="1" x14ac:dyDescent="0.2">
      <c r="A1444" s="33" t="s">
        <v>5359</v>
      </c>
      <c r="B1444" s="34" t="s">
        <v>700</v>
      </c>
      <c r="C1444" s="35" t="s">
        <v>5036</v>
      </c>
      <c r="D1444" s="35" t="s">
        <v>5275</v>
      </c>
      <c r="E1444" s="17" t="s">
        <v>74</v>
      </c>
      <c r="F1444" s="37" t="s">
        <v>5360</v>
      </c>
      <c r="G1444" s="23" t="s">
        <v>3066</v>
      </c>
      <c r="H1444" s="19">
        <v>43760</v>
      </c>
      <c r="I1444" s="19">
        <v>44482</v>
      </c>
      <c r="J1444" s="19" t="str">
        <f ca="1">IF(Ugovori_OPULJP[[#This Row],[DATUM ZAVRŠETKA OPERACIJE]]&lt;TODAY(),"završen","u provedbi")</f>
        <v>završen</v>
      </c>
      <c r="K1444" s="18" t="s">
        <v>5361</v>
      </c>
      <c r="L1444" s="18" t="s">
        <v>77</v>
      </c>
      <c r="M1444" s="42">
        <v>0.85</v>
      </c>
      <c r="N1444" s="42">
        <v>0.15</v>
      </c>
      <c r="O1444" s="27">
        <f>Ugovori_OPULJP[[#This Row],[Bespovratna sredstva - Ukupno (EU+Nac) HRK
= Ukupna ugovorena vrijednost bespovratnih sredstava]]*Ugovori_OPULJP[[#This Row],[EU STOPA SUFINANCIRANJA %
EU CO-FINANCING RATE %]]</f>
        <v>241410.50599999999</v>
      </c>
      <c r="P1444" s="27">
        <f>Ugovori_OPULJP[[#This Row],[Bespovratna sredstva - Ukupno (EU+Nac) HRK
= Ukupna ugovorena vrijednost bespovratnih sredstava]]*Ugovori_OPULJP[[#This Row],[STOPA NACIONALNOG SUFINANCIRANJA %]]</f>
        <v>42601.853999999999</v>
      </c>
      <c r="Q1444" s="27">
        <v>284012.36</v>
      </c>
      <c r="R1444" s="27">
        <v>0</v>
      </c>
      <c r="S1444" s="27">
        <v>0</v>
      </c>
      <c r="T1444" s="20">
        <f>Ugovori_OPULJP[[#This Row],[Bespovratna sredstva - Ukupno (EU+Nac) HRK
= Ukupna ugovorena vrijednost bespovratnih sredstava]]+Ugovori_OPULJP[[#This Row],[Javni doprinos korisnika - HRK]]+Ugovori_OPULJP[[#This Row],[Privatni doprinos korisnika - HRK]]</f>
        <v>284012.36</v>
      </c>
      <c r="U1444" s="17" t="s">
        <v>5039</v>
      </c>
      <c r="V1444" s="17" t="s">
        <v>29</v>
      </c>
      <c r="W1444" s="35" t="s">
        <v>5362</v>
      </c>
      <c r="X1444" s="35" t="s">
        <v>5041</v>
      </c>
      <c r="Y1444" s="11"/>
    </row>
    <row r="1445" spans="1:25" ht="38.25" customHeight="1" x14ac:dyDescent="0.2">
      <c r="A1445" s="33" t="s">
        <v>5363</v>
      </c>
      <c r="B1445" s="34" t="s">
        <v>700</v>
      </c>
      <c r="C1445" s="35" t="s">
        <v>5036</v>
      </c>
      <c r="D1445" s="35" t="s">
        <v>5275</v>
      </c>
      <c r="E1445" s="17" t="s">
        <v>74</v>
      </c>
      <c r="F1445" s="37" t="s">
        <v>5364</v>
      </c>
      <c r="G1445" s="37" t="s">
        <v>5365</v>
      </c>
      <c r="H1445" s="19">
        <v>43760</v>
      </c>
      <c r="I1445" s="19">
        <v>44308</v>
      </c>
      <c r="J1445" s="19" t="str">
        <f ca="1">IF(Ugovori_OPULJP[[#This Row],[DATUM ZAVRŠETKA OPERACIJE]]&lt;TODAY(),"završen","u provedbi")</f>
        <v>završen</v>
      </c>
      <c r="K1445" s="18" t="s">
        <v>5366</v>
      </c>
      <c r="L1445" s="18" t="s">
        <v>31</v>
      </c>
      <c r="M1445" s="42">
        <v>0.85</v>
      </c>
      <c r="N1445" s="42">
        <v>0.15</v>
      </c>
      <c r="O1445" s="27">
        <f>Ugovori_OPULJP[[#This Row],[Bespovratna sredstva - Ukupno (EU+Nac) HRK
= Ukupna ugovorena vrijednost bespovratnih sredstava]]*Ugovori_OPULJP[[#This Row],[EU STOPA SUFINANCIRANJA %
EU CO-FINANCING RATE %]]</f>
        <v>418710.1275</v>
      </c>
      <c r="P1445" s="27">
        <f>Ugovori_OPULJP[[#This Row],[Bespovratna sredstva - Ukupno (EU+Nac) HRK
= Ukupna ugovorena vrijednost bespovratnih sredstava]]*Ugovori_OPULJP[[#This Row],[STOPA NACIONALNOG SUFINANCIRANJA %]]</f>
        <v>73890.022500000006</v>
      </c>
      <c r="Q1445" s="27">
        <v>492600.15</v>
      </c>
      <c r="R1445" s="27">
        <v>0</v>
      </c>
      <c r="S1445" s="27">
        <v>0</v>
      </c>
      <c r="T1445" s="20">
        <f>Ugovori_OPULJP[[#This Row],[Bespovratna sredstva - Ukupno (EU+Nac) HRK
= Ukupna ugovorena vrijednost bespovratnih sredstava]]+Ugovori_OPULJP[[#This Row],[Javni doprinos korisnika - HRK]]+Ugovori_OPULJP[[#This Row],[Privatni doprinos korisnika - HRK]]</f>
        <v>492600.15</v>
      </c>
      <c r="U1445" s="17" t="s">
        <v>5039</v>
      </c>
      <c r="V1445" s="17" t="s">
        <v>29</v>
      </c>
      <c r="W1445" s="35" t="s">
        <v>5367</v>
      </c>
      <c r="X1445" s="35" t="s">
        <v>5041</v>
      </c>
      <c r="Y1445" s="11"/>
    </row>
    <row r="1446" spans="1:25" ht="38.25" customHeight="1" x14ac:dyDescent="0.2">
      <c r="A1446" s="33" t="s">
        <v>5368</v>
      </c>
      <c r="B1446" s="34" t="s">
        <v>700</v>
      </c>
      <c r="C1446" s="35" t="s">
        <v>5036</v>
      </c>
      <c r="D1446" s="35" t="s">
        <v>5275</v>
      </c>
      <c r="E1446" s="17" t="s">
        <v>74</v>
      </c>
      <c r="F1446" s="37" t="s">
        <v>5369</v>
      </c>
      <c r="G1446" s="37" t="s">
        <v>5370</v>
      </c>
      <c r="H1446" s="19">
        <v>44082</v>
      </c>
      <c r="I1446" s="19">
        <v>44447</v>
      </c>
      <c r="J1446" s="19" t="str">
        <f ca="1">IF(Ugovori_OPULJP[[#This Row],[DATUM ZAVRŠETKA OPERACIJE]]&lt;TODAY(),"završen","u provedbi")</f>
        <v>završen</v>
      </c>
      <c r="K1446" s="18" t="s">
        <v>5371</v>
      </c>
      <c r="L1446" s="18" t="s">
        <v>102</v>
      </c>
      <c r="M1446" s="42">
        <v>0.85</v>
      </c>
      <c r="N1446" s="42">
        <v>0.15</v>
      </c>
      <c r="O1446" s="27">
        <f>Ugovori_OPULJP[[#This Row],[Bespovratna sredstva - Ukupno (EU+Nac) HRK
= Ukupna ugovorena vrijednost bespovratnih sredstava]]*Ugovori_OPULJP[[#This Row],[EU STOPA SUFINANCIRANJA %
EU CO-FINANCING RATE %]]</f>
        <v>366238.42049999995</v>
      </c>
      <c r="P1446" s="27">
        <f>Ugovori_OPULJP[[#This Row],[Bespovratna sredstva - Ukupno (EU+Nac) HRK
= Ukupna ugovorena vrijednost bespovratnih sredstava]]*Ugovori_OPULJP[[#This Row],[STOPA NACIONALNOG SUFINANCIRANJA %]]</f>
        <v>64630.309499999996</v>
      </c>
      <c r="Q1446" s="27">
        <v>430868.73</v>
      </c>
      <c r="R1446" s="27">
        <v>0</v>
      </c>
      <c r="S1446" s="27">
        <v>0</v>
      </c>
      <c r="T1446" s="20">
        <f>Ugovori_OPULJP[[#This Row],[Bespovratna sredstva - Ukupno (EU+Nac) HRK
= Ukupna ugovorena vrijednost bespovratnih sredstava]]+Ugovori_OPULJP[[#This Row],[Javni doprinos korisnika - HRK]]+Ugovori_OPULJP[[#This Row],[Privatni doprinos korisnika - HRK]]</f>
        <v>430868.73</v>
      </c>
      <c r="U1446" s="17" t="s">
        <v>5039</v>
      </c>
      <c r="V1446" s="17" t="s">
        <v>29</v>
      </c>
      <c r="W1446" s="81" t="s">
        <v>5372</v>
      </c>
      <c r="X1446" s="35" t="s">
        <v>5041</v>
      </c>
      <c r="Y1446" s="11"/>
    </row>
    <row r="1447" spans="1:25" ht="38.25" customHeight="1" x14ac:dyDescent="0.2">
      <c r="A1447" s="33" t="s">
        <v>5373</v>
      </c>
      <c r="B1447" s="34" t="s">
        <v>700</v>
      </c>
      <c r="C1447" s="35" t="s">
        <v>5036</v>
      </c>
      <c r="D1447" s="35" t="s">
        <v>5275</v>
      </c>
      <c r="E1447" s="17" t="s">
        <v>74</v>
      </c>
      <c r="F1447" s="37" t="s">
        <v>5374</v>
      </c>
      <c r="G1447" s="37" t="s">
        <v>918</v>
      </c>
      <c r="H1447" s="19">
        <v>44081</v>
      </c>
      <c r="I1447" s="19">
        <v>44627</v>
      </c>
      <c r="J1447" s="19" t="str">
        <f ca="1">IF(Ugovori_OPULJP[[#This Row],[DATUM ZAVRŠETKA OPERACIJE]]&lt;TODAY(),"završen","u provedbi")</f>
        <v>završen</v>
      </c>
      <c r="K1447" s="18" t="s">
        <v>5375</v>
      </c>
      <c r="L1447" s="18" t="s">
        <v>198</v>
      </c>
      <c r="M1447" s="42">
        <v>0.85</v>
      </c>
      <c r="N1447" s="42">
        <v>0.15</v>
      </c>
      <c r="O1447" s="27">
        <f>Ugovori_OPULJP[[#This Row],[Bespovratna sredstva - Ukupno (EU+Nac) HRK
= Ukupna ugovorena vrijednost bespovratnih sredstava]]*Ugovori_OPULJP[[#This Row],[EU STOPA SUFINANCIRANJA %
EU CO-FINANCING RATE %]]</f>
        <v>389114.55550000002</v>
      </c>
      <c r="P1447" s="27">
        <f>Ugovori_OPULJP[[#This Row],[Bespovratna sredstva - Ukupno (EU+Nac) HRK
= Ukupna ugovorena vrijednost bespovratnih sredstava]]*Ugovori_OPULJP[[#This Row],[STOPA NACIONALNOG SUFINANCIRANJA %]]</f>
        <v>68667.2745</v>
      </c>
      <c r="Q1447" s="27">
        <v>457781.83</v>
      </c>
      <c r="R1447" s="27">
        <v>0</v>
      </c>
      <c r="S1447" s="27">
        <v>0</v>
      </c>
      <c r="T1447" s="20">
        <f>Ugovori_OPULJP[[#This Row],[Bespovratna sredstva - Ukupno (EU+Nac) HRK
= Ukupna ugovorena vrijednost bespovratnih sredstava]]+Ugovori_OPULJP[[#This Row],[Javni doprinos korisnika - HRK]]+Ugovori_OPULJP[[#This Row],[Privatni doprinos korisnika - HRK]]</f>
        <v>457781.83</v>
      </c>
      <c r="U1447" s="17" t="s">
        <v>5039</v>
      </c>
      <c r="V1447" s="17" t="s">
        <v>29</v>
      </c>
      <c r="W1447" s="81" t="s">
        <v>5376</v>
      </c>
      <c r="X1447" s="35" t="s">
        <v>5041</v>
      </c>
      <c r="Y1447" s="11"/>
    </row>
    <row r="1448" spans="1:25" ht="38.25" customHeight="1" x14ac:dyDescent="0.2">
      <c r="A1448" s="33" t="s">
        <v>5377</v>
      </c>
      <c r="B1448" s="34" t="s">
        <v>700</v>
      </c>
      <c r="C1448" s="35" t="s">
        <v>5036</v>
      </c>
      <c r="D1448" s="35" t="s">
        <v>5275</v>
      </c>
      <c r="E1448" s="17" t="s">
        <v>74</v>
      </c>
      <c r="F1448" s="37" t="s">
        <v>12986</v>
      </c>
      <c r="G1448" s="37" t="s">
        <v>5378</v>
      </c>
      <c r="H1448" s="19">
        <v>44084</v>
      </c>
      <c r="I1448" s="19">
        <v>44630</v>
      </c>
      <c r="J1448" s="19" t="str">
        <f ca="1">IF(Ugovori_OPULJP[[#This Row],[DATUM ZAVRŠETKA OPERACIJE]]&lt;TODAY(),"završen","u provedbi")</f>
        <v>završen</v>
      </c>
      <c r="K1448" s="18" t="s">
        <v>31</v>
      </c>
      <c r="L1448" s="18" t="s">
        <v>31</v>
      </c>
      <c r="M1448" s="42">
        <v>0.85</v>
      </c>
      <c r="N1448" s="42">
        <v>0.15</v>
      </c>
      <c r="O1448" s="27">
        <f>Ugovori_OPULJP[[#This Row],[Bespovratna sredstva - Ukupno (EU+Nac) HRK
= Ukupna ugovorena vrijednost bespovratnih sredstava]]*Ugovori_OPULJP[[#This Row],[EU STOPA SUFINANCIRANJA %
EU CO-FINANCING RATE %]]</f>
        <v>421728.72399999999</v>
      </c>
      <c r="P1448" s="27">
        <f>Ugovori_OPULJP[[#This Row],[Bespovratna sredstva - Ukupno (EU+Nac) HRK
= Ukupna ugovorena vrijednost bespovratnih sredstava]]*Ugovori_OPULJP[[#This Row],[STOPA NACIONALNOG SUFINANCIRANJA %]]</f>
        <v>74422.716</v>
      </c>
      <c r="Q1448" s="27">
        <v>496151.44</v>
      </c>
      <c r="R1448" s="27">
        <v>0</v>
      </c>
      <c r="S1448" s="27">
        <v>0</v>
      </c>
      <c r="T1448" s="20">
        <f>Ugovori_OPULJP[[#This Row],[Bespovratna sredstva - Ukupno (EU+Nac) HRK
= Ukupna ugovorena vrijednost bespovratnih sredstava]]+Ugovori_OPULJP[[#This Row],[Javni doprinos korisnika - HRK]]+Ugovori_OPULJP[[#This Row],[Privatni doprinos korisnika - HRK]]</f>
        <v>496151.44</v>
      </c>
      <c r="U1448" s="17" t="s">
        <v>5039</v>
      </c>
      <c r="V1448" s="17" t="s">
        <v>29</v>
      </c>
      <c r="W1448" s="81" t="s">
        <v>5379</v>
      </c>
      <c r="X1448" s="35" t="s">
        <v>5041</v>
      </c>
      <c r="Y1448" s="11"/>
    </row>
    <row r="1449" spans="1:25" ht="38.25" customHeight="1" x14ac:dyDescent="0.2">
      <c r="A1449" s="33" t="s">
        <v>5380</v>
      </c>
      <c r="B1449" s="34" t="s">
        <v>700</v>
      </c>
      <c r="C1449" s="35" t="s">
        <v>5036</v>
      </c>
      <c r="D1449" s="35" t="s">
        <v>5275</v>
      </c>
      <c r="E1449" s="17" t="s">
        <v>74</v>
      </c>
      <c r="F1449" s="37" t="s">
        <v>5381</v>
      </c>
      <c r="G1449" s="37" t="s">
        <v>5382</v>
      </c>
      <c r="H1449" s="19">
        <v>44090</v>
      </c>
      <c r="I1449" s="19">
        <v>44636</v>
      </c>
      <c r="J1449" s="19" t="str">
        <f ca="1">IF(Ugovori_OPULJP[[#This Row],[DATUM ZAVRŠETKA OPERACIJE]]&lt;TODAY(),"završen","u provedbi")</f>
        <v>završen</v>
      </c>
      <c r="K1449" s="18" t="s">
        <v>77</v>
      </c>
      <c r="L1449" s="18" t="s">
        <v>77</v>
      </c>
      <c r="M1449" s="42">
        <v>0.85</v>
      </c>
      <c r="N1449" s="42">
        <v>0.15</v>
      </c>
      <c r="O1449" s="27">
        <f>Ugovori_OPULJP[[#This Row],[Bespovratna sredstva - Ukupno (EU+Nac) HRK
= Ukupna ugovorena vrijednost bespovratnih sredstava]]*Ugovori_OPULJP[[#This Row],[EU STOPA SUFINANCIRANJA %
EU CO-FINANCING RATE %]]</f>
        <v>424999.23499999999</v>
      </c>
      <c r="P1449" s="27">
        <f>Ugovori_OPULJP[[#This Row],[Bespovratna sredstva - Ukupno (EU+Nac) HRK
= Ukupna ugovorena vrijednost bespovratnih sredstava]]*Ugovori_OPULJP[[#This Row],[STOPA NACIONALNOG SUFINANCIRANJA %]]</f>
        <v>74999.864999999991</v>
      </c>
      <c r="Q1449" s="27">
        <v>499999.1</v>
      </c>
      <c r="R1449" s="27">
        <v>0</v>
      </c>
      <c r="S1449" s="27">
        <v>0</v>
      </c>
      <c r="T1449" s="20">
        <f>Ugovori_OPULJP[[#This Row],[Bespovratna sredstva - Ukupno (EU+Nac) HRK
= Ukupna ugovorena vrijednost bespovratnih sredstava]]+Ugovori_OPULJP[[#This Row],[Javni doprinos korisnika - HRK]]+Ugovori_OPULJP[[#This Row],[Privatni doprinos korisnika - HRK]]</f>
        <v>499999.1</v>
      </c>
      <c r="U1449" s="17" t="s">
        <v>5039</v>
      </c>
      <c r="V1449" s="17" t="s">
        <v>29</v>
      </c>
      <c r="W1449" s="35" t="s">
        <v>5383</v>
      </c>
      <c r="X1449" s="35" t="s">
        <v>5041</v>
      </c>
      <c r="Y1449" s="11"/>
    </row>
    <row r="1450" spans="1:25" ht="38.25" customHeight="1" x14ac:dyDescent="0.2">
      <c r="A1450" s="33" t="s">
        <v>5384</v>
      </c>
      <c r="B1450" s="34" t="s">
        <v>700</v>
      </c>
      <c r="C1450" s="35" t="s">
        <v>5036</v>
      </c>
      <c r="D1450" s="35" t="s">
        <v>5275</v>
      </c>
      <c r="E1450" s="17" t="s">
        <v>74</v>
      </c>
      <c r="F1450" s="37" t="s">
        <v>5385</v>
      </c>
      <c r="G1450" s="37" t="s">
        <v>5386</v>
      </c>
      <c r="H1450" s="19">
        <v>43872</v>
      </c>
      <c r="I1450" s="19">
        <v>44419</v>
      </c>
      <c r="J1450" s="19" t="str">
        <f ca="1">IF(Ugovori_OPULJP[[#This Row],[DATUM ZAVRŠETKA OPERACIJE]]&lt;TODAY(),"završen","u provedbi")</f>
        <v>završen</v>
      </c>
      <c r="K1450" s="18" t="s">
        <v>248</v>
      </c>
      <c r="L1450" s="18" t="s">
        <v>248</v>
      </c>
      <c r="M1450" s="42">
        <v>0.85</v>
      </c>
      <c r="N1450" s="42">
        <v>0.15</v>
      </c>
      <c r="O1450" s="27">
        <f>Ugovori_OPULJP[[#This Row],[Bespovratna sredstva - Ukupno (EU+Nac) HRK
= Ukupna ugovorena vrijednost bespovratnih sredstava]]*Ugovori_OPULJP[[#This Row],[EU STOPA SUFINANCIRANJA %
EU CO-FINANCING RATE %]]</f>
        <v>786246.97399999993</v>
      </c>
      <c r="P1450" s="27">
        <f>Ugovori_OPULJP[[#This Row],[Bespovratna sredstva - Ukupno (EU+Nac) HRK
= Ukupna ugovorena vrijednost bespovratnih sredstava]]*Ugovori_OPULJP[[#This Row],[STOPA NACIONALNOG SUFINANCIRANJA %]]</f>
        <v>138749.46599999999</v>
      </c>
      <c r="Q1450" s="27">
        <v>924996.44</v>
      </c>
      <c r="R1450" s="27">
        <v>0</v>
      </c>
      <c r="S1450" s="27">
        <v>0</v>
      </c>
      <c r="T1450" s="20">
        <f>Ugovori_OPULJP[[#This Row],[Bespovratna sredstva - Ukupno (EU+Nac) HRK
= Ukupna ugovorena vrijednost bespovratnih sredstava]]+Ugovori_OPULJP[[#This Row],[Javni doprinos korisnika - HRK]]+Ugovori_OPULJP[[#This Row],[Privatni doprinos korisnika - HRK]]</f>
        <v>924996.44</v>
      </c>
      <c r="U1450" s="17" t="s">
        <v>5039</v>
      </c>
      <c r="V1450" s="17" t="s">
        <v>29</v>
      </c>
      <c r="W1450" s="35" t="s">
        <v>5387</v>
      </c>
      <c r="X1450" s="35" t="s">
        <v>5041</v>
      </c>
      <c r="Y1450" s="11"/>
    </row>
    <row r="1451" spans="1:25" ht="38.25" customHeight="1" x14ac:dyDescent="0.2">
      <c r="A1451" s="33" t="s">
        <v>5388</v>
      </c>
      <c r="B1451" s="34" t="s">
        <v>700</v>
      </c>
      <c r="C1451" s="35" t="s">
        <v>5036</v>
      </c>
      <c r="D1451" s="35" t="s">
        <v>5275</v>
      </c>
      <c r="E1451" s="17" t="s">
        <v>74</v>
      </c>
      <c r="F1451" s="37" t="s">
        <v>5389</v>
      </c>
      <c r="G1451" s="37" t="s">
        <v>5390</v>
      </c>
      <c r="H1451" s="19">
        <v>44081</v>
      </c>
      <c r="I1451" s="19">
        <v>44627</v>
      </c>
      <c r="J1451" s="19" t="str">
        <f ca="1">IF(Ugovori_OPULJP[[#This Row],[DATUM ZAVRŠETKA OPERACIJE]]&lt;TODAY(),"završen","u provedbi")</f>
        <v>završen</v>
      </c>
      <c r="K1451" s="18" t="s">
        <v>248</v>
      </c>
      <c r="L1451" s="18" t="s">
        <v>248</v>
      </c>
      <c r="M1451" s="42">
        <v>0.85</v>
      </c>
      <c r="N1451" s="42">
        <v>0.15</v>
      </c>
      <c r="O1451" s="27">
        <f>Ugovori_OPULJP[[#This Row],[Bespovratna sredstva - Ukupno (EU+Nac) HRK
= Ukupna ugovorena vrijednost bespovratnih sredstava]]*Ugovori_OPULJP[[#This Row],[EU STOPA SUFINANCIRANJA %
EU CO-FINANCING RATE %]]</f>
        <v>421114.174</v>
      </c>
      <c r="P1451" s="27">
        <f>Ugovori_OPULJP[[#This Row],[Bespovratna sredstva - Ukupno (EU+Nac) HRK
= Ukupna ugovorena vrijednost bespovratnih sredstava]]*Ugovori_OPULJP[[#This Row],[STOPA NACIONALNOG SUFINANCIRANJA %]]</f>
        <v>74314.266000000003</v>
      </c>
      <c r="Q1451" s="27">
        <v>495428.44</v>
      </c>
      <c r="R1451" s="27">
        <v>0</v>
      </c>
      <c r="S1451" s="27">
        <v>0</v>
      </c>
      <c r="T1451" s="20">
        <f>Ugovori_OPULJP[[#This Row],[Bespovratna sredstva - Ukupno (EU+Nac) HRK
= Ukupna ugovorena vrijednost bespovratnih sredstava]]+Ugovori_OPULJP[[#This Row],[Javni doprinos korisnika - HRK]]+Ugovori_OPULJP[[#This Row],[Privatni doprinos korisnika - HRK]]</f>
        <v>495428.44</v>
      </c>
      <c r="U1451" s="17" t="s">
        <v>5039</v>
      </c>
      <c r="V1451" s="17" t="s">
        <v>29</v>
      </c>
      <c r="W1451" s="81" t="s">
        <v>5391</v>
      </c>
      <c r="X1451" s="35" t="s">
        <v>5041</v>
      </c>
      <c r="Y1451" s="11"/>
    </row>
    <row r="1452" spans="1:25" ht="63.75" customHeight="1" x14ac:dyDescent="0.2">
      <c r="A1452" s="33" t="s">
        <v>5392</v>
      </c>
      <c r="B1452" s="34" t="s">
        <v>700</v>
      </c>
      <c r="C1452" s="35" t="s">
        <v>5036</v>
      </c>
      <c r="D1452" s="35" t="s">
        <v>5275</v>
      </c>
      <c r="E1452" s="17" t="s">
        <v>74</v>
      </c>
      <c r="F1452" s="37" t="s">
        <v>5393</v>
      </c>
      <c r="G1452" s="37" t="s">
        <v>1050</v>
      </c>
      <c r="H1452" s="19">
        <v>44083</v>
      </c>
      <c r="I1452" s="19">
        <v>44629</v>
      </c>
      <c r="J1452" s="19" t="str">
        <f ca="1">IF(Ugovori_OPULJP[[#This Row],[DATUM ZAVRŠETKA OPERACIJE]]&lt;TODAY(),"završen","u provedbi")</f>
        <v>završen</v>
      </c>
      <c r="K1452" s="18" t="s">
        <v>198</v>
      </c>
      <c r="L1452" s="18" t="s">
        <v>198</v>
      </c>
      <c r="M1452" s="42">
        <v>0.85</v>
      </c>
      <c r="N1452" s="42">
        <v>0.15</v>
      </c>
      <c r="O1452" s="27">
        <f>Ugovori_OPULJP[[#This Row],[Bespovratna sredstva - Ukupno (EU+Nac) HRK
= Ukupna ugovorena vrijednost bespovratnih sredstava]]*Ugovori_OPULJP[[#This Row],[EU STOPA SUFINANCIRANJA %
EU CO-FINANCING RATE %]]</f>
        <v>423712.84499999997</v>
      </c>
      <c r="P1452" s="27">
        <f>Ugovori_OPULJP[[#This Row],[Bespovratna sredstva - Ukupno (EU+Nac) HRK
= Ukupna ugovorena vrijednost bespovratnih sredstava]]*Ugovori_OPULJP[[#This Row],[STOPA NACIONALNOG SUFINANCIRANJA %]]</f>
        <v>74772.854999999996</v>
      </c>
      <c r="Q1452" s="27">
        <v>498485.7</v>
      </c>
      <c r="R1452" s="27">
        <v>0</v>
      </c>
      <c r="S1452" s="27">
        <v>0</v>
      </c>
      <c r="T1452" s="20">
        <f>Ugovori_OPULJP[[#This Row],[Bespovratna sredstva - Ukupno (EU+Nac) HRK
= Ukupna ugovorena vrijednost bespovratnih sredstava]]+Ugovori_OPULJP[[#This Row],[Javni doprinos korisnika - HRK]]+Ugovori_OPULJP[[#This Row],[Privatni doprinos korisnika - HRK]]</f>
        <v>498485.7</v>
      </c>
      <c r="U1452" s="17" t="s">
        <v>5039</v>
      </c>
      <c r="V1452" s="17" t="s">
        <v>29</v>
      </c>
      <c r="W1452" s="35" t="s">
        <v>5394</v>
      </c>
      <c r="X1452" s="35" t="s">
        <v>5041</v>
      </c>
      <c r="Y1452" s="11"/>
    </row>
    <row r="1453" spans="1:25" ht="38.25" customHeight="1" x14ac:dyDescent="0.2">
      <c r="A1453" s="33" t="s">
        <v>5395</v>
      </c>
      <c r="B1453" s="34" t="s">
        <v>700</v>
      </c>
      <c r="C1453" s="35" t="s">
        <v>5036</v>
      </c>
      <c r="D1453" s="35" t="s">
        <v>5275</v>
      </c>
      <c r="E1453" s="17" t="s">
        <v>74</v>
      </c>
      <c r="F1453" s="37" t="s">
        <v>5396</v>
      </c>
      <c r="G1453" s="37" t="s">
        <v>5070</v>
      </c>
      <c r="H1453" s="19">
        <v>43872</v>
      </c>
      <c r="I1453" s="19">
        <v>44419</v>
      </c>
      <c r="J1453" s="19" t="str">
        <f ca="1">IF(Ugovori_OPULJP[[#This Row],[DATUM ZAVRŠETKA OPERACIJE]]&lt;TODAY(),"završen","u provedbi")</f>
        <v>završen</v>
      </c>
      <c r="K1453" s="18" t="s">
        <v>31</v>
      </c>
      <c r="L1453" s="18" t="s">
        <v>31</v>
      </c>
      <c r="M1453" s="42">
        <v>0.85</v>
      </c>
      <c r="N1453" s="42">
        <v>0.15</v>
      </c>
      <c r="O1453" s="27">
        <f>Ugovori_OPULJP[[#This Row],[Bespovratna sredstva - Ukupno (EU+Nac) HRK
= Ukupna ugovorena vrijednost bespovratnih sredstava]]*Ugovori_OPULJP[[#This Row],[EU STOPA SUFINANCIRANJA %
EU CO-FINANCING RATE %]]</f>
        <v>730833.64650000003</v>
      </c>
      <c r="P1453" s="27">
        <f>Ugovori_OPULJP[[#This Row],[Bespovratna sredstva - Ukupno (EU+Nac) HRK
= Ukupna ugovorena vrijednost bespovratnih sredstava]]*Ugovori_OPULJP[[#This Row],[STOPA NACIONALNOG SUFINANCIRANJA %]]</f>
        <v>128970.64350000001</v>
      </c>
      <c r="Q1453" s="27">
        <v>859804.29</v>
      </c>
      <c r="R1453" s="27">
        <v>0</v>
      </c>
      <c r="S1453" s="27">
        <v>0</v>
      </c>
      <c r="T1453" s="20">
        <f>Ugovori_OPULJP[[#This Row],[Bespovratna sredstva - Ukupno (EU+Nac) HRK
= Ukupna ugovorena vrijednost bespovratnih sredstava]]+Ugovori_OPULJP[[#This Row],[Javni doprinos korisnika - HRK]]+Ugovori_OPULJP[[#This Row],[Privatni doprinos korisnika - HRK]]</f>
        <v>859804.29</v>
      </c>
      <c r="U1453" s="17" t="s">
        <v>5039</v>
      </c>
      <c r="V1453" s="17" t="s">
        <v>29</v>
      </c>
      <c r="W1453" s="35" t="s">
        <v>5397</v>
      </c>
      <c r="X1453" s="35" t="s">
        <v>5041</v>
      </c>
      <c r="Y1453" s="11"/>
    </row>
    <row r="1454" spans="1:25" ht="38.25" customHeight="1" x14ac:dyDescent="0.2">
      <c r="A1454" s="33" t="s">
        <v>5398</v>
      </c>
      <c r="B1454" s="34" t="s">
        <v>700</v>
      </c>
      <c r="C1454" s="35" t="s">
        <v>5036</v>
      </c>
      <c r="D1454" s="35" t="s">
        <v>5275</v>
      </c>
      <c r="E1454" s="17" t="s">
        <v>74</v>
      </c>
      <c r="F1454" s="37" t="s">
        <v>5399</v>
      </c>
      <c r="G1454" s="37" t="s">
        <v>5400</v>
      </c>
      <c r="H1454" s="19">
        <v>43872</v>
      </c>
      <c r="I1454" s="19">
        <v>44572</v>
      </c>
      <c r="J1454" s="19" t="str">
        <f ca="1">IF(Ugovori_OPULJP[[#This Row],[DATUM ZAVRŠETKA OPERACIJE]]&lt;TODAY(),"završen","u provedbi")</f>
        <v>završen</v>
      </c>
      <c r="K1454" s="18" t="s">
        <v>402</v>
      </c>
      <c r="L1454" s="18" t="s">
        <v>402</v>
      </c>
      <c r="M1454" s="42">
        <v>0.85</v>
      </c>
      <c r="N1454" s="42">
        <v>0.15</v>
      </c>
      <c r="O1454" s="27">
        <f>Ugovori_OPULJP[[#This Row],[Bespovratna sredstva - Ukupno (EU+Nac) HRK
= Ukupna ugovorena vrijednost bespovratnih sredstava]]*Ugovori_OPULJP[[#This Row],[EU STOPA SUFINANCIRANJA %
EU CO-FINANCING RATE %]]</f>
        <v>518029.76300000004</v>
      </c>
      <c r="P1454" s="27">
        <f>Ugovori_OPULJP[[#This Row],[Bespovratna sredstva - Ukupno (EU+Nac) HRK
= Ukupna ugovorena vrijednost bespovratnih sredstava]]*Ugovori_OPULJP[[#This Row],[STOPA NACIONALNOG SUFINANCIRANJA %]]</f>
        <v>91417.017000000007</v>
      </c>
      <c r="Q1454" s="27">
        <v>609446.78</v>
      </c>
      <c r="R1454" s="27">
        <v>0</v>
      </c>
      <c r="S1454" s="27">
        <v>0</v>
      </c>
      <c r="T1454" s="20">
        <f>Ugovori_OPULJP[[#This Row],[Bespovratna sredstva - Ukupno (EU+Nac) HRK
= Ukupna ugovorena vrijednost bespovratnih sredstava]]+Ugovori_OPULJP[[#This Row],[Javni doprinos korisnika - HRK]]+Ugovori_OPULJP[[#This Row],[Privatni doprinos korisnika - HRK]]</f>
        <v>609446.78</v>
      </c>
      <c r="U1454" s="17" t="s">
        <v>5039</v>
      </c>
      <c r="V1454" s="17" t="s">
        <v>29</v>
      </c>
      <c r="W1454" s="35" t="s">
        <v>5401</v>
      </c>
      <c r="X1454" s="35" t="s">
        <v>5041</v>
      </c>
      <c r="Y1454" s="11"/>
    </row>
    <row r="1455" spans="1:25" ht="38.25" customHeight="1" x14ac:dyDescent="0.2">
      <c r="A1455" s="33" t="s">
        <v>5402</v>
      </c>
      <c r="B1455" s="34" t="s">
        <v>700</v>
      </c>
      <c r="C1455" s="35" t="s">
        <v>5036</v>
      </c>
      <c r="D1455" s="35" t="s">
        <v>5275</v>
      </c>
      <c r="E1455" s="17" t="s">
        <v>74</v>
      </c>
      <c r="F1455" s="37" t="s">
        <v>5403</v>
      </c>
      <c r="G1455" s="37" t="s">
        <v>5338</v>
      </c>
      <c r="H1455" s="19">
        <v>43872</v>
      </c>
      <c r="I1455" s="19">
        <v>44660</v>
      </c>
      <c r="J1455" s="19" t="str">
        <f ca="1">IF(Ugovori_OPULJP[[#This Row],[DATUM ZAVRŠETKA OPERACIJE]]&lt;TODAY(),"završen","u provedbi")</f>
        <v>završen</v>
      </c>
      <c r="K1455" s="18" t="s">
        <v>77</v>
      </c>
      <c r="L1455" s="18" t="s">
        <v>77</v>
      </c>
      <c r="M1455" s="42">
        <v>0.85</v>
      </c>
      <c r="N1455" s="42">
        <v>0.15</v>
      </c>
      <c r="O1455" s="27">
        <f>Ugovori_OPULJP[[#This Row],[Bespovratna sredstva - Ukupno (EU+Nac) HRK
= Ukupna ugovorena vrijednost bespovratnih sredstava]]*Ugovori_OPULJP[[#This Row],[EU STOPA SUFINANCIRANJA %
EU CO-FINANCING RATE %]]</f>
        <v>849470.65399999998</v>
      </c>
      <c r="P1455" s="27">
        <f>Ugovori_OPULJP[[#This Row],[Bespovratna sredstva - Ukupno (EU+Nac) HRK
= Ukupna ugovorena vrijednost bespovratnih sredstava]]*Ugovori_OPULJP[[#This Row],[STOPA NACIONALNOG SUFINANCIRANJA %]]</f>
        <v>149906.58599999998</v>
      </c>
      <c r="Q1455" s="27">
        <v>999377.24</v>
      </c>
      <c r="R1455" s="27">
        <v>0</v>
      </c>
      <c r="S1455" s="27">
        <v>0</v>
      </c>
      <c r="T1455" s="20">
        <f>Ugovori_OPULJP[[#This Row],[Bespovratna sredstva - Ukupno (EU+Nac) HRK
= Ukupna ugovorena vrijednost bespovratnih sredstava]]+Ugovori_OPULJP[[#This Row],[Javni doprinos korisnika - HRK]]+Ugovori_OPULJP[[#This Row],[Privatni doprinos korisnika - HRK]]</f>
        <v>999377.24</v>
      </c>
      <c r="U1455" s="17" t="s">
        <v>5039</v>
      </c>
      <c r="V1455" s="17" t="s">
        <v>29</v>
      </c>
      <c r="W1455" s="35" t="s">
        <v>5404</v>
      </c>
      <c r="X1455" s="35" t="s">
        <v>5041</v>
      </c>
      <c r="Y1455" s="11"/>
    </row>
    <row r="1456" spans="1:25" ht="38.25" customHeight="1" x14ac:dyDescent="0.2">
      <c r="A1456" s="33" t="s">
        <v>5405</v>
      </c>
      <c r="B1456" s="34" t="s">
        <v>700</v>
      </c>
      <c r="C1456" s="35" t="s">
        <v>5036</v>
      </c>
      <c r="D1456" s="35" t="s">
        <v>5275</v>
      </c>
      <c r="E1456" s="17" t="s">
        <v>74</v>
      </c>
      <c r="F1456" s="37" t="s">
        <v>5406</v>
      </c>
      <c r="G1456" s="37" t="s">
        <v>5407</v>
      </c>
      <c r="H1456" s="19">
        <v>43872</v>
      </c>
      <c r="I1456" s="19">
        <v>44419</v>
      </c>
      <c r="J1456" s="19" t="str">
        <f ca="1">IF(Ugovori_OPULJP[[#This Row],[DATUM ZAVRŠETKA OPERACIJE]]&lt;TODAY(),"završen","u provedbi")</f>
        <v>završen</v>
      </c>
      <c r="K1456" s="18" t="s">
        <v>402</v>
      </c>
      <c r="L1456" s="18" t="s">
        <v>31</v>
      </c>
      <c r="M1456" s="42">
        <v>0.85</v>
      </c>
      <c r="N1456" s="42">
        <v>0.15</v>
      </c>
      <c r="O1456" s="27">
        <f>Ugovori_OPULJP[[#This Row],[Bespovratna sredstva - Ukupno (EU+Nac) HRK
= Ukupna ugovorena vrijednost bespovratnih sredstava]]*Ugovori_OPULJP[[#This Row],[EU STOPA SUFINANCIRANJA %
EU CO-FINANCING RATE %]]</f>
        <v>826811.92350000003</v>
      </c>
      <c r="P1456" s="27">
        <f>Ugovori_OPULJP[[#This Row],[Bespovratna sredstva - Ukupno (EU+Nac) HRK
= Ukupna ugovorena vrijednost bespovratnih sredstava]]*Ugovori_OPULJP[[#This Row],[STOPA NACIONALNOG SUFINANCIRANJA %]]</f>
        <v>145907.9865</v>
      </c>
      <c r="Q1456" s="27">
        <v>972719.91</v>
      </c>
      <c r="R1456" s="27">
        <v>0</v>
      </c>
      <c r="S1456" s="27">
        <v>0</v>
      </c>
      <c r="T1456" s="20">
        <f>Ugovori_OPULJP[[#This Row],[Bespovratna sredstva - Ukupno (EU+Nac) HRK
= Ukupna ugovorena vrijednost bespovratnih sredstava]]+Ugovori_OPULJP[[#This Row],[Javni doprinos korisnika - HRK]]+Ugovori_OPULJP[[#This Row],[Privatni doprinos korisnika - HRK]]</f>
        <v>972719.91</v>
      </c>
      <c r="U1456" s="17" t="s">
        <v>5039</v>
      </c>
      <c r="V1456" s="17" t="s">
        <v>29</v>
      </c>
      <c r="W1456" s="35" t="s">
        <v>5408</v>
      </c>
      <c r="X1456" s="35" t="s">
        <v>5041</v>
      </c>
      <c r="Y1456" s="11"/>
    </row>
    <row r="1457" spans="1:25" ht="38.25" customHeight="1" x14ac:dyDescent="0.2">
      <c r="A1457" s="33" t="s">
        <v>5409</v>
      </c>
      <c r="B1457" s="34" t="s">
        <v>700</v>
      </c>
      <c r="C1457" s="35" t="s">
        <v>5036</v>
      </c>
      <c r="D1457" s="35" t="s">
        <v>5275</v>
      </c>
      <c r="E1457" s="17" t="s">
        <v>74</v>
      </c>
      <c r="F1457" s="37" t="s">
        <v>5410</v>
      </c>
      <c r="G1457" s="37" t="s">
        <v>5411</v>
      </c>
      <c r="H1457" s="19">
        <v>43872</v>
      </c>
      <c r="I1457" s="19">
        <v>44419</v>
      </c>
      <c r="J1457" s="19" t="str">
        <f ca="1">IF(Ugovori_OPULJP[[#This Row],[DATUM ZAVRŠETKA OPERACIJE]]&lt;TODAY(),"završen","u provedbi")</f>
        <v>završen</v>
      </c>
      <c r="K1457" s="18" t="s">
        <v>31</v>
      </c>
      <c r="L1457" s="18" t="s">
        <v>31</v>
      </c>
      <c r="M1457" s="42">
        <v>0.85</v>
      </c>
      <c r="N1457" s="42">
        <v>0.15</v>
      </c>
      <c r="O1457" s="27">
        <f>Ugovori_OPULJP[[#This Row],[Bespovratna sredstva - Ukupno (EU+Nac) HRK
= Ukupna ugovorena vrijednost bespovratnih sredstava]]*Ugovori_OPULJP[[#This Row],[EU STOPA SUFINANCIRANJA %
EU CO-FINANCING RATE %]]</f>
        <v>841312.34549999994</v>
      </c>
      <c r="P1457" s="27">
        <f>Ugovori_OPULJP[[#This Row],[Bespovratna sredstva - Ukupno (EU+Nac) HRK
= Ukupna ugovorena vrijednost bespovratnih sredstava]]*Ugovori_OPULJP[[#This Row],[STOPA NACIONALNOG SUFINANCIRANJA %]]</f>
        <v>148466.88449999999</v>
      </c>
      <c r="Q1457" s="27">
        <v>989779.23</v>
      </c>
      <c r="R1457" s="27">
        <v>0</v>
      </c>
      <c r="S1457" s="27">
        <v>0</v>
      </c>
      <c r="T1457" s="20">
        <f>Ugovori_OPULJP[[#This Row],[Bespovratna sredstva - Ukupno (EU+Nac) HRK
= Ukupna ugovorena vrijednost bespovratnih sredstava]]+Ugovori_OPULJP[[#This Row],[Javni doprinos korisnika - HRK]]+Ugovori_OPULJP[[#This Row],[Privatni doprinos korisnika - HRK]]</f>
        <v>989779.23</v>
      </c>
      <c r="U1457" s="17" t="s">
        <v>5039</v>
      </c>
      <c r="V1457" s="17" t="s">
        <v>29</v>
      </c>
      <c r="W1457" s="35" t="s">
        <v>5412</v>
      </c>
      <c r="X1457" s="35" t="s">
        <v>5041</v>
      </c>
      <c r="Y1457" s="11"/>
    </row>
    <row r="1458" spans="1:25" ht="51" customHeight="1" x14ac:dyDescent="0.2">
      <c r="A1458" s="33" t="s">
        <v>5413</v>
      </c>
      <c r="B1458" s="34" t="s">
        <v>700</v>
      </c>
      <c r="C1458" s="35" t="s">
        <v>5036</v>
      </c>
      <c r="D1458" s="35" t="s">
        <v>5275</v>
      </c>
      <c r="E1458" s="17" t="s">
        <v>74</v>
      </c>
      <c r="F1458" s="37" t="s">
        <v>5414</v>
      </c>
      <c r="G1458" s="37" t="s">
        <v>5415</v>
      </c>
      <c r="H1458" s="19">
        <v>43872</v>
      </c>
      <c r="I1458" s="19">
        <v>44419</v>
      </c>
      <c r="J1458" s="19" t="str">
        <f ca="1">IF(Ugovori_OPULJP[[#This Row],[DATUM ZAVRŠETKA OPERACIJE]]&lt;TODAY(),"završen","u provedbi")</f>
        <v>završen</v>
      </c>
      <c r="K1458" s="18" t="s">
        <v>402</v>
      </c>
      <c r="L1458" s="18" t="s">
        <v>402</v>
      </c>
      <c r="M1458" s="42">
        <v>0.85</v>
      </c>
      <c r="N1458" s="42">
        <v>0.15</v>
      </c>
      <c r="O1458" s="27">
        <f>Ugovori_OPULJP[[#This Row],[Bespovratna sredstva - Ukupno (EU+Nac) HRK
= Ukupna ugovorena vrijednost bespovratnih sredstava]]*Ugovori_OPULJP[[#This Row],[EU STOPA SUFINANCIRANJA %
EU CO-FINANCING RATE %]]</f>
        <v>768775.45349999995</v>
      </c>
      <c r="P1458" s="27">
        <f>Ugovori_OPULJP[[#This Row],[Bespovratna sredstva - Ukupno (EU+Nac) HRK
= Ukupna ugovorena vrijednost bespovratnih sredstava]]*Ugovori_OPULJP[[#This Row],[STOPA NACIONALNOG SUFINANCIRANJA %]]</f>
        <v>135666.25649999999</v>
      </c>
      <c r="Q1458" s="27">
        <v>904441.71</v>
      </c>
      <c r="R1458" s="27">
        <v>0</v>
      </c>
      <c r="S1458" s="27">
        <v>0</v>
      </c>
      <c r="T1458" s="20">
        <f>Ugovori_OPULJP[[#This Row],[Bespovratna sredstva - Ukupno (EU+Nac) HRK
= Ukupna ugovorena vrijednost bespovratnih sredstava]]+Ugovori_OPULJP[[#This Row],[Javni doprinos korisnika - HRK]]+Ugovori_OPULJP[[#This Row],[Privatni doprinos korisnika - HRK]]</f>
        <v>904441.71</v>
      </c>
      <c r="U1458" s="17" t="s">
        <v>5039</v>
      </c>
      <c r="V1458" s="17" t="s">
        <v>29</v>
      </c>
      <c r="W1458" s="35" t="s">
        <v>5416</v>
      </c>
      <c r="X1458" s="35" t="s">
        <v>5041</v>
      </c>
      <c r="Y1458" s="11"/>
    </row>
    <row r="1459" spans="1:25" ht="38.25" customHeight="1" x14ac:dyDescent="0.2">
      <c r="A1459" s="33" t="s">
        <v>5417</v>
      </c>
      <c r="B1459" s="34" t="s">
        <v>700</v>
      </c>
      <c r="C1459" s="35" t="s">
        <v>5036</v>
      </c>
      <c r="D1459" s="35" t="s">
        <v>5275</v>
      </c>
      <c r="E1459" s="17" t="s">
        <v>74</v>
      </c>
      <c r="F1459" s="37" t="s">
        <v>5418</v>
      </c>
      <c r="G1459" s="37" t="s">
        <v>5419</v>
      </c>
      <c r="H1459" s="19">
        <v>43872</v>
      </c>
      <c r="I1459" s="19">
        <v>44472</v>
      </c>
      <c r="J1459" s="19" t="str">
        <f ca="1">IF(Ugovori_OPULJP[[#This Row],[DATUM ZAVRŠETKA OPERACIJE]]&lt;TODAY(),"završen","u provedbi")</f>
        <v>završen</v>
      </c>
      <c r="K1459" s="18" t="s">
        <v>31</v>
      </c>
      <c r="L1459" s="18" t="s">
        <v>31</v>
      </c>
      <c r="M1459" s="42">
        <v>0.85</v>
      </c>
      <c r="N1459" s="42">
        <v>0.15</v>
      </c>
      <c r="O1459" s="27">
        <f>Ugovori_OPULJP[[#This Row],[Bespovratna sredstva - Ukupno (EU+Nac) HRK
= Ukupna ugovorena vrijednost bespovratnih sredstava]]*Ugovori_OPULJP[[#This Row],[EU STOPA SUFINANCIRANJA %
EU CO-FINANCING RATE %]]</f>
        <v>849296.30200000003</v>
      </c>
      <c r="P1459" s="27">
        <f>Ugovori_OPULJP[[#This Row],[Bespovratna sredstva - Ukupno (EU+Nac) HRK
= Ukupna ugovorena vrijednost bespovratnih sredstava]]*Ugovori_OPULJP[[#This Row],[STOPA NACIONALNOG SUFINANCIRANJA %]]</f>
        <v>149875.818</v>
      </c>
      <c r="Q1459" s="27">
        <v>999172.12</v>
      </c>
      <c r="R1459" s="27">
        <v>0</v>
      </c>
      <c r="S1459" s="27">
        <v>0</v>
      </c>
      <c r="T1459" s="20">
        <f>Ugovori_OPULJP[[#This Row],[Bespovratna sredstva - Ukupno (EU+Nac) HRK
= Ukupna ugovorena vrijednost bespovratnih sredstava]]+Ugovori_OPULJP[[#This Row],[Javni doprinos korisnika - HRK]]+Ugovori_OPULJP[[#This Row],[Privatni doprinos korisnika - HRK]]</f>
        <v>999172.12</v>
      </c>
      <c r="U1459" s="17" t="s">
        <v>5039</v>
      </c>
      <c r="V1459" s="17" t="s">
        <v>29</v>
      </c>
      <c r="W1459" s="35" t="s">
        <v>5420</v>
      </c>
      <c r="X1459" s="35" t="s">
        <v>5041</v>
      </c>
      <c r="Y1459" s="11"/>
    </row>
    <row r="1460" spans="1:25" ht="38.25" customHeight="1" x14ac:dyDescent="0.2">
      <c r="A1460" s="33" t="s">
        <v>5421</v>
      </c>
      <c r="B1460" s="34" t="s">
        <v>700</v>
      </c>
      <c r="C1460" s="35" t="s">
        <v>5036</v>
      </c>
      <c r="D1460" s="35" t="s">
        <v>5275</v>
      </c>
      <c r="E1460" s="17" t="s">
        <v>74</v>
      </c>
      <c r="F1460" s="37" t="s">
        <v>5422</v>
      </c>
      <c r="G1460" s="37" t="s">
        <v>5423</v>
      </c>
      <c r="H1460" s="19">
        <v>43872</v>
      </c>
      <c r="I1460" s="19">
        <v>44489</v>
      </c>
      <c r="J1460" s="19" t="str">
        <f ca="1">IF(Ugovori_OPULJP[[#This Row],[DATUM ZAVRŠETKA OPERACIJE]]&lt;TODAY(),"završen","u provedbi")</f>
        <v>završen</v>
      </c>
      <c r="K1460" s="18" t="s">
        <v>5424</v>
      </c>
      <c r="L1460" s="18" t="s">
        <v>31</v>
      </c>
      <c r="M1460" s="42">
        <v>0.85</v>
      </c>
      <c r="N1460" s="42">
        <v>0.15</v>
      </c>
      <c r="O1460" s="27">
        <f>Ugovori_OPULJP[[#This Row],[Bespovratna sredstva - Ukupno (EU+Nac) HRK
= Ukupna ugovorena vrijednost bespovratnih sredstava]]*Ugovori_OPULJP[[#This Row],[EU STOPA SUFINANCIRANJA %
EU CO-FINANCING RATE %]]</f>
        <v>772311.49600000004</v>
      </c>
      <c r="P1460" s="27">
        <f>Ugovori_OPULJP[[#This Row],[Bespovratna sredstva - Ukupno (EU+Nac) HRK
= Ukupna ugovorena vrijednost bespovratnih sredstava]]*Ugovori_OPULJP[[#This Row],[STOPA NACIONALNOG SUFINANCIRANJA %]]</f>
        <v>136290.264</v>
      </c>
      <c r="Q1460" s="27">
        <v>908601.76</v>
      </c>
      <c r="R1460" s="27">
        <v>0</v>
      </c>
      <c r="S1460" s="27">
        <v>0</v>
      </c>
      <c r="T1460" s="20">
        <f>Ugovori_OPULJP[[#This Row],[Bespovratna sredstva - Ukupno (EU+Nac) HRK
= Ukupna ugovorena vrijednost bespovratnih sredstava]]+Ugovori_OPULJP[[#This Row],[Javni doprinos korisnika - HRK]]+Ugovori_OPULJP[[#This Row],[Privatni doprinos korisnika - HRK]]</f>
        <v>908601.76</v>
      </c>
      <c r="U1460" s="17" t="s">
        <v>5039</v>
      </c>
      <c r="V1460" s="17" t="s">
        <v>29</v>
      </c>
      <c r="W1460" s="35" t="s">
        <v>5425</v>
      </c>
      <c r="X1460" s="35" t="s">
        <v>5041</v>
      </c>
      <c r="Y1460" s="11"/>
    </row>
    <row r="1461" spans="1:25" ht="38.25" customHeight="1" x14ac:dyDescent="0.2">
      <c r="A1461" s="33" t="s">
        <v>5426</v>
      </c>
      <c r="B1461" s="34" t="s">
        <v>700</v>
      </c>
      <c r="C1461" s="35" t="s">
        <v>5036</v>
      </c>
      <c r="D1461" s="35" t="s">
        <v>5275</v>
      </c>
      <c r="E1461" s="17" t="s">
        <v>74</v>
      </c>
      <c r="F1461" s="37" t="s">
        <v>5427</v>
      </c>
      <c r="G1461" s="37" t="s">
        <v>5428</v>
      </c>
      <c r="H1461" s="19">
        <v>43872</v>
      </c>
      <c r="I1461" s="19">
        <v>44419</v>
      </c>
      <c r="J1461" s="19" t="str">
        <f ca="1">IF(Ugovori_OPULJP[[#This Row],[DATUM ZAVRŠETKA OPERACIJE]]&lt;TODAY(),"završen","u provedbi")</f>
        <v>završen</v>
      </c>
      <c r="K1461" s="18" t="s">
        <v>77</v>
      </c>
      <c r="L1461" s="18" t="s">
        <v>77</v>
      </c>
      <c r="M1461" s="42">
        <v>0.85</v>
      </c>
      <c r="N1461" s="42">
        <v>0.15</v>
      </c>
      <c r="O1461" s="27">
        <f>Ugovori_OPULJP[[#This Row],[Bespovratna sredstva - Ukupno (EU+Nac) HRK
= Ukupna ugovorena vrijednost bespovratnih sredstava]]*Ugovori_OPULJP[[#This Row],[EU STOPA SUFINANCIRANJA %
EU CO-FINANCING RATE %]]</f>
        <v>804493.6094999999</v>
      </c>
      <c r="P1461" s="27">
        <f>Ugovori_OPULJP[[#This Row],[Bespovratna sredstva - Ukupno (EU+Nac) HRK
= Ukupna ugovorena vrijednost bespovratnih sredstava]]*Ugovori_OPULJP[[#This Row],[STOPA NACIONALNOG SUFINANCIRANJA %]]</f>
        <v>141969.46049999999</v>
      </c>
      <c r="Q1461" s="27">
        <v>946463.07</v>
      </c>
      <c r="R1461" s="27">
        <v>0</v>
      </c>
      <c r="S1461" s="27">
        <v>0</v>
      </c>
      <c r="T1461" s="20">
        <f>Ugovori_OPULJP[[#This Row],[Bespovratna sredstva - Ukupno (EU+Nac) HRK
= Ukupna ugovorena vrijednost bespovratnih sredstava]]+Ugovori_OPULJP[[#This Row],[Javni doprinos korisnika - HRK]]+Ugovori_OPULJP[[#This Row],[Privatni doprinos korisnika - HRK]]</f>
        <v>946463.07</v>
      </c>
      <c r="U1461" s="17" t="s">
        <v>5039</v>
      </c>
      <c r="V1461" s="17" t="s">
        <v>29</v>
      </c>
      <c r="W1461" s="35" t="s">
        <v>5429</v>
      </c>
      <c r="X1461" s="35" t="s">
        <v>5041</v>
      </c>
      <c r="Y1461" s="11"/>
    </row>
    <row r="1462" spans="1:25" ht="51" customHeight="1" x14ac:dyDescent="0.2">
      <c r="A1462" s="33" t="s">
        <v>5430</v>
      </c>
      <c r="B1462" s="34" t="s">
        <v>700</v>
      </c>
      <c r="C1462" s="35" t="s">
        <v>5036</v>
      </c>
      <c r="D1462" s="35" t="s">
        <v>5275</v>
      </c>
      <c r="E1462" s="17" t="s">
        <v>74</v>
      </c>
      <c r="F1462" s="37" t="s">
        <v>5431</v>
      </c>
      <c r="G1462" s="37" t="s">
        <v>5432</v>
      </c>
      <c r="H1462" s="19">
        <v>43872</v>
      </c>
      <c r="I1462" s="19">
        <v>44419</v>
      </c>
      <c r="J1462" s="19" t="str">
        <f ca="1">IF(Ugovori_OPULJP[[#This Row],[DATUM ZAVRŠETKA OPERACIJE]]&lt;TODAY(),"završen","u provedbi")</f>
        <v>završen</v>
      </c>
      <c r="K1462" s="18" t="s">
        <v>31</v>
      </c>
      <c r="L1462" s="18" t="s">
        <v>31</v>
      </c>
      <c r="M1462" s="42">
        <v>0.85</v>
      </c>
      <c r="N1462" s="42">
        <v>0.15</v>
      </c>
      <c r="O1462" s="27">
        <f>Ugovori_OPULJP[[#This Row],[Bespovratna sredstva - Ukupno (EU+Nac) HRK
= Ukupna ugovorena vrijednost bespovratnih sredstava]]*Ugovori_OPULJP[[#This Row],[EU STOPA SUFINANCIRANJA %
EU CO-FINANCING RATE %]]</f>
        <v>848322.06599999999</v>
      </c>
      <c r="P1462" s="27">
        <f>Ugovori_OPULJP[[#This Row],[Bespovratna sredstva - Ukupno (EU+Nac) HRK
= Ukupna ugovorena vrijednost bespovratnih sredstava]]*Ugovori_OPULJP[[#This Row],[STOPA NACIONALNOG SUFINANCIRANJA %]]</f>
        <v>149703.894</v>
      </c>
      <c r="Q1462" s="27">
        <v>998025.96</v>
      </c>
      <c r="R1462" s="27">
        <v>0</v>
      </c>
      <c r="S1462" s="27">
        <v>0</v>
      </c>
      <c r="T1462" s="20">
        <f>Ugovori_OPULJP[[#This Row],[Bespovratna sredstva - Ukupno (EU+Nac) HRK
= Ukupna ugovorena vrijednost bespovratnih sredstava]]+Ugovori_OPULJP[[#This Row],[Javni doprinos korisnika - HRK]]+Ugovori_OPULJP[[#This Row],[Privatni doprinos korisnika - HRK]]</f>
        <v>998025.96</v>
      </c>
      <c r="U1462" s="17" t="s">
        <v>5039</v>
      </c>
      <c r="V1462" s="17" t="s">
        <v>29</v>
      </c>
      <c r="W1462" s="35" t="s">
        <v>5433</v>
      </c>
      <c r="X1462" s="35" t="s">
        <v>5041</v>
      </c>
      <c r="Y1462" s="11"/>
    </row>
    <row r="1463" spans="1:25" ht="51" customHeight="1" x14ac:dyDescent="0.2">
      <c r="A1463" s="33" t="s">
        <v>5434</v>
      </c>
      <c r="B1463" s="34" t="s">
        <v>700</v>
      </c>
      <c r="C1463" s="35" t="s">
        <v>5036</v>
      </c>
      <c r="D1463" s="35" t="s">
        <v>5275</v>
      </c>
      <c r="E1463" s="17" t="s">
        <v>74</v>
      </c>
      <c r="F1463" s="37" t="s">
        <v>5435</v>
      </c>
      <c r="G1463" s="37" t="s">
        <v>5436</v>
      </c>
      <c r="H1463" s="19">
        <v>43872</v>
      </c>
      <c r="I1463" s="46">
        <v>44419</v>
      </c>
      <c r="J1463" s="19" t="str">
        <f ca="1">IF(Ugovori_OPULJP[[#This Row],[DATUM ZAVRŠETKA OPERACIJE]]&lt;TODAY(),"završen","u provedbi")</f>
        <v>završen</v>
      </c>
      <c r="K1463" s="18" t="s">
        <v>171</v>
      </c>
      <c r="L1463" s="18" t="s">
        <v>171</v>
      </c>
      <c r="M1463" s="42">
        <v>0.85</v>
      </c>
      <c r="N1463" s="42">
        <v>0.15</v>
      </c>
      <c r="O1463" s="27">
        <f>Ugovori_OPULJP[[#This Row],[Bespovratna sredstva - Ukupno (EU+Nac) HRK
= Ukupna ugovorena vrijednost bespovratnih sredstava]]*Ugovori_OPULJP[[#This Row],[EU STOPA SUFINANCIRANJA %
EU CO-FINANCING RATE %]]</f>
        <v>845070.92649999994</v>
      </c>
      <c r="P1463" s="27">
        <f>Ugovori_OPULJP[[#This Row],[Bespovratna sredstva - Ukupno (EU+Nac) HRK
= Ukupna ugovorena vrijednost bespovratnih sredstava]]*Ugovori_OPULJP[[#This Row],[STOPA NACIONALNOG SUFINANCIRANJA %]]</f>
        <v>149130.1635</v>
      </c>
      <c r="Q1463" s="27">
        <v>994201.09</v>
      </c>
      <c r="R1463" s="27">
        <v>0</v>
      </c>
      <c r="S1463" s="27">
        <v>0</v>
      </c>
      <c r="T1463" s="20">
        <f>Ugovori_OPULJP[[#This Row],[Bespovratna sredstva - Ukupno (EU+Nac) HRK
= Ukupna ugovorena vrijednost bespovratnih sredstava]]+Ugovori_OPULJP[[#This Row],[Javni doprinos korisnika - HRK]]+Ugovori_OPULJP[[#This Row],[Privatni doprinos korisnika - HRK]]</f>
        <v>994201.09</v>
      </c>
      <c r="U1463" s="17" t="s">
        <v>5039</v>
      </c>
      <c r="V1463" s="17" t="s">
        <v>29</v>
      </c>
      <c r="W1463" s="35" t="s">
        <v>5437</v>
      </c>
      <c r="X1463" s="35" t="s">
        <v>5041</v>
      </c>
      <c r="Y1463" s="11"/>
    </row>
    <row r="1464" spans="1:25" ht="51" customHeight="1" x14ac:dyDescent="0.2">
      <c r="A1464" s="33" t="s">
        <v>5438</v>
      </c>
      <c r="B1464" s="34" t="s">
        <v>700</v>
      </c>
      <c r="C1464" s="35" t="s">
        <v>5036</v>
      </c>
      <c r="D1464" s="35" t="s">
        <v>5275</v>
      </c>
      <c r="E1464" s="17" t="s">
        <v>74</v>
      </c>
      <c r="F1464" s="37" t="s">
        <v>5439</v>
      </c>
      <c r="G1464" s="37" t="s">
        <v>5321</v>
      </c>
      <c r="H1464" s="19">
        <v>43872</v>
      </c>
      <c r="I1464" s="19">
        <v>44419</v>
      </c>
      <c r="J1464" s="19" t="str">
        <f ca="1">IF(Ugovori_OPULJP[[#This Row],[DATUM ZAVRŠETKA OPERACIJE]]&lt;TODAY(),"završen","u provedbi")</f>
        <v>završen</v>
      </c>
      <c r="K1464" s="18" t="s">
        <v>31</v>
      </c>
      <c r="L1464" s="18" t="s">
        <v>31</v>
      </c>
      <c r="M1464" s="42">
        <v>0.85</v>
      </c>
      <c r="N1464" s="42">
        <v>0.15</v>
      </c>
      <c r="O1464" s="27">
        <f>Ugovori_OPULJP[[#This Row],[Bespovratna sredstva - Ukupno (EU+Nac) HRK
= Ukupna ugovorena vrijednost bespovratnih sredstava]]*Ugovori_OPULJP[[#This Row],[EU STOPA SUFINANCIRANJA %
EU CO-FINANCING RATE %]]</f>
        <v>665848.5199999999</v>
      </c>
      <c r="P1464" s="27">
        <f>Ugovori_OPULJP[[#This Row],[Bespovratna sredstva - Ukupno (EU+Nac) HRK
= Ukupna ugovorena vrijednost bespovratnih sredstava]]*Ugovori_OPULJP[[#This Row],[STOPA NACIONALNOG SUFINANCIRANJA %]]</f>
        <v>117502.68</v>
      </c>
      <c r="Q1464" s="27">
        <v>783351.2</v>
      </c>
      <c r="R1464" s="27">
        <v>0</v>
      </c>
      <c r="S1464" s="27">
        <v>0.01</v>
      </c>
      <c r="T1464" s="20">
        <f>Ugovori_OPULJP[[#This Row],[Bespovratna sredstva - Ukupno (EU+Nac) HRK
= Ukupna ugovorena vrijednost bespovratnih sredstava]]+Ugovori_OPULJP[[#This Row],[Javni doprinos korisnika - HRK]]+Ugovori_OPULJP[[#This Row],[Privatni doprinos korisnika - HRK]]</f>
        <v>783351.21</v>
      </c>
      <c r="U1464" s="17" t="s">
        <v>5039</v>
      </c>
      <c r="V1464" s="17" t="s">
        <v>29</v>
      </c>
      <c r="W1464" s="35" t="s">
        <v>5440</v>
      </c>
      <c r="X1464" s="35" t="s">
        <v>5041</v>
      </c>
      <c r="Y1464" s="11"/>
    </row>
    <row r="1465" spans="1:25" ht="38.25" customHeight="1" x14ac:dyDescent="0.2">
      <c r="A1465" s="119" t="s">
        <v>5441</v>
      </c>
      <c r="B1465" s="34" t="s">
        <v>700</v>
      </c>
      <c r="C1465" s="35" t="s">
        <v>5036</v>
      </c>
      <c r="D1465" s="35" t="s">
        <v>5275</v>
      </c>
      <c r="E1465" s="17" t="s">
        <v>74</v>
      </c>
      <c r="F1465" s="37" t="s">
        <v>5442</v>
      </c>
      <c r="G1465" s="37" t="s">
        <v>5443</v>
      </c>
      <c r="H1465" s="19">
        <v>43669</v>
      </c>
      <c r="I1465" s="19">
        <v>44219</v>
      </c>
      <c r="J1465" s="19" t="str">
        <f ca="1">IF(Ugovori_OPULJP[[#This Row],[DATUM ZAVRŠETKA OPERACIJE]]&lt;TODAY(),"završen","u provedbi")</f>
        <v>završen</v>
      </c>
      <c r="K1465" s="18" t="s">
        <v>82</v>
      </c>
      <c r="L1465" s="18" t="s">
        <v>82</v>
      </c>
      <c r="M1465" s="42">
        <v>0.85</v>
      </c>
      <c r="N1465" s="42">
        <v>0.15</v>
      </c>
      <c r="O1465" s="27">
        <f>Ugovori_OPULJP[[#This Row],[Bespovratna sredstva - Ukupno (EU+Nac) HRK
= Ukupna ugovorena vrijednost bespovratnih sredstava]]*Ugovori_OPULJP[[#This Row],[EU STOPA SUFINANCIRANJA %
EU CO-FINANCING RATE %]]</f>
        <v>737964.21149999998</v>
      </c>
      <c r="P1465" s="27">
        <f>Ugovori_OPULJP[[#This Row],[Bespovratna sredstva - Ukupno (EU+Nac) HRK
= Ukupna ugovorena vrijednost bespovratnih sredstava]]*Ugovori_OPULJP[[#This Row],[STOPA NACIONALNOG SUFINANCIRANJA %]]</f>
        <v>130228.97849999998</v>
      </c>
      <c r="Q1465" s="27">
        <v>868193.19</v>
      </c>
      <c r="R1465" s="27">
        <v>0</v>
      </c>
      <c r="S1465" s="27">
        <v>0</v>
      </c>
      <c r="T1465" s="20">
        <f>Ugovori_OPULJP[[#This Row],[Bespovratna sredstva - Ukupno (EU+Nac) HRK
= Ukupna ugovorena vrijednost bespovratnih sredstava]]+Ugovori_OPULJP[[#This Row],[Javni doprinos korisnika - HRK]]+Ugovori_OPULJP[[#This Row],[Privatni doprinos korisnika - HRK]]</f>
        <v>868193.19</v>
      </c>
      <c r="U1465" s="17" t="s">
        <v>5039</v>
      </c>
      <c r="V1465" s="17" t="s">
        <v>29</v>
      </c>
      <c r="W1465" s="35" t="s">
        <v>5444</v>
      </c>
      <c r="X1465" s="35" t="s">
        <v>5041</v>
      </c>
      <c r="Y1465" s="11"/>
    </row>
    <row r="1466" spans="1:25" ht="38.25" customHeight="1" x14ac:dyDescent="0.2">
      <c r="A1466" s="119" t="s">
        <v>5445</v>
      </c>
      <c r="B1466" s="34" t="s">
        <v>700</v>
      </c>
      <c r="C1466" s="35" t="s">
        <v>5036</v>
      </c>
      <c r="D1466" s="35" t="s">
        <v>5275</v>
      </c>
      <c r="E1466" s="17" t="s">
        <v>74</v>
      </c>
      <c r="F1466" s="37" t="s">
        <v>5446</v>
      </c>
      <c r="G1466" s="37" t="s">
        <v>5447</v>
      </c>
      <c r="H1466" s="19">
        <v>43872</v>
      </c>
      <c r="I1466" s="19">
        <v>44419</v>
      </c>
      <c r="J1466" s="19" t="str">
        <f ca="1">IF(Ugovori_OPULJP[[#This Row],[DATUM ZAVRŠETKA OPERACIJE]]&lt;TODAY(),"završen","u provedbi")</f>
        <v>završen</v>
      </c>
      <c r="K1466" s="18" t="s">
        <v>128</v>
      </c>
      <c r="L1466" s="18" t="s">
        <v>128</v>
      </c>
      <c r="M1466" s="42">
        <v>0.85</v>
      </c>
      <c r="N1466" s="42">
        <v>0.15</v>
      </c>
      <c r="O1466" s="27">
        <f>Ugovori_OPULJP[[#This Row],[Bespovratna sredstva - Ukupno (EU+Nac) HRK
= Ukupna ugovorena vrijednost bespovratnih sredstava]]*Ugovori_OPULJP[[#This Row],[EU STOPA SUFINANCIRANJA %
EU CO-FINANCING RATE %]]</f>
        <v>492069.10549999995</v>
      </c>
      <c r="P1466" s="27">
        <f>Ugovori_OPULJP[[#This Row],[Bespovratna sredstva - Ukupno (EU+Nac) HRK
= Ukupna ugovorena vrijednost bespovratnih sredstava]]*Ugovori_OPULJP[[#This Row],[STOPA NACIONALNOG SUFINANCIRANJA %]]</f>
        <v>86835.724499999997</v>
      </c>
      <c r="Q1466" s="27">
        <v>578904.82999999996</v>
      </c>
      <c r="R1466" s="27">
        <v>0</v>
      </c>
      <c r="S1466" s="27">
        <v>0</v>
      </c>
      <c r="T1466" s="20">
        <f>Ugovori_OPULJP[[#This Row],[Bespovratna sredstva - Ukupno (EU+Nac) HRK
= Ukupna ugovorena vrijednost bespovratnih sredstava]]+Ugovori_OPULJP[[#This Row],[Javni doprinos korisnika - HRK]]+Ugovori_OPULJP[[#This Row],[Privatni doprinos korisnika - HRK]]</f>
        <v>578904.82999999996</v>
      </c>
      <c r="U1466" s="17" t="s">
        <v>5039</v>
      </c>
      <c r="V1466" s="17" t="s">
        <v>29</v>
      </c>
      <c r="W1466" s="35" t="s">
        <v>5448</v>
      </c>
      <c r="X1466" s="35" t="s">
        <v>5041</v>
      </c>
      <c r="Y1466" s="11"/>
    </row>
    <row r="1467" spans="1:25" ht="51" customHeight="1" x14ac:dyDescent="0.2">
      <c r="A1467" s="119" t="s">
        <v>5449</v>
      </c>
      <c r="B1467" s="34" t="s">
        <v>700</v>
      </c>
      <c r="C1467" s="35" t="s">
        <v>5036</v>
      </c>
      <c r="D1467" s="35" t="s">
        <v>5275</v>
      </c>
      <c r="E1467" s="17" t="s">
        <v>74</v>
      </c>
      <c r="F1467" s="37" t="s">
        <v>5450</v>
      </c>
      <c r="G1467" s="37" t="s">
        <v>5451</v>
      </c>
      <c r="H1467" s="19">
        <v>43872</v>
      </c>
      <c r="I1467" s="19">
        <v>44494</v>
      </c>
      <c r="J1467" s="19" t="str">
        <f ca="1">IF(Ugovori_OPULJP[[#This Row],[DATUM ZAVRŠETKA OPERACIJE]]&lt;TODAY(),"završen","u provedbi")</f>
        <v>završen</v>
      </c>
      <c r="K1467" s="18" t="s">
        <v>324</v>
      </c>
      <c r="L1467" s="18" t="s">
        <v>324</v>
      </c>
      <c r="M1467" s="42">
        <v>0.85</v>
      </c>
      <c r="N1467" s="42">
        <v>0.15</v>
      </c>
      <c r="O1467" s="27">
        <f>Ugovori_OPULJP[[#This Row],[Bespovratna sredstva - Ukupno (EU+Nac) HRK
= Ukupna ugovorena vrijednost bespovratnih sredstava]]*Ugovori_OPULJP[[#This Row],[EU STOPA SUFINANCIRANJA %
EU CO-FINANCING RATE %]]</f>
        <v>429941.73</v>
      </c>
      <c r="P1467" s="27">
        <f>Ugovori_OPULJP[[#This Row],[Bespovratna sredstva - Ukupno (EU+Nac) HRK
= Ukupna ugovorena vrijednost bespovratnih sredstava]]*Ugovori_OPULJP[[#This Row],[STOPA NACIONALNOG SUFINANCIRANJA %]]</f>
        <v>75872.069999999992</v>
      </c>
      <c r="Q1467" s="27">
        <v>505813.8</v>
      </c>
      <c r="R1467" s="27">
        <v>0</v>
      </c>
      <c r="S1467" s="27">
        <v>0</v>
      </c>
      <c r="T1467" s="20">
        <f>Ugovori_OPULJP[[#This Row],[Bespovratna sredstva - Ukupno (EU+Nac) HRK
= Ukupna ugovorena vrijednost bespovratnih sredstava]]+Ugovori_OPULJP[[#This Row],[Javni doprinos korisnika - HRK]]+Ugovori_OPULJP[[#This Row],[Privatni doprinos korisnika - HRK]]</f>
        <v>505813.8</v>
      </c>
      <c r="U1467" s="17" t="s">
        <v>5039</v>
      </c>
      <c r="V1467" s="17" t="s">
        <v>29</v>
      </c>
      <c r="W1467" s="35" t="s">
        <v>5452</v>
      </c>
      <c r="X1467" s="35" t="s">
        <v>5041</v>
      </c>
      <c r="Y1467" s="11"/>
    </row>
    <row r="1468" spans="1:25" ht="51" customHeight="1" x14ac:dyDescent="0.2">
      <c r="A1468" s="119" t="s">
        <v>5453</v>
      </c>
      <c r="B1468" s="34" t="s">
        <v>700</v>
      </c>
      <c r="C1468" s="35" t="s">
        <v>5036</v>
      </c>
      <c r="D1468" s="35" t="s">
        <v>5275</v>
      </c>
      <c r="E1468" s="17" t="s">
        <v>74</v>
      </c>
      <c r="F1468" s="37" t="s">
        <v>5454</v>
      </c>
      <c r="G1468" s="37" t="s">
        <v>5455</v>
      </c>
      <c r="H1468" s="19">
        <v>44084</v>
      </c>
      <c r="I1468" s="19">
        <v>44630</v>
      </c>
      <c r="J1468" s="19" t="str">
        <f ca="1">IF(Ugovori_OPULJP[[#This Row],[DATUM ZAVRŠETKA OPERACIJE]]&lt;TODAY(),"završen","u provedbi")</f>
        <v>završen</v>
      </c>
      <c r="K1468" s="18" t="s">
        <v>31</v>
      </c>
      <c r="L1468" s="18" t="s">
        <v>31</v>
      </c>
      <c r="M1468" s="42">
        <v>0.85</v>
      </c>
      <c r="N1468" s="42">
        <v>0.15</v>
      </c>
      <c r="O1468" s="27">
        <f>Ugovori_OPULJP[[#This Row],[Bespovratna sredstva - Ukupno (EU+Nac) HRK
= Ukupna ugovorena vrijednost bespovratnih sredstava]]*Ugovori_OPULJP[[#This Row],[EU STOPA SUFINANCIRANJA %
EU CO-FINANCING RATE %]]</f>
        <v>809842.56599999999</v>
      </c>
      <c r="P1468" s="27">
        <f>Ugovori_OPULJP[[#This Row],[Bespovratna sredstva - Ukupno (EU+Nac) HRK
= Ukupna ugovorena vrijednost bespovratnih sredstava]]*Ugovori_OPULJP[[#This Row],[STOPA NACIONALNOG SUFINANCIRANJA %]]</f>
        <v>142913.394</v>
      </c>
      <c r="Q1468" s="27">
        <v>952755.96</v>
      </c>
      <c r="R1468" s="27">
        <v>0</v>
      </c>
      <c r="S1468" s="27">
        <v>0</v>
      </c>
      <c r="T1468" s="20">
        <f>Ugovori_OPULJP[[#This Row],[Bespovratna sredstva - Ukupno (EU+Nac) HRK
= Ukupna ugovorena vrijednost bespovratnih sredstava]]+Ugovori_OPULJP[[#This Row],[Javni doprinos korisnika - HRK]]+Ugovori_OPULJP[[#This Row],[Privatni doprinos korisnika - HRK]]</f>
        <v>952755.96</v>
      </c>
      <c r="U1468" s="17" t="s">
        <v>5039</v>
      </c>
      <c r="V1468" s="17" t="s">
        <v>29</v>
      </c>
      <c r="W1468" s="35" t="s">
        <v>5456</v>
      </c>
      <c r="X1468" s="35" t="s">
        <v>5041</v>
      </c>
      <c r="Y1468" s="11"/>
    </row>
    <row r="1469" spans="1:25" ht="51" customHeight="1" x14ac:dyDescent="0.2">
      <c r="A1469" s="119" t="s">
        <v>5457</v>
      </c>
      <c r="B1469" s="34" t="s">
        <v>700</v>
      </c>
      <c r="C1469" s="35" t="s">
        <v>5036</v>
      </c>
      <c r="D1469" s="35" t="s">
        <v>5275</v>
      </c>
      <c r="E1469" s="17" t="s">
        <v>74</v>
      </c>
      <c r="F1469" s="37" t="s">
        <v>5458</v>
      </c>
      <c r="G1469" s="37" t="s">
        <v>5459</v>
      </c>
      <c r="H1469" s="19">
        <v>44084</v>
      </c>
      <c r="I1469" s="19">
        <v>44709</v>
      </c>
      <c r="J1469" s="19" t="str">
        <f ca="1">IF(Ugovori_OPULJP[[#This Row],[DATUM ZAVRŠETKA OPERACIJE]]&lt;TODAY(),"završen","u provedbi")</f>
        <v>završen</v>
      </c>
      <c r="K1469" s="18" t="s">
        <v>97</v>
      </c>
      <c r="L1469" s="18" t="s">
        <v>97</v>
      </c>
      <c r="M1469" s="42">
        <v>0.85</v>
      </c>
      <c r="N1469" s="42">
        <v>0.15</v>
      </c>
      <c r="O1469" s="27">
        <f>Ugovori_OPULJP[[#This Row],[Bespovratna sredstva - Ukupno (EU+Nac) HRK
= Ukupna ugovorena vrijednost bespovratnih sredstava]]*Ugovori_OPULJP[[#This Row],[EU STOPA SUFINANCIRANJA %
EU CO-FINANCING RATE %]]</f>
        <v>849952.4</v>
      </c>
      <c r="P1469" s="27">
        <f>Ugovori_OPULJP[[#This Row],[Bespovratna sredstva - Ukupno (EU+Nac) HRK
= Ukupna ugovorena vrijednost bespovratnih sredstava]]*Ugovori_OPULJP[[#This Row],[STOPA NACIONALNOG SUFINANCIRANJA %]]</f>
        <v>149991.6</v>
      </c>
      <c r="Q1469" s="27">
        <v>999944</v>
      </c>
      <c r="R1469" s="27">
        <v>0</v>
      </c>
      <c r="S1469" s="27">
        <v>0</v>
      </c>
      <c r="T1469" s="20">
        <f>Ugovori_OPULJP[[#This Row],[Bespovratna sredstva - Ukupno (EU+Nac) HRK
= Ukupna ugovorena vrijednost bespovratnih sredstava]]+Ugovori_OPULJP[[#This Row],[Javni doprinos korisnika - HRK]]+Ugovori_OPULJP[[#This Row],[Privatni doprinos korisnika - HRK]]</f>
        <v>999944</v>
      </c>
      <c r="U1469" s="17" t="s">
        <v>5039</v>
      </c>
      <c r="V1469" s="17" t="s">
        <v>29</v>
      </c>
      <c r="W1469" s="35" t="s">
        <v>5460</v>
      </c>
      <c r="X1469" s="35" t="s">
        <v>5041</v>
      </c>
      <c r="Y1469" s="11"/>
    </row>
    <row r="1470" spans="1:25" ht="51" customHeight="1" x14ac:dyDescent="0.2">
      <c r="A1470" s="119" t="s">
        <v>5461</v>
      </c>
      <c r="B1470" s="34" t="s">
        <v>700</v>
      </c>
      <c r="C1470" s="35" t="s">
        <v>5036</v>
      </c>
      <c r="D1470" s="35" t="s">
        <v>5275</v>
      </c>
      <c r="E1470" s="17" t="s">
        <v>74</v>
      </c>
      <c r="F1470" s="37" t="s">
        <v>5462</v>
      </c>
      <c r="G1470" s="37" t="s">
        <v>5463</v>
      </c>
      <c r="H1470" s="19">
        <v>44088</v>
      </c>
      <c r="I1470" s="19">
        <v>44634</v>
      </c>
      <c r="J1470" s="19" t="str">
        <f ca="1">IF(Ugovori_OPULJP[[#This Row],[DATUM ZAVRŠETKA OPERACIJE]]&lt;TODAY(),"završen","u provedbi")</f>
        <v>završen</v>
      </c>
      <c r="K1470" s="18" t="s">
        <v>354</v>
      </c>
      <c r="L1470" s="18" t="s">
        <v>354</v>
      </c>
      <c r="M1470" s="42">
        <v>0.85</v>
      </c>
      <c r="N1470" s="42">
        <v>0.15</v>
      </c>
      <c r="O1470" s="27">
        <f>Ugovori_OPULJP[[#This Row],[Bespovratna sredstva - Ukupno (EU+Nac) HRK
= Ukupna ugovorena vrijednost bespovratnih sredstava]]*Ugovori_OPULJP[[#This Row],[EU STOPA SUFINANCIRANJA %
EU CO-FINANCING RATE %]]</f>
        <v>579493.50949999993</v>
      </c>
      <c r="P1470" s="27">
        <f>Ugovori_OPULJP[[#This Row],[Bespovratna sredstva - Ukupno (EU+Nac) HRK
= Ukupna ugovorena vrijednost bespovratnih sredstava]]*Ugovori_OPULJP[[#This Row],[STOPA NACIONALNOG SUFINANCIRANJA %]]</f>
        <v>102263.56049999999</v>
      </c>
      <c r="Q1470" s="27">
        <v>681757.07</v>
      </c>
      <c r="R1470" s="27">
        <v>0</v>
      </c>
      <c r="S1470" s="27">
        <v>0</v>
      </c>
      <c r="T1470" s="20">
        <f>Ugovori_OPULJP[[#This Row],[Bespovratna sredstva - Ukupno (EU+Nac) HRK
= Ukupna ugovorena vrijednost bespovratnih sredstava]]+Ugovori_OPULJP[[#This Row],[Javni doprinos korisnika - HRK]]+Ugovori_OPULJP[[#This Row],[Privatni doprinos korisnika - HRK]]</f>
        <v>681757.07</v>
      </c>
      <c r="U1470" s="17" t="s">
        <v>5039</v>
      </c>
      <c r="V1470" s="17" t="s">
        <v>29</v>
      </c>
      <c r="W1470" s="35" t="s">
        <v>5391</v>
      </c>
      <c r="X1470" s="35" t="s">
        <v>5041</v>
      </c>
      <c r="Y1470" s="11"/>
    </row>
    <row r="1471" spans="1:25" ht="51" customHeight="1" x14ac:dyDescent="0.2">
      <c r="A1471" s="119" t="s">
        <v>5464</v>
      </c>
      <c r="B1471" s="34" t="s">
        <v>700</v>
      </c>
      <c r="C1471" s="35" t="s">
        <v>5036</v>
      </c>
      <c r="D1471" s="35" t="s">
        <v>5465</v>
      </c>
      <c r="E1471" s="17" t="s">
        <v>28</v>
      </c>
      <c r="F1471" s="37" t="s">
        <v>5466</v>
      </c>
      <c r="G1471" s="37" t="s">
        <v>5467</v>
      </c>
      <c r="H1471" s="19">
        <v>43816</v>
      </c>
      <c r="I1471" s="19">
        <v>44912</v>
      </c>
      <c r="J1471" s="19" t="str">
        <f ca="1">IF(Ugovori_OPULJP[[#This Row],[DATUM ZAVRŠETKA OPERACIJE]]&lt;TODAY(),"završen","u provedbi")</f>
        <v>u provedbi</v>
      </c>
      <c r="K1471" s="18" t="s">
        <v>30</v>
      </c>
      <c r="L1471" s="18" t="s">
        <v>31</v>
      </c>
      <c r="M1471" s="42">
        <v>0.85</v>
      </c>
      <c r="N1471" s="42">
        <v>0.15</v>
      </c>
      <c r="O1471" s="27">
        <f>Ugovori_OPULJP[[#This Row],[Bespovratna sredstva - Ukupno (EU+Nac) HRK
= Ukupna ugovorena vrijednost bespovratnih sredstava]]*Ugovori_OPULJP[[#This Row],[EU STOPA SUFINANCIRANJA %
EU CO-FINANCING RATE %]]</f>
        <v>27675765.824999999</v>
      </c>
      <c r="P1471" s="27">
        <f>Ugovori_OPULJP[[#This Row],[Bespovratna sredstva - Ukupno (EU+Nac) HRK
= Ukupna ugovorena vrijednost bespovratnih sredstava]]*Ugovori_OPULJP[[#This Row],[STOPA NACIONALNOG SUFINANCIRANJA %]]</f>
        <v>4883958.6749999998</v>
      </c>
      <c r="Q1471" s="27">
        <v>32559724.5</v>
      </c>
      <c r="R1471" s="27">
        <v>0</v>
      </c>
      <c r="S1471" s="27">
        <v>0</v>
      </c>
      <c r="T1471" s="20">
        <f>Ugovori_OPULJP[[#This Row],[Bespovratna sredstva - Ukupno (EU+Nac) HRK
= Ukupna ugovorena vrijednost bespovratnih sredstava]]+Ugovori_OPULJP[[#This Row],[Javni doprinos korisnika - HRK]]+Ugovori_OPULJP[[#This Row],[Privatni doprinos korisnika - HRK]]</f>
        <v>32559724.5</v>
      </c>
      <c r="U1471" s="17" t="s">
        <v>5039</v>
      </c>
      <c r="V1471" s="17" t="s">
        <v>29</v>
      </c>
      <c r="W1471" s="35" t="s">
        <v>5468</v>
      </c>
      <c r="X1471" s="35" t="s">
        <v>5041</v>
      </c>
      <c r="Y1471" s="11"/>
    </row>
    <row r="1472" spans="1:25" ht="38.25" customHeight="1" x14ac:dyDescent="0.2">
      <c r="A1472" s="28" t="s">
        <v>5469</v>
      </c>
      <c r="B1472" s="24" t="s">
        <v>700</v>
      </c>
      <c r="C1472" s="21" t="s">
        <v>5036</v>
      </c>
      <c r="D1472" s="21" t="s">
        <v>5470</v>
      </c>
      <c r="E1472" s="44" t="s">
        <v>28</v>
      </c>
      <c r="F1472" s="24" t="s">
        <v>5470</v>
      </c>
      <c r="G1472" s="24" t="s">
        <v>5471</v>
      </c>
      <c r="H1472" s="29">
        <v>44249</v>
      </c>
      <c r="I1472" s="29">
        <v>45107</v>
      </c>
      <c r="J1472" s="29" t="str">
        <f ca="1">IF(Ugovori_OPULJP[[#This Row],[DATUM ZAVRŠETKA OPERACIJE]]&lt;TODAY(),"završen","u provedbi")</f>
        <v>u provedbi</v>
      </c>
      <c r="K1472" s="22" t="s">
        <v>31</v>
      </c>
      <c r="L1472" s="22" t="s">
        <v>31</v>
      </c>
      <c r="M1472" s="42">
        <v>0.85</v>
      </c>
      <c r="N1472" s="42">
        <v>0.15</v>
      </c>
      <c r="O1472" s="27">
        <f>Ugovori_OPULJP[[#This Row],[Bespovratna sredstva - Ukupno (EU+Nac) HRK
= Ukupna ugovorena vrijednost bespovratnih sredstava]]*Ugovori_OPULJP[[#This Row],[EU STOPA SUFINANCIRANJA %
EU CO-FINANCING RATE %]]</f>
        <v>8220528.2959999992</v>
      </c>
      <c r="P1472" s="27">
        <f>Ugovori_OPULJP[[#This Row],[Bespovratna sredstva - Ukupno (EU+Nac) HRK
= Ukupna ugovorena vrijednost bespovratnih sredstava]]*Ugovori_OPULJP[[#This Row],[STOPA NACIONALNOG SUFINANCIRANJA %]]</f>
        <v>1450681.4639999999</v>
      </c>
      <c r="Q1472" s="20">
        <v>9671209.7599999998</v>
      </c>
      <c r="R1472" s="27">
        <v>0</v>
      </c>
      <c r="S1472" s="27">
        <v>0</v>
      </c>
      <c r="T1472" s="20">
        <f>Ugovori_OPULJP[[#This Row],[Bespovratna sredstva - Ukupno (EU+Nac) HRK
= Ukupna ugovorena vrijednost bespovratnih sredstava]]+Ugovori_OPULJP[[#This Row],[Javni doprinos korisnika - HRK]]+Ugovori_OPULJP[[#This Row],[Privatni doprinos korisnika - HRK]]</f>
        <v>9671209.7599999998</v>
      </c>
      <c r="U1472" s="44" t="s">
        <v>5039</v>
      </c>
      <c r="V1472" s="44" t="s">
        <v>29</v>
      </c>
      <c r="W1472" s="21" t="s">
        <v>5472</v>
      </c>
      <c r="X1472" s="21" t="s">
        <v>5041</v>
      </c>
      <c r="Y1472" s="11"/>
    </row>
    <row r="1473" spans="1:25" ht="51" customHeight="1" x14ac:dyDescent="0.2">
      <c r="A1473" s="28" t="s">
        <v>5473</v>
      </c>
      <c r="B1473" s="24" t="s">
        <v>700</v>
      </c>
      <c r="C1473" s="21" t="s">
        <v>5036</v>
      </c>
      <c r="D1473" s="21" t="s">
        <v>5474</v>
      </c>
      <c r="E1473" s="67" t="s">
        <v>28</v>
      </c>
      <c r="F1473" s="24" t="s">
        <v>5474</v>
      </c>
      <c r="G1473" s="24" t="s">
        <v>5273</v>
      </c>
      <c r="H1473" s="29">
        <v>44263</v>
      </c>
      <c r="I1473" s="29">
        <v>44993</v>
      </c>
      <c r="J1473" s="29" t="str">
        <f ca="1">IF(Ugovori_OPULJP[[#This Row],[DATUM ZAVRŠETKA OPERACIJE]]&lt;TODAY(),"završen","u provedbi")</f>
        <v>u provedbi</v>
      </c>
      <c r="K1473" s="22" t="s">
        <v>30</v>
      </c>
      <c r="L1473" s="22" t="s">
        <v>31</v>
      </c>
      <c r="M1473" s="42">
        <v>0.85</v>
      </c>
      <c r="N1473" s="42">
        <v>0.15</v>
      </c>
      <c r="O1473" s="27">
        <f>Ugovori_OPULJP[[#This Row],[Bespovratna sredstva - Ukupno (EU+Nac) HRK
= Ukupna ugovorena vrijednost bespovratnih sredstava]]*Ugovori_OPULJP[[#This Row],[EU STOPA SUFINANCIRANJA %
EU CO-FINANCING RATE %]]</f>
        <v>4030449.4539999999</v>
      </c>
      <c r="P1473" s="27">
        <f>Ugovori_OPULJP[[#This Row],[Bespovratna sredstva - Ukupno (EU+Nac) HRK
= Ukupna ugovorena vrijednost bespovratnih sredstava]]*Ugovori_OPULJP[[#This Row],[STOPA NACIONALNOG SUFINANCIRANJA %]]</f>
        <v>711255.78599999996</v>
      </c>
      <c r="Q1473" s="20">
        <v>4741705.24</v>
      </c>
      <c r="R1473" s="27">
        <v>0</v>
      </c>
      <c r="S1473" s="27">
        <v>0</v>
      </c>
      <c r="T1473" s="20">
        <f>Ugovori_OPULJP[[#This Row],[Bespovratna sredstva - Ukupno (EU+Nac) HRK
= Ukupna ugovorena vrijednost bespovratnih sredstava]]+Ugovori_OPULJP[[#This Row],[Javni doprinos korisnika - HRK]]+Ugovori_OPULJP[[#This Row],[Privatni doprinos korisnika - HRK]]</f>
        <v>4741705.24</v>
      </c>
      <c r="U1473" s="44" t="s">
        <v>5039</v>
      </c>
      <c r="V1473" s="44" t="s">
        <v>29</v>
      </c>
      <c r="W1473" s="21" t="s">
        <v>5475</v>
      </c>
      <c r="X1473" s="21" t="s">
        <v>5041</v>
      </c>
      <c r="Y1473" s="11"/>
    </row>
    <row r="1474" spans="1:25" ht="47.25" customHeight="1" x14ac:dyDescent="0.2">
      <c r="A1474" s="352" t="s">
        <v>12764</v>
      </c>
      <c r="B1474" s="166" t="s">
        <v>700</v>
      </c>
      <c r="C1474" s="35" t="s">
        <v>5036</v>
      </c>
      <c r="D1474" s="56" t="s">
        <v>12405</v>
      </c>
      <c r="E1474" s="17" t="s">
        <v>74</v>
      </c>
      <c r="F1474" s="23" t="s">
        <v>12772</v>
      </c>
      <c r="G1474" s="23" t="s">
        <v>11930</v>
      </c>
      <c r="H1474" s="295">
        <v>44705</v>
      </c>
      <c r="I1474" s="295">
        <v>45254</v>
      </c>
      <c r="J1474" s="297" t="str">
        <f ca="1">IF(Ugovori_OPULJP[[#This Row],[DATUM ZAVRŠETKA OPERACIJE]]&lt;TODAY(),"završen","u provedbi")</f>
        <v>u provedbi</v>
      </c>
      <c r="K1474" s="43" t="s">
        <v>12791</v>
      </c>
      <c r="L1474" s="43" t="s">
        <v>31</v>
      </c>
      <c r="M1474" s="42">
        <v>0.85</v>
      </c>
      <c r="N1474" s="42">
        <v>0.15</v>
      </c>
      <c r="O1474" s="304">
        <f>Ugovori_OPULJP[[#This Row],[Bespovratna sredstva - Ukupno (EU+Nac) HRK
= Ukupna ugovorena vrijednost bespovratnih sredstava]]*Ugovori_OPULJP[[#This Row],[EU STOPA SUFINANCIRANJA %
EU CO-FINANCING RATE %]]</f>
        <v>347369.46600000001</v>
      </c>
      <c r="P1474" s="304">
        <f>Ugovori_OPULJP[[#This Row],[Bespovratna sredstva - Ukupno (EU+Nac) HRK
= Ukupna ugovorena vrijednost bespovratnih sredstava]]*Ugovori_OPULJP[[#This Row],[STOPA NACIONALNOG SUFINANCIRANJA %]]</f>
        <v>61300.493999999999</v>
      </c>
      <c r="Q1474" s="306">
        <v>408669.96</v>
      </c>
      <c r="R1474" s="304">
        <v>0</v>
      </c>
      <c r="S1474" s="304">
        <v>0</v>
      </c>
      <c r="T1474" s="306">
        <f>Ugovori_OPULJP[[#This Row],[Bespovratna sredstva - Ukupno (EU+Nac) HRK
= Ukupna ugovorena vrijednost bespovratnih sredstava]]+Ugovori_OPULJP[[#This Row],[Javni doprinos korisnika - HRK]]+Ugovori_OPULJP[[#This Row],[Privatni doprinos korisnika - HRK]]</f>
        <v>408669.96</v>
      </c>
      <c r="U1474" s="17" t="s">
        <v>5039</v>
      </c>
      <c r="V1474" s="17" t="s">
        <v>29</v>
      </c>
      <c r="W1474" s="225" t="s">
        <v>12783</v>
      </c>
      <c r="X1474" s="35" t="s">
        <v>5041</v>
      </c>
      <c r="Y1474" s="11"/>
    </row>
    <row r="1475" spans="1:25" ht="63.75" customHeight="1" x14ac:dyDescent="0.2">
      <c r="A1475" s="343" t="s">
        <v>12684</v>
      </c>
      <c r="B1475" s="166" t="s">
        <v>700</v>
      </c>
      <c r="C1475" s="35" t="s">
        <v>5036</v>
      </c>
      <c r="D1475" s="56" t="s">
        <v>12405</v>
      </c>
      <c r="E1475" s="17" t="s">
        <v>74</v>
      </c>
      <c r="F1475" s="23" t="s">
        <v>12701</v>
      </c>
      <c r="G1475" s="23" t="s">
        <v>12718</v>
      </c>
      <c r="H1475" s="295">
        <v>44704</v>
      </c>
      <c r="I1475" s="295">
        <v>45253</v>
      </c>
      <c r="J1475" s="297" t="str">
        <f ca="1">IF(Ugovori_OPULJP[[#This Row],[DATUM ZAVRŠETKA OPERACIJE]]&lt;TODAY(),"završen","u provedbi")</f>
        <v>u provedbi</v>
      </c>
      <c r="K1475" s="43" t="s">
        <v>153</v>
      </c>
      <c r="L1475" s="43" t="s">
        <v>153</v>
      </c>
      <c r="M1475" s="42">
        <v>0.85</v>
      </c>
      <c r="N1475" s="42">
        <v>0.15</v>
      </c>
      <c r="O1475" s="304">
        <f>Ugovori_OPULJP[[#This Row],[Bespovratna sredstva - Ukupno (EU+Nac) HRK
= Ukupna ugovorena vrijednost bespovratnih sredstava]]*Ugovori_OPULJP[[#This Row],[EU STOPA SUFINANCIRANJA %
EU CO-FINANCING RATE %]]</f>
        <v>285384.90750000003</v>
      </c>
      <c r="P1475" s="304">
        <f>Ugovori_OPULJP[[#This Row],[Bespovratna sredstva - Ukupno (EU+Nac) HRK
= Ukupna ugovorena vrijednost bespovratnih sredstava]]*Ugovori_OPULJP[[#This Row],[STOPA NACIONALNOG SUFINANCIRANJA %]]</f>
        <v>50362.042500000003</v>
      </c>
      <c r="Q1475" s="306">
        <v>335746.95</v>
      </c>
      <c r="R1475" s="304">
        <v>0</v>
      </c>
      <c r="S1475" s="304">
        <v>0</v>
      </c>
      <c r="T1475" s="306">
        <f>Ugovori_OPULJP[[#This Row],[Bespovratna sredstva - Ukupno (EU+Nac) HRK
= Ukupna ugovorena vrijednost bespovratnih sredstava]]+Ugovori_OPULJP[[#This Row],[Javni doprinos korisnika - HRK]]+Ugovori_OPULJP[[#This Row],[Privatni doprinos korisnika - HRK]]</f>
        <v>335746.95</v>
      </c>
      <c r="U1475" s="17" t="s">
        <v>5039</v>
      </c>
      <c r="V1475" s="17" t="s">
        <v>29</v>
      </c>
      <c r="W1475" s="225" t="s">
        <v>12730</v>
      </c>
      <c r="X1475" s="35" t="s">
        <v>5041</v>
      </c>
      <c r="Y1475" s="11"/>
    </row>
    <row r="1476" spans="1:25" ht="38.25" customHeight="1" x14ac:dyDescent="0.2">
      <c r="A1476" s="352" t="s">
        <v>12685</v>
      </c>
      <c r="B1476" s="166" t="s">
        <v>700</v>
      </c>
      <c r="C1476" s="35" t="s">
        <v>5036</v>
      </c>
      <c r="D1476" s="56" t="s">
        <v>12405</v>
      </c>
      <c r="E1476" s="17" t="s">
        <v>74</v>
      </c>
      <c r="F1476" s="23" t="s">
        <v>12702</v>
      </c>
      <c r="G1476" s="23" t="s">
        <v>12719</v>
      </c>
      <c r="H1476" s="295">
        <v>44704</v>
      </c>
      <c r="I1476" s="295">
        <v>45253</v>
      </c>
      <c r="J1476" s="297" t="str">
        <f ca="1">IF(Ugovori_OPULJP[[#This Row],[DATUM ZAVRŠETKA OPERACIJE]]&lt;TODAY(),"završen","u provedbi")</f>
        <v>u provedbi</v>
      </c>
      <c r="K1476" s="43" t="s">
        <v>128</v>
      </c>
      <c r="L1476" s="43" t="s">
        <v>128</v>
      </c>
      <c r="M1476" s="42">
        <v>0.85</v>
      </c>
      <c r="N1476" s="42">
        <v>0.15</v>
      </c>
      <c r="O1476" s="304">
        <f>Ugovori_OPULJP[[#This Row],[Bespovratna sredstva - Ukupno (EU+Nac) HRK
= Ukupna ugovorena vrijednost bespovratnih sredstava]]*Ugovori_OPULJP[[#This Row],[EU STOPA SUFINANCIRANJA %
EU CO-FINANCING RATE %]]</f>
        <v>356667.20799999998</v>
      </c>
      <c r="P1476" s="304">
        <f>Ugovori_OPULJP[[#This Row],[Bespovratna sredstva - Ukupno (EU+Nac) HRK
= Ukupna ugovorena vrijednost bespovratnih sredstava]]*Ugovori_OPULJP[[#This Row],[STOPA NACIONALNOG SUFINANCIRANJA %]]</f>
        <v>62941.271999999997</v>
      </c>
      <c r="Q1476" s="306">
        <v>419608.48</v>
      </c>
      <c r="R1476" s="304">
        <v>0</v>
      </c>
      <c r="S1476" s="304">
        <v>0</v>
      </c>
      <c r="T1476" s="306">
        <f>Ugovori_OPULJP[[#This Row],[Bespovratna sredstva - Ukupno (EU+Nac) HRK
= Ukupna ugovorena vrijednost bespovratnih sredstava]]+Ugovori_OPULJP[[#This Row],[Javni doprinos korisnika - HRK]]+Ugovori_OPULJP[[#This Row],[Privatni doprinos korisnika - HRK]]</f>
        <v>419608.48</v>
      </c>
      <c r="U1476" s="17" t="s">
        <v>5039</v>
      </c>
      <c r="V1476" s="17" t="s">
        <v>29</v>
      </c>
      <c r="W1476" s="225" t="s">
        <v>12731</v>
      </c>
      <c r="X1476" s="35" t="s">
        <v>5041</v>
      </c>
      <c r="Y1476" s="11"/>
    </row>
    <row r="1477" spans="1:25" ht="51" customHeight="1" x14ac:dyDescent="0.2">
      <c r="A1477" s="66" t="s">
        <v>12793</v>
      </c>
      <c r="B1477" s="166" t="s">
        <v>700</v>
      </c>
      <c r="C1477" s="35" t="s">
        <v>5036</v>
      </c>
      <c r="D1477" s="56" t="s">
        <v>12405</v>
      </c>
      <c r="E1477" s="17" t="s">
        <v>74</v>
      </c>
      <c r="F1477" s="23" t="s">
        <v>12795</v>
      </c>
      <c r="G1477" s="23" t="s">
        <v>12797</v>
      </c>
      <c r="H1477" s="295">
        <v>44718</v>
      </c>
      <c r="I1477" s="295">
        <v>45144</v>
      </c>
      <c r="J1477" s="297" t="str">
        <f ca="1">IF(Ugovori_OPULJP[[#This Row],[DATUM ZAVRŠETKA OPERACIJE]]&lt;TODAY(),"završen","u provedbi")</f>
        <v>u provedbi</v>
      </c>
      <c r="K1477" s="43" t="s">
        <v>266</v>
      </c>
      <c r="L1477" s="43" t="s">
        <v>266</v>
      </c>
      <c r="M1477" s="42">
        <v>0.85</v>
      </c>
      <c r="N1477" s="42">
        <v>0.15</v>
      </c>
      <c r="O1477" s="304">
        <f>Ugovori_OPULJP[[#This Row],[Bespovratna sredstva - Ukupno (EU+Nac) HRK
= Ukupna ugovorena vrijednost bespovratnih sredstava]]*Ugovori_OPULJP[[#This Row],[EU STOPA SUFINANCIRANJA %
EU CO-FINANCING RATE %]]</f>
        <v>415748.30249999999</v>
      </c>
      <c r="P1477" s="304">
        <f>Ugovori_OPULJP[[#This Row],[Bespovratna sredstva - Ukupno (EU+Nac) HRK
= Ukupna ugovorena vrijednost bespovratnih sredstava]]*Ugovori_OPULJP[[#This Row],[STOPA NACIONALNOG SUFINANCIRANJA %]]</f>
        <v>73367.347500000003</v>
      </c>
      <c r="Q1477" s="306">
        <v>489115.65</v>
      </c>
      <c r="R1477" s="304">
        <v>0</v>
      </c>
      <c r="S1477" s="304">
        <v>0</v>
      </c>
      <c r="T1477" s="306">
        <f>Ugovori_OPULJP[[#This Row],[Bespovratna sredstva - Ukupno (EU+Nac) HRK
= Ukupna ugovorena vrijednost bespovratnih sredstava]]+Ugovori_OPULJP[[#This Row],[Javni doprinos korisnika - HRK]]+Ugovori_OPULJP[[#This Row],[Privatni doprinos korisnika - HRK]]</f>
        <v>489115.65</v>
      </c>
      <c r="U1477" s="17" t="s">
        <v>5039</v>
      </c>
      <c r="V1477" s="17" t="s">
        <v>29</v>
      </c>
      <c r="W1477" s="225" t="s">
        <v>12799</v>
      </c>
      <c r="X1477" s="35" t="s">
        <v>5041</v>
      </c>
      <c r="Y1477" s="11"/>
    </row>
    <row r="1478" spans="1:25" ht="51" customHeight="1" x14ac:dyDescent="0.2">
      <c r="A1478" s="351" t="s">
        <v>12749</v>
      </c>
      <c r="B1478" s="166" t="s">
        <v>700</v>
      </c>
      <c r="C1478" s="35" t="s">
        <v>5036</v>
      </c>
      <c r="D1478" s="56" t="s">
        <v>12405</v>
      </c>
      <c r="E1478" s="17" t="s">
        <v>74</v>
      </c>
      <c r="F1478" s="23" t="s">
        <v>12751</v>
      </c>
      <c r="G1478" s="23" t="s">
        <v>11916</v>
      </c>
      <c r="H1478" s="295">
        <v>44713</v>
      </c>
      <c r="I1478" s="295">
        <v>45261</v>
      </c>
      <c r="J1478" s="297" t="str">
        <f ca="1">IF(Ugovori_OPULJP[[#This Row],[DATUM ZAVRŠETKA OPERACIJE]]&lt;TODAY(),"završen","u provedbi")</f>
        <v>u provedbi</v>
      </c>
      <c r="K1478" s="43" t="s">
        <v>2927</v>
      </c>
      <c r="L1478" s="43" t="s">
        <v>153</v>
      </c>
      <c r="M1478" s="42">
        <v>0.85</v>
      </c>
      <c r="N1478" s="42">
        <v>0.15</v>
      </c>
      <c r="O1478" s="304">
        <f>Ugovori_OPULJP[[#This Row],[Bespovratna sredstva - Ukupno (EU+Nac) HRK
= Ukupna ugovorena vrijednost bespovratnih sredstava]]*Ugovori_OPULJP[[#This Row],[EU STOPA SUFINANCIRANJA %
EU CO-FINANCING RATE %]]</f>
        <v>422382</v>
      </c>
      <c r="P1478" s="304">
        <f>Ugovori_OPULJP[[#This Row],[Bespovratna sredstva - Ukupno (EU+Nac) HRK
= Ukupna ugovorena vrijednost bespovratnih sredstava]]*Ugovori_OPULJP[[#This Row],[STOPA NACIONALNOG SUFINANCIRANJA %]]</f>
        <v>74538</v>
      </c>
      <c r="Q1478" s="306">
        <v>496920</v>
      </c>
      <c r="R1478" s="304">
        <v>0</v>
      </c>
      <c r="S1478" s="304">
        <v>0</v>
      </c>
      <c r="T1478" s="306">
        <f>Ugovori_OPULJP[[#This Row],[Bespovratna sredstva - Ukupno (EU+Nac) HRK
= Ukupna ugovorena vrijednost bespovratnih sredstava]]+Ugovori_OPULJP[[#This Row],[Javni doprinos korisnika - HRK]]+Ugovori_OPULJP[[#This Row],[Privatni doprinos korisnika - HRK]]</f>
        <v>496920</v>
      </c>
      <c r="U1478" s="17" t="s">
        <v>5039</v>
      </c>
      <c r="V1478" s="17" t="s">
        <v>29</v>
      </c>
      <c r="W1478" s="225" t="s">
        <v>12753</v>
      </c>
      <c r="X1478" s="35" t="s">
        <v>5041</v>
      </c>
      <c r="Y1478" s="11"/>
    </row>
    <row r="1479" spans="1:25" ht="38.25" customHeight="1" x14ac:dyDescent="0.2">
      <c r="A1479" s="289" t="s">
        <v>12632</v>
      </c>
      <c r="B1479" s="166" t="s">
        <v>700</v>
      </c>
      <c r="C1479" s="35" t="s">
        <v>5036</v>
      </c>
      <c r="D1479" s="56" t="s">
        <v>12405</v>
      </c>
      <c r="E1479" s="17" t="s">
        <v>74</v>
      </c>
      <c r="F1479" s="23" t="s">
        <v>12638</v>
      </c>
      <c r="G1479" s="23" t="s">
        <v>10886</v>
      </c>
      <c r="H1479" s="265">
        <v>44700</v>
      </c>
      <c r="I1479" s="265">
        <v>45126</v>
      </c>
      <c r="J1479" s="270" t="str">
        <f ca="1">IF(Ugovori_OPULJP[[#This Row],[DATUM ZAVRŠETKA OPERACIJE]]&lt;TODAY(),"završen","u provedbi")</f>
        <v>u provedbi</v>
      </c>
      <c r="K1479" s="43" t="s">
        <v>209</v>
      </c>
      <c r="L1479" s="43" t="s">
        <v>209</v>
      </c>
      <c r="M1479" s="42">
        <v>0.85</v>
      </c>
      <c r="N1479" s="42">
        <v>0.15</v>
      </c>
      <c r="O1479" s="277">
        <f>Ugovori_OPULJP[[#This Row],[Bespovratna sredstva - Ukupno (EU+Nac) HRK
= Ukupna ugovorena vrijednost bespovratnih sredstava]]*Ugovori_OPULJP[[#This Row],[EU STOPA SUFINANCIRANJA %
EU CO-FINANCING RATE %]]</f>
        <v>289367.897</v>
      </c>
      <c r="P1479" s="277">
        <f>Ugovori_OPULJP[[#This Row],[Bespovratna sredstva - Ukupno (EU+Nac) HRK
= Ukupna ugovorena vrijednost bespovratnih sredstava]]*Ugovori_OPULJP[[#This Row],[STOPA NACIONALNOG SUFINANCIRANJA %]]</f>
        <v>51064.923000000003</v>
      </c>
      <c r="Q1479" s="281">
        <v>340432.82</v>
      </c>
      <c r="R1479" s="277">
        <v>0</v>
      </c>
      <c r="S1479" s="277">
        <v>0</v>
      </c>
      <c r="T1479" s="281">
        <f>Ugovori_OPULJP[[#This Row],[Bespovratna sredstva - Ukupno (EU+Nac) HRK
= Ukupna ugovorena vrijednost bespovratnih sredstava]]+Ugovori_OPULJP[[#This Row],[Javni doprinos korisnika - HRK]]+Ugovori_OPULJP[[#This Row],[Privatni doprinos korisnika - HRK]]</f>
        <v>340432.82</v>
      </c>
      <c r="U1479" s="17" t="s">
        <v>5039</v>
      </c>
      <c r="V1479" s="17" t="s">
        <v>29</v>
      </c>
      <c r="W1479" s="225" t="s">
        <v>12645</v>
      </c>
      <c r="X1479" s="35" t="s">
        <v>5041</v>
      </c>
      <c r="Y1479" s="11"/>
    </row>
    <row r="1480" spans="1:25" ht="51" customHeight="1" x14ac:dyDescent="0.2">
      <c r="A1480" s="351" t="s">
        <v>12750</v>
      </c>
      <c r="B1480" s="166" t="s">
        <v>700</v>
      </c>
      <c r="C1480" s="35" t="s">
        <v>5036</v>
      </c>
      <c r="D1480" s="56" t="s">
        <v>12405</v>
      </c>
      <c r="E1480" s="17" t="s">
        <v>74</v>
      </c>
      <c r="F1480" s="23" t="s">
        <v>12752</v>
      </c>
      <c r="G1480" s="23" t="s">
        <v>11915</v>
      </c>
      <c r="H1480" s="295">
        <v>44713</v>
      </c>
      <c r="I1480" s="295">
        <v>45078</v>
      </c>
      <c r="J1480" s="297" t="str">
        <f ca="1">IF(Ugovori_OPULJP[[#This Row],[DATUM ZAVRŠETKA OPERACIJE]]&lt;TODAY(),"završen","u provedbi")</f>
        <v>u provedbi</v>
      </c>
      <c r="K1480" s="43" t="s">
        <v>266</v>
      </c>
      <c r="L1480" s="43" t="s">
        <v>266</v>
      </c>
      <c r="M1480" s="42">
        <v>0.85</v>
      </c>
      <c r="N1480" s="42">
        <v>0.15</v>
      </c>
      <c r="O1480" s="304">
        <f>Ugovori_OPULJP[[#This Row],[Bespovratna sredstva - Ukupno (EU+Nac) HRK
= Ukupna ugovorena vrijednost bespovratnih sredstava]]*Ugovori_OPULJP[[#This Row],[EU STOPA SUFINANCIRANJA %
EU CO-FINANCING RATE %]]</f>
        <v>388073.91749999998</v>
      </c>
      <c r="P1480" s="304">
        <f>Ugovori_OPULJP[[#This Row],[Bespovratna sredstva - Ukupno (EU+Nac) HRK
= Ukupna ugovorena vrijednost bespovratnih sredstava]]*Ugovori_OPULJP[[#This Row],[STOPA NACIONALNOG SUFINANCIRANJA %]]</f>
        <v>68483.632499999992</v>
      </c>
      <c r="Q1480" s="306">
        <v>456557.55</v>
      </c>
      <c r="R1480" s="304">
        <v>0</v>
      </c>
      <c r="S1480" s="304">
        <v>0</v>
      </c>
      <c r="T1480" s="306">
        <f>Ugovori_OPULJP[[#This Row],[Bespovratna sredstva - Ukupno (EU+Nac) HRK
= Ukupna ugovorena vrijednost bespovratnih sredstava]]+Ugovori_OPULJP[[#This Row],[Javni doprinos korisnika - HRK]]+Ugovori_OPULJP[[#This Row],[Privatni doprinos korisnika - HRK]]</f>
        <v>456557.55</v>
      </c>
      <c r="U1480" s="17" t="s">
        <v>5039</v>
      </c>
      <c r="V1480" s="17" t="s">
        <v>29</v>
      </c>
      <c r="W1480" s="225" t="s">
        <v>12754</v>
      </c>
      <c r="X1480" s="35" t="s">
        <v>5041</v>
      </c>
      <c r="Y1480" s="11"/>
    </row>
    <row r="1481" spans="1:25" ht="51" customHeight="1" x14ac:dyDescent="0.2">
      <c r="A1481" s="256" t="s">
        <v>12522</v>
      </c>
      <c r="B1481" s="166" t="s">
        <v>700</v>
      </c>
      <c r="C1481" s="35" t="s">
        <v>5036</v>
      </c>
      <c r="D1481" s="56" t="s">
        <v>12405</v>
      </c>
      <c r="E1481" s="17" t="s">
        <v>74</v>
      </c>
      <c r="F1481" s="23" t="s">
        <v>12542</v>
      </c>
      <c r="G1481" s="23" t="s">
        <v>12546</v>
      </c>
      <c r="H1481" s="228">
        <v>44649</v>
      </c>
      <c r="I1481" s="228">
        <v>45014</v>
      </c>
      <c r="J1481" s="234" t="str">
        <f ca="1">IF(Ugovori_OPULJP[[#This Row],[DATUM ZAVRŠETKA OPERACIJE]]&lt;TODAY(),"završen","u provedbi")</f>
        <v>u provedbi</v>
      </c>
      <c r="K1481" s="43" t="s">
        <v>209</v>
      </c>
      <c r="L1481" s="43" t="s">
        <v>209</v>
      </c>
      <c r="M1481" s="42">
        <v>0.85</v>
      </c>
      <c r="N1481" s="42">
        <v>0.15</v>
      </c>
      <c r="O1481" s="244">
        <f>Ugovori_OPULJP[[#This Row],[Bespovratna sredstva - Ukupno (EU+Nac) HRK
= Ukupna ugovorena vrijednost bespovratnih sredstava]]*Ugovori_OPULJP[[#This Row],[EU STOPA SUFINANCIRANJA %
EU CO-FINANCING RATE %]]</f>
        <v>183176.82749999998</v>
      </c>
      <c r="P1481" s="244">
        <f>Ugovori_OPULJP[[#This Row],[Bespovratna sredstva - Ukupno (EU+Nac) HRK
= Ukupna ugovorena vrijednost bespovratnih sredstava]]*Ugovori_OPULJP[[#This Row],[STOPA NACIONALNOG SUFINANCIRANJA %]]</f>
        <v>32325.322499999998</v>
      </c>
      <c r="Q1481" s="250">
        <v>215502.15</v>
      </c>
      <c r="R1481" s="244">
        <v>0</v>
      </c>
      <c r="S1481" s="244">
        <v>0</v>
      </c>
      <c r="T1481" s="250">
        <f>Ugovori_OPULJP[[#This Row],[Bespovratna sredstva - Ukupno (EU+Nac) HRK
= Ukupna ugovorena vrijednost bespovratnih sredstava]]+Ugovori_OPULJP[[#This Row],[Javni doprinos korisnika - HRK]]+Ugovori_OPULJP[[#This Row],[Privatni doprinos korisnika - HRK]]</f>
        <v>215502.15</v>
      </c>
      <c r="U1481" s="17" t="s">
        <v>5039</v>
      </c>
      <c r="V1481" s="17" t="s">
        <v>29</v>
      </c>
      <c r="W1481" s="225" t="s">
        <v>12550</v>
      </c>
      <c r="X1481" s="35" t="s">
        <v>5041</v>
      </c>
      <c r="Y1481" s="11"/>
    </row>
    <row r="1482" spans="1:25" ht="51" customHeight="1" x14ac:dyDescent="0.2">
      <c r="A1482" s="352" t="s">
        <v>12765</v>
      </c>
      <c r="B1482" s="166" t="s">
        <v>700</v>
      </c>
      <c r="C1482" s="35" t="s">
        <v>5036</v>
      </c>
      <c r="D1482" s="56" t="s">
        <v>12405</v>
      </c>
      <c r="E1482" s="17" t="s">
        <v>74</v>
      </c>
      <c r="F1482" s="23" t="s">
        <v>12773</v>
      </c>
      <c r="G1482" s="23" t="s">
        <v>1257</v>
      </c>
      <c r="H1482" s="295">
        <v>44712</v>
      </c>
      <c r="I1482" s="295">
        <v>45077</v>
      </c>
      <c r="J1482" s="297" t="str">
        <f ca="1">IF(Ugovori_OPULJP[[#This Row],[DATUM ZAVRŠETKA OPERACIJE]]&lt;TODAY(),"završen","u provedbi")</f>
        <v>u provedbi</v>
      </c>
      <c r="K1482" s="43" t="s">
        <v>107</v>
      </c>
      <c r="L1482" s="43" t="s">
        <v>102</v>
      </c>
      <c r="M1482" s="42">
        <v>0.85</v>
      </c>
      <c r="N1482" s="42">
        <v>0.15</v>
      </c>
      <c r="O1482" s="304">
        <f>Ugovori_OPULJP[[#This Row],[Bespovratna sredstva - Ukupno (EU+Nac) HRK
= Ukupna ugovorena vrijednost bespovratnih sredstava]]*Ugovori_OPULJP[[#This Row],[EU STOPA SUFINANCIRANJA %
EU CO-FINANCING RATE %]]</f>
        <v>307550.63800000004</v>
      </c>
      <c r="P1482" s="304">
        <f>Ugovori_OPULJP[[#This Row],[Bespovratna sredstva - Ukupno (EU+Nac) HRK
= Ukupna ugovorena vrijednost bespovratnih sredstava]]*Ugovori_OPULJP[[#This Row],[STOPA NACIONALNOG SUFINANCIRANJA %]]</f>
        <v>54273.642</v>
      </c>
      <c r="Q1482" s="306">
        <v>361824.28</v>
      </c>
      <c r="R1482" s="304">
        <v>0</v>
      </c>
      <c r="S1482" s="304">
        <v>0</v>
      </c>
      <c r="T1482" s="306">
        <f>Ugovori_OPULJP[[#This Row],[Bespovratna sredstva - Ukupno (EU+Nac) HRK
= Ukupna ugovorena vrijednost bespovratnih sredstava]]+Ugovori_OPULJP[[#This Row],[Javni doprinos korisnika - HRK]]+Ugovori_OPULJP[[#This Row],[Privatni doprinos korisnika - HRK]]</f>
        <v>361824.28</v>
      </c>
      <c r="U1482" s="17" t="s">
        <v>5039</v>
      </c>
      <c r="V1482" s="17" t="s">
        <v>29</v>
      </c>
      <c r="W1482" s="225" t="s">
        <v>12784</v>
      </c>
      <c r="X1482" s="35" t="s">
        <v>5041</v>
      </c>
      <c r="Y1482" s="11"/>
    </row>
    <row r="1483" spans="1:25" ht="51" customHeight="1" x14ac:dyDescent="0.2">
      <c r="A1483" s="343" t="s">
        <v>12686</v>
      </c>
      <c r="B1483" s="166" t="s">
        <v>700</v>
      </c>
      <c r="C1483" s="35" t="s">
        <v>5036</v>
      </c>
      <c r="D1483" s="56" t="s">
        <v>12405</v>
      </c>
      <c r="E1483" s="17" t="s">
        <v>74</v>
      </c>
      <c r="F1483" s="23" t="s">
        <v>12703</v>
      </c>
      <c r="G1483" s="23" t="s">
        <v>11923</v>
      </c>
      <c r="H1483" s="295">
        <v>44704</v>
      </c>
      <c r="I1483" s="295">
        <v>45253</v>
      </c>
      <c r="J1483" s="297" t="str">
        <f ca="1">IF(Ugovori_OPULJP[[#This Row],[DATUM ZAVRŠETKA OPERACIJE]]&lt;TODAY(),"završen","u provedbi")</f>
        <v>u provedbi</v>
      </c>
      <c r="K1483" s="43" t="s">
        <v>153</v>
      </c>
      <c r="L1483" s="43" t="s">
        <v>153</v>
      </c>
      <c r="M1483" s="42">
        <v>0.85</v>
      </c>
      <c r="N1483" s="42">
        <v>0.15</v>
      </c>
      <c r="O1483" s="304">
        <f>Ugovori_OPULJP[[#This Row],[Bespovratna sredstva - Ukupno (EU+Nac) HRK
= Ukupna ugovorena vrijednost bespovratnih sredstava]]*Ugovori_OPULJP[[#This Row],[EU STOPA SUFINANCIRANJA %
EU CO-FINANCING RATE %]]</f>
        <v>229942.03399999999</v>
      </c>
      <c r="P1483" s="304">
        <f>Ugovori_OPULJP[[#This Row],[Bespovratna sredstva - Ukupno (EU+Nac) HRK
= Ukupna ugovorena vrijednost bespovratnih sredstava]]*Ugovori_OPULJP[[#This Row],[STOPA NACIONALNOG SUFINANCIRANJA %]]</f>
        <v>40578.005999999994</v>
      </c>
      <c r="Q1483" s="306">
        <v>270520.03999999998</v>
      </c>
      <c r="R1483" s="304">
        <v>0</v>
      </c>
      <c r="S1483" s="304">
        <v>0</v>
      </c>
      <c r="T1483" s="306">
        <f>Ugovori_OPULJP[[#This Row],[Bespovratna sredstva - Ukupno (EU+Nac) HRK
= Ukupna ugovorena vrijednost bespovratnih sredstava]]+Ugovori_OPULJP[[#This Row],[Javni doprinos korisnika - HRK]]+Ugovori_OPULJP[[#This Row],[Privatni doprinos korisnika - HRK]]</f>
        <v>270520.03999999998</v>
      </c>
      <c r="U1483" s="17" t="s">
        <v>5039</v>
      </c>
      <c r="V1483" s="17" t="s">
        <v>29</v>
      </c>
      <c r="W1483" s="225" t="s">
        <v>12732</v>
      </c>
      <c r="X1483" s="35" t="s">
        <v>5041</v>
      </c>
      <c r="Y1483" s="11"/>
    </row>
    <row r="1484" spans="1:25" ht="51" customHeight="1" x14ac:dyDescent="0.2">
      <c r="A1484" s="351" t="s">
        <v>12794</v>
      </c>
      <c r="B1484" s="166" t="s">
        <v>700</v>
      </c>
      <c r="C1484" s="35" t="s">
        <v>5036</v>
      </c>
      <c r="D1484" s="56" t="s">
        <v>12405</v>
      </c>
      <c r="E1484" s="17" t="s">
        <v>74</v>
      </c>
      <c r="F1484" s="23" t="s">
        <v>12796</v>
      </c>
      <c r="G1484" s="23" t="s">
        <v>12798</v>
      </c>
      <c r="H1484" s="295">
        <v>44713</v>
      </c>
      <c r="I1484" s="295">
        <v>45139</v>
      </c>
      <c r="J1484" s="297" t="str">
        <f ca="1">IF(Ugovori_OPULJP[[#This Row],[DATUM ZAVRŠETKA OPERACIJE]]&lt;TODAY(),"završen","u provedbi")</f>
        <v>u provedbi</v>
      </c>
      <c r="K1484" s="43" t="s">
        <v>320</v>
      </c>
      <c r="L1484" s="43" t="s">
        <v>320</v>
      </c>
      <c r="M1484" s="42">
        <v>0.85</v>
      </c>
      <c r="N1484" s="42">
        <v>0.15</v>
      </c>
      <c r="O1484" s="304">
        <f>Ugovori_OPULJP[[#This Row],[Bespovratna sredstva - Ukupno (EU+Nac) HRK
= Ukupna ugovorena vrijednost bespovratnih sredstava]]*Ugovori_OPULJP[[#This Row],[EU STOPA SUFINANCIRANJA %
EU CO-FINANCING RATE %]]</f>
        <v>388612.35</v>
      </c>
      <c r="P1484" s="304">
        <f>Ugovori_OPULJP[[#This Row],[Bespovratna sredstva - Ukupno (EU+Nac) HRK
= Ukupna ugovorena vrijednost bespovratnih sredstava]]*Ugovori_OPULJP[[#This Row],[STOPA NACIONALNOG SUFINANCIRANJA %]]</f>
        <v>68578.649999999994</v>
      </c>
      <c r="Q1484" s="306">
        <v>457191</v>
      </c>
      <c r="R1484" s="304">
        <v>0</v>
      </c>
      <c r="S1484" s="304">
        <v>0</v>
      </c>
      <c r="T1484" s="306">
        <f>Ugovori_OPULJP[[#This Row],[Bespovratna sredstva - Ukupno (EU+Nac) HRK
= Ukupna ugovorena vrijednost bespovratnih sredstava]]+Ugovori_OPULJP[[#This Row],[Javni doprinos korisnika - HRK]]+Ugovori_OPULJP[[#This Row],[Privatni doprinos korisnika - HRK]]</f>
        <v>457191</v>
      </c>
      <c r="U1484" s="17" t="s">
        <v>5039</v>
      </c>
      <c r="V1484" s="17" t="s">
        <v>29</v>
      </c>
      <c r="W1484" s="225" t="s">
        <v>12800</v>
      </c>
      <c r="X1484" s="35" t="s">
        <v>5041</v>
      </c>
      <c r="Y1484" s="11"/>
    </row>
    <row r="1485" spans="1:25" ht="51" customHeight="1" x14ac:dyDescent="0.2">
      <c r="A1485" s="343" t="s">
        <v>12687</v>
      </c>
      <c r="B1485" s="166" t="s">
        <v>700</v>
      </c>
      <c r="C1485" s="35" t="s">
        <v>5036</v>
      </c>
      <c r="D1485" s="56" t="s">
        <v>12405</v>
      </c>
      <c r="E1485" s="17" t="s">
        <v>74</v>
      </c>
      <c r="F1485" s="23" t="s">
        <v>12704</v>
      </c>
      <c r="G1485" s="23" t="s">
        <v>3969</v>
      </c>
      <c r="H1485" s="295">
        <v>44700</v>
      </c>
      <c r="I1485" s="295">
        <v>45249</v>
      </c>
      <c r="J1485" s="297" t="str">
        <f ca="1">IF(Ugovori_OPULJP[[#This Row],[DATUM ZAVRŠETKA OPERACIJE]]&lt;TODAY(),"završen","u provedbi")</f>
        <v>u provedbi</v>
      </c>
      <c r="K1485" s="43" t="s">
        <v>12759</v>
      </c>
      <c r="L1485" s="43" t="s">
        <v>31</v>
      </c>
      <c r="M1485" s="42">
        <v>0.85</v>
      </c>
      <c r="N1485" s="42">
        <v>0.15</v>
      </c>
      <c r="O1485" s="304">
        <f>Ugovori_OPULJP[[#This Row],[Bespovratna sredstva - Ukupno (EU+Nac) HRK
= Ukupna ugovorena vrijednost bespovratnih sredstava]]*Ugovori_OPULJP[[#This Row],[EU STOPA SUFINANCIRANJA %
EU CO-FINANCING RATE %]]</f>
        <v>421545.6</v>
      </c>
      <c r="P1485" s="304">
        <f>Ugovori_OPULJP[[#This Row],[Bespovratna sredstva - Ukupno (EU+Nac) HRK
= Ukupna ugovorena vrijednost bespovratnih sredstava]]*Ugovori_OPULJP[[#This Row],[STOPA NACIONALNOG SUFINANCIRANJA %]]</f>
        <v>74390.399999999994</v>
      </c>
      <c r="Q1485" s="306">
        <v>495936</v>
      </c>
      <c r="R1485" s="304">
        <v>0</v>
      </c>
      <c r="S1485" s="304">
        <v>0</v>
      </c>
      <c r="T1485" s="306">
        <f>Ugovori_OPULJP[[#This Row],[Bespovratna sredstva - Ukupno (EU+Nac) HRK
= Ukupna ugovorena vrijednost bespovratnih sredstava]]+Ugovori_OPULJP[[#This Row],[Javni doprinos korisnika - HRK]]+Ugovori_OPULJP[[#This Row],[Privatni doprinos korisnika - HRK]]</f>
        <v>495936</v>
      </c>
      <c r="U1485" s="17" t="s">
        <v>5039</v>
      </c>
      <c r="V1485" s="17" t="s">
        <v>29</v>
      </c>
      <c r="W1485" s="225" t="s">
        <v>12733</v>
      </c>
      <c r="X1485" s="35" t="s">
        <v>5041</v>
      </c>
      <c r="Y1485" s="11"/>
    </row>
    <row r="1486" spans="1:25" ht="38.25" customHeight="1" x14ac:dyDescent="0.2">
      <c r="A1486" s="289" t="s">
        <v>12633</v>
      </c>
      <c r="B1486" s="166" t="s">
        <v>700</v>
      </c>
      <c r="C1486" s="35" t="s">
        <v>5036</v>
      </c>
      <c r="D1486" s="56" t="s">
        <v>12405</v>
      </c>
      <c r="E1486" s="17" t="s">
        <v>74</v>
      </c>
      <c r="F1486" s="23" t="s">
        <v>12639</v>
      </c>
      <c r="G1486" s="23" t="s">
        <v>12643</v>
      </c>
      <c r="H1486" s="265">
        <v>44700</v>
      </c>
      <c r="I1486" s="265">
        <v>45065</v>
      </c>
      <c r="J1486" s="270" t="str">
        <f ca="1">IF(Ugovori_OPULJP[[#This Row],[DATUM ZAVRŠETKA OPERACIJE]]&lt;TODAY(),"završen","u provedbi")</f>
        <v>u provedbi</v>
      </c>
      <c r="K1486" s="43" t="s">
        <v>12651</v>
      </c>
      <c r="L1486" s="43" t="s">
        <v>31</v>
      </c>
      <c r="M1486" s="42">
        <v>0.85</v>
      </c>
      <c r="N1486" s="42">
        <v>0.15</v>
      </c>
      <c r="O1486" s="277">
        <f>Ugovori_OPULJP[[#This Row],[Bespovratna sredstva - Ukupno (EU+Nac) HRK
= Ukupna ugovorena vrijednost bespovratnih sredstava]]*Ugovori_OPULJP[[#This Row],[EU STOPA SUFINANCIRANJA %
EU CO-FINANCING RATE %]]</f>
        <v>345851.13649999996</v>
      </c>
      <c r="P1486" s="277">
        <f>Ugovori_OPULJP[[#This Row],[Bespovratna sredstva - Ukupno (EU+Nac) HRK
= Ukupna ugovorena vrijednost bespovratnih sredstava]]*Ugovori_OPULJP[[#This Row],[STOPA NACIONALNOG SUFINANCIRANJA %]]</f>
        <v>61032.553499999995</v>
      </c>
      <c r="Q1486" s="281">
        <v>406883.69</v>
      </c>
      <c r="R1486" s="277">
        <v>0</v>
      </c>
      <c r="S1486" s="277">
        <v>0</v>
      </c>
      <c r="T1486" s="281">
        <f>Ugovori_OPULJP[[#This Row],[Bespovratna sredstva - Ukupno (EU+Nac) HRK
= Ukupna ugovorena vrijednost bespovratnih sredstava]]+Ugovori_OPULJP[[#This Row],[Javni doprinos korisnika - HRK]]+Ugovori_OPULJP[[#This Row],[Privatni doprinos korisnika - HRK]]</f>
        <v>406883.69</v>
      </c>
      <c r="U1486" s="17" t="s">
        <v>5039</v>
      </c>
      <c r="V1486" s="17" t="s">
        <v>29</v>
      </c>
      <c r="W1486" s="225" t="s">
        <v>12646</v>
      </c>
      <c r="X1486" s="35" t="s">
        <v>5041</v>
      </c>
      <c r="Y1486" s="11"/>
    </row>
    <row r="1487" spans="1:25" ht="51" customHeight="1" x14ac:dyDescent="0.2">
      <c r="A1487" s="289" t="s">
        <v>12634</v>
      </c>
      <c r="B1487" s="166" t="s">
        <v>700</v>
      </c>
      <c r="C1487" s="35" t="s">
        <v>5036</v>
      </c>
      <c r="D1487" s="56" t="s">
        <v>12405</v>
      </c>
      <c r="E1487" s="17" t="s">
        <v>74</v>
      </c>
      <c r="F1487" s="23" t="s">
        <v>12640</v>
      </c>
      <c r="G1487" s="23" t="s">
        <v>3668</v>
      </c>
      <c r="H1487" s="265">
        <v>44697</v>
      </c>
      <c r="I1487" s="265">
        <v>45062</v>
      </c>
      <c r="J1487" s="270" t="str">
        <f ca="1">IF(Ugovori_OPULJP[[#This Row],[DATUM ZAVRŠETKA OPERACIJE]]&lt;TODAY(),"završen","u provedbi")</f>
        <v>u provedbi</v>
      </c>
      <c r="K1487" s="275" t="s">
        <v>31</v>
      </c>
      <c r="L1487" s="275" t="s">
        <v>31</v>
      </c>
      <c r="M1487" s="42">
        <v>0.85</v>
      </c>
      <c r="N1487" s="42">
        <v>0.15</v>
      </c>
      <c r="O1487" s="277">
        <f>Ugovori_OPULJP[[#This Row],[Bespovratna sredstva - Ukupno (EU+Nac) HRK
= Ukupna ugovorena vrijednost bespovratnih sredstava]]*Ugovori_OPULJP[[#This Row],[EU STOPA SUFINANCIRANJA %
EU CO-FINANCING RATE %]]</f>
        <v>420291</v>
      </c>
      <c r="P1487" s="277">
        <f>Ugovori_OPULJP[[#This Row],[Bespovratna sredstva - Ukupno (EU+Nac) HRK
= Ukupna ugovorena vrijednost bespovratnih sredstava]]*Ugovori_OPULJP[[#This Row],[STOPA NACIONALNOG SUFINANCIRANJA %]]</f>
        <v>74169</v>
      </c>
      <c r="Q1487" s="281">
        <v>494460</v>
      </c>
      <c r="R1487" s="277">
        <v>0</v>
      </c>
      <c r="S1487" s="277">
        <v>0</v>
      </c>
      <c r="T1487" s="281">
        <f>Ugovori_OPULJP[[#This Row],[Bespovratna sredstva - Ukupno (EU+Nac) HRK
= Ukupna ugovorena vrijednost bespovratnih sredstava]]+Ugovori_OPULJP[[#This Row],[Javni doprinos korisnika - HRK]]+Ugovori_OPULJP[[#This Row],[Privatni doprinos korisnika - HRK]]</f>
        <v>494460</v>
      </c>
      <c r="U1487" s="17" t="s">
        <v>5039</v>
      </c>
      <c r="V1487" s="17" t="s">
        <v>29</v>
      </c>
      <c r="W1487" s="225" t="s">
        <v>12647</v>
      </c>
      <c r="X1487" s="35" t="s">
        <v>5041</v>
      </c>
      <c r="Y1487" s="11"/>
    </row>
    <row r="1488" spans="1:25" ht="63.75" customHeight="1" x14ac:dyDescent="0.2">
      <c r="A1488" s="289" t="s">
        <v>12635</v>
      </c>
      <c r="B1488" s="166" t="s">
        <v>700</v>
      </c>
      <c r="C1488" s="35" t="s">
        <v>5036</v>
      </c>
      <c r="D1488" s="56" t="s">
        <v>12405</v>
      </c>
      <c r="E1488" s="17" t="s">
        <v>74</v>
      </c>
      <c r="F1488" s="23" t="s">
        <v>5324</v>
      </c>
      <c r="G1488" s="23" t="s">
        <v>11905</v>
      </c>
      <c r="H1488" s="265">
        <v>44701</v>
      </c>
      <c r="I1488" s="265">
        <v>45066</v>
      </c>
      <c r="J1488" s="270" t="str">
        <f ca="1">IF(Ugovori_OPULJP[[#This Row],[DATUM ZAVRŠETKA OPERACIJE]]&lt;TODAY(),"završen","u provedbi")</f>
        <v>u provedbi</v>
      </c>
      <c r="K1488" s="275" t="s">
        <v>31</v>
      </c>
      <c r="L1488" s="275" t="s">
        <v>31</v>
      </c>
      <c r="M1488" s="42">
        <v>0.85</v>
      </c>
      <c r="N1488" s="42">
        <v>0.15</v>
      </c>
      <c r="O1488" s="277">
        <f>Ugovori_OPULJP[[#This Row],[Bespovratna sredstva - Ukupno (EU+Nac) HRK
= Ukupna ugovorena vrijednost bespovratnih sredstava]]*Ugovori_OPULJP[[#This Row],[EU STOPA SUFINANCIRANJA %
EU CO-FINANCING RATE %]]</f>
        <v>424682.1</v>
      </c>
      <c r="P1488" s="277">
        <f>Ugovori_OPULJP[[#This Row],[Bespovratna sredstva - Ukupno (EU+Nac) HRK
= Ukupna ugovorena vrijednost bespovratnih sredstava]]*Ugovori_OPULJP[[#This Row],[STOPA NACIONALNOG SUFINANCIRANJA %]]</f>
        <v>74943.899999999994</v>
      </c>
      <c r="Q1488" s="281">
        <v>499626</v>
      </c>
      <c r="R1488" s="277">
        <v>0</v>
      </c>
      <c r="S1488" s="277">
        <v>0</v>
      </c>
      <c r="T1488" s="281">
        <f>Ugovori_OPULJP[[#This Row],[Bespovratna sredstva - Ukupno (EU+Nac) HRK
= Ukupna ugovorena vrijednost bespovratnih sredstava]]+Ugovori_OPULJP[[#This Row],[Javni doprinos korisnika - HRK]]+Ugovori_OPULJP[[#This Row],[Privatni doprinos korisnika - HRK]]</f>
        <v>499626</v>
      </c>
      <c r="U1488" s="17" t="s">
        <v>5039</v>
      </c>
      <c r="V1488" s="17" t="s">
        <v>29</v>
      </c>
      <c r="W1488" s="225" t="s">
        <v>12648</v>
      </c>
      <c r="X1488" s="35" t="s">
        <v>5041</v>
      </c>
      <c r="Y1488" s="11"/>
    </row>
    <row r="1489" spans="1:25" ht="51" customHeight="1" x14ac:dyDescent="0.2">
      <c r="A1489" s="28" t="s">
        <v>12411</v>
      </c>
      <c r="B1489" s="166" t="s">
        <v>700</v>
      </c>
      <c r="C1489" s="35" t="s">
        <v>5036</v>
      </c>
      <c r="D1489" s="56" t="s">
        <v>12405</v>
      </c>
      <c r="E1489" s="17" t="s">
        <v>74</v>
      </c>
      <c r="F1489" s="23" t="s">
        <v>12416</v>
      </c>
      <c r="G1489" s="23" t="s">
        <v>12421</v>
      </c>
      <c r="H1489" s="169">
        <v>44642</v>
      </c>
      <c r="I1489" s="169">
        <v>45007</v>
      </c>
      <c r="J1489" s="171" t="str">
        <f ca="1">IF(Ugovori_OPULJP[[#This Row],[DATUM ZAVRŠETKA OPERACIJE]]&lt;TODAY(),"završen","u provedbi")</f>
        <v>u provedbi</v>
      </c>
      <c r="K1489" s="43" t="s">
        <v>2652</v>
      </c>
      <c r="L1489" s="173" t="s">
        <v>31</v>
      </c>
      <c r="M1489" s="42">
        <v>0.85</v>
      </c>
      <c r="N1489" s="42">
        <v>0.15</v>
      </c>
      <c r="O1489" s="174">
        <f>Ugovori_OPULJP[[#This Row],[Bespovratna sredstva - Ukupno (EU+Nac) HRK
= Ukupna ugovorena vrijednost bespovratnih sredstava]]*Ugovori_OPULJP[[#This Row],[EU STOPA SUFINANCIRANJA %
EU CO-FINANCING RATE %]]</f>
        <v>403667.55</v>
      </c>
      <c r="P1489" s="174">
        <f>Ugovori_OPULJP[[#This Row],[Bespovratna sredstva - Ukupno (EU+Nac) HRK
= Ukupna ugovorena vrijednost bespovratnih sredstava]]*Ugovori_OPULJP[[#This Row],[STOPA NACIONALNOG SUFINANCIRANJA %]]</f>
        <v>71235.45</v>
      </c>
      <c r="Q1489" s="176">
        <v>474903</v>
      </c>
      <c r="R1489" s="174">
        <v>0</v>
      </c>
      <c r="S1489" s="174">
        <v>0</v>
      </c>
      <c r="T1489" s="176">
        <f>Ugovori_OPULJP[[#This Row],[Bespovratna sredstva - Ukupno (EU+Nac) HRK
= Ukupna ugovorena vrijednost bespovratnih sredstava]]+Ugovori_OPULJP[[#This Row],[Javni doprinos korisnika - HRK]]+Ugovori_OPULJP[[#This Row],[Privatni doprinos korisnika - HRK]]</f>
        <v>474903</v>
      </c>
      <c r="U1489" s="17" t="s">
        <v>5039</v>
      </c>
      <c r="V1489" s="17" t="s">
        <v>29</v>
      </c>
      <c r="W1489" s="35" t="s">
        <v>12422</v>
      </c>
      <c r="X1489" s="35" t="s">
        <v>5041</v>
      </c>
      <c r="Y1489" s="11"/>
    </row>
    <row r="1490" spans="1:25" ht="38.25" customHeight="1" x14ac:dyDescent="0.2">
      <c r="A1490" s="352" t="s">
        <v>12766</v>
      </c>
      <c r="B1490" s="166" t="s">
        <v>700</v>
      </c>
      <c r="C1490" s="35" t="s">
        <v>5036</v>
      </c>
      <c r="D1490" s="56" t="s">
        <v>12405</v>
      </c>
      <c r="E1490" s="17" t="s">
        <v>74</v>
      </c>
      <c r="F1490" s="23" t="s">
        <v>12774</v>
      </c>
      <c r="G1490" s="23" t="s">
        <v>12780</v>
      </c>
      <c r="H1490" s="295">
        <v>44708</v>
      </c>
      <c r="I1490" s="295">
        <v>45073</v>
      </c>
      <c r="J1490" s="297" t="str">
        <f ca="1">IF(Ugovori_OPULJP[[#This Row],[DATUM ZAVRŠETKA OPERACIJE]]&lt;TODAY(),"završen","u provedbi")</f>
        <v>u provedbi</v>
      </c>
      <c r="K1490" s="43" t="s">
        <v>30</v>
      </c>
      <c r="L1490" s="43" t="s">
        <v>31</v>
      </c>
      <c r="M1490" s="42">
        <v>0.85</v>
      </c>
      <c r="N1490" s="42">
        <v>0.15</v>
      </c>
      <c r="O1490" s="304">
        <f>Ugovori_OPULJP[[#This Row],[Bespovratna sredstva - Ukupno (EU+Nac) HRK
= Ukupna ugovorena vrijednost bespovratnih sredstava]]*Ugovori_OPULJP[[#This Row],[EU STOPA SUFINANCIRANJA %
EU CO-FINANCING RATE %]]</f>
        <v>346282.67300000001</v>
      </c>
      <c r="P1490" s="304">
        <f>Ugovori_OPULJP[[#This Row],[Bespovratna sredstva - Ukupno (EU+Nac) HRK
= Ukupna ugovorena vrijednost bespovratnih sredstava]]*Ugovori_OPULJP[[#This Row],[STOPA NACIONALNOG SUFINANCIRANJA %]]</f>
        <v>61108.706999999995</v>
      </c>
      <c r="Q1490" s="306">
        <v>407391.38</v>
      </c>
      <c r="R1490" s="304">
        <v>0</v>
      </c>
      <c r="S1490" s="304">
        <v>0</v>
      </c>
      <c r="T1490" s="306">
        <f>Ugovori_OPULJP[[#This Row],[Bespovratna sredstva - Ukupno (EU+Nac) HRK
= Ukupna ugovorena vrijednost bespovratnih sredstava]]+Ugovori_OPULJP[[#This Row],[Javni doprinos korisnika - HRK]]+Ugovori_OPULJP[[#This Row],[Privatni doprinos korisnika - HRK]]</f>
        <v>407391.38</v>
      </c>
      <c r="U1490" s="17" t="s">
        <v>5039</v>
      </c>
      <c r="V1490" s="17" t="s">
        <v>29</v>
      </c>
      <c r="W1490" s="225" t="s">
        <v>12785</v>
      </c>
      <c r="X1490" s="35" t="s">
        <v>5041</v>
      </c>
      <c r="Y1490" s="11"/>
    </row>
    <row r="1491" spans="1:25" ht="51" customHeight="1" x14ac:dyDescent="0.2">
      <c r="A1491" s="343" t="s">
        <v>12767</v>
      </c>
      <c r="B1491" s="166" t="s">
        <v>700</v>
      </c>
      <c r="C1491" s="35" t="s">
        <v>5036</v>
      </c>
      <c r="D1491" s="56" t="s">
        <v>12405</v>
      </c>
      <c r="E1491" s="17" t="s">
        <v>74</v>
      </c>
      <c r="F1491" s="23" t="s">
        <v>12775</v>
      </c>
      <c r="G1491" s="23" t="s">
        <v>11908</v>
      </c>
      <c r="H1491" s="295">
        <v>44713</v>
      </c>
      <c r="I1491" s="295">
        <v>45261</v>
      </c>
      <c r="J1491" s="297" t="str">
        <f ca="1">IF(Ugovori_OPULJP[[#This Row],[DATUM ZAVRŠETKA OPERACIJE]]&lt;TODAY(),"završen","u provedbi")</f>
        <v>u provedbi</v>
      </c>
      <c r="K1491" s="43" t="s">
        <v>5499</v>
      </c>
      <c r="L1491" s="43" t="s">
        <v>31</v>
      </c>
      <c r="M1491" s="42">
        <v>0.85</v>
      </c>
      <c r="N1491" s="42">
        <v>0.15</v>
      </c>
      <c r="O1491" s="304">
        <f>Ugovori_OPULJP[[#This Row],[Bespovratna sredstva - Ukupno (EU+Nac) HRK
= Ukupna ugovorena vrijednost bespovratnih sredstava]]*Ugovori_OPULJP[[#This Row],[EU STOPA SUFINANCIRANJA %
EU CO-FINANCING RATE %]]</f>
        <v>267478.41649999999</v>
      </c>
      <c r="P1491" s="304">
        <f>Ugovori_OPULJP[[#This Row],[Bespovratna sredstva - Ukupno (EU+Nac) HRK
= Ukupna ugovorena vrijednost bespovratnih sredstava]]*Ugovori_OPULJP[[#This Row],[STOPA NACIONALNOG SUFINANCIRANJA %]]</f>
        <v>47202.073499999999</v>
      </c>
      <c r="Q1491" s="306">
        <v>314680.49</v>
      </c>
      <c r="R1491" s="304">
        <v>0</v>
      </c>
      <c r="S1491" s="304">
        <v>0</v>
      </c>
      <c r="T1491" s="306">
        <f>Ugovori_OPULJP[[#This Row],[Bespovratna sredstva - Ukupno (EU+Nac) HRK
= Ukupna ugovorena vrijednost bespovratnih sredstava]]+Ugovori_OPULJP[[#This Row],[Javni doprinos korisnika - HRK]]+Ugovori_OPULJP[[#This Row],[Privatni doprinos korisnika - HRK]]</f>
        <v>314680.49</v>
      </c>
      <c r="U1491" s="17" t="s">
        <v>5039</v>
      </c>
      <c r="V1491" s="17" t="s">
        <v>29</v>
      </c>
      <c r="W1491" s="225" t="s">
        <v>12786</v>
      </c>
      <c r="X1491" s="35" t="s">
        <v>5041</v>
      </c>
      <c r="Y1491" s="11"/>
    </row>
    <row r="1492" spans="1:25" ht="51" customHeight="1" x14ac:dyDescent="0.2">
      <c r="A1492" s="55" t="s">
        <v>12434</v>
      </c>
      <c r="B1492" s="193" t="s">
        <v>700</v>
      </c>
      <c r="C1492" s="194" t="s">
        <v>5036</v>
      </c>
      <c r="D1492" s="56" t="s">
        <v>12405</v>
      </c>
      <c r="E1492" s="17" t="s">
        <v>74</v>
      </c>
      <c r="F1492" s="23" t="s">
        <v>12452</v>
      </c>
      <c r="G1492" s="23" t="s">
        <v>11918</v>
      </c>
      <c r="H1492" s="196">
        <v>44648</v>
      </c>
      <c r="I1492" s="196">
        <v>45197</v>
      </c>
      <c r="J1492" s="199" t="str">
        <f ca="1">IF(Ugovori_OPULJP[[#This Row],[DATUM ZAVRŠETKA OPERACIJE]]&lt;TODAY(),"završen","u provedbi")</f>
        <v>u provedbi</v>
      </c>
      <c r="K1492" s="43" t="s">
        <v>848</v>
      </c>
      <c r="L1492" s="202" t="s">
        <v>31</v>
      </c>
      <c r="M1492" s="42">
        <v>0.85</v>
      </c>
      <c r="N1492" s="42">
        <v>0.15</v>
      </c>
      <c r="O1492" s="205">
        <f>Ugovori_OPULJP[[#This Row],[Bespovratna sredstva - Ukupno (EU+Nac) HRK
= Ukupna ugovorena vrijednost bespovratnih sredstava]]*Ugovori_OPULJP[[#This Row],[EU STOPA SUFINANCIRANJA %
EU CO-FINANCING RATE %]]</f>
        <v>275593.8</v>
      </c>
      <c r="P1492" s="205">
        <f>Ugovori_OPULJP[[#This Row],[Bespovratna sredstva - Ukupno (EU+Nac) HRK
= Ukupna ugovorena vrijednost bespovratnih sredstava]]*Ugovori_OPULJP[[#This Row],[STOPA NACIONALNOG SUFINANCIRANJA %]]</f>
        <v>48634.2</v>
      </c>
      <c r="Q1492" s="209">
        <v>324228</v>
      </c>
      <c r="R1492" s="27">
        <v>0</v>
      </c>
      <c r="S1492" s="27">
        <v>0</v>
      </c>
      <c r="T1492" s="209">
        <f>Ugovori_OPULJP[[#This Row],[Bespovratna sredstva - Ukupno (EU+Nac) HRK
= Ukupna ugovorena vrijednost bespovratnih sredstava]]+Ugovori_OPULJP[[#This Row],[Javni doprinos korisnika - HRK]]+Ugovori_OPULJP[[#This Row],[Privatni doprinos korisnika - HRK]]</f>
        <v>324228</v>
      </c>
      <c r="U1492" s="17" t="s">
        <v>5039</v>
      </c>
      <c r="V1492" s="17" t="s">
        <v>29</v>
      </c>
      <c r="W1492" s="194" t="s">
        <v>12482</v>
      </c>
      <c r="X1492" s="35" t="s">
        <v>5041</v>
      </c>
      <c r="Y1492" s="11"/>
    </row>
    <row r="1493" spans="1:25" ht="38.25" customHeight="1" x14ac:dyDescent="0.2">
      <c r="A1493" s="66" t="s">
        <v>12688</v>
      </c>
      <c r="B1493" s="166" t="s">
        <v>700</v>
      </c>
      <c r="C1493" s="35" t="s">
        <v>5036</v>
      </c>
      <c r="D1493" s="56" t="s">
        <v>12405</v>
      </c>
      <c r="E1493" s="17" t="s">
        <v>74</v>
      </c>
      <c r="F1493" s="23" t="s">
        <v>12705</v>
      </c>
      <c r="G1493" s="23" t="s">
        <v>12720</v>
      </c>
      <c r="H1493" s="295">
        <v>44707</v>
      </c>
      <c r="I1493" s="295">
        <v>45164</v>
      </c>
      <c r="J1493" s="297" t="str">
        <f ca="1">IF(Ugovori_OPULJP[[#This Row],[DATUM ZAVRŠETKA OPERACIJE]]&lt;TODAY(),"završen","u provedbi")</f>
        <v>u provedbi</v>
      </c>
      <c r="K1493" s="43" t="s">
        <v>12760</v>
      </c>
      <c r="L1493" s="43" t="s">
        <v>31</v>
      </c>
      <c r="M1493" s="42">
        <v>0.85</v>
      </c>
      <c r="N1493" s="42">
        <v>0.15</v>
      </c>
      <c r="O1493" s="304">
        <f>Ugovori_OPULJP[[#This Row],[Bespovratna sredstva - Ukupno (EU+Nac) HRK
= Ukupna ugovorena vrijednost bespovratnih sredstava]]*Ugovori_OPULJP[[#This Row],[EU STOPA SUFINANCIRANJA %
EU CO-FINANCING RATE %]]</f>
        <v>398283.22499999998</v>
      </c>
      <c r="P1493" s="304">
        <f>Ugovori_OPULJP[[#This Row],[Bespovratna sredstva - Ukupno (EU+Nac) HRK
= Ukupna ugovorena vrijednost bespovratnih sredstava]]*Ugovori_OPULJP[[#This Row],[STOPA NACIONALNOG SUFINANCIRANJA %]]</f>
        <v>70285.274999999994</v>
      </c>
      <c r="Q1493" s="306">
        <v>468568.5</v>
      </c>
      <c r="R1493" s="304">
        <v>0</v>
      </c>
      <c r="S1493" s="304">
        <v>0</v>
      </c>
      <c r="T1493" s="306">
        <f>Ugovori_OPULJP[[#This Row],[Bespovratna sredstva - Ukupno (EU+Nac) HRK
= Ukupna ugovorena vrijednost bespovratnih sredstava]]+Ugovori_OPULJP[[#This Row],[Javni doprinos korisnika - HRK]]+Ugovori_OPULJP[[#This Row],[Privatni doprinos korisnika - HRK]]</f>
        <v>468568.5</v>
      </c>
      <c r="U1493" s="17" t="s">
        <v>5039</v>
      </c>
      <c r="V1493" s="17" t="s">
        <v>29</v>
      </c>
      <c r="W1493" s="225" t="s">
        <v>12734</v>
      </c>
      <c r="X1493" s="35" t="s">
        <v>5041</v>
      </c>
      <c r="Y1493" s="11"/>
    </row>
    <row r="1494" spans="1:25" ht="38.25" customHeight="1" x14ac:dyDescent="0.2">
      <c r="A1494" s="352" t="s">
        <v>12768</v>
      </c>
      <c r="B1494" s="166" t="s">
        <v>700</v>
      </c>
      <c r="C1494" s="35" t="s">
        <v>5036</v>
      </c>
      <c r="D1494" s="56" t="s">
        <v>12405</v>
      </c>
      <c r="E1494" s="17" t="s">
        <v>74</v>
      </c>
      <c r="F1494" s="23" t="s">
        <v>12776</v>
      </c>
      <c r="G1494" s="23" t="s">
        <v>12781</v>
      </c>
      <c r="H1494" s="295">
        <v>44705</v>
      </c>
      <c r="I1494" s="295">
        <v>45254</v>
      </c>
      <c r="J1494" s="297" t="str">
        <f ca="1">IF(Ugovori_OPULJP[[#This Row],[DATUM ZAVRŠETKA OPERACIJE]]&lt;TODAY(),"završen","u provedbi")</f>
        <v>u provedbi</v>
      </c>
      <c r="K1494" s="43" t="s">
        <v>12792</v>
      </c>
      <c r="L1494" s="43" t="s">
        <v>153</v>
      </c>
      <c r="M1494" s="42">
        <v>0.85</v>
      </c>
      <c r="N1494" s="42">
        <v>0.15</v>
      </c>
      <c r="O1494" s="304">
        <f>Ugovori_OPULJP[[#This Row],[Bespovratna sredstva - Ukupno (EU+Nac) HRK
= Ukupna ugovorena vrijednost bespovratnih sredstava]]*Ugovori_OPULJP[[#This Row],[EU STOPA SUFINANCIRANJA %
EU CO-FINANCING RATE %]]</f>
        <v>252697.35</v>
      </c>
      <c r="P1494" s="304">
        <f>Ugovori_OPULJP[[#This Row],[Bespovratna sredstva - Ukupno (EU+Nac) HRK
= Ukupna ugovorena vrijednost bespovratnih sredstava]]*Ugovori_OPULJP[[#This Row],[STOPA NACIONALNOG SUFINANCIRANJA %]]</f>
        <v>44593.65</v>
      </c>
      <c r="Q1494" s="306">
        <v>297291</v>
      </c>
      <c r="R1494" s="304">
        <v>0</v>
      </c>
      <c r="S1494" s="304">
        <v>0</v>
      </c>
      <c r="T1494" s="306">
        <f>Ugovori_OPULJP[[#This Row],[Bespovratna sredstva - Ukupno (EU+Nac) HRK
= Ukupna ugovorena vrijednost bespovratnih sredstava]]+Ugovori_OPULJP[[#This Row],[Javni doprinos korisnika - HRK]]+Ugovori_OPULJP[[#This Row],[Privatni doprinos korisnika - HRK]]</f>
        <v>297291</v>
      </c>
      <c r="U1494" s="17" t="s">
        <v>5039</v>
      </c>
      <c r="V1494" s="17" t="s">
        <v>29</v>
      </c>
      <c r="W1494" s="225" t="s">
        <v>12787</v>
      </c>
      <c r="X1494" s="35" t="s">
        <v>5041</v>
      </c>
      <c r="Y1494" s="11"/>
    </row>
    <row r="1495" spans="1:25" ht="51" customHeight="1" x14ac:dyDescent="0.2">
      <c r="A1495" s="343" t="s">
        <v>12689</v>
      </c>
      <c r="B1495" s="166" t="s">
        <v>700</v>
      </c>
      <c r="C1495" s="35" t="s">
        <v>5036</v>
      </c>
      <c r="D1495" s="56" t="s">
        <v>12405</v>
      </c>
      <c r="E1495" s="17" t="s">
        <v>74</v>
      </c>
      <c r="F1495" s="23" t="s">
        <v>12706</v>
      </c>
      <c r="G1495" s="23" t="s">
        <v>12721</v>
      </c>
      <c r="H1495" s="295">
        <v>44711</v>
      </c>
      <c r="I1495" s="295">
        <v>45076</v>
      </c>
      <c r="J1495" s="297" t="str">
        <f ca="1">IF(Ugovori_OPULJP[[#This Row],[DATUM ZAVRŠETKA OPERACIJE]]&lt;TODAY(),"završen","u provedbi")</f>
        <v>u provedbi</v>
      </c>
      <c r="K1495" s="43" t="s">
        <v>2301</v>
      </c>
      <c r="L1495" s="43" t="s">
        <v>31</v>
      </c>
      <c r="M1495" s="42">
        <v>0.85</v>
      </c>
      <c r="N1495" s="42">
        <v>0.15</v>
      </c>
      <c r="O1495" s="304">
        <f>Ugovori_OPULJP[[#This Row],[Bespovratna sredstva - Ukupno (EU+Nac) HRK
= Ukupna ugovorena vrijednost bespovratnih sredstava]]*Ugovori_OPULJP[[#This Row],[EU STOPA SUFINANCIRANJA %
EU CO-FINANCING RATE %]]</f>
        <v>420056.80799999996</v>
      </c>
      <c r="P1495" s="304">
        <f>Ugovori_OPULJP[[#This Row],[Bespovratna sredstva - Ukupno (EU+Nac) HRK
= Ukupna ugovorena vrijednost bespovratnih sredstava]]*Ugovori_OPULJP[[#This Row],[STOPA NACIONALNOG SUFINANCIRANJA %]]</f>
        <v>74127.671999999991</v>
      </c>
      <c r="Q1495" s="306">
        <v>494184.48</v>
      </c>
      <c r="R1495" s="304">
        <v>0</v>
      </c>
      <c r="S1495" s="304">
        <v>0</v>
      </c>
      <c r="T1495" s="306">
        <f>Ugovori_OPULJP[[#This Row],[Bespovratna sredstva - Ukupno (EU+Nac) HRK
= Ukupna ugovorena vrijednost bespovratnih sredstava]]+Ugovori_OPULJP[[#This Row],[Javni doprinos korisnika - HRK]]+Ugovori_OPULJP[[#This Row],[Privatni doprinos korisnika - HRK]]</f>
        <v>494184.48</v>
      </c>
      <c r="U1495" s="17" t="s">
        <v>5039</v>
      </c>
      <c r="V1495" s="17" t="s">
        <v>29</v>
      </c>
      <c r="W1495" s="225" t="s">
        <v>12735</v>
      </c>
      <c r="X1495" s="35" t="s">
        <v>5041</v>
      </c>
      <c r="Y1495" s="11"/>
    </row>
    <row r="1496" spans="1:25" ht="51" customHeight="1" x14ac:dyDescent="0.2">
      <c r="A1496" s="352" t="s">
        <v>12690</v>
      </c>
      <c r="B1496" s="166" t="s">
        <v>700</v>
      </c>
      <c r="C1496" s="35" t="s">
        <v>5036</v>
      </c>
      <c r="D1496" s="56" t="s">
        <v>12405</v>
      </c>
      <c r="E1496" s="17" t="s">
        <v>74</v>
      </c>
      <c r="F1496" s="23" t="s">
        <v>12707</v>
      </c>
      <c r="G1496" s="23" t="s">
        <v>12722</v>
      </c>
      <c r="H1496" s="295">
        <v>44701</v>
      </c>
      <c r="I1496" s="295">
        <v>45250</v>
      </c>
      <c r="J1496" s="297" t="str">
        <f ca="1">IF(Ugovori_OPULJP[[#This Row],[DATUM ZAVRŠETKA OPERACIJE]]&lt;TODAY(),"završen","u provedbi")</f>
        <v>u provedbi</v>
      </c>
      <c r="K1496" s="43" t="s">
        <v>12761</v>
      </c>
      <c r="L1496" s="43" t="s">
        <v>31</v>
      </c>
      <c r="M1496" s="42">
        <v>0.85</v>
      </c>
      <c r="N1496" s="42">
        <v>0.15</v>
      </c>
      <c r="O1496" s="304">
        <f>Ugovori_OPULJP[[#This Row],[Bespovratna sredstva - Ukupno (EU+Nac) HRK
= Ukupna ugovorena vrijednost bespovratnih sredstava]]*Ugovori_OPULJP[[#This Row],[EU STOPA SUFINANCIRANJA %
EU CO-FINANCING RATE %]]</f>
        <v>415847.625</v>
      </c>
      <c r="P1496" s="304">
        <f>Ugovori_OPULJP[[#This Row],[Bespovratna sredstva - Ukupno (EU+Nac) HRK
= Ukupna ugovorena vrijednost bespovratnih sredstava]]*Ugovori_OPULJP[[#This Row],[STOPA NACIONALNOG SUFINANCIRANJA %]]</f>
        <v>73384.875</v>
      </c>
      <c r="Q1496" s="306">
        <v>489232.5</v>
      </c>
      <c r="R1496" s="304">
        <v>0</v>
      </c>
      <c r="S1496" s="304">
        <v>0</v>
      </c>
      <c r="T1496" s="306">
        <f>Ugovori_OPULJP[[#This Row],[Bespovratna sredstva - Ukupno (EU+Nac) HRK
= Ukupna ugovorena vrijednost bespovratnih sredstava]]+Ugovori_OPULJP[[#This Row],[Javni doprinos korisnika - HRK]]+Ugovori_OPULJP[[#This Row],[Privatni doprinos korisnika - HRK]]</f>
        <v>489232.5</v>
      </c>
      <c r="U1496" s="17" t="s">
        <v>5039</v>
      </c>
      <c r="V1496" s="17" t="s">
        <v>29</v>
      </c>
      <c r="W1496" s="225" t="s">
        <v>12736</v>
      </c>
      <c r="X1496" s="35" t="s">
        <v>5041</v>
      </c>
      <c r="Y1496" s="11"/>
    </row>
    <row r="1497" spans="1:25" ht="38.25" customHeight="1" x14ac:dyDescent="0.2">
      <c r="A1497" s="55" t="s">
        <v>12435</v>
      </c>
      <c r="B1497" s="193" t="s">
        <v>700</v>
      </c>
      <c r="C1497" s="194" t="s">
        <v>5036</v>
      </c>
      <c r="D1497" s="56" t="s">
        <v>12405</v>
      </c>
      <c r="E1497" s="17" t="s">
        <v>74</v>
      </c>
      <c r="F1497" s="23" t="s">
        <v>12453</v>
      </c>
      <c r="G1497" s="23" t="s">
        <v>11457</v>
      </c>
      <c r="H1497" s="196">
        <v>44648</v>
      </c>
      <c r="I1497" s="196">
        <v>45197</v>
      </c>
      <c r="J1497" s="199" t="str">
        <f ca="1">IF(Ugovori_OPULJP[[#This Row],[DATUM ZAVRŠETKA OPERACIJE]]&lt;TODAY(),"završen","u provedbi")</f>
        <v>u provedbi</v>
      </c>
      <c r="K1497" s="202" t="s">
        <v>153</v>
      </c>
      <c r="L1497" s="202" t="s">
        <v>153</v>
      </c>
      <c r="M1497" s="42">
        <v>0.85</v>
      </c>
      <c r="N1497" s="42">
        <v>0.15</v>
      </c>
      <c r="O1497" s="205">
        <f>Ugovori_OPULJP[[#This Row],[Bespovratna sredstva - Ukupno (EU+Nac) HRK
= Ukupna ugovorena vrijednost bespovratnih sredstava]]*Ugovori_OPULJP[[#This Row],[EU STOPA SUFINANCIRANJA %
EU CO-FINANCING RATE %]]</f>
        <v>416767.66500000004</v>
      </c>
      <c r="P1497" s="205">
        <f>Ugovori_OPULJP[[#This Row],[Bespovratna sredstva - Ukupno (EU+Nac) HRK
= Ukupna ugovorena vrijednost bespovratnih sredstava]]*Ugovori_OPULJP[[#This Row],[STOPA NACIONALNOG SUFINANCIRANJA %]]</f>
        <v>73547.235000000001</v>
      </c>
      <c r="Q1497" s="209">
        <v>490314.9</v>
      </c>
      <c r="R1497" s="27">
        <v>0</v>
      </c>
      <c r="S1497" s="27">
        <v>0</v>
      </c>
      <c r="T1497" s="209">
        <f>Ugovori_OPULJP[[#This Row],[Bespovratna sredstva - Ukupno (EU+Nac) HRK
= Ukupna ugovorena vrijednost bespovratnih sredstava]]+Ugovori_OPULJP[[#This Row],[Javni doprinos korisnika - HRK]]+Ugovori_OPULJP[[#This Row],[Privatni doprinos korisnika - HRK]]</f>
        <v>490314.9</v>
      </c>
      <c r="U1497" s="17" t="s">
        <v>5039</v>
      </c>
      <c r="V1497" s="17" t="s">
        <v>29</v>
      </c>
      <c r="W1497" s="194" t="s">
        <v>12483</v>
      </c>
      <c r="X1497" s="35" t="s">
        <v>5041</v>
      </c>
      <c r="Y1497" s="11"/>
    </row>
    <row r="1498" spans="1:25" ht="51" customHeight="1" x14ac:dyDescent="0.2">
      <c r="A1498" s="352" t="s">
        <v>12691</v>
      </c>
      <c r="B1498" s="166" t="s">
        <v>700</v>
      </c>
      <c r="C1498" s="35" t="s">
        <v>5036</v>
      </c>
      <c r="D1498" s="56" t="s">
        <v>12405</v>
      </c>
      <c r="E1498" s="17" t="s">
        <v>74</v>
      </c>
      <c r="F1498" s="23" t="s">
        <v>12708</v>
      </c>
      <c r="G1498" s="23" t="s">
        <v>3973</v>
      </c>
      <c r="H1498" s="295">
        <v>44704</v>
      </c>
      <c r="I1498" s="295">
        <v>45253</v>
      </c>
      <c r="J1498" s="297" t="str">
        <f ca="1">IF(Ugovori_OPULJP[[#This Row],[DATUM ZAVRŠETKA OPERACIJE]]&lt;TODAY(),"završen","u provedbi")</f>
        <v>u provedbi</v>
      </c>
      <c r="K1498" s="43" t="s">
        <v>2414</v>
      </c>
      <c r="L1498" s="43" t="s">
        <v>77</v>
      </c>
      <c r="M1498" s="42">
        <v>0.85</v>
      </c>
      <c r="N1498" s="42">
        <v>0.15</v>
      </c>
      <c r="O1498" s="304">
        <f>Ugovori_OPULJP[[#This Row],[Bespovratna sredstva - Ukupno (EU+Nac) HRK
= Ukupna ugovorena vrijednost bespovratnih sredstava]]*Ugovori_OPULJP[[#This Row],[EU STOPA SUFINANCIRANJA %
EU CO-FINANCING RATE %]]</f>
        <v>361586.17499999999</v>
      </c>
      <c r="P1498" s="304">
        <f>Ugovori_OPULJP[[#This Row],[Bespovratna sredstva - Ukupno (EU+Nac) HRK
= Ukupna ugovorena vrijednost bespovratnih sredstava]]*Ugovori_OPULJP[[#This Row],[STOPA NACIONALNOG SUFINANCIRANJA %]]</f>
        <v>63809.324999999997</v>
      </c>
      <c r="Q1498" s="306">
        <v>425395.5</v>
      </c>
      <c r="R1498" s="304">
        <v>0</v>
      </c>
      <c r="S1498" s="304">
        <v>0</v>
      </c>
      <c r="T1498" s="306">
        <f>Ugovori_OPULJP[[#This Row],[Bespovratna sredstva - Ukupno (EU+Nac) HRK
= Ukupna ugovorena vrijednost bespovratnih sredstava]]+Ugovori_OPULJP[[#This Row],[Javni doprinos korisnika - HRK]]+Ugovori_OPULJP[[#This Row],[Privatni doprinos korisnika - HRK]]</f>
        <v>425395.5</v>
      </c>
      <c r="U1498" s="17" t="s">
        <v>5039</v>
      </c>
      <c r="V1498" s="17" t="s">
        <v>29</v>
      </c>
      <c r="W1498" s="225" t="s">
        <v>12737</v>
      </c>
      <c r="X1498" s="35" t="s">
        <v>5041</v>
      </c>
      <c r="Y1498" s="11"/>
    </row>
    <row r="1499" spans="1:25" ht="38.25" customHeight="1" x14ac:dyDescent="0.2">
      <c r="A1499" s="216" t="s">
        <v>12409</v>
      </c>
      <c r="B1499" s="166" t="s">
        <v>700</v>
      </c>
      <c r="C1499" s="35" t="s">
        <v>5036</v>
      </c>
      <c r="D1499" s="56" t="s">
        <v>12405</v>
      </c>
      <c r="E1499" s="17" t="s">
        <v>74</v>
      </c>
      <c r="F1499" s="23" t="s">
        <v>12408</v>
      </c>
      <c r="G1499" s="23" t="s">
        <v>2337</v>
      </c>
      <c r="H1499" s="169">
        <v>44641</v>
      </c>
      <c r="I1499" s="169">
        <v>45067</v>
      </c>
      <c r="J1499" s="171" t="str">
        <f ca="1">IF(Ugovori_OPULJP[[#This Row],[DATUM ZAVRŠETKA OPERACIJE]]&lt;TODAY(),"završen","u provedbi")</f>
        <v>u provedbi</v>
      </c>
      <c r="K1499" s="43" t="s">
        <v>2409</v>
      </c>
      <c r="L1499" s="18" t="s">
        <v>248</v>
      </c>
      <c r="M1499" s="42">
        <v>0.85</v>
      </c>
      <c r="N1499" s="42">
        <v>0.15</v>
      </c>
      <c r="O1499" s="174">
        <f>Ugovori_OPULJP[[#This Row],[Bespovratna sredstva - Ukupno (EU+Nac) HRK
= Ukupna ugovorena vrijednost bespovratnih sredstava]]*Ugovori_OPULJP[[#This Row],[EU STOPA SUFINANCIRANJA %
EU CO-FINANCING RATE %]]</f>
        <v>420291</v>
      </c>
      <c r="P1499" s="174">
        <f>Ugovori_OPULJP[[#This Row],[Bespovratna sredstva - Ukupno (EU+Nac) HRK
= Ukupna ugovorena vrijednost bespovratnih sredstava]]*Ugovori_OPULJP[[#This Row],[STOPA NACIONALNOG SUFINANCIRANJA %]]</f>
        <v>74169</v>
      </c>
      <c r="Q1499" s="176">
        <v>494460</v>
      </c>
      <c r="R1499" s="174">
        <v>0</v>
      </c>
      <c r="S1499" s="174">
        <v>0</v>
      </c>
      <c r="T1499" s="176">
        <f>Ugovori_OPULJP[[#This Row],[Bespovratna sredstva - Ukupno (EU+Nac) HRK
= Ukupna ugovorena vrijednost bespovratnih sredstava]]+Ugovori_OPULJP[[#This Row],[Javni doprinos korisnika - HRK]]+Ugovori_OPULJP[[#This Row],[Privatni doprinos korisnika - HRK]]</f>
        <v>494460</v>
      </c>
      <c r="U1499" s="17" t="s">
        <v>5039</v>
      </c>
      <c r="V1499" s="17" t="s">
        <v>29</v>
      </c>
      <c r="W1499" s="35" t="s">
        <v>12410</v>
      </c>
      <c r="X1499" s="35" t="s">
        <v>5041</v>
      </c>
      <c r="Y1499" s="11"/>
    </row>
    <row r="1500" spans="1:25" ht="51" customHeight="1" x14ac:dyDescent="0.2">
      <c r="A1500" s="352" t="s">
        <v>13099</v>
      </c>
      <c r="B1500" s="166" t="s">
        <v>700</v>
      </c>
      <c r="C1500" s="35" t="s">
        <v>5036</v>
      </c>
      <c r="D1500" s="56" t="s">
        <v>12405</v>
      </c>
      <c r="E1500" s="17" t="s">
        <v>74</v>
      </c>
      <c r="F1500" s="23" t="s">
        <v>13103</v>
      </c>
      <c r="G1500" s="23" t="s">
        <v>1308</v>
      </c>
      <c r="H1500" s="295">
        <v>44741</v>
      </c>
      <c r="I1500" s="295">
        <v>45106</v>
      </c>
      <c r="J1500" s="297" t="str">
        <f ca="1">IF(Ugovori_OPULJP[[#This Row],[DATUM ZAVRŠETKA OPERACIJE]]&lt;TODAY(),"završen","u provedbi")</f>
        <v>u provedbi</v>
      </c>
      <c r="K1500" s="43" t="s">
        <v>107</v>
      </c>
      <c r="L1500" s="43" t="s">
        <v>102</v>
      </c>
      <c r="M1500" s="42">
        <v>0.85</v>
      </c>
      <c r="N1500" s="42">
        <v>0.15</v>
      </c>
      <c r="O1500" s="304">
        <f>Ugovori_OPULJP[[#This Row],[Bespovratna sredstva - Ukupno (EU+Nac) HRK
= Ukupna ugovorena vrijednost bespovratnih sredstava]]*Ugovori_OPULJP[[#This Row],[EU STOPA SUFINANCIRANJA %
EU CO-FINANCING RATE %]]</f>
        <v>329346.92449999996</v>
      </c>
      <c r="P1500" s="304">
        <f>Ugovori_OPULJP[[#This Row],[Bespovratna sredstva - Ukupno (EU+Nac) HRK
= Ukupna ugovorena vrijednost bespovratnih sredstava]]*Ugovori_OPULJP[[#This Row],[STOPA NACIONALNOG SUFINANCIRANJA %]]</f>
        <v>58120.045499999993</v>
      </c>
      <c r="Q1500" s="306">
        <v>387466.97</v>
      </c>
      <c r="R1500" s="304">
        <v>0</v>
      </c>
      <c r="S1500" s="304">
        <v>0</v>
      </c>
      <c r="T1500" s="306">
        <f>Ugovori_OPULJP[[#This Row],[Bespovratna sredstva - Ukupno (EU+Nac) HRK
= Ukupna ugovorena vrijednost bespovratnih sredstava]]+Ugovori_OPULJP[[#This Row],[Javni doprinos korisnika - HRK]]+Ugovori_OPULJP[[#This Row],[Privatni doprinos korisnika - HRK]]</f>
        <v>387466.97</v>
      </c>
      <c r="U1500" s="17" t="s">
        <v>5039</v>
      </c>
      <c r="V1500" s="17" t="s">
        <v>29</v>
      </c>
      <c r="W1500" s="225" t="s">
        <v>13109</v>
      </c>
      <c r="X1500" s="35" t="s">
        <v>5041</v>
      </c>
      <c r="Y1500" s="11"/>
    </row>
    <row r="1501" spans="1:25" ht="51" customHeight="1" x14ac:dyDescent="0.2">
      <c r="A1501" s="55" t="s">
        <v>12436</v>
      </c>
      <c r="B1501" s="193" t="s">
        <v>700</v>
      </c>
      <c r="C1501" s="194" t="s">
        <v>5036</v>
      </c>
      <c r="D1501" s="56" t="s">
        <v>12405</v>
      </c>
      <c r="E1501" s="17" t="s">
        <v>74</v>
      </c>
      <c r="F1501" s="23" t="s">
        <v>12454</v>
      </c>
      <c r="G1501" s="23" t="s">
        <v>2320</v>
      </c>
      <c r="H1501" s="196">
        <v>44641</v>
      </c>
      <c r="I1501" s="196">
        <v>45006</v>
      </c>
      <c r="J1501" s="199" t="str">
        <f ca="1">IF(Ugovori_OPULJP[[#This Row],[DATUM ZAVRŠETKA OPERACIJE]]&lt;TODAY(),"završen","u provedbi")</f>
        <v>u provedbi</v>
      </c>
      <c r="K1501" s="202" t="s">
        <v>82</v>
      </c>
      <c r="L1501" s="202" t="s">
        <v>82</v>
      </c>
      <c r="M1501" s="42">
        <v>0.85</v>
      </c>
      <c r="N1501" s="42">
        <v>0.15</v>
      </c>
      <c r="O1501" s="205">
        <f>Ugovori_OPULJP[[#This Row],[Bespovratna sredstva - Ukupno (EU+Nac) HRK
= Ukupna ugovorena vrijednost bespovratnih sredstava]]*Ugovori_OPULJP[[#This Row],[EU STOPA SUFINANCIRANJA %
EU CO-FINANCING RATE %]]</f>
        <v>256147.5</v>
      </c>
      <c r="P1501" s="205">
        <f>Ugovori_OPULJP[[#This Row],[Bespovratna sredstva - Ukupno (EU+Nac) HRK
= Ukupna ugovorena vrijednost bespovratnih sredstava]]*Ugovori_OPULJP[[#This Row],[STOPA NACIONALNOG SUFINANCIRANJA %]]</f>
        <v>45202.5</v>
      </c>
      <c r="Q1501" s="209">
        <v>301350</v>
      </c>
      <c r="R1501" s="27">
        <v>0</v>
      </c>
      <c r="S1501" s="27">
        <v>0</v>
      </c>
      <c r="T1501" s="209">
        <f>Ugovori_OPULJP[[#This Row],[Bespovratna sredstva - Ukupno (EU+Nac) HRK
= Ukupna ugovorena vrijednost bespovratnih sredstava]]+Ugovori_OPULJP[[#This Row],[Javni doprinos korisnika - HRK]]+Ugovori_OPULJP[[#This Row],[Privatni doprinos korisnika - HRK]]</f>
        <v>301350</v>
      </c>
      <c r="U1501" s="17" t="s">
        <v>5039</v>
      </c>
      <c r="V1501" s="17" t="s">
        <v>29</v>
      </c>
      <c r="W1501" s="194" t="s">
        <v>12484</v>
      </c>
      <c r="X1501" s="35" t="s">
        <v>5041</v>
      </c>
      <c r="Y1501" s="11"/>
    </row>
    <row r="1502" spans="1:25" ht="38.25" customHeight="1" x14ac:dyDescent="0.2">
      <c r="A1502" s="55" t="s">
        <v>12437</v>
      </c>
      <c r="B1502" s="193" t="s">
        <v>700</v>
      </c>
      <c r="C1502" s="194" t="s">
        <v>5036</v>
      </c>
      <c r="D1502" s="56" t="s">
        <v>12405</v>
      </c>
      <c r="E1502" s="17" t="s">
        <v>74</v>
      </c>
      <c r="F1502" s="23" t="s">
        <v>12455</v>
      </c>
      <c r="G1502" s="23" t="s">
        <v>12456</v>
      </c>
      <c r="H1502" s="196">
        <v>44650</v>
      </c>
      <c r="I1502" s="196">
        <v>45199</v>
      </c>
      <c r="J1502" s="199" t="str">
        <f ca="1">IF(Ugovori_OPULJP[[#This Row],[DATUM ZAVRŠETKA OPERACIJE]]&lt;TODAY(),"završen","u provedbi")</f>
        <v>u provedbi</v>
      </c>
      <c r="K1502" s="202" t="s">
        <v>82</v>
      </c>
      <c r="L1502" s="202" t="s">
        <v>82</v>
      </c>
      <c r="M1502" s="42">
        <v>0.85</v>
      </c>
      <c r="N1502" s="42">
        <v>0.15</v>
      </c>
      <c r="O1502" s="205">
        <f>Ugovori_OPULJP[[#This Row],[Bespovratna sredstva - Ukupno (EU+Nac) HRK
= Ukupna ugovorena vrijednost bespovratnih sredstava]]*Ugovori_OPULJP[[#This Row],[EU STOPA SUFINANCIRANJA %
EU CO-FINANCING RATE %]]</f>
        <v>424744.82999999996</v>
      </c>
      <c r="P1502" s="205">
        <f>Ugovori_OPULJP[[#This Row],[Bespovratna sredstva - Ukupno (EU+Nac) HRK
= Ukupna ugovorena vrijednost bespovratnih sredstava]]*Ugovori_OPULJP[[#This Row],[STOPA NACIONALNOG SUFINANCIRANJA %]]</f>
        <v>74954.97</v>
      </c>
      <c r="Q1502" s="209">
        <v>499699.8</v>
      </c>
      <c r="R1502" s="27">
        <v>0</v>
      </c>
      <c r="S1502" s="27">
        <v>0</v>
      </c>
      <c r="T1502" s="209">
        <f>Ugovori_OPULJP[[#This Row],[Bespovratna sredstva - Ukupno (EU+Nac) HRK
= Ukupna ugovorena vrijednost bespovratnih sredstava]]+Ugovori_OPULJP[[#This Row],[Javni doprinos korisnika - HRK]]+Ugovori_OPULJP[[#This Row],[Privatni doprinos korisnika - HRK]]</f>
        <v>499699.8</v>
      </c>
      <c r="U1502" s="17" t="s">
        <v>5039</v>
      </c>
      <c r="V1502" s="17" t="s">
        <v>29</v>
      </c>
      <c r="W1502" s="194" t="s">
        <v>12485</v>
      </c>
      <c r="X1502" s="35" t="s">
        <v>5041</v>
      </c>
      <c r="Y1502" s="11"/>
    </row>
    <row r="1503" spans="1:25" ht="38.25" customHeight="1" x14ac:dyDescent="0.2">
      <c r="A1503" s="55" t="s">
        <v>12438</v>
      </c>
      <c r="B1503" s="193" t="s">
        <v>700</v>
      </c>
      <c r="C1503" s="194" t="s">
        <v>5036</v>
      </c>
      <c r="D1503" s="56" t="s">
        <v>12405</v>
      </c>
      <c r="E1503" s="17" t="s">
        <v>74</v>
      </c>
      <c r="F1503" s="23" t="s">
        <v>12457</v>
      </c>
      <c r="G1503" s="23" t="s">
        <v>11917</v>
      </c>
      <c r="H1503" s="196">
        <v>44650</v>
      </c>
      <c r="I1503" s="196">
        <v>45199</v>
      </c>
      <c r="J1503" s="199" t="str">
        <f ca="1">IF(Ugovori_OPULJP[[#This Row],[DATUM ZAVRŠETKA OPERACIJE]]&lt;TODAY(),"završen","u provedbi")</f>
        <v>u provedbi</v>
      </c>
      <c r="K1503" s="43" t="s">
        <v>12478</v>
      </c>
      <c r="L1503" s="202" t="s">
        <v>31</v>
      </c>
      <c r="M1503" s="42">
        <v>0.85</v>
      </c>
      <c r="N1503" s="42">
        <v>0.15</v>
      </c>
      <c r="O1503" s="205">
        <f>Ugovori_OPULJP[[#This Row],[Bespovratna sredstva - Ukupno (EU+Nac) HRK
= Ukupna ugovorena vrijednost bespovratnih sredstava]]*Ugovori_OPULJP[[#This Row],[EU STOPA SUFINANCIRANJA %
EU CO-FINANCING RATE %]]</f>
        <v>419245.5</v>
      </c>
      <c r="P1503" s="205">
        <f>Ugovori_OPULJP[[#This Row],[Bespovratna sredstva - Ukupno (EU+Nac) HRK
= Ukupna ugovorena vrijednost bespovratnih sredstava]]*Ugovori_OPULJP[[#This Row],[STOPA NACIONALNOG SUFINANCIRANJA %]]</f>
        <v>73984.5</v>
      </c>
      <c r="Q1503" s="209">
        <v>493230</v>
      </c>
      <c r="R1503" s="27">
        <v>0</v>
      </c>
      <c r="S1503" s="27">
        <v>0</v>
      </c>
      <c r="T1503" s="209">
        <f>Ugovori_OPULJP[[#This Row],[Bespovratna sredstva - Ukupno (EU+Nac) HRK
= Ukupna ugovorena vrijednost bespovratnih sredstava]]+Ugovori_OPULJP[[#This Row],[Javni doprinos korisnika - HRK]]+Ugovori_OPULJP[[#This Row],[Privatni doprinos korisnika - HRK]]</f>
        <v>493230</v>
      </c>
      <c r="U1503" s="17" t="s">
        <v>5039</v>
      </c>
      <c r="V1503" s="17" t="s">
        <v>29</v>
      </c>
      <c r="W1503" s="194" t="s">
        <v>12486</v>
      </c>
      <c r="X1503" s="35" t="s">
        <v>5041</v>
      </c>
      <c r="Y1503" s="11"/>
    </row>
    <row r="1504" spans="1:25" ht="51" customHeight="1" x14ac:dyDescent="0.2">
      <c r="A1504" s="352" t="s">
        <v>12769</v>
      </c>
      <c r="B1504" s="166" t="s">
        <v>700</v>
      </c>
      <c r="C1504" s="35" t="s">
        <v>5036</v>
      </c>
      <c r="D1504" s="56" t="s">
        <v>12405</v>
      </c>
      <c r="E1504" s="17" t="s">
        <v>74</v>
      </c>
      <c r="F1504" s="23" t="s">
        <v>12777</v>
      </c>
      <c r="G1504" s="23" t="s">
        <v>12782</v>
      </c>
      <c r="H1504" s="295">
        <v>44709</v>
      </c>
      <c r="I1504" s="295">
        <v>45074</v>
      </c>
      <c r="J1504" s="297" t="str">
        <f ca="1">IF(Ugovori_OPULJP[[#This Row],[DATUM ZAVRŠETKA OPERACIJE]]&lt;TODAY(),"završen","u provedbi")</f>
        <v>u provedbi</v>
      </c>
      <c r="K1504" s="43" t="s">
        <v>82</v>
      </c>
      <c r="L1504" s="43" t="s">
        <v>82</v>
      </c>
      <c r="M1504" s="42">
        <v>0.85</v>
      </c>
      <c r="N1504" s="42">
        <v>0.15</v>
      </c>
      <c r="O1504" s="304">
        <f>Ugovori_OPULJP[[#This Row],[Bespovratna sredstva - Ukupno (EU+Nac) HRK
= Ukupna ugovorena vrijednost bespovratnih sredstava]]*Ugovori_OPULJP[[#This Row],[EU STOPA SUFINANCIRANJA %
EU CO-FINANCING RATE %]]</f>
        <v>350723.43</v>
      </c>
      <c r="P1504" s="304">
        <f>Ugovori_OPULJP[[#This Row],[Bespovratna sredstva - Ukupno (EU+Nac) HRK
= Ukupna ugovorena vrijednost bespovratnih sredstava]]*Ugovori_OPULJP[[#This Row],[STOPA NACIONALNOG SUFINANCIRANJA %]]</f>
        <v>61892.369999999995</v>
      </c>
      <c r="Q1504" s="306">
        <v>412615.8</v>
      </c>
      <c r="R1504" s="304">
        <v>0</v>
      </c>
      <c r="S1504" s="304">
        <v>0</v>
      </c>
      <c r="T1504" s="306">
        <f>Ugovori_OPULJP[[#This Row],[Bespovratna sredstva - Ukupno (EU+Nac) HRK
= Ukupna ugovorena vrijednost bespovratnih sredstava]]+Ugovori_OPULJP[[#This Row],[Javni doprinos korisnika - HRK]]+Ugovori_OPULJP[[#This Row],[Privatni doprinos korisnika - HRK]]</f>
        <v>412615.8</v>
      </c>
      <c r="U1504" s="17" t="s">
        <v>5039</v>
      </c>
      <c r="V1504" s="17" t="s">
        <v>29</v>
      </c>
      <c r="W1504" s="225" t="s">
        <v>12788</v>
      </c>
      <c r="X1504" s="35" t="s">
        <v>5041</v>
      </c>
      <c r="Y1504" s="11"/>
    </row>
    <row r="1505" spans="1:25" ht="38.25" customHeight="1" x14ac:dyDescent="0.2">
      <c r="A1505" s="55" t="s">
        <v>12439</v>
      </c>
      <c r="B1505" s="193" t="s">
        <v>700</v>
      </c>
      <c r="C1505" s="194" t="s">
        <v>5036</v>
      </c>
      <c r="D1505" s="56" t="s">
        <v>12405</v>
      </c>
      <c r="E1505" s="17" t="s">
        <v>74</v>
      </c>
      <c r="F1505" s="23" t="s">
        <v>12458</v>
      </c>
      <c r="G1505" s="23" t="s">
        <v>192</v>
      </c>
      <c r="H1505" s="196">
        <v>44650</v>
      </c>
      <c r="I1505" s="196">
        <v>45199</v>
      </c>
      <c r="J1505" s="199" t="str">
        <f ca="1">IF(Ugovori_OPULJP[[#This Row],[DATUM ZAVRŠETKA OPERACIJE]]&lt;TODAY(),"završen","u provedbi")</f>
        <v>u provedbi</v>
      </c>
      <c r="K1505" s="43" t="s">
        <v>193</v>
      </c>
      <c r="L1505" s="202" t="s">
        <v>82</v>
      </c>
      <c r="M1505" s="42">
        <v>0.85</v>
      </c>
      <c r="N1505" s="42">
        <v>0.15</v>
      </c>
      <c r="O1505" s="205">
        <f>Ugovori_OPULJP[[#This Row],[Bespovratna sredstva - Ukupno (EU+Nac) HRK
= Ukupna ugovorena vrijednost bespovratnih sredstava]]*Ugovori_OPULJP[[#This Row],[EU STOPA SUFINANCIRANJA %
EU CO-FINANCING RATE %]]</f>
        <v>305494.88750000001</v>
      </c>
      <c r="P1505" s="205">
        <f>Ugovori_OPULJP[[#This Row],[Bespovratna sredstva - Ukupno (EU+Nac) HRK
= Ukupna ugovorena vrijednost bespovratnih sredstava]]*Ugovori_OPULJP[[#This Row],[STOPA NACIONALNOG SUFINANCIRANJA %]]</f>
        <v>53910.862499999996</v>
      </c>
      <c r="Q1505" s="209">
        <v>359405.75</v>
      </c>
      <c r="R1505" s="27">
        <v>0</v>
      </c>
      <c r="S1505" s="27">
        <v>0</v>
      </c>
      <c r="T1505" s="209">
        <f>Ugovori_OPULJP[[#This Row],[Bespovratna sredstva - Ukupno (EU+Nac) HRK
= Ukupna ugovorena vrijednost bespovratnih sredstava]]+Ugovori_OPULJP[[#This Row],[Javni doprinos korisnika - HRK]]+Ugovori_OPULJP[[#This Row],[Privatni doprinos korisnika - HRK]]</f>
        <v>359405.75</v>
      </c>
      <c r="U1505" s="17" t="s">
        <v>5039</v>
      </c>
      <c r="V1505" s="17" t="s">
        <v>29</v>
      </c>
      <c r="W1505" s="194" t="s">
        <v>12487</v>
      </c>
      <c r="X1505" s="35" t="s">
        <v>5041</v>
      </c>
      <c r="Y1505" s="11"/>
    </row>
    <row r="1506" spans="1:25" ht="38.25" customHeight="1" x14ac:dyDescent="0.2">
      <c r="A1506" s="256" t="s">
        <v>12523</v>
      </c>
      <c r="B1506" s="166" t="s">
        <v>700</v>
      </c>
      <c r="C1506" s="35" t="s">
        <v>5036</v>
      </c>
      <c r="D1506" s="56" t="s">
        <v>12405</v>
      </c>
      <c r="E1506" s="17" t="s">
        <v>74</v>
      </c>
      <c r="F1506" s="23" t="s">
        <v>12543</v>
      </c>
      <c r="G1506" s="23" t="s">
        <v>12547</v>
      </c>
      <c r="H1506" s="228">
        <v>44645</v>
      </c>
      <c r="I1506" s="228">
        <v>45010</v>
      </c>
      <c r="J1506" s="234" t="str">
        <f ca="1">IF(Ugovori_OPULJP[[#This Row],[DATUM ZAVRŠETKA OPERACIJE]]&lt;TODAY(),"završen","u provedbi")</f>
        <v>u provedbi</v>
      </c>
      <c r="K1506" s="43" t="s">
        <v>97</v>
      </c>
      <c r="L1506" s="43" t="s">
        <v>97</v>
      </c>
      <c r="M1506" s="42">
        <v>0.85</v>
      </c>
      <c r="N1506" s="42">
        <v>0.15</v>
      </c>
      <c r="O1506" s="244">
        <f>Ugovori_OPULJP[[#This Row],[Bespovratna sredstva - Ukupno (EU+Nac) HRK
= Ukupna ugovorena vrijednost bespovratnih sredstava]]*Ugovori_OPULJP[[#This Row],[EU STOPA SUFINANCIRANJA %
EU CO-FINANCING RATE %]]</f>
        <v>273711.89999999997</v>
      </c>
      <c r="P1506" s="244">
        <f>Ugovori_OPULJP[[#This Row],[Bespovratna sredstva - Ukupno (EU+Nac) HRK
= Ukupna ugovorena vrijednost bespovratnih sredstava]]*Ugovori_OPULJP[[#This Row],[STOPA NACIONALNOG SUFINANCIRANJA %]]</f>
        <v>48302.1</v>
      </c>
      <c r="Q1506" s="250">
        <v>322014</v>
      </c>
      <c r="R1506" s="244">
        <v>0</v>
      </c>
      <c r="S1506" s="244">
        <v>0</v>
      </c>
      <c r="T1506" s="250">
        <f>Ugovori_OPULJP[[#This Row],[Bespovratna sredstva - Ukupno (EU+Nac) HRK
= Ukupna ugovorena vrijednost bespovratnih sredstava]]+Ugovori_OPULJP[[#This Row],[Javni doprinos korisnika - HRK]]+Ugovori_OPULJP[[#This Row],[Privatni doprinos korisnika - HRK]]</f>
        <v>322014</v>
      </c>
      <c r="U1506" s="17" t="s">
        <v>5039</v>
      </c>
      <c r="V1506" s="17" t="s">
        <v>29</v>
      </c>
      <c r="W1506" s="225" t="s">
        <v>12551</v>
      </c>
      <c r="X1506" s="35" t="s">
        <v>5041</v>
      </c>
      <c r="Y1506" s="11"/>
    </row>
    <row r="1507" spans="1:25" ht="51" customHeight="1" x14ac:dyDescent="0.2">
      <c r="A1507" s="216" t="s">
        <v>12412</v>
      </c>
      <c r="B1507" s="166" t="s">
        <v>700</v>
      </c>
      <c r="C1507" s="35" t="s">
        <v>5036</v>
      </c>
      <c r="D1507" s="56" t="s">
        <v>12405</v>
      </c>
      <c r="E1507" s="17" t="s">
        <v>74</v>
      </c>
      <c r="F1507" s="23" t="s">
        <v>12417</v>
      </c>
      <c r="G1507" s="23" t="s">
        <v>1835</v>
      </c>
      <c r="H1507" s="169">
        <v>44641</v>
      </c>
      <c r="I1507" s="169">
        <v>45006</v>
      </c>
      <c r="J1507" s="171" t="str">
        <f ca="1">IF(Ugovori_OPULJP[[#This Row],[DATUM ZAVRŠETKA OPERACIJE]]&lt;TODAY(),"završen","u provedbi")</f>
        <v>u provedbi</v>
      </c>
      <c r="K1507" s="43" t="s">
        <v>354</v>
      </c>
      <c r="L1507" s="43" t="s">
        <v>354</v>
      </c>
      <c r="M1507" s="42">
        <v>0.85</v>
      </c>
      <c r="N1507" s="42">
        <v>0.15</v>
      </c>
      <c r="O1507" s="174">
        <f>Ugovori_OPULJP[[#This Row],[Bespovratna sredstva - Ukupno (EU+Nac) HRK
= Ukupna ugovorena vrijednost bespovratnih sredstava]]*Ugovori_OPULJP[[#This Row],[EU STOPA SUFINANCIRANJA %
EU CO-FINANCING RATE %]]</f>
        <v>362372.61199999996</v>
      </c>
      <c r="P1507" s="174">
        <f>Ugovori_OPULJP[[#This Row],[Bespovratna sredstva - Ukupno (EU+Nac) HRK
= Ukupna ugovorena vrijednost bespovratnih sredstava]]*Ugovori_OPULJP[[#This Row],[STOPA NACIONALNOG SUFINANCIRANJA %]]</f>
        <v>63948.107999999993</v>
      </c>
      <c r="Q1507" s="176">
        <v>426320.72</v>
      </c>
      <c r="R1507" s="174">
        <v>0</v>
      </c>
      <c r="S1507" s="174">
        <v>0</v>
      </c>
      <c r="T1507" s="176">
        <f>Ugovori_OPULJP[[#This Row],[Bespovratna sredstva - Ukupno (EU+Nac) HRK
= Ukupna ugovorena vrijednost bespovratnih sredstava]]+Ugovori_OPULJP[[#This Row],[Javni doprinos korisnika - HRK]]+Ugovori_OPULJP[[#This Row],[Privatni doprinos korisnika - HRK]]</f>
        <v>426320.72</v>
      </c>
      <c r="U1507" s="17" t="s">
        <v>5039</v>
      </c>
      <c r="V1507" s="17" t="s">
        <v>29</v>
      </c>
      <c r="W1507" s="35" t="s">
        <v>12423</v>
      </c>
      <c r="X1507" s="35" t="s">
        <v>5041</v>
      </c>
      <c r="Y1507" s="11"/>
    </row>
    <row r="1508" spans="1:25" ht="51" customHeight="1" x14ac:dyDescent="0.2">
      <c r="A1508" s="352" t="s">
        <v>12692</v>
      </c>
      <c r="B1508" s="166" t="s">
        <v>700</v>
      </c>
      <c r="C1508" s="35" t="s">
        <v>5036</v>
      </c>
      <c r="D1508" s="56" t="s">
        <v>12405</v>
      </c>
      <c r="E1508" s="17" t="s">
        <v>74</v>
      </c>
      <c r="F1508" s="23" t="s">
        <v>12709</v>
      </c>
      <c r="G1508" s="23" t="s">
        <v>12723</v>
      </c>
      <c r="H1508" s="295">
        <v>44707</v>
      </c>
      <c r="I1508" s="295">
        <v>45072</v>
      </c>
      <c r="J1508" s="297" t="str">
        <f ca="1">IF(Ugovori_OPULJP[[#This Row],[DATUM ZAVRŠETKA OPERACIJE]]&lt;TODAY(),"završen","u provedbi")</f>
        <v>u provedbi</v>
      </c>
      <c r="K1508" s="43" t="s">
        <v>12762</v>
      </c>
      <c r="L1508" s="43" t="s">
        <v>31</v>
      </c>
      <c r="M1508" s="42">
        <v>0.85</v>
      </c>
      <c r="N1508" s="42">
        <v>0.15</v>
      </c>
      <c r="O1508" s="304">
        <f>Ugovori_OPULJP[[#This Row],[Bespovratna sredstva - Ukupno (EU+Nac) HRK
= Ukupna ugovorena vrijednost bespovratnih sredstava]]*Ugovori_OPULJP[[#This Row],[EU STOPA SUFINANCIRANJA %
EU CO-FINANCING RATE %]]</f>
        <v>371675.25</v>
      </c>
      <c r="P1508" s="304">
        <f>Ugovori_OPULJP[[#This Row],[Bespovratna sredstva - Ukupno (EU+Nac) HRK
= Ukupna ugovorena vrijednost bespovratnih sredstava]]*Ugovori_OPULJP[[#This Row],[STOPA NACIONALNOG SUFINANCIRANJA %]]</f>
        <v>65589.75</v>
      </c>
      <c r="Q1508" s="306">
        <v>437265</v>
      </c>
      <c r="R1508" s="304">
        <v>0</v>
      </c>
      <c r="S1508" s="304">
        <v>0</v>
      </c>
      <c r="T1508" s="306">
        <f>Ugovori_OPULJP[[#This Row],[Bespovratna sredstva - Ukupno (EU+Nac) HRK
= Ukupna ugovorena vrijednost bespovratnih sredstava]]+Ugovori_OPULJP[[#This Row],[Javni doprinos korisnika - HRK]]+Ugovori_OPULJP[[#This Row],[Privatni doprinos korisnika - HRK]]</f>
        <v>437265</v>
      </c>
      <c r="U1508" s="17" t="s">
        <v>5039</v>
      </c>
      <c r="V1508" s="17" t="s">
        <v>29</v>
      </c>
      <c r="W1508" s="225" t="s">
        <v>12738</v>
      </c>
      <c r="X1508" s="35" t="s">
        <v>5041</v>
      </c>
      <c r="Y1508" s="11"/>
    </row>
    <row r="1509" spans="1:25" ht="38.25" customHeight="1" x14ac:dyDescent="0.2">
      <c r="A1509" s="55" t="s">
        <v>12440</v>
      </c>
      <c r="B1509" s="193" t="s">
        <v>700</v>
      </c>
      <c r="C1509" s="194" t="s">
        <v>5036</v>
      </c>
      <c r="D1509" s="56" t="s">
        <v>12405</v>
      </c>
      <c r="E1509" s="17" t="s">
        <v>74</v>
      </c>
      <c r="F1509" s="23" t="s">
        <v>12459</v>
      </c>
      <c r="G1509" s="23" t="s">
        <v>12460</v>
      </c>
      <c r="H1509" s="196">
        <v>44644</v>
      </c>
      <c r="I1509" s="196">
        <v>45193</v>
      </c>
      <c r="J1509" s="199" t="str">
        <f ca="1">IF(Ugovori_OPULJP[[#This Row],[DATUM ZAVRŠETKA OPERACIJE]]&lt;TODAY(),"završen","u provedbi")</f>
        <v>u provedbi</v>
      </c>
      <c r="K1509" s="202" t="s">
        <v>77</v>
      </c>
      <c r="L1509" s="202" t="s">
        <v>77</v>
      </c>
      <c r="M1509" s="42">
        <v>0.85</v>
      </c>
      <c r="N1509" s="42">
        <v>0.15</v>
      </c>
      <c r="O1509" s="205">
        <f>Ugovori_OPULJP[[#This Row],[Bespovratna sredstva - Ukupno (EU+Nac) HRK
= Ukupna ugovorena vrijednost bespovratnih sredstava]]*Ugovori_OPULJP[[#This Row],[EU STOPA SUFINANCIRANJA %
EU CO-FINANCING RATE %]]</f>
        <v>371011.35749999998</v>
      </c>
      <c r="P1509" s="205">
        <f>Ugovori_OPULJP[[#This Row],[Bespovratna sredstva - Ukupno (EU+Nac) HRK
= Ukupna ugovorena vrijednost bespovratnih sredstava]]*Ugovori_OPULJP[[#This Row],[STOPA NACIONALNOG SUFINANCIRANJA %]]</f>
        <v>65472.592499999999</v>
      </c>
      <c r="Q1509" s="209">
        <v>436483.95</v>
      </c>
      <c r="R1509" s="27">
        <v>0</v>
      </c>
      <c r="S1509" s="27">
        <v>0</v>
      </c>
      <c r="T1509" s="209">
        <f>Ugovori_OPULJP[[#This Row],[Bespovratna sredstva - Ukupno (EU+Nac) HRK
= Ukupna ugovorena vrijednost bespovratnih sredstava]]+Ugovori_OPULJP[[#This Row],[Javni doprinos korisnika - HRK]]+Ugovori_OPULJP[[#This Row],[Privatni doprinos korisnika - HRK]]</f>
        <v>436483.95</v>
      </c>
      <c r="U1509" s="17" t="s">
        <v>5039</v>
      </c>
      <c r="V1509" s="17" t="s">
        <v>29</v>
      </c>
      <c r="W1509" s="194" t="s">
        <v>12488</v>
      </c>
      <c r="X1509" s="35" t="s">
        <v>5041</v>
      </c>
      <c r="Y1509" s="11"/>
    </row>
    <row r="1510" spans="1:25" ht="51" customHeight="1" x14ac:dyDescent="0.2">
      <c r="A1510" s="55" t="s">
        <v>12441</v>
      </c>
      <c r="B1510" s="193" t="s">
        <v>700</v>
      </c>
      <c r="C1510" s="194" t="s">
        <v>5036</v>
      </c>
      <c r="D1510" s="56" t="s">
        <v>12405</v>
      </c>
      <c r="E1510" s="17" t="s">
        <v>74</v>
      </c>
      <c r="F1510" s="23" t="s">
        <v>12461</v>
      </c>
      <c r="G1510" s="23" t="s">
        <v>11618</v>
      </c>
      <c r="H1510" s="196">
        <v>44651</v>
      </c>
      <c r="I1510" s="196">
        <v>45199</v>
      </c>
      <c r="J1510" s="199" t="str">
        <f ca="1">IF(Ugovori_OPULJP[[#This Row],[DATUM ZAVRŠETKA OPERACIJE]]&lt;TODAY(),"završen","u provedbi")</f>
        <v>u provedbi</v>
      </c>
      <c r="K1510" s="43" t="s">
        <v>12479</v>
      </c>
      <c r="L1510" s="43" t="s">
        <v>31</v>
      </c>
      <c r="M1510" s="42">
        <v>0.85</v>
      </c>
      <c r="N1510" s="42">
        <v>0.15</v>
      </c>
      <c r="O1510" s="205">
        <f>Ugovori_OPULJP[[#This Row],[Bespovratna sredstva - Ukupno (EU+Nac) HRK
= Ukupna ugovorena vrijednost bespovratnih sredstava]]*Ugovori_OPULJP[[#This Row],[EU STOPA SUFINANCIRANJA %
EU CO-FINANCING RATE %]]</f>
        <v>420159.53049999999</v>
      </c>
      <c r="P1510" s="205">
        <f>Ugovori_OPULJP[[#This Row],[Bespovratna sredstva - Ukupno (EU+Nac) HRK
= Ukupna ugovorena vrijednost bespovratnih sredstava]]*Ugovori_OPULJP[[#This Row],[STOPA NACIONALNOG SUFINANCIRANJA %]]</f>
        <v>74145.799499999994</v>
      </c>
      <c r="Q1510" s="209">
        <v>494305.33</v>
      </c>
      <c r="R1510" s="27">
        <v>0</v>
      </c>
      <c r="S1510" s="27">
        <v>0</v>
      </c>
      <c r="T1510" s="209">
        <f>Ugovori_OPULJP[[#This Row],[Bespovratna sredstva - Ukupno (EU+Nac) HRK
= Ukupna ugovorena vrijednost bespovratnih sredstava]]+Ugovori_OPULJP[[#This Row],[Javni doprinos korisnika - HRK]]+Ugovori_OPULJP[[#This Row],[Privatni doprinos korisnika - HRK]]</f>
        <v>494305.33</v>
      </c>
      <c r="U1510" s="17" t="s">
        <v>5039</v>
      </c>
      <c r="V1510" s="17" t="s">
        <v>29</v>
      </c>
      <c r="W1510" s="194" t="s">
        <v>12489</v>
      </c>
      <c r="X1510" s="35" t="s">
        <v>5041</v>
      </c>
      <c r="Y1510" s="11"/>
    </row>
    <row r="1511" spans="1:25" ht="25.5" customHeight="1" x14ac:dyDescent="0.2">
      <c r="A1511" s="55" t="s">
        <v>12442</v>
      </c>
      <c r="B1511" s="193" t="s">
        <v>700</v>
      </c>
      <c r="C1511" s="194" t="s">
        <v>5036</v>
      </c>
      <c r="D1511" s="56" t="s">
        <v>12405</v>
      </c>
      <c r="E1511" s="17" t="s">
        <v>74</v>
      </c>
      <c r="F1511" s="23" t="s">
        <v>12462</v>
      </c>
      <c r="G1511" s="23" t="s">
        <v>12463</v>
      </c>
      <c r="H1511" s="196">
        <v>44642</v>
      </c>
      <c r="I1511" s="196">
        <v>45191</v>
      </c>
      <c r="J1511" s="199" t="str">
        <f ca="1">IF(Ugovori_OPULJP[[#This Row],[DATUM ZAVRŠETKA OPERACIJE]]&lt;TODAY(),"završen","u provedbi")</f>
        <v>u provedbi</v>
      </c>
      <c r="K1511" s="22" t="s">
        <v>848</v>
      </c>
      <c r="L1511" s="202" t="s">
        <v>31</v>
      </c>
      <c r="M1511" s="42">
        <v>0.85</v>
      </c>
      <c r="N1511" s="42">
        <v>0.15</v>
      </c>
      <c r="O1511" s="205">
        <f>Ugovori_OPULJP[[#This Row],[Bespovratna sredstva - Ukupno (EU+Nac) HRK
= Ukupna ugovorena vrijednost bespovratnih sredstava]]*Ugovori_OPULJP[[#This Row],[EU STOPA SUFINANCIRANJA %
EU CO-FINANCING RATE %]]</f>
        <v>424565.00399999996</v>
      </c>
      <c r="P1511" s="205">
        <f>Ugovori_OPULJP[[#This Row],[Bespovratna sredstva - Ukupno (EU+Nac) HRK
= Ukupna ugovorena vrijednost bespovratnih sredstava]]*Ugovori_OPULJP[[#This Row],[STOPA NACIONALNOG SUFINANCIRANJA %]]</f>
        <v>74923.23599999999</v>
      </c>
      <c r="Q1511" s="209">
        <v>499488.24</v>
      </c>
      <c r="R1511" s="27">
        <v>0</v>
      </c>
      <c r="S1511" s="27">
        <v>0</v>
      </c>
      <c r="T1511" s="209">
        <f>Ugovori_OPULJP[[#This Row],[Bespovratna sredstva - Ukupno (EU+Nac) HRK
= Ukupna ugovorena vrijednost bespovratnih sredstava]]+Ugovori_OPULJP[[#This Row],[Javni doprinos korisnika - HRK]]+Ugovori_OPULJP[[#This Row],[Privatni doprinos korisnika - HRK]]</f>
        <v>499488.24</v>
      </c>
      <c r="U1511" s="17" t="s">
        <v>5039</v>
      </c>
      <c r="V1511" s="17" t="s">
        <v>29</v>
      </c>
      <c r="W1511" s="194" t="s">
        <v>12490</v>
      </c>
      <c r="X1511" s="35" t="s">
        <v>5041</v>
      </c>
      <c r="Y1511" s="11"/>
    </row>
    <row r="1512" spans="1:25" ht="51" customHeight="1" x14ac:dyDescent="0.2">
      <c r="A1512" s="352" t="s">
        <v>12693</v>
      </c>
      <c r="B1512" s="166" t="s">
        <v>700</v>
      </c>
      <c r="C1512" s="35" t="s">
        <v>5036</v>
      </c>
      <c r="D1512" s="56" t="s">
        <v>12405</v>
      </c>
      <c r="E1512" s="17" t="s">
        <v>74</v>
      </c>
      <c r="F1512" s="23" t="s">
        <v>12710</v>
      </c>
      <c r="G1512" s="23" t="s">
        <v>12724</v>
      </c>
      <c r="H1512" s="295">
        <v>44706</v>
      </c>
      <c r="I1512" s="295">
        <v>45132</v>
      </c>
      <c r="J1512" s="297" t="str">
        <f ca="1">IF(Ugovori_OPULJP[[#This Row],[DATUM ZAVRŠETKA OPERACIJE]]&lt;TODAY(),"završen","u provedbi")</f>
        <v>u provedbi</v>
      </c>
      <c r="K1512" s="18" t="s">
        <v>31</v>
      </c>
      <c r="L1512" s="43" t="s">
        <v>31</v>
      </c>
      <c r="M1512" s="42">
        <v>0.85</v>
      </c>
      <c r="N1512" s="42">
        <v>0.15</v>
      </c>
      <c r="O1512" s="304">
        <f>Ugovori_OPULJP[[#This Row],[Bespovratna sredstva - Ukupno (EU+Nac) HRK
= Ukupna ugovorena vrijednost bespovratnih sredstava]]*Ugovori_OPULJP[[#This Row],[EU STOPA SUFINANCIRANJA %
EU CO-FINANCING RATE %]]</f>
        <v>373243.5</v>
      </c>
      <c r="P1512" s="304">
        <f>Ugovori_OPULJP[[#This Row],[Bespovratna sredstva - Ukupno (EU+Nac) HRK
= Ukupna ugovorena vrijednost bespovratnih sredstava]]*Ugovori_OPULJP[[#This Row],[STOPA NACIONALNOG SUFINANCIRANJA %]]</f>
        <v>65866.5</v>
      </c>
      <c r="Q1512" s="306">
        <v>439110</v>
      </c>
      <c r="R1512" s="304">
        <v>0</v>
      </c>
      <c r="S1512" s="304">
        <v>0</v>
      </c>
      <c r="T1512" s="306">
        <f>Ugovori_OPULJP[[#This Row],[Bespovratna sredstva - Ukupno (EU+Nac) HRK
= Ukupna ugovorena vrijednost bespovratnih sredstava]]+Ugovori_OPULJP[[#This Row],[Javni doprinos korisnika - HRK]]+Ugovori_OPULJP[[#This Row],[Privatni doprinos korisnika - HRK]]</f>
        <v>439110</v>
      </c>
      <c r="U1512" s="17" t="s">
        <v>5039</v>
      </c>
      <c r="V1512" s="17" t="s">
        <v>29</v>
      </c>
      <c r="W1512" s="225" t="s">
        <v>12739</v>
      </c>
      <c r="X1512" s="35" t="s">
        <v>5041</v>
      </c>
      <c r="Y1512" s="11"/>
    </row>
    <row r="1513" spans="1:25" ht="51" customHeight="1" x14ac:dyDescent="0.2">
      <c r="A1513" s="66" t="s">
        <v>12748</v>
      </c>
      <c r="B1513" s="166" t="s">
        <v>700</v>
      </c>
      <c r="C1513" s="35" t="s">
        <v>5036</v>
      </c>
      <c r="D1513" s="56" t="s">
        <v>12405</v>
      </c>
      <c r="E1513" s="17" t="s">
        <v>74</v>
      </c>
      <c r="F1513" s="23" t="s">
        <v>12755</v>
      </c>
      <c r="G1513" s="23" t="s">
        <v>4380</v>
      </c>
      <c r="H1513" s="295">
        <v>44713</v>
      </c>
      <c r="I1513" s="295">
        <v>45261</v>
      </c>
      <c r="J1513" s="297" t="str">
        <f ca="1">IF(Ugovori_OPULJP[[#This Row],[DATUM ZAVRŠETKA OPERACIJE]]&lt;TODAY(),"završen","u provedbi")</f>
        <v>u provedbi</v>
      </c>
      <c r="K1513" s="43" t="s">
        <v>12763</v>
      </c>
      <c r="L1513" s="43" t="s">
        <v>402</v>
      </c>
      <c r="M1513" s="42">
        <v>0.85</v>
      </c>
      <c r="N1513" s="42">
        <v>0.15</v>
      </c>
      <c r="O1513" s="304">
        <f>Ugovori_OPULJP[[#This Row],[Bespovratna sredstva - Ukupno (EU+Nac) HRK
= Ukupna ugovorena vrijednost bespovratnih sredstava]]*Ugovori_OPULJP[[#This Row],[EU STOPA SUFINANCIRANJA %
EU CO-FINANCING RATE %]]</f>
        <v>416678.79749999999</v>
      </c>
      <c r="P1513" s="304">
        <f>Ugovori_OPULJP[[#This Row],[Bespovratna sredstva - Ukupno (EU+Nac) HRK
= Ukupna ugovorena vrijednost bespovratnih sredstava]]*Ugovori_OPULJP[[#This Row],[STOPA NACIONALNOG SUFINANCIRANJA %]]</f>
        <v>73531.552499999991</v>
      </c>
      <c r="Q1513" s="306">
        <v>490210.35</v>
      </c>
      <c r="R1513" s="304">
        <v>0</v>
      </c>
      <c r="S1513" s="304">
        <v>0</v>
      </c>
      <c r="T1513" s="306">
        <f>Ugovori_OPULJP[[#This Row],[Bespovratna sredstva - Ukupno (EU+Nac) HRK
= Ukupna ugovorena vrijednost bespovratnih sredstava]]+Ugovori_OPULJP[[#This Row],[Javni doprinos korisnika - HRK]]+Ugovori_OPULJP[[#This Row],[Privatni doprinos korisnika - HRK]]</f>
        <v>490210.35</v>
      </c>
      <c r="U1513" s="17" t="s">
        <v>5039</v>
      </c>
      <c r="V1513" s="17" t="s">
        <v>29</v>
      </c>
      <c r="W1513" s="225" t="s">
        <v>12757</v>
      </c>
      <c r="X1513" s="35" t="s">
        <v>5041</v>
      </c>
      <c r="Y1513" s="11"/>
    </row>
    <row r="1514" spans="1:25" ht="38.25" customHeight="1" x14ac:dyDescent="0.2">
      <c r="A1514" s="218" t="s">
        <v>12443</v>
      </c>
      <c r="B1514" s="193" t="s">
        <v>700</v>
      </c>
      <c r="C1514" s="194" t="s">
        <v>5036</v>
      </c>
      <c r="D1514" s="56" t="s">
        <v>12405</v>
      </c>
      <c r="E1514" s="17" t="s">
        <v>74</v>
      </c>
      <c r="F1514" s="23" t="s">
        <v>12464</v>
      </c>
      <c r="G1514" s="23" t="s">
        <v>12465</v>
      </c>
      <c r="H1514" s="196">
        <v>44644</v>
      </c>
      <c r="I1514" s="196">
        <v>45193</v>
      </c>
      <c r="J1514" s="199" t="str">
        <f ca="1">IF(Ugovori_OPULJP[[#This Row],[DATUM ZAVRŠETKA OPERACIJE]]&lt;TODAY(),"završen","u provedbi")</f>
        <v>u provedbi</v>
      </c>
      <c r="K1514" s="43" t="s">
        <v>12480</v>
      </c>
      <c r="L1514" s="202" t="s">
        <v>77</v>
      </c>
      <c r="M1514" s="42">
        <v>0.85</v>
      </c>
      <c r="N1514" s="42">
        <v>0.15</v>
      </c>
      <c r="O1514" s="205">
        <f>Ugovori_OPULJP[[#This Row],[Bespovratna sredstva - Ukupno (EU+Nac) HRK
= Ukupna ugovorena vrijednost bespovratnih sredstava]]*Ugovori_OPULJP[[#This Row],[EU STOPA SUFINANCIRANJA %
EU CO-FINANCING RATE %]]</f>
        <v>416422.64999999997</v>
      </c>
      <c r="P1514" s="205">
        <f>Ugovori_OPULJP[[#This Row],[Bespovratna sredstva - Ukupno (EU+Nac) HRK
= Ukupna ugovorena vrijednost bespovratnih sredstava]]*Ugovori_OPULJP[[#This Row],[STOPA NACIONALNOG SUFINANCIRANJA %]]</f>
        <v>73486.349999999991</v>
      </c>
      <c r="Q1514" s="209">
        <v>489909</v>
      </c>
      <c r="R1514" s="27">
        <v>0</v>
      </c>
      <c r="S1514" s="27">
        <v>0</v>
      </c>
      <c r="T1514" s="209">
        <f>Ugovori_OPULJP[[#This Row],[Bespovratna sredstva - Ukupno (EU+Nac) HRK
= Ukupna ugovorena vrijednost bespovratnih sredstava]]+Ugovori_OPULJP[[#This Row],[Javni doprinos korisnika - HRK]]+Ugovori_OPULJP[[#This Row],[Privatni doprinos korisnika - HRK]]</f>
        <v>489909</v>
      </c>
      <c r="U1514" s="17" t="s">
        <v>5039</v>
      </c>
      <c r="V1514" s="17" t="s">
        <v>29</v>
      </c>
      <c r="W1514" s="194" t="s">
        <v>12491</v>
      </c>
      <c r="X1514" s="35" t="s">
        <v>5041</v>
      </c>
      <c r="Y1514" s="11"/>
    </row>
    <row r="1515" spans="1:25" ht="51" customHeight="1" x14ac:dyDescent="0.2">
      <c r="A1515" s="216" t="s">
        <v>12413</v>
      </c>
      <c r="B1515" s="166" t="s">
        <v>700</v>
      </c>
      <c r="C1515" s="35" t="s">
        <v>5036</v>
      </c>
      <c r="D1515" s="56" t="s">
        <v>12405</v>
      </c>
      <c r="E1515" s="17" t="s">
        <v>74</v>
      </c>
      <c r="F1515" s="23" t="s">
        <v>12418</v>
      </c>
      <c r="G1515" s="23" t="s">
        <v>624</v>
      </c>
      <c r="H1515" s="169">
        <v>44643</v>
      </c>
      <c r="I1515" s="169">
        <v>45192</v>
      </c>
      <c r="J1515" s="171" t="str">
        <f ca="1">IF(Ugovori_OPULJP[[#This Row],[DATUM ZAVRŠETKA OPERACIJE]]&lt;TODAY(),"završen","u provedbi")</f>
        <v>u provedbi</v>
      </c>
      <c r="K1515" s="43" t="s">
        <v>243</v>
      </c>
      <c r="L1515" s="43" t="s">
        <v>243</v>
      </c>
      <c r="M1515" s="42">
        <v>0.85</v>
      </c>
      <c r="N1515" s="42">
        <v>0.15</v>
      </c>
      <c r="O1515" s="174">
        <f>Ugovori_OPULJP[[#This Row],[Bespovratna sredstva - Ukupno (EU+Nac) HRK
= Ukupna ugovorena vrijednost bespovratnih sredstava]]*Ugovori_OPULJP[[#This Row],[EU STOPA SUFINANCIRANJA %
EU CO-FINANCING RATE %]]</f>
        <v>317014.73349999997</v>
      </c>
      <c r="P1515" s="174">
        <f>Ugovori_OPULJP[[#This Row],[Bespovratna sredstva - Ukupno (EU+Nac) HRK
= Ukupna ugovorena vrijednost bespovratnih sredstava]]*Ugovori_OPULJP[[#This Row],[STOPA NACIONALNOG SUFINANCIRANJA %]]</f>
        <v>55943.7765</v>
      </c>
      <c r="Q1515" s="176">
        <v>372958.51</v>
      </c>
      <c r="R1515" s="174">
        <v>0</v>
      </c>
      <c r="S1515" s="174">
        <v>0</v>
      </c>
      <c r="T1515" s="176">
        <f>Ugovori_OPULJP[[#This Row],[Bespovratna sredstva - Ukupno (EU+Nac) HRK
= Ukupna ugovorena vrijednost bespovratnih sredstava]]+Ugovori_OPULJP[[#This Row],[Javni doprinos korisnika - HRK]]+Ugovori_OPULJP[[#This Row],[Privatni doprinos korisnika - HRK]]</f>
        <v>372958.51</v>
      </c>
      <c r="U1515" s="17" t="s">
        <v>5039</v>
      </c>
      <c r="V1515" s="17" t="s">
        <v>29</v>
      </c>
      <c r="W1515" s="35" t="s">
        <v>12424</v>
      </c>
      <c r="X1515" s="35" t="s">
        <v>5041</v>
      </c>
      <c r="Y1515" s="11"/>
    </row>
    <row r="1516" spans="1:25" ht="51" customHeight="1" x14ac:dyDescent="0.2">
      <c r="A1516" s="256" t="s">
        <v>12524</v>
      </c>
      <c r="B1516" s="166" t="s">
        <v>700</v>
      </c>
      <c r="C1516" s="35" t="s">
        <v>5036</v>
      </c>
      <c r="D1516" s="56" t="s">
        <v>12405</v>
      </c>
      <c r="E1516" s="17" t="s">
        <v>74</v>
      </c>
      <c r="F1516" s="23" t="s">
        <v>12544</v>
      </c>
      <c r="G1516" s="23" t="s">
        <v>12548</v>
      </c>
      <c r="H1516" s="228">
        <v>44651</v>
      </c>
      <c r="I1516" s="228">
        <v>45199</v>
      </c>
      <c r="J1516" s="234" t="str">
        <f ca="1">IF(Ugovori_OPULJP[[#This Row],[DATUM ZAVRŠETKA OPERACIJE]]&lt;TODAY(),"završen","u provedbi")</f>
        <v>u provedbi</v>
      </c>
      <c r="K1516" s="43" t="s">
        <v>324</v>
      </c>
      <c r="L1516" s="43" t="s">
        <v>324</v>
      </c>
      <c r="M1516" s="42">
        <v>0.85</v>
      </c>
      <c r="N1516" s="42">
        <v>0.15</v>
      </c>
      <c r="O1516" s="244">
        <f>Ugovori_OPULJP[[#This Row],[Bespovratna sredstva - Ukupno (EU+Nac) HRK
= Ukupna ugovorena vrijednost bespovratnih sredstava]]*Ugovori_OPULJP[[#This Row],[EU STOPA SUFINANCIRANJA %
EU CO-FINANCING RATE %]]</f>
        <v>368120.55</v>
      </c>
      <c r="P1516" s="244">
        <f>Ugovori_OPULJP[[#This Row],[Bespovratna sredstva - Ukupno (EU+Nac) HRK
= Ukupna ugovorena vrijednost bespovratnih sredstava]]*Ugovori_OPULJP[[#This Row],[STOPA NACIONALNOG SUFINANCIRANJA %]]</f>
        <v>64962.45</v>
      </c>
      <c r="Q1516" s="250">
        <v>433083</v>
      </c>
      <c r="R1516" s="244">
        <v>0</v>
      </c>
      <c r="S1516" s="244">
        <v>0</v>
      </c>
      <c r="T1516" s="250">
        <f>Ugovori_OPULJP[[#This Row],[Bespovratna sredstva - Ukupno (EU+Nac) HRK
= Ukupna ugovorena vrijednost bespovratnih sredstava]]+Ugovori_OPULJP[[#This Row],[Javni doprinos korisnika - HRK]]+Ugovori_OPULJP[[#This Row],[Privatni doprinos korisnika - HRK]]</f>
        <v>433083</v>
      </c>
      <c r="U1516" s="17" t="s">
        <v>5039</v>
      </c>
      <c r="V1516" s="17" t="s">
        <v>29</v>
      </c>
      <c r="W1516" s="225" t="s">
        <v>12552</v>
      </c>
      <c r="X1516" s="35" t="s">
        <v>5041</v>
      </c>
      <c r="Y1516" s="11"/>
    </row>
    <row r="1517" spans="1:25" ht="51" customHeight="1" x14ac:dyDescent="0.2">
      <c r="A1517" s="343" t="s">
        <v>12694</v>
      </c>
      <c r="B1517" s="166" t="s">
        <v>700</v>
      </c>
      <c r="C1517" s="35" t="s">
        <v>5036</v>
      </c>
      <c r="D1517" s="56" t="s">
        <v>12405</v>
      </c>
      <c r="E1517" s="17" t="s">
        <v>74</v>
      </c>
      <c r="F1517" s="23" t="s">
        <v>12711</v>
      </c>
      <c r="G1517" s="23" t="s">
        <v>12725</v>
      </c>
      <c r="H1517" s="295">
        <v>44701</v>
      </c>
      <c r="I1517" s="295">
        <v>45189</v>
      </c>
      <c r="J1517" s="297" t="str">
        <f ca="1">IF(Ugovori_OPULJP[[#This Row],[DATUM ZAVRŠETKA OPERACIJE]]&lt;TODAY(),"završen","u provedbi")</f>
        <v>u provedbi</v>
      </c>
      <c r="K1517" s="43" t="s">
        <v>324</v>
      </c>
      <c r="L1517" s="43" t="s">
        <v>324</v>
      </c>
      <c r="M1517" s="42">
        <v>0.85</v>
      </c>
      <c r="N1517" s="42">
        <v>0.15</v>
      </c>
      <c r="O1517" s="304">
        <f>Ugovori_OPULJP[[#This Row],[Bespovratna sredstva - Ukupno (EU+Nac) HRK
= Ukupna ugovorena vrijednost bespovratnih sredstava]]*Ugovori_OPULJP[[#This Row],[EU STOPA SUFINANCIRANJA %
EU CO-FINANCING RATE %]]</f>
        <v>334716.82500000001</v>
      </c>
      <c r="P1517" s="304">
        <f>Ugovori_OPULJP[[#This Row],[Bespovratna sredstva - Ukupno (EU+Nac) HRK
= Ukupna ugovorena vrijednost bespovratnih sredstava]]*Ugovori_OPULJP[[#This Row],[STOPA NACIONALNOG SUFINANCIRANJA %]]</f>
        <v>59067.674999999996</v>
      </c>
      <c r="Q1517" s="306">
        <v>393784.5</v>
      </c>
      <c r="R1517" s="304">
        <v>0</v>
      </c>
      <c r="S1517" s="304">
        <v>0</v>
      </c>
      <c r="T1517" s="306">
        <f>Ugovori_OPULJP[[#This Row],[Bespovratna sredstva - Ukupno (EU+Nac) HRK
= Ukupna ugovorena vrijednost bespovratnih sredstava]]+Ugovori_OPULJP[[#This Row],[Javni doprinos korisnika - HRK]]+Ugovori_OPULJP[[#This Row],[Privatni doprinos korisnika - HRK]]</f>
        <v>393784.5</v>
      </c>
      <c r="U1517" s="17" t="s">
        <v>5039</v>
      </c>
      <c r="V1517" s="17" t="s">
        <v>29</v>
      </c>
      <c r="W1517" s="225" t="s">
        <v>12740</v>
      </c>
      <c r="X1517" s="35" t="s">
        <v>5041</v>
      </c>
      <c r="Y1517" s="11"/>
    </row>
    <row r="1518" spans="1:25" ht="51" customHeight="1" x14ac:dyDescent="0.2">
      <c r="A1518" s="351" t="s">
        <v>12695</v>
      </c>
      <c r="B1518" s="166" t="s">
        <v>700</v>
      </c>
      <c r="C1518" s="35" t="s">
        <v>5036</v>
      </c>
      <c r="D1518" s="56" t="s">
        <v>12405</v>
      </c>
      <c r="E1518" s="17" t="s">
        <v>74</v>
      </c>
      <c r="F1518" s="23" t="s">
        <v>12712</v>
      </c>
      <c r="G1518" s="23" t="s">
        <v>12726</v>
      </c>
      <c r="H1518" s="295">
        <v>44707</v>
      </c>
      <c r="I1518" s="295">
        <v>45164</v>
      </c>
      <c r="J1518" s="297" t="str">
        <f ca="1">IF(Ugovori_OPULJP[[#This Row],[DATUM ZAVRŠETKA OPERACIJE]]&lt;TODAY(),"završen","u provedbi")</f>
        <v>u provedbi</v>
      </c>
      <c r="K1518" s="43" t="s">
        <v>411</v>
      </c>
      <c r="L1518" s="43" t="s">
        <v>97</v>
      </c>
      <c r="M1518" s="42">
        <v>0.85</v>
      </c>
      <c r="N1518" s="42">
        <v>0.15</v>
      </c>
      <c r="O1518" s="304">
        <f>Ugovori_OPULJP[[#This Row],[Bespovratna sredstva - Ukupno (EU+Nac) HRK
= Ukupna ugovorena vrijednost bespovratnih sredstava]]*Ugovori_OPULJP[[#This Row],[EU STOPA SUFINANCIRANJA %
EU CO-FINANCING RATE %]]</f>
        <v>345634.46299999999</v>
      </c>
      <c r="P1518" s="304">
        <f>Ugovori_OPULJP[[#This Row],[Bespovratna sredstva - Ukupno (EU+Nac) HRK
= Ukupna ugovorena vrijednost bespovratnih sredstava]]*Ugovori_OPULJP[[#This Row],[STOPA NACIONALNOG SUFINANCIRANJA %]]</f>
        <v>60994.317000000003</v>
      </c>
      <c r="Q1518" s="306">
        <v>406628.78</v>
      </c>
      <c r="R1518" s="304">
        <v>0</v>
      </c>
      <c r="S1518" s="304">
        <v>0</v>
      </c>
      <c r="T1518" s="306">
        <f>Ugovori_OPULJP[[#This Row],[Bespovratna sredstva - Ukupno (EU+Nac) HRK
= Ukupna ugovorena vrijednost bespovratnih sredstava]]+Ugovori_OPULJP[[#This Row],[Javni doprinos korisnika - HRK]]+Ugovori_OPULJP[[#This Row],[Privatni doprinos korisnika - HRK]]</f>
        <v>406628.78</v>
      </c>
      <c r="U1518" s="17" t="s">
        <v>5039</v>
      </c>
      <c r="V1518" s="17" t="s">
        <v>29</v>
      </c>
      <c r="W1518" s="225" t="s">
        <v>12741</v>
      </c>
      <c r="X1518" s="35" t="s">
        <v>5041</v>
      </c>
      <c r="Y1518" s="11"/>
    </row>
    <row r="1519" spans="1:25" ht="38.25" customHeight="1" x14ac:dyDescent="0.2">
      <c r="A1519" s="343" t="s">
        <v>12770</v>
      </c>
      <c r="B1519" s="166" t="s">
        <v>700</v>
      </c>
      <c r="C1519" s="35" t="s">
        <v>5036</v>
      </c>
      <c r="D1519" s="56" t="s">
        <v>12405</v>
      </c>
      <c r="E1519" s="17" t="s">
        <v>74</v>
      </c>
      <c r="F1519" s="23" t="s">
        <v>12778</v>
      </c>
      <c r="G1519" s="23" t="s">
        <v>7294</v>
      </c>
      <c r="H1519" s="295">
        <v>44706</v>
      </c>
      <c r="I1519" s="295">
        <v>45255</v>
      </c>
      <c r="J1519" s="297" t="str">
        <f ca="1">IF(Ugovori_OPULJP[[#This Row],[DATUM ZAVRŠETKA OPERACIJE]]&lt;TODAY(),"završen","u provedbi")</f>
        <v>u provedbi</v>
      </c>
      <c r="K1519" s="43" t="s">
        <v>324</v>
      </c>
      <c r="L1519" s="43" t="s">
        <v>324</v>
      </c>
      <c r="M1519" s="42">
        <v>0.85</v>
      </c>
      <c r="N1519" s="42">
        <v>0.15</v>
      </c>
      <c r="O1519" s="304">
        <f>Ugovori_OPULJP[[#This Row],[Bespovratna sredstva - Ukupno (EU+Nac) HRK
= Ukupna ugovorena vrijednost bespovratnih sredstava]]*Ugovori_OPULJP[[#This Row],[EU STOPA SUFINANCIRANJA %
EU CO-FINANCING RATE %]]</f>
        <v>203404.84700000001</v>
      </c>
      <c r="P1519" s="304">
        <f>Ugovori_OPULJP[[#This Row],[Bespovratna sredstva - Ukupno (EU+Nac) HRK
= Ukupna ugovorena vrijednost bespovratnih sredstava]]*Ugovori_OPULJP[[#This Row],[STOPA NACIONALNOG SUFINANCIRANJA %]]</f>
        <v>35894.972999999998</v>
      </c>
      <c r="Q1519" s="306">
        <v>239299.82</v>
      </c>
      <c r="R1519" s="304">
        <v>0</v>
      </c>
      <c r="S1519" s="304">
        <v>0</v>
      </c>
      <c r="T1519" s="306">
        <f>Ugovori_OPULJP[[#This Row],[Bespovratna sredstva - Ukupno (EU+Nac) HRK
= Ukupna ugovorena vrijednost bespovratnih sredstava]]+Ugovori_OPULJP[[#This Row],[Javni doprinos korisnika - HRK]]+Ugovori_OPULJP[[#This Row],[Privatni doprinos korisnika - HRK]]</f>
        <v>239299.82</v>
      </c>
      <c r="U1519" s="17" t="s">
        <v>5039</v>
      </c>
      <c r="V1519" s="17" t="s">
        <v>29</v>
      </c>
      <c r="W1519" s="225" t="s">
        <v>12789</v>
      </c>
      <c r="X1519" s="35" t="s">
        <v>5041</v>
      </c>
      <c r="Y1519" s="11"/>
    </row>
    <row r="1520" spans="1:25" ht="51" customHeight="1" x14ac:dyDescent="0.2">
      <c r="A1520" s="352" t="s">
        <v>12696</v>
      </c>
      <c r="B1520" s="166" t="s">
        <v>700</v>
      </c>
      <c r="C1520" s="35" t="s">
        <v>5036</v>
      </c>
      <c r="D1520" s="56" t="s">
        <v>12405</v>
      </c>
      <c r="E1520" s="17" t="s">
        <v>74</v>
      </c>
      <c r="F1520" s="23" t="s">
        <v>12713</v>
      </c>
      <c r="G1520" s="23" t="s">
        <v>1507</v>
      </c>
      <c r="H1520" s="295">
        <v>44701</v>
      </c>
      <c r="I1520" s="295">
        <v>45127</v>
      </c>
      <c r="J1520" s="297" t="str">
        <f ca="1">IF(Ugovori_OPULJP[[#This Row],[DATUM ZAVRŠETKA OPERACIJE]]&lt;TODAY(),"završen","u provedbi")</f>
        <v>u provedbi</v>
      </c>
      <c r="K1520" s="43" t="s">
        <v>97</v>
      </c>
      <c r="L1520" s="43" t="s">
        <v>97</v>
      </c>
      <c r="M1520" s="42">
        <v>0.85</v>
      </c>
      <c r="N1520" s="42">
        <v>0.15</v>
      </c>
      <c r="O1520" s="304">
        <f>Ugovori_OPULJP[[#This Row],[Bespovratna sredstva - Ukupno (EU+Nac) HRK
= Ukupna ugovorena vrijednost bespovratnih sredstava]]*Ugovori_OPULJP[[#This Row],[EU STOPA SUFINANCIRANJA %
EU CO-FINANCING RATE %]]</f>
        <v>273502.8</v>
      </c>
      <c r="P1520" s="304">
        <f>Ugovori_OPULJP[[#This Row],[Bespovratna sredstva - Ukupno (EU+Nac) HRK
= Ukupna ugovorena vrijednost bespovratnih sredstava]]*Ugovori_OPULJP[[#This Row],[STOPA NACIONALNOG SUFINANCIRANJA %]]</f>
        <v>48265.2</v>
      </c>
      <c r="Q1520" s="306">
        <v>321768</v>
      </c>
      <c r="R1520" s="304">
        <v>0</v>
      </c>
      <c r="S1520" s="304">
        <v>0</v>
      </c>
      <c r="T1520" s="306">
        <f>Ugovori_OPULJP[[#This Row],[Bespovratna sredstva - Ukupno (EU+Nac) HRK
= Ukupna ugovorena vrijednost bespovratnih sredstava]]+Ugovori_OPULJP[[#This Row],[Javni doprinos korisnika - HRK]]+Ugovori_OPULJP[[#This Row],[Privatni doprinos korisnika - HRK]]</f>
        <v>321768</v>
      </c>
      <c r="U1520" s="17" t="s">
        <v>5039</v>
      </c>
      <c r="V1520" s="17" t="s">
        <v>29</v>
      </c>
      <c r="W1520" s="225" t="s">
        <v>12742</v>
      </c>
      <c r="X1520" s="35" t="s">
        <v>5041</v>
      </c>
      <c r="Y1520" s="11"/>
    </row>
    <row r="1521" spans="1:25" ht="38.25" customHeight="1" x14ac:dyDescent="0.2">
      <c r="A1521" s="55" t="s">
        <v>12444</v>
      </c>
      <c r="B1521" s="193" t="s">
        <v>700</v>
      </c>
      <c r="C1521" s="194" t="s">
        <v>5036</v>
      </c>
      <c r="D1521" s="56" t="s">
        <v>12405</v>
      </c>
      <c r="E1521" s="17" t="s">
        <v>74</v>
      </c>
      <c r="F1521" s="23" t="s">
        <v>12466</v>
      </c>
      <c r="G1521" s="23" t="s">
        <v>12467</v>
      </c>
      <c r="H1521" s="196">
        <v>44645</v>
      </c>
      <c r="I1521" s="196">
        <v>45194</v>
      </c>
      <c r="J1521" s="199" t="str">
        <f ca="1">IF(Ugovori_OPULJP[[#This Row],[DATUM ZAVRŠETKA OPERACIJE]]&lt;TODAY(),"završen","u provedbi")</f>
        <v>u provedbi</v>
      </c>
      <c r="K1521" s="43" t="s">
        <v>12481</v>
      </c>
      <c r="L1521" s="202" t="s">
        <v>31</v>
      </c>
      <c r="M1521" s="42">
        <v>0.85</v>
      </c>
      <c r="N1521" s="42">
        <v>0.15</v>
      </c>
      <c r="O1521" s="205">
        <f>Ugovori_OPULJP[[#This Row],[Bespovratna sredstva - Ukupno (EU+Nac) HRK
= Ukupna ugovorena vrijednost bespovratnih sredstava]]*Ugovori_OPULJP[[#This Row],[EU STOPA SUFINANCIRANJA %
EU CO-FINANCING RATE %]]</f>
        <v>423741.14999999997</v>
      </c>
      <c r="P1521" s="205">
        <f>Ugovori_OPULJP[[#This Row],[Bespovratna sredstva - Ukupno (EU+Nac) HRK
= Ukupna ugovorena vrijednost bespovratnih sredstava]]*Ugovori_OPULJP[[#This Row],[STOPA NACIONALNOG SUFINANCIRANJA %]]</f>
        <v>74777.849999999991</v>
      </c>
      <c r="Q1521" s="209">
        <v>498519</v>
      </c>
      <c r="R1521" s="27">
        <v>0</v>
      </c>
      <c r="S1521" s="27">
        <v>0</v>
      </c>
      <c r="T1521" s="209">
        <f>Ugovori_OPULJP[[#This Row],[Bespovratna sredstva - Ukupno (EU+Nac) HRK
= Ukupna ugovorena vrijednost bespovratnih sredstava]]+Ugovori_OPULJP[[#This Row],[Javni doprinos korisnika - HRK]]+Ugovori_OPULJP[[#This Row],[Privatni doprinos korisnika - HRK]]</f>
        <v>498519</v>
      </c>
      <c r="U1521" s="17" t="s">
        <v>5039</v>
      </c>
      <c r="V1521" s="17" t="s">
        <v>29</v>
      </c>
      <c r="W1521" s="194" t="s">
        <v>12492</v>
      </c>
      <c r="X1521" s="35" t="s">
        <v>5041</v>
      </c>
      <c r="Y1521" s="11"/>
    </row>
    <row r="1522" spans="1:25" ht="51" customHeight="1" x14ac:dyDescent="0.2">
      <c r="A1522" s="352" t="s">
        <v>12697</v>
      </c>
      <c r="B1522" s="166" t="s">
        <v>700</v>
      </c>
      <c r="C1522" s="35" t="s">
        <v>5036</v>
      </c>
      <c r="D1522" s="56" t="s">
        <v>12405</v>
      </c>
      <c r="E1522" s="17" t="s">
        <v>74</v>
      </c>
      <c r="F1522" s="23" t="s">
        <v>12714</v>
      </c>
      <c r="G1522" s="23" t="s">
        <v>12727</v>
      </c>
      <c r="H1522" s="295">
        <v>44706</v>
      </c>
      <c r="I1522" s="295">
        <v>45071</v>
      </c>
      <c r="J1522" s="297" t="str">
        <f ca="1">IF(Ugovori_OPULJP[[#This Row],[DATUM ZAVRŠETKA OPERACIJE]]&lt;TODAY(),"završen","u provedbi")</f>
        <v>u provedbi</v>
      </c>
      <c r="K1522" s="18" t="s">
        <v>31</v>
      </c>
      <c r="L1522" s="43" t="s">
        <v>31</v>
      </c>
      <c r="M1522" s="42">
        <v>0.85</v>
      </c>
      <c r="N1522" s="42">
        <v>0.15</v>
      </c>
      <c r="O1522" s="304">
        <f>Ugovori_OPULJP[[#This Row],[Bespovratna sredstva - Ukupno (EU+Nac) HRK
= Ukupna ugovorena vrijednost bespovratnih sredstava]]*Ugovori_OPULJP[[#This Row],[EU STOPA SUFINANCIRANJA %
EU CO-FINANCING RATE %]]</f>
        <v>416736.3</v>
      </c>
      <c r="P1522" s="304">
        <f>Ugovori_OPULJP[[#This Row],[Bespovratna sredstva - Ukupno (EU+Nac) HRK
= Ukupna ugovorena vrijednost bespovratnih sredstava]]*Ugovori_OPULJP[[#This Row],[STOPA NACIONALNOG SUFINANCIRANJA %]]</f>
        <v>73541.7</v>
      </c>
      <c r="Q1522" s="306">
        <v>490278</v>
      </c>
      <c r="R1522" s="304">
        <v>0</v>
      </c>
      <c r="S1522" s="304">
        <v>0</v>
      </c>
      <c r="T1522" s="306">
        <f>Ugovori_OPULJP[[#This Row],[Bespovratna sredstva - Ukupno (EU+Nac) HRK
= Ukupna ugovorena vrijednost bespovratnih sredstava]]+Ugovori_OPULJP[[#This Row],[Javni doprinos korisnika - HRK]]+Ugovori_OPULJP[[#This Row],[Privatni doprinos korisnika - HRK]]</f>
        <v>490278</v>
      </c>
      <c r="U1522" s="17" t="s">
        <v>5039</v>
      </c>
      <c r="V1522" s="17" t="s">
        <v>29</v>
      </c>
      <c r="W1522" s="225" t="s">
        <v>12743</v>
      </c>
      <c r="X1522" s="35" t="s">
        <v>5041</v>
      </c>
      <c r="Y1522" s="11"/>
    </row>
    <row r="1523" spans="1:25" ht="51" customHeight="1" x14ac:dyDescent="0.2">
      <c r="A1523" s="343" t="s">
        <v>12698</v>
      </c>
      <c r="B1523" s="166" t="s">
        <v>700</v>
      </c>
      <c r="C1523" s="35" t="s">
        <v>5036</v>
      </c>
      <c r="D1523" s="56" t="s">
        <v>12405</v>
      </c>
      <c r="E1523" s="17" t="s">
        <v>74</v>
      </c>
      <c r="F1523" s="23" t="s">
        <v>12715</v>
      </c>
      <c r="G1523" s="23" t="s">
        <v>12728</v>
      </c>
      <c r="H1523" s="295">
        <v>44694</v>
      </c>
      <c r="I1523" s="295">
        <v>45243</v>
      </c>
      <c r="J1523" s="297" t="str">
        <f ca="1">IF(Ugovori_OPULJP[[#This Row],[DATUM ZAVRŠETKA OPERACIJE]]&lt;TODAY(),"završen","u provedbi")</f>
        <v>u provedbi</v>
      </c>
      <c r="K1523" s="43" t="s">
        <v>97</v>
      </c>
      <c r="L1523" s="43" t="s">
        <v>97</v>
      </c>
      <c r="M1523" s="42">
        <v>0.85</v>
      </c>
      <c r="N1523" s="42">
        <v>0.15</v>
      </c>
      <c r="O1523" s="304">
        <f>Ugovori_OPULJP[[#This Row],[Bespovratna sredstva - Ukupno (EU+Nac) HRK
= Ukupna ugovorena vrijednost bespovratnih sredstava]]*Ugovori_OPULJP[[#This Row],[EU STOPA SUFINANCIRANJA %
EU CO-FINANCING RATE %]]</f>
        <v>424119.09399999998</v>
      </c>
      <c r="P1523" s="304">
        <f>Ugovori_OPULJP[[#This Row],[Bespovratna sredstva - Ukupno (EU+Nac) HRK
= Ukupna ugovorena vrijednost bespovratnih sredstava]]*Ugovori_OPULJP[[#This Row],[STOPA NACIONALNOG SUFINANCIRANJA %]]</f>
        <v>74844.546000000002</v>
      </c>
      <c r="Q1523" s="306">
        <v>498963.64</v>
      </c>
      <c r="R1523" s="304">
        <v>0</v>
      </c>
      <c r="S1523" s="304">
        <v>0</v>
      </c>
      <c r="T1523" s="306">
        <f>Ugovori_OPULJP[[#This Row],[Bespovratna sredstva - Ukupno (EU+Nac) HRK
= Ukupna ugovorena vrijednost bespovratnih sredstava]]+Ugovori_OPULJP[[#This Row],[Javni doprinos korisnika - HRK]]+Ugovori_OPULJP[[#This Row],[Privatni doprinos korisnika - HRK]]</f>
        <v>498963.64</v>
      </c>
      <c r="U1523" s="17" t="s">
        <v>5039</v>
      </c>
      <c r="V1523" s="17" t="s">
        <v>29</v>
      </c>
      <c r="W1523" s="225" t="s">
        <v>12744</v>
      </c>
      <c r="X1523" s="35" t="s">
        <v>5041</v>
      </c>
      <c r="Y1523" s="11"/>
    </row>
    <row r="1524" spans="1:25" ht="25.5" customHeight="1" x14ac:dyDescent="0.2">
      <c r="A1524" s="28" t="s">
        <v>12404</v>
      </c>
      <c r="B1524" s="166" t="s">
        <v>700</v>
      </c>
      <c r="C1524" s="35" t="s">
        <v>5036</v>
      </c>
      <c r="D1524" s="56" t="s">
        <v>12405</v>
      </c>
      <c r="E1524" s="17" t="s">
        <v>74</v>
      </c>
      <c r="F1524" s="23" t="s">
        <v>12406</v>
      </c>
      <c r="G1524" s="23" t="s">
        <v>2368</v>
      </c>
      <c r="H1524" s="169">
        <v>44641</v>
      </c>
      <c r="I1524" s="169">
        <v>45006</v>
      </c>
      <c r="J1524" s="171" t="str">
        <f ca="1">IF(Ugovori_OPULJP[[#This Row],[DATUM ZAVRŠETKA OPERACIJE]]&lt;TODAY(),"završen","u provedbi")</f>
        <v>u provedbi</v>
      </c>
      <c r="K1524" s="43" t="s">
        <v>6291</v>
      </c>
      <c r="L1524" s="43" t="s">
        <v>97</v>
      </c>
      <c r="M1524" s="42">
        <v>0.85</v>
      </c>
      <c r="N1524" s="42">
        <v>0.15</v>
      </c>
      <c r="O1524" s="174">
        <f>Ugovori_OPULJP[[#This Row],[Bespovratna sredstva - Ukupno (EU+Nac) HRK
= Ukupna ugovorena vrijednost bespovratnih sredstava]]*Ugovori_OPULJP[[#This Row],[EU STOPA SUFINANCIRANJA %
EU CO-FINANCING RATE %]]</f>
        <v>181053.41699999999</v>
      </c>
      <c r="P1524" s="174">
        <f>Ugovori_OPULJP[[#This Row],[Bespovratna sredstva - Ukupno (EU+Nac) HRK
= Ukupna ugovorena vrijednost bespovratnih sredstava]]*Ugovori_OPULJP[[#This Row],[STOPA NACIONALNOG SUFINANCIRANJA %]]</f>
        <v>31950.602999999996</v>
      </c>
      <c r="Q1524" s="176">
        <v>213004.02</v>
      </c>
      <c r="R1524" s="174">
        <v>0</v>
      </c>
      <c r="S1524" s="174">
        <v>0</v>
      </c>
      <c r="T1524" s="176">
        <f>Ugovori_OPULJP[[#This Row],[Bespovratna sredstva - Ukupno (EU+Nac) HRK
= Ukupna ugovorena vrijednost bespovratnih sredstava]]+Ugovori_OPULJP[[#This Row],[Javni doprinos korisnika - HRK]]+Ugovori_OPULJP[[#This Row],[Privatni doprinos korisnika - HRK]]</f>
        <v>213004.02</v>
      </c>
      <c r="U1524" s="17" t="s">
        <v>5039</v>
      </c>
      <c r="V1524" s="17" t="s">
        <v>29</v>
      </c>
      <c r="W1524" s="35" t="s">
        <v>12407</v>
      </c>
      <c r="X1524" s="35" t="s">
        <v>5041</v>
      </c>
      <c r="Y1524" s="11"/>
    </row>
    <row r="1525" spans="1:25" ht="51" customHeight="1" x14ac:dyDescent="0.2">
      <c r="A1525" s="343" t="s">
        <v>12699</v>
      </c>
      <c r="B1525" s="166" t="s">
        <v>700</v>
      </c>
      <c r="C1525" s="35" t="s">
        <v>5036</v>
      </c>
      <c r="D1525" s="56" t="s">
        <v>12405</v>
      </c>
      <c r="E1525" s="17" t="s">
        <v>74</v>
      </c>
      <c r="F1525" s="23" t="s">
        <v>12716</v>
      </c>
      <c r="G1525" s="23" t="s">
        <v>5120</v>
      </c>
      <c r="H1525" s="295">
        <v>44704</v>
      </c>
      <c r="I1525" s="295">
        <v>45069</v>
      </c>
      <c r="J1525" s="297" t="str">
        <f ca="1">IF(Ugovori_OPULJP[[#This Row],[DATUM ZAVRŠETKA OPERACIJE]]&lt;TODAY(),"završen","u provedbi")</f>
        <v>u provedbi</v>
      </c>
      <c r="K1525" s="43" t="s">
        <v>243</v>
      </c>
      <c r="L1525" s="43" t="s">
        <v>243</v>
      </c>
      <c r="M1525" s="42">
        <v>0.85</v>
      </c>
      <c r="N1525" s="42">
        <v>0.15</v>
      </c>
      <c r="O1525" s="304">
        <f>Ugovori_OPULJP[[#This Row],[Bespovratna sredstva - Ukupno (EU+Nac) HRK
= Ukupna ugovorena vrijednost bespovratnih sredstava]]*Ugovori_OPULJP[[#This Row],[EU STOPA SUFINANCIRANJA %
EU CO-FINANCING RATE %]]</f>
        <v>379725.6</v>
      </c>
      <c r="P1525" s="304">
        <f>Ugovori_OPULJP[[#This Row],[Bespovratna sredstva - Ukupno (EU+Nac) HRK
= Ukupna ugovorena vrijednost bespovratnih sredstava]]*Ugovori_OPULJP[[#This Row],[STOPA NACIONALNOG SUFINANCIRANJA %]]</f>
        <v>67010.399999999994</v>
      </c>
      <c r="Q1525" s="306">
        <v>446736</v>
      </c>
      <c r="R1525" s="304">
        <v>0</v>
      </c>
      <c r="S1525" s="304">
        <v>0</v>
      </c>
      <c r="T1525" s="306">
        <f>Ugovori_OPULJP[[#This Row],[Bespovratna sredstva - Ukupno (EU+Nac) HRK
= Ukupna ugovorena vrijednost bespovratnih sredstava]]+Ugovori_OPULJP[[#This Row],[Javni doprinos korisnika - HRK]]+Ugovori_OPULJP[[#This Row],[Privatni doprinos korisnika - HRK]]</f>
        <v>446736</v>
      </c>
      <c r="U1525" s="17" t="s">
        <v>5039</v>
      </c>
      <c r="V1525" s="17" t="s">
        <v>29</v>
      </c>
      <c r="W1525" s="225" t="s">
        <v>12745</v>
      </c>
      <c r="X1525" s="35" t="s">
        <v>5041</v>
      </c>
      <c r="Y1525" s="11"/>
    </row>
    <row r="1526" spans="1:25" ht="25.5" customHeight="1" x14ac:dyDescent="0.2">
      <c r="A1526" s="352" t="s">
        <v>12700</v>
      </c>
      <c r="B1526" s="166" t="s">
        <v>700</v>
      </c>
      <c r="C1526" s="35" t="s">
        <v>5036</v>
      </c>
      <c r="D1526" s="56" t="s">
        <v>12405</v>
      </c>
      <c r="E1526" s="17" t="s">
        <v>74</v>
      </c>
      <c r="F1526" s="23" t="s">
        <v>12717</v>
      </c>
      <c r="G1526" s="23" t="s">
        <v>12729</v>
      </c>
      <c r="H1526" s="295">
        <v>44704</v>
      </c>
      <c r="I1526" s="295">
        <v>45253</v>
      </c>
      <c r="J1526" s="297" t="str">
        <f ca="1">IF(Ugovori_OPULJP[[#This Row],[DATUM ZAVRŠETKA OPERACIJE]]&lt;TODAY(),"završen","u provedbi")</f>
        <v>u provedbi</v>
      </c>
      <c r="K1526" s="43" t="s">
        <v>30</v>
      </c>
      <c r="L1526" s="43" t="s">
        <v>31</v>
      </c>
      <c r="M1526" s="42">
        <v>0.85</v>
      </c>
      <c r="N1526" s="42">
        <v>0.15</v>
      </c>
      <c r="O1526" s="304">
        <f>Ugovori_OPULJP[[#This Row],[Bespovratna sredstva - Ukupno (EU+Nac) HRK
= Ukupna ugovorena vrijednost bespovratnih sredstava]]*Ugovori_OPULJP[[#This Row],[EU STOPA SUFINANCIRANJA %
EU CO-FINANCING RATE %]]</f>
        <v>206692.375</v>
      </c>
      <c r="P1526" s="304">
        <f>Ugovori_OPULJP[[#This Row],[Bespovratna sredstva - Ukupno (EU+Nac) HRK
= Ukupna ugovorena vrijednost bespovratnih sredstava]]*Ugovori_OPULJP[[#This Row],[STOPA NACIONALNOG SUFINANCIRANJA %]]</f>
        <v>36475.125</v>
      </c>
      <c r="Q1526" s="306">
        <v>243167.5</v>
      </c>
      <c r="R1526" s="304">
        <v>0</v>
      </c>
      <c r="S1526" s="304">
        <v>0</v>
      </c>
      <c r="T1526" s="306">
        <f>Ugovori_OPULJP[[#This Row],[Bespovratna sredstva - Ukupno (EU+Nac) HRK
= Ukupna ugovorena vrijednost bespovratnih sredstava]]+Ugovori_OPULJP[[#This Row],[Javni doprinos korisnika - HRK]]+Ugovori_OPULJP[[#This Row],[Privatni doprinos korisnika - HRK]]</f>
        <v>243167.5</v>
      </c>
      <c r="U1526" s="17" t="s">
        <v>5039</v>
      </c>
      <c r="V1526" s="17" t="s">
        <v>29</v>
      </c>
      <c r="W1526" s="225" t="s">
        <v>12746</v>
      </c>
      <c r="X1526" s="35" t="s">
        <v>5041</v>
      </c>
      <c r="Y1526" s="11"/>
    </row>
    <row r="1527" spans="1:25" ht="51" customHeight="1" x14ac:dyDescent="0.2">
      <c r="A1527" s="289" t="s">
        <v>12636</v>
      </c>
      <c r="B1527" s="166" t="s">
        <v>700</v>
      </c>
      <c r="C1527" s="35" t="s">
        <v>5036</v>
      </c>
      <c r="D1527" s="56" t="s">
        <v>12405</v>
      </c>
      <c r="E1527" s="17" t="s">
        <v>74</v>
      </c>
      <c r="F1527" s="23" t="s">
        <v>12641</v>
      </c>
      <c r="G1527" s="23" t="s">
        <v>12644</v>
      </c>
      <c r="H1527" s="265">
        <v>44701</v>
      </c>
      <c r="I1527" s="265">
        <v>45250</v>
      </c>
      <c r="J1527" s="270" t="str">
        <f ca="1">IF(Ugovori_OPULJP[[#This Row],[DATUM ZAVRŠETKA OPERACIJE]]&lt;TODAY(),"završen","u provedbi")</f>
        <v>u provedbi</v>
      </c>
      <c r="K1527" s="43" t="s">
        <v>184</v>
      </c>
      <c r="L1527" s="43" t="s">
        <v>184</v>
      </c>
      <c r="M1527" s="42">
        <v>0.85</v>
      </c>
      <c r="N1527" s="42">
        <v>0.15</v>
      </c>
      <c r="O1527" s="277">
        <f>Ugovori_OPULJP[[#This Row],[Bespovratna sredstva - Ukupno (EU+Nac) HRK
= Ukupna ugovorena vrijednost bespovratnih sredstava]]*Ugovori_OPULJP[[#This Row],[EU STOPA SUFINANCIRANJA %
EU CO-FINANCING RATE %]]</f>
        <v>343842.408</v>
      </c>
      <c r="P1527" s="277">
        <f>Ugovori_OPULJP[[#This Row],[Bespovratna sredstva - Ukupno (EU+Nac) HRK
= Ukupna ugovorena vrijednost bespovratnih sredstava]]*Ugovori_OPULJP[[#This Row],[STOPA NACIONALNOG SUFINANCIRANJA %]]</f>
        <v>60678.071999999993</v>
      </c>
      <c r="Q1527" s="281">
        <v>404520.48</v>
      </c>
      <c r="R1527" s="277">
        <v>0</v>
      </c>
      <c r="S1527" s="277">
        <v>0</v>
      </c>
      <c r="T1527" s="281">
        <f>Ugovori_OPULJP[[#This Row],[Bespovratna sredstva - Ukupno (EU+Nac) HRK
= Ukupna ugovorena vrijednost bespovratnih sredstava]]+Ugovori_OPULJP[[#This Row],[Javni doprinos korisnika - HRK]]+Ugovori_OPULJP[[#This Row],[Privatni doprinos korisnika - HRK]]</f>
        <v>404520.48</v>
      </c>
      <c r="U1527" s="17" t="s">
        <v>5039</v>
      </c>
      <c r="V1527" s="17" t="s">
        <v>29</v>
      </c>
      <c r="W1527" s="225" t="s">
        <v>12649</v>
      </c>
      <c r="X1527" s="35" t="s">
        <v>5041</v>
      </c>
      <c r="Y1527" s="11"/>
    </row>
    <row r="1528" spans="1:25" ht="48" customHeight="1" x14ac:dyDescent="0.2">
      <c r="A1528" s="218" t="s">
        <v>12445</v>
      </c>
      <c r="B1528" s="193" t="s">
        <v>700</v>
      </c>
      <c r="C1528" s="194" t="s">
        <v>5036</v>
      </c>
      <c r="D1528" s="56" t="s">
        <v>12405</v>
      </c>
      <c r="E1528" s="17" t="s">
        <v>74</v>
      </c>
      <c r="F1528" s="23" t="s">
        <v>12468</v>
      </c>
      <c r="G1528" s="23" t="s">
        <v>11922</v>
      </c>
      <c r="H1528" s="196">
        <v>44650</v>
      </c>
      <c r="I1528" s="196">
        <v>45199</v>
      </c>
      <c r="J1528" s="199" t="str">
        <f ca="1">IF(Ugovori_OPULJP[[#This Row],[DATUM ZAVRŠETKA OPERACIJE]]&lt;TODAY(),"završen","u provedbi")</f>
        <v>u provedbi</v>
      </c>
      <c r="K1528" s="202" t="s">
        <v>128</v>
      </c>
      <c r="L1528" s="202" t="s">
        <v>128</v>
      </c>
      <c r="M1528" s="42">
        <v>0.85</v>
      </c>
      <c r="N1528" s="42">
        <v>0.15</v>
      </c>
      <c r="O1528" s="205">
        <f>Ugovori_OPULJP[[#This Row],[Bespovratna sredstva - Ukupno (EU+Nac) HRK
= Ukupna ugovorena vrijednost bespovratnih sredstava]]*Ugovori_OPULJP[[#This Row],[EU STOPA SUFINANCIRANJA %
EU CO-FINANCING RATE %]]</f>
        <v>420502.80299999996</v>
      </c>
      <c r="P1528" s="205">
        <f>Ugovori_OPULJP[[#This Row],[Bespovratna sredstva - Ukupno (EU+Nac) HRK
= Ukupna ugovorena vrijednost bespovratnih sredstava]]*Ugovori_OPULJP[[#This Row],[STOPA NACIONALNOG SUFINANCIRANJA %]]</f>
        <v>74206.376999999993</v>
      </c>
      <c r="Q1528" s="209">
        <v>494709.18</v>
      </c>
      <c r="R1528" s="27">
        <v>0</v>
      </c>
      <c r="S1528" s="27">
        <v>0</v>
      </c>
      <c r="T1528" s="209">
        <f>Ugovori_OPULJP[[#This Row],[Bespovratna sredstva - Ukupno (EU+Nac) HRK
= Ukupna ugovorena vrijednost bespovratnih sredstava]]+Ugovori_OPULJP[[#This Row],[Javni doprinos korisnika - HRK]]+Ugovori_OPULJP[[#This Row],[Privatni doprinos korisnika - HRK]]</f>
        <v>494709.18</v>
      </c>
      <c r="U1528" s="17" t="s">
        <v>5039</v>
      </c>
      <c r="V1528" s="17" t="s">
        <v>29</v>
      </c>
      <c r="W1528" s="194" t="s">
        <v>12493</v>
      </c>
      <c r="X1528" s="35" t="s">
        <v>5041</v>
      </c>
      <c r="Y1528" s="11"/>
    </row>
    <row r="1529" spans="1:25" ht="51" customHeight="1" x14ac:dyDescent="0.2">
      <c r="A1529" s="216" t="s">
        <v>12414</v>
      </c>
      <c r="B1529" s="166" t="s">
        <v>700</v>
      </c>
      <c r="C1529" s="35" t="s">
        <v>5036</v>
      </c>
      <c r="D1529" s="56" t="s">
        <v>12405</v>
      </c>
      <c r="E1529" s="17" t="s">
        <v>74</v>
      </c>
      <c r="F1529" s="23" t="s">
        <v>12419</v>
      </c>
      <c r="G1529" s="23" t="s">
        <v>3799</v>
      </c>
      <c r="H1529" s="169">
        <v>44641</v>
      </c>
      <c r="I1529" s="169">
        <v>45190</v>
      </c>
      <c r="J1529" s="171" t="str">
        <f ca="1">IF(Ugovori_OPULJP[[#This Row],[DATUM ZAVRŠETKA OPERACIJE]]&lt;TODAY(),"završen","u provedbi")</f>
        <v>u provedbi</v>
      </c>
      <c r="K1529" s="43" t="s">
        <v>128</v>
      </c>
      <c r="L1529" s="43" t="s">
        <v>128</v>
      </c>
      <c r="M1529" s="42">
        <v>0.85</v>
      </c>
      <c r="N1529" s="42">
        <v>0.15</v>
      </c>
      <c r="O1529" s="174">
        <f>Ugovori_OPULJP[[#This Row],[Bespovratna sredstva - Ukupno (EU+Nac) HRK
= Ukupna ugovorena vrijednost bespovratnih sredstava]]*Ugovori_OPULJP[[#This Row],[EU STOPA SUFINANCIRANJA %
EU CO-FINANCING RATE %]]</f>
        <v>297209.51250000001</v>
      </c>
      <c r="P1529" s="174">
        <f>Ugovori_OPULJP[[#This Row],[Bespovratna sredstva - Ukupno (EU+Nac) HRK
= Ukupna ugovorena vrijednost bespovratnih sredstava]]*Ugovori_OPULJP[[#This Row],[STOPA NACIONALNOG SUFINANCIRANJA %]]</f>
        <v>52448.737499999996</v>
      </c>
      <c r="Q1529" s="176">
        <v>349658.25</v>
      </c>
      <c r="R1529" s="174">
        <v>0</v>
      </c>
      <c r="S1529" s="174">
        <v>0</v>
      </c>
      <c r="T1529" s="176">
        <f>Ugovori_OPULJP[[#This Row],[Bespovratna sredstva - Ukupno (EU+Nac) HRK
= Ukupna ugovorena vrijednost bespovratnih sredstava]]+Ugovori_OPULJP[[#This Row],[Javni doprinos korisnika - HRK]]+Ugovori_OPULJP[[#This Row],[Privatni doprinos korisnika - HRK]]</f>
        <v>349658.25</v>
      </c>
      <c r="U1529" s="17" t="s">
        <v>5039</v>
      </c>
      <c r="V1529" s="17" t="s">
        <v>29</v>
      </c>
      <c r="W1529" s="35" t="s">
        <v>12425</v>
      </c>
      <c r="X1529" s="35" t="s">
        <v>5041</v>
      </c>
      <c r="Y1529" s="11"/>
    </row>
    <row r="1530" spans="1:25" ht="48" customHeight="1" x14ac:dyDescent="0.2">
      <c r="A1530" s="28" t="s">
        <v>12446</v>
      </c>
      <c r="B1530" s="193" t="s">
        <v>700</v>
      </c>
      <c r="C1530" s="194" t="s">
        <v>5036</v>
      </c>
      <c r="D1530" s="56" t="s">
        <v>12405</v>
      </c>
      <c r="E1530" s="17" t="s">
        <v>74</v>
      </c>
      <c r="F1530" s="23" t="s">
        <v>12469</v>
      </c>
      <c r="G1530" s="23" t="s">
        <v>5110</v>
      </c>
      <c r="H1530" s="196">
        <v>44641</v>
      </c>
      <c r="I1530" s="196">
        <v>45190</v>
      </c>
      <c r="J1530" s="199" t="str">
        <f ca="1">IF(Ugovori_OPULJP[[#This Row],[DATUM ZAVRŠETKA OPERACIJE]]&lt;TODAY(),"završen","u provedbi")</f>
        <v>u provedbi</v>
      </c>
      <c r="K1530" s="202" t="s">
        <v>128</v>
      </c>
      <c r="L1530" s="202" t="s">
        <v>128</v>
      </c>
      <c r="M1530" s="42">
        <v>0.85</v>
      </c>
      <c r="N1530" s="42">
        <v>0.15</v>
      </c>
      <c r="O1530" s="205">
        <f>Ugovori_OPULJP[[#This Row],[Bespovratna sredstva - Ukupno (EU+Nac) HRK
= Ukupna ugovorena vrijednost bespovratnih sredstava]]*Ugovori_OPULJP[[#This Row],[EU STOPA SUFINANCIRANJA %
EU CO-FINANCING RATE %]]</f>
        <v>365059.326</v>
      </c>
      <c r="P1530" s="205">
        <f>Ugovori_OPULJP[[#This Row],[Bespovratna sredstva - Ukupno (EU+Nac) HRK
= Ukupna ugovorena vrijednost bespovratnih sredstava]]*Ugovori_OPULJP[[#This Row],[STOPA NACIONALNOG SUFINANCIRANJA %]]</f>
        <v>64422.233999999997</v>
      </c>
      <c r="Q1530" s="209">
        <v>429481.56</v>
      </c>
      <c r="R1530" s="27">
        <v>0</v>
      </c>
      <c r="S1530" s="27">
        <v>0</v>
      </c>
      <c r="T1530" s="209">
        <f>Ugovori_OPULJP[[#This Row],[Bespovratna sredstva - Ukupno (EU+Nac) HRK
= Ukupna ugovorena vrijednost bespovratnih sredstava]]+Ugovori_OPULJP[[#This Row],[Javni doprinos korisnika - HRK]]+Ugovori_OPULJP[[#This Row],[Privatni doprinos korisnika - HRK]]</f>
        <v>429481.56</v>
      </c>
      <c r="U1530" s="17" t="s">
        <v>5039</v>
      </c>
      <c r="V1530" s="17" t="s">
        <v>29</v>
      </c>
      <c r="W1530" s="194" t="s">
        <v>12494</v>
      </c>
      <c r="X1530" s="35" t="s">
        <v>5041</v>
      </c>
      <c r="Y1530" s="11"/>
    </row>
    <row r="1531" spans="1:25" ht="51" customHeight="1" x14ac:dyDescent="0.2">
      <c r="A1531" s="343" t="s">
        <v>12771</v>
      </c>
      <c r="B1531" s="166" t="s">
        <v>700</v>
      </c>
      <c r="C1531" s="35" t="s">
        <v>5036</v>
      </c>
      <c r="D1531" s="56" t="s">
        <v>12405</v>
      </c>
      <c r="E1531" s="17" t="s">
        <v>74</v>
      </c>
      <c r="F1531" s="23" t="s">
        <v>12779</v>
      </c>
      <c r="G1531" s="23" t="s">
        <v>1237</v>
      </c>
      <c r="H1531" s="295">
        <v>44705</v>
      </c>
      <c r="I1531" s="295">
        <v>45070</v>
      </c>
      <c r="J1531" s="297" t="str">
        <f ca="1">IF(Ugovori_OPULJP[[#This Row],[DATUM ZAVRŠETKA OPERACIJE]]&lt;TODAY(),"završen","u provedbi")</f>
        <v>u provedbi</v>
      </c>
      <c r="K1531" s="43" t="s">
        <v>102</v>
      </c>
      <c r="L1531" s="43" t="s">
        <v>102</v>
      </c>
      <c r="M1531" s="42">
        <v>0.85</v>
      </c>
      <c r="N1531" s="42">
        <v>0.15</v>
      </c>
      <c r="O1531" s="304">
        <f>Ugovori_OPULJP[[#This Row],[Bespovratna sredstva - Ukupno (EU+Nac) HRK
= Ukupna ugovorena vrijednost bespovratnih sredstava]]*Ugovori_OPULJP[[#This Row],[EU STOPA SUFINANCIRANJA %
EU CO-FINANCING RATE %]]</f>
        <v>296621.42300000001</v>
      </c>
      <c r="P1531" s="304">
        <f>Ugovori_OPULJP[[#This Row],[Bespovratna sredstva - Ukupno (EU+Nac) HRK
= Ukupna ugovorena vrijednost bespovratnih sredstava]]*Ugovori_OPULJP[[#This Row],[STOPA NACIONALNOG SUFINANCIRANJA %]]</f>
        <v>52344.957000000002</v>
      </c>
      <c r="Q1531" s="306">
        <v>348966.38</v>
      </c>
      <c r="R1531" s="304">
        <v>0</v>
      </c>
      <c r="S1531" s="304">
        <v>0</v>
      </c>
      <c r="T1531" s="306">
        <f>Ugovori_OPULJP[[#This Row],[Bespovratna sredstva - Ukupno (EU+Nac) HRK
= Ukupna ugovorena vrijednost bespovratnih sredstava]]+Ugovori_OPULJP[[#This Row],[Javni doprinos korisnika - HRK]]+Ugovori_OPULJP[[#This Row],[Privatni doprinos korisnika - HRK]]</f>
        <v>348966.38</v>
      </c>
      <c r="U1531" s="17" t="s">
        <v>5039</v>
      </c>
      <c r="V1531" s="17" t="s">
        <v>29</v>
      </c>
      <c r="W1531" s="225" t="s">
        <v>12790</v>
      </c>
      <c r="X1531" s="35" t="s">
        <v>5041</v>
      </c>
      <c r="Y1531" s="11"/>
    </row>
    <row r="1532" spans="1:25" ht="48" customHeight="1" x14ac:dyDescent="0.2">
      <c r="A1532" s="28" t="s">
        <v>12447</v>
      </c>
      <c r="B1532" s="193" t="s">
        <v>700</v>
      </c>
      <c r="C1532" s="194" t="s">
        <v>5036</v>
      </c>
      <c r="D1532" s="56" t="s">
        <v>12405</v>
      </c>
      <c r="E1532" s="17" t="s">
        <v>74</v>
      </c>
      <c r="F1532" s="23" t="s">
        <v>12470</v>
      </c>
      <c r="G1532" s="23" t="s">
        <v>11933</v>
      </c>
      <c r="H1532" s="196">
        <v>44648</v>
      </c>
      <c r="I1532" s="196">
        <v>45074</v>
      </c>
      <c r="J1532" s="199" t="str">
        <f ca="1">IF(Ugovori_OPULJP[[#This Row],[DATUM ZAVRŠETKA OPERACIJE]]&lt;TODAY(),"završen","u provedbi")</f>
        <v>u provedbi</v>
      </c>
      <c r="K1532" s="202" t="s">
        <v>266</v>
      </c>
      <c r="L1532" s="22" t="s">
        <v>266</v>
      </c>
      <c r="M1532" s="42">
        <v>0.85</v>
      </c>
      <c r="N1532" s="42">
        <v>0.15</v>
      </c>
      <c r="O1532" s="205">
        <f>Ugovori_OPULJP[[#This Row],[Bespovratna sredstva - Ukupno (EU+Nac) HRK
= Ukupna ugovorena vrijednost bespovratnih sredstava]]*Ugovori_OPULJP[[#This Row],[EU STOPA SUFINANCIRANJA %
EU CO-FINANCING RATE %]]</f>
        <v>356047.11599999998</v>
      </c>
      <c r="P1532" s="205">
        <f>Ugovori_OPULJP[[#This Row],[Bespovratna sredstva - Ukupno (EU+Nac) HRK
= Ukupna ugovorena vrijednost bespovratnih sredstava]]*Ugovori_OPULJP[[#This Row],[STOPA NACIONALNOG SUFINANCIRANJA %]]</f>
        <v>62831.843999999997</v>
      </c>
      <c r="Q1532" s="209">
        <v>418878.96</v>
      </c>
      <c r="R1532" s="27">
        <v>0</v>
      </c>
      <c r="S1532" s="27">
        <v>0</v>
      </c>
      <c r="T1532" s="209">
        <f>Ugovori_OPULJP[[#This Row],[Bespovratna sredstva - Ukupno (EU+Nac) HRK
= Ukupna ugovorena vrijednost bespovratnih sredstava]]+Ugovori_OPULJP[[#This Row],[Javni doprinos korisnika - HRK]]+Ugovori_OPULJP[[#This Row],[Privatni doprinos korisnika - HRK]]</f>
        <v>418878.96</v>
      </c>
      <c r="U1532" s="17" t="s">
        <v>5039</v>
      </c>
      <c r="V1532" s="17" t="s">
        <v>29</v>
      </c>
      <c r="W1532" s="194" t="s">
        <v>12495</v>
      </c>
      <c r="X1532" s="35" t="s">
        <v>5041</v>
      </c>
      <c r="Y1532" s="11"/>
    </row>
    <row r="1533" spans="1:25" ht="36" customHeight="1" x14ac:dyDescent="0.2">
      <c r="A1533" s="289" t="s">
        <v>12637</v>
      </c>
      <c r="B1533" s="166" t="s">
        <v>700</v>
      </c>
      <c r="C1533" s="35" t="s">
        <v>5036</v>
      </c>
      <c r="D1533" s="56" t="s">
        <v>12405</v>
      </c>
      <c r="E1533" s="17" t="s">
        <v>74</v>
      </c>
      <c r="F1533" s="23" t="s">
        <v>12642</v>
      </c>
      <c r="G1533" s="23" t="s">
        <v>1670</v>
      </c>
      <c r="H1533" s="265">
        <v>44701</v>
      </c>
      <c r="I1533" s="265">
        <v>45127</v>
      </c>
      <c r="J1533" s="270" t="str">
        <f ca="1">IF(Ugovori_OPULJP[[#This Row],[DATUM ZAVRŠETKA OPERACIJE]]&lt;TODAY(),"završen","u provedbi")</f>
        <v>u provedbi</v>
      </c>
      <c r="K1533" s="43" t="s">
        <v>128</v>
      </c>
      <c r="L1533" s="43" t="s">
        <v>128</v>
      </c>
      <c r="M1533" s="42">
        <v>0.85</v>
      </c>
      <c r="N1533" s="42">
        <v>0.15</v>
      </c>
      <c r="O1533" s="277">
        <f>Ugovori_OPULJP[[#This Row],[Bespovratna sredstva - Ukupno (EU+Nac) HRK
= Ukupna ugovorena vrijednost bespovratnih sredstava]]*Ugovori_OPULJP[[#This Row],[EU STOPA SUFINANCIRANJA %
EU CO-FINANCING RATE %]]</f>
        <v>368329.64999999997</v>
      </c>
      <c r="P1533" s="277">
        <f>Ugovori_OPULJP[[#This Row],[Bespovratna sredstva - Ukupno (EU+Nac) HRK
= Ukupna ugovorena vrijednost bespovratnih sredstava]]*Ugovori_OPULJP[[#This Row],[STOPA NACIONALNOG SUFINANCIRANJA %]]</f>
        <v>64999.35</v>
      </c>
      <c r="Q1533" s="281">
        <v>433329</v>
      </c>
      <c r="R1533" s="277">
        <v>0</v>
      </c>
      <c r="S1533" s="277">
        <v>0</v>
      </c>
      <c r="T1533" s="281">
        <f>Ugovori_OPULJP[[#This Row],[Bespovratna sredstva - Ukupno (EU+Nac) HRK
= Ukupna ugovorena vrijednost bespovratnih sredstava]]+Ugovori_OPULJP[[#This Row],[Javni doprinos korisnika - HRK]]+Ugovori_OPULJP[[#This Row],[Privatni doprinos korisnika - HRK]]</f>
        <v>433329</v>
      </c>
      <c r="U1533" s="17" t="s">
        <v>5039</v>
      </c>
      <c r="V1533" s="17" t="s">
        <v>29</v>
      </c>
      <c r="W1533" s="225" t="s">
        <v>12650</v>
      </c>
      <c r="X1533" s="35" t="s">
        <v>5041</v>
      </c>
      <c r="Y1533" s="11"/>
    </row>
    <row r="1534" spans="1:25" ht="51" customHeight="1" x14ac:dyDescent="0.2">
      <c r="A1534" s="351" t="s">
        <v>12747</v>
      </c>
      <c r="B1534" s="166" t="s">
        <v>700</v>
      </c>
      <c r="C1534" s="35" t="s">
        <v>5036</v>
      </c>
      <c r="D1534" s="56" t="s">
        <v>12405</v>
      </c>
      <c r="E1534" s="17" t="s">
        <v>74</v>
      </c>
      <c r="F1534" s="23" t="s">
        <v>12756</v>
      </c>
      <c r="G1534" s="23" t="s">
        <v>11429</v>
      </c>
      <c r="H1534" s="295">
        <v>44713</v>
      </c>
      <c r="I1534" s="295">
        <v>45231</v>
      </c>
      <c r="J1534" s="297" t="str">
        <f ca="1">IF(Ugovori_OPULJP[[#This Row],[DATUM ZAVRŠETKA OPERACIJE]]&lt;TODAY(),"završen","u provedbi")</f>
        <v>u provedbi</v>
      </c>
      <c r="K1534" s="43" t="s">
        <v>248</v>
      </c>
      <c r="L1534" s="43" t="s">
        <v>248</v>
      </c>
      <c r="M1534" s="42">
        <v>0.85</v>
      </c>
      <c r="N1534" s="42">
        <v>0.15</v>
      </c>
      <c r="O1534" s="304">
        <f>Ugovori_OPULJP[[#This Row],[Bespovratna sredstva - Ukupno (EU+Nac) HRK
= Ukupna ugovorena vrijednost bespovratnih sredstava]]*Ugovori_OPULJP[[#This Row],[EU STOPA SUFINANCIRANJA %
EU CO-FINANCING RATE %]]</f>
        <v>367553.48099999997</v>
      </c>
      <c r="P1534" s="304">
        <f>Ugovori_OPULJP[[#This Row],[Bespovratna sredstva - Ukupno (EU+Nac) HRK
= Ukupna ugovorena vrijednost bespovratnih sredstava]]*Ugovori_OPULJP[[#This Row],[STOPA NACIONALNOG SUFINANCIRANJA %]]</f>
        <v>64862.378999999994</v>
      </c>
      <c r="Q1534" s="306">
        <v>432415.86</v>
      </c>
      <c r="R1534" s="304">
        <v>0</v>
      </c>
      <c r="S1534" s="304">
        <v>0</v>
      </c>
      <c r="T1534" s="306">
        <f>Ugovori_OPULJP[[#This Row],[Bespovratna sredstva - Ukupno (EU+Nac) HRK
= Ukupna ugovorena vrijednost bespovratnih sredstava]]+Ugovori_OPULJP[[#This Row],[Javni doprinos korisnika - HRK]]+Ugovori_OPULJP[[#This Row],[Privatni doprinos korisnika - HRK]]</f>
        <v>432415.86</v>
      </c>
      <c r="U1534" s="17" t="s">
        <v>5039</v>
      </c>
      <c r="V1534" s="17" t="s">
        <v>29</v>
      </c>
      <c r="W1534" s="225" t="s">
        <v>12758</v>
      </c>
      <c r="X1534" s="35" t="s">
        <v>5041</v>
      </c>
      <c r="Y1534" s="11"/>
    </row>
    <row r="1535" spans="1:25" ht="25.5" customHeight="1" x14ac:dyDescent="0.2">
      <c r="A1535" s="28" t="s">
        <v>12415</v>
      </c>
      <c r="B1535" s="166" t="s">
        <v>700</v>
      </c>
      <c r="C1535" s="35" t="s">
        <v>5036</v>
      </c>
      <c r="D1535" s="56" t="s">
        <v>12405</v>
      </c>
      <c r="E1535" s="17" t="s">
        <v>74</v>
      </c>
      <c r="F1535" s="23" t="s">
        <v>12420</v>
      </c>
      <c r="G1535" s="23" t="s">
        <v>5238</v>
      </c>
      <c r="H1535" s="169">
        <v>44641</v>
      </c>
      <c r="I1535" s="169">
        <v>45006</v>
      </c>
      <c r="J1535" s="171" t="str">
        <f ca="1">IF(Ugovori_OPULJP[[#This Row],[DATUM ZAVRŠETKA OPERACIJE]]&lt;TODAY(),"završen","u provedbi")</f>
        <v>u provedbi</v>
      </c>
      <c r="K1535" s="43" t="s">
        <v>320</v>
      </c>
      <c r="L1535" s="43" t="s">
        <v>320</v>
      </c>
      <c r="M1535" s="42">
        <v>0.85</v>
      </c>
      <c r="N1535" s="42">
        <v>0.15</v>
      </c>
      <c r="O1535" s="174">
        <f>Ugovori_OPULJP[[#This Row],[Bespovratna sredstva - Ukupno (EU+Nac) HRK
= Ukupna ugovorena vrijednost bespovratnih sredstava]]*Ugovori_OPULJP[[#This Row],[EU STOPA SUFINANCIRANJA %
EU CO-FINANCING RATE %]]</f>
        <v>254558.34000000003</v>
      </c>
      <c r="P1535" s="174">
        <f>Ugovori_OPULJP[[#This Row],[Bespovratna sredstva - Ukupno (EU+Nac) HRK
= Ukupna ugovorena vrijednost bespovratnih sredstava]]*Ugovori_OPULJP[[#This Row],[STOPA NACIONALNOG SUFINANCIRANJA %]]</f>
        <v>44922.060000000005</v>
      </c>
      <c r="Q1535" s="176">
        <v>299480.40000000002</v>
      </c>
      <c r="R1535" s="174">
        <v>0</v>
      </c>
      <c r="S1535" s="174">
        <v>0</v>
      </c>
      <c r="T1535" s="176">
        <f>Ugovori_OPULJP[[#This Row],[Bespovratna sredstva - Ukupno (EU+Nac) HRK
= Ukupna ugovorena vrijednost bespovratnih sredstava]]+Ugovori_OPULJP[[#This Row],[Javni doprinos korisnika - HRK]]+Ugovori_OPULJP[[#This Row],[Privatni doprinos korisnika - HRK]]</f>
        <v>299480.40000000002</v>
      </c>
      <c r="U1535" s="17" t="s">
        <v>5039</v>
      </c>
      <c r="V1535" s="17" t="s">
        <v>29</v>
      </c>
      <c r="W1535" s="35" t="s">
        <v>12426</v>
      </c>
      <c r="X1535" s="35" t="s">
        <v>5041</v>
      </c>
      <c r="Y1535" s="11"/>
    </row>
    <row r="1536" spans="1:25" ht="51" customHeight="1" x14ac:dyDescent="0.2">
      <c r="A1536" s="256" t="s">
        <v>12525</v>
      </c>
      <c r="B1536" s="166" t="s">
        <v>700</v>
      </c>
      <c r="C1536" s="35" t="s">
        <v>5036</v>
      </c>
      <c r="D1536" s="56" t="s">
        <v>12405</v>
      </c>
      <c r="E1536" s="17" t="s">
        <v>74</v>
      </c>
      <c r="F1536" s="23" t="s">
        <v>12545</v>
      </c>
      <c r="G1536" s="23" t="s">
        <v>12549</v>
      </c>
      <c r="H1536" s="228">
        <v>44652</v>
      </c>
      <c r="I1536" s="228">
        <v>45017</v>
      </c>
      <c r="J1536" s="234" t="str">
        <f ca="1">IF(Ugovori_OPULJP[[#This Row],[DATUM ZAVRŠETKA OPERACIJE]]&lt;TODAY(),"završen","u provedbi")</f>
        <v>u provedbi</v>
      </c>
      <c r="K1536" s="43" t="s">
        <v>248</v>
      </c>
      <c r="L1536" s="43" t="s">
        <v>248</v>
      </c>
      <c r="M1536" s="42">
        <v>0.85</v>
      </c>
      <c r="N1536" s="42">
        <v>0.15</v>
      </c>
      <c r="O1536" s="244">
        <f>Ugovori_OPULJP[[#This Row],[Bespovratna sredstva - Ukupno (EU+Nac) HRK
= Ukupna ugovorena vrijednost bespovratnih sredstava]]*Ugovori_OPULJP[[#This Row],[EU STOPA SUFINANCIRANJA %
EU CO-FINANCING RATE %]]</f>
        <v>398526.45250000001</v>
      </c>
      <c r="P1536" s="244">
        <f>Ugovori_OPULJP[[#This Row],[Bespovratna sredstva - Ukupno (EU+Nac) HRK
= Ukupna ugovorena vrijednost bespovratnih sredstava]]*Ugovori_OPULJP[[#This Row],[STOPA NACIONALNOG SUFINANCIRANJA %]]</f>
        <v>70328.197499999995</v>
      </c>
      <c r="Q1536" s="250">
        <v>468854.65</v>
      </c>
      <c r="R1536" s="244">
        <v>0</v>
      </c>
      <c r="S1536" s="244">
        <v>0</v>
      </c>
      <c r="T1536" s="250">
        <f>Ugovori_OPULJP[[#This Row],[Bespovratna sredstva - Ukupno (EU+Nac) HRK
= Ukupna ugovorena vrijednost bespovratnih sredstava]]+Ugovori_OPULJP[[#This Row],[Javni doprinos korisnika - HRK]]+Ugovori_OPULJP[[#This Row],[Privatni doprinos korisnika - HRK]]</f>
        <v>468854.65</v>
      </c>
      <c r="U1536" s="17" t="s">
        <v>5039</v>
      </c>
      <c r="V1536" s="17" t="s">
        <v>29</v>
      </c>
      <c r="W1536" s="225" t="s">
        <v>12553</v>
      </c>
      <c r="X1536" s="35" t="s">
        <v>5041</v>
      </c>
      <c r="Y1536" s="11"/>
    </row>
    <row r="1537" spans="1:25" ht="38.25" customHeight="1" x14ac:dyDescent="0.2">
      <c r="A1537" s="33" t="s">
        <v>5476</v>
      </c>
      <c r="B1537" s="34" t="s">
        <v>700</v>
      </c>
      <c r="C1537" s="35" t="s">
        <v>5477</v>
      </c>
      <c r="D1537" s="35" t="s">
        <v>5478</v>
      </c>
      <c r="E1537" s="17" t="s">
        <v>28</v>
      </c>
      <c r="F1537" s="37" t="s">
        <v>5479</v>
      </c>
      <c r="G1537" s="37" t="s">
        <v>50</v>
      </c>
      <c r="H1537" s="19">
        <v>42751</v>
      </c>
      <c r="I1537" s="19">
        <v>43390</v>
      </c>
      <c r="J1537" s="19" t="str">
        <f ca="1">IF(Ugovori_OPULJP[[#This Row],[DATUM ZAVRŠETKA OPERACIJE]]&lt;TODAY(),"završen","u provedbi")</f>
        <v>završen</v>
      </c>
      <c r="K1537" s="18" t="s">
        <v>30</v>
      </c>
      <c r="L1537" s="18" t="s">
        <v>31</v>
      </c>
      <c r="M1537" s="42">
        <v>0.85</v>
      </c>
      <c r="N1537" s="42">
        <v>0.15</v>
      </c>
      <c r="O1537" s="27">
        <f>Ugovori_OPULJP[[#This Row],[Bespovratna sredstva - Ukupno (EU+Nac) HRK
= Ukupna ugovorena vrijednost bespovratnih sredstava]]*Ugovori_OPULJP[[#This Row],[EU STOPA SUFINANCIRANJA %
EU CO-FINANCING RATE %]]</f>
        <v>1438703.2</v>
      </c>
      <c r="P1537" s="27">
        <f>Ugovori_OPULJP[[#This Row],[Bespovratna sredstva - Ukupno (EU+Nac) HRK
= Ukupna ugovorena vrijednost bespovratnih sredstava]]*Ugovori_OPULJP[[#This Row],[STOPA NACIONALNOG SUFINANCIRANJA %]]</f>
        <v>253888.8</v>
      </c>
      <c r="Q1537" s="27">
        <v>1692592</v>
      </c>
      <c r="R1537" s="27">
        <v>0</v>
      </c>
      <c r="S1537" s="27">
        <v>0</v>
      </c>
      <c r="T1537" s="20">
        <f>Ugovori_OPULJP[[#This Row],[Bespovratna sredstva - Ukupno (EU+Nac) HRK
= Ukupna ugovorena vrijednost bespovratnih sredstava]]+Ugovori_OPULJP[[#This Row],[Javni doprinos korisnika - HRK]]+Ugovori_OPULJP[[#This Row],[Privatni doprinos korisnika - HRK]]</f>
        <v>1692592</v>
      </c>
      <c r="U1537" s="17" t="s">
        <v>32</v>
      </c>
      <c r="V1537" s="17" t="s">
        <v>29</v>
      </c>
      <c r="W1537" s="35" t="s">
        <v>5480</v>
      </c>
      <c r="X1537" s="35" t="s">
        <v>5041</v>
      </c>
      <c r="Y1537" s="11"/>
    </row>
    <row r="1538" spans="1:25" ht="51" customHeight="1" x14ac:dyDescent="0.2">
      <c r="A1538" s="33" t="s">
        <v>5481</v>
      </c>
      <c r="B1538" s="34" t="s">
        <v>700</v>
      </c>
      <c r="C1538" s="35" t="s">
        <v>5477</v>
      </c>
      <c r="D1538" s="35" t="s">
        <v>5482</v>
      </c>
      <c r="E1538" s="17" t="s">
        <v>74</v>
      </c>
      <c r="F1538" s="37" t="s">
        <v>5483</v>
      </c>
      <c r="G1538" s="37" t="s">
        <v>5484</v>
      </c>
      <c r="H1538" s="19">
        <v>42822</v>
      </c>
      <c r="I1538" s="19">
        <v>43552</v>
      </c>
      <c r="J1538" s="19" t="str">
        <f ca="1">IF(Ugovori_OPULJP[[#This Row],[DATUM ZAVRŠETKA OPERACIJE]]&lt;TODAY(),"završen","u provedbi")</f>
        <v>završen</v>
      </c>
      <c r="K1538" s="18" t="s">
        <v>402</v>
      </c>
      <c r="L1538" s="18" t="s">
        <v>402</v>
      </c>
      <c r="M1538" s="42">
        <v>0.85</v>
      </c>
      <c r="N1538" s="42">
        <v>0.15</v>
      </c>
      <c r="O1538" s="27">
        <f>Ugovori_OPULJP[[#This Row],[Bespovratna sredstva - Ukupno (EU+Nac) HRK
= Ukupna ugovorena vrijednost bespovratnih sredstava]]*Ugovori_OPULJP[[#This Row],[EU STOPA SUFINANCIRANJA %
EU CO-FINANCING RATE %]]</f>
        <v>923794.02500000002</v>
      </c>
      <c r="P1538" s="27">
        <f>Ugovori_OPULJP[[#This Row],[Bespovratna sredstva - Ukupno (EU+Nac) HRK
= Ukupna ugovorena vrijednost bespovratnih sredstava]]*Ugovori_OPULJP[[#This Row],[STOPA NACIONALNOG SUFINANCIRANJA %]]</f>
        <v>163022.47500000001</v>
      </c>
      <c r="Q1538" s="27">
        <v>1086816.5</v>
      </c>
      <c r="R1538" s="27">
        <v>0</v>
      </c>
      <c r="S1538" s="27">
        <v>0</v>
      </c>
      <c r="T1538" s="20">
        <f>Ugovori_OPULJP[[#This Row],[Bespovratna sredstva - Ukupno (EU+Nac) HRK
= Ukupna ugovorena vrijednost bespovratnih sredstava]]+Ugovori_OPULJP[[#This Row],[Javni doprinos korisnika - HRK]]+Ugovori_OPULJP[[#This Row],[Privatni doprinos korisnika - HRK]]</f>
        <v>1086816.5</v>
      </c>
      <c r="U1538" s="17" t="s">
        <v>32</v>
      </c>
      <c r="V1538" s="17" t="s">
        <v>29</v>
      </c>
      <c r="W1538" s="35" t="s">
        <v>5485</v>
      </c>
      <c r="X1538" s="35" t="s">
        <v>5041</v>
      </c>
      <c r="Y1538" s="11"/>
    </row>
    <row r="1539" spans="1:25" ht="36" customHeight="1" x14ac:dyDescent="0.2">
      <c r="A1539" s="33" t="s">
        <v>5486</v>
      </c>
      <c r="B1539" s="34" t="s">
        <v>700</v>
      </c>
      <c r="C1539" s="35" t="s">
        <v>5477</v>
      </c>
      <c r="D1539" s="35" t="s">
        <v>5482</v>
      </c>
      <c r="E1539" s="17" t="s">
        <v>74</v>
      </c>
      <c r="F1539" s="37" t="s">
        <v>5487</v>
      </c>
      <c r="G1539" s="37" t="s">
        <v>5488</v>
      </c>
      <c r="H1539" s="19">
        <v>42821</v>
      </c>
      <c r="I1539" s="19">
        <v>43551</v>
      </c>
      <c r="J1539" s="19" t="str">
        <f ca="1">IF(Ugovori_OPULJP[[#This Row],[DATUM ZAVRŠETKA OPERACIJE]]&lt;TODAY(),"završen","u provedbi")</f>
        <v>završen</v>
      </c>
      <c r="K1539" s="18" t="s">
        <v>31</v>
      </c>
      <c r="L1539" s="18" t="s">
        <v>31</v>
      </c>
      <c r="M1539" s="42">
        <v>0.85</v>
      </c>
      <c r="N1539" s="42">
        <v>0.15</v>
      </c>
      <c r="O1539" s="27">
        <f>Ugovori_OPULJP[[#This Row],[Bespovratna sredstva - Ukupno (EU+Nac) HRK
= Ukupna ugovorena vrijednost bespovratnih sredstava]]*Ugovori_OPULJP[[#This Row],[EU STOPA SUFINANCIRANJA %
EU CO-FINANCING RATE %]]</f>
        <v>871995.93449999997</v>
      </c>
      <c r="P1539" s="27">
        <f>Ugovori_OPULJP[[#This Row],[Bespovratna sredstva - Ukupno (EU+Nac) HRK
= Ukupna ugovorena vrijednost bespovratnih sredstava]]*Ugovori_OPULJP[[#This Row],[STOPA NACIONALNOG SUFINANCIRANJA %]]</f>
        <v>153881.63549999997</v>
      </c>
      <c r="Q1539" s="27">
        <v>1025877.57</v>
      </c>
      <c r="R1539" s="27">
        <v>0</v>
      </c>
      <c r="S1539" s="27">
        <v>0</v>
      </c>
      <c r="T1539" s="20">
        <f>Ugovori_OPULJP[[#This Row],[Bespovratna sredstva - Ukupno (EU+Nac) HRK
= Ukupna ugovorena vrijednost bespovratnih sredstava]]+Ugovori_OPULJP[[#This Row],[Javni doprinos korisnika - HRK]]+Ugovori_OPULJP[[#This Row],[Privatni doprinos korisnika - HRK]]</f>
        <v>1025877.57</v>
      </c>
      <c r="U1539" s="17" t="s">
        <v>32</v>
      </c>
      <c r="V1539" s="17" t="s">
        <v>29</v>
      </c>
      <c r="W1539" s="35" t="s">
        <v>5489</v>
      </c>
      <c r="X1539" s="35" t="s">
        <v>5041</v>
      </c>
      <c r="Y1539" s="11"/>
    </row>
    <row r="1540" spans="1:25" ht="38.25" customHeight="1" x14ac:dyDescent="0.2">
      <c r="A1540" s="33" t="s">
        <v>5490</v>
      </c>
      <c r="B1540" s="34" t="s">
        <v>700</v>
      </c>
      <c r="C1540" s="35" t="s">
        <v>5477</v>
      </c>
      <c r="D1540" s="35" t="s">
        <v>5482</v>
      </c>
      <c r="E1540" s="17" t="s">
        <v>74</v>
      </c>
      <c r="F1540" s="37" t="s">
        <v>5491</v>
      </c>
      <c r="G1540" s="37" t="s">
        <v>5492</v>
      </c>
      <c r="H1540" s="19">
        <v>42818</v>
      </c>
      <c r="I1540" s="19">
        <v>43548</v>
      </c>
      <c r="J1540" s="19" t="str">
        <f ca="1">IF(Ugovori_OPULJP[[#This Row],[DATUM ZAVRŠETKA OPERACIJE]]&lt;TODAY(),"završen","u provedbi")</f>
        <v>završen</v>
      </c>
      <c r="K1540" s="18" t="s">
        <v>248</v>
      </c>
      <c r="L1540" s="18" t="s">
        <v>248</v>
      </c>
      <c r="M1540" s="42">
        <v>0.85</v>
      </c>
      <c r="N1540" s="42">
        <v>0.15</v>
      </c>
      <c r="O1540" s="27">
        <f>Ugovori_OPULJP[[#This Row],[Bespovratna sredstva - Ukupno (EU+Nac) HRK
= Ukupna ugovorena vrijednost bespovratnih sredstava]]*Ugovori_OPULJP[[#This Row],[EU STOPA SUFINANCIRANJA %
EU CO-FINANCING RATE %]]</f>
        <v>809008.495</v>
      </c>
      <c r="P1540" s="27">
        <f>Ugovori_OPULJP[[#This Row],[Bespovratna sredstva - Ukupno (EU+Nac) HRK
= Ukupna ugovorena vrijednost bespovratnih sredstava]]*Ugovori_OPULJP[[#This Row],[STOPA NACIONALNOG SUFINANCIRANJA %]]</f>
        <v>142766.20499999999</v>
      </c>
      <c r="Q1540" s="27">
        <v>951774.7</v>
      </c>
      <c r="R1540" s="27">
        <v>0</v>
      </c>
      <c r="S1540" s="27">
        <v>0</v>
      </c>
      <c r="T1540" s="20">
        <f>Ugovori_OPULJP[[#This Row],[Bespovratna sredstva - Ukupno (EU+Nac) HRK
= Ukupna ugovorena vrijednost bespovratnih sredstava]]+Ugovori_OPULJP[[#This Row],[Javni doprinos korisnika - HRK]]+Ugovori_OPULJP[[#This Row],[Privatni doprinos korisnika - HRK]]</f>
        <v>951774.7</v>
      </c>
      <c r="U1540" s="17" t="s">
        <v>32</v>
      </c>
      <c r="V1540" s="17" t="s">
        <v>29</v>
      </c>
      <c r="W1540" s="35" t="s">
        <v>5493</v>
      </c>
      <c r="X1540" s="35" t="s">
        <v>5041</v>
      </c>
      <c r="Y1540" s="11"/>
    </row>
    <row r="1541" spans="1:25" ht="51" customHeight="1" x14ac:dyDescent="0.2">
      <c r="A1541" s="33" t="s">
        <v>5494</v>
      </c>
      <c r="B1541" s="34" t="s">
        <v>700</v>
      </c>
      <c r="C1541" s="35" t="s">
        <v>5477</v>
      </c>
      <c r="D1541" s="35" t="s">
        <v>5482</v>
      </c>
      <c r="E1541" s="17" t="s">
        <v>74</v>
      </c>
      <c r="F1541" s="37" t="s">
        <v>5495</v>
      </c>
      <c r="G1541" s="37" t="s">
        <v>2137</v>
      </c>
      <c r="H1541" s="19">
        <v>42823</v>
      </c>
      <c r="I1541" s="19">
        <v>43553</v>
      </c>
      <c r="J1541" s="19" t="str">
        <f ca="1">IF(Ugovori_OPULJP[[#This Row],[DATUM ZAVRŠETKA OPERACIJE]]&lt;TODAY(),"završen","u provedbi")</f>
        <v>završen</v>
      </c>
      <c r="K1541" s="18" t="s">
        <v>848</v>
      </c>
      <c r="L1541" s="18" t="s">
        <v>31</v>
      </c>
      <c r="M1541" s="42">
        <v>0.85</v>
      </c>
      <c r="N1541" s="42">
        <v>0.15</v>
      </c>
      <c r="O1541" s="27">
        <f>Ugovori_OPULJP[[#This Row],[Bespovratna sredstva - Ukupno (EU+Nac) HRK
= Ukupna ugovorena vrijednost bespovratnih sredstava]]*Ugovori_OPULJP[[#This Row],[EU STOPA SUFINANCIRANJA %
EU CO-FINANCING RATE %]]</f>
        <v>910427.5199999999</v>
      </c>
      <c r="P1541" s="27">
        <f>Ugovori_OPULJP[[#This Row],[Bespovratna sredstva - Ukupno (EU+Nac) HRK
= Ukupna ugovorena vrijednost bespovratnih sredstava]]*Ugovori_OPULJP[[#This Row],[STOPA NACIONALNOG SUFINANCIRANJA %]]</f>
        <v>160663.67999999999</v>
      </c>
      <c r="Q1541" s="27">
        <v>1071091.2</v>
      </c>
      <c r="R1541" s="27">
        <v>0</v>
      </c>
      <c r="S1541" s="27">
        <v>0</v>
      </c>
      <c r="T1541" s="20">
        <f>Ugovori_OPULJP[[#This Row],[Bespovratna sredstva - Ukupno (EU+Nac) HRK
= Ukupna ugovorena vrijednost bespovratnih sredstava]]+Ugovori_OPULJP[[#This Row],[Javni doprinos korisnika - HRK]]+Ugovori_OPULJP[[#This Row],[Privatni doprinos korisnika - HRK]]</f>
        <v>1071091.2</v>
      </c>
      <c r="U1541" s="17" t="s">
        <v>32</v>
      </c>
      <c r="V1541" s="17" t="s">
        <v>29</v>
      </c>
      <c r="W1541" s="35" t="s">
        <v>5496</v>
      </c>
      <c r="X1541" s="35" t="s">
        <v>5041</v>
      </c>
      <c r="Y1541" s="11"/>
    </row>
    <row r="1542" spans="1:25" ht="38.25" customHeight="1" x14ac:dyDescent="0.2">
      <c r="A1542" s="33" t="s">
        <v>5497</v>
      </c>
      <c r="B1542" s="34" t="s">
        <v>700</v>
      </c>
      <c r="C1542" s="35" t="s">
        <v>5477</v>
      </c>
      <c r="D1542" s="35" t="s">
        <v>5482</v>
      </c>
      <c r="E1542" s="17" t="s">
        <v>74</v>
      </c>
      <c r="F1542" s="37" t="s">
        <v>5498</v>
      </c>
      <c r="G1542" s="37" t="s">
        <v>956</v>
      </c>
      <c r="H1542" s="19">
        <v>42817</v>
      </c>
      <c r="I1542" s="19">
        <v>43547</v>
      </c>
      <c r="J1542" s="19" t="str">
        <f ca="1">IF(Ugovori_OPULJP[[#This Row],[DATUM ZAVRŠETKA OPERACIJE]]&lt;TODAY(),"završen","u provedbi")</f>
        <v>završen</v>
      </c>
      <c r="K1542" s="18" t="s">
        <v>5499</v>
      </c>
      <c r="L1542" s="18" t="s">
        <v>184</v>
      </c>
      <c r="M1542" s="42">
        <v>0.85</v>
      </c>
      <c r="N1542" s="42">
        <v>0.15</v>
      </c>
      <c r="O1542" s="27">
        <f>Ugovori_OPULJP[[#This Row],[Bespovratna sredstva - Ukupno (EU+Nac) HRK
= Ukupna ugovorena vrijednost bespovratnih sredstava]]*Ugovori_OPULJP[[#This Row],[EU STOPA SUFINANCIRANJA %
EU CO-FINANCING RATE %]]</f>
        <v>1488685.716</v>
      </c>
      <c r="P1542" s="27">
        <f>Ugovori_OPULJP[[#This Row],[Bespovratna sredstva - Ukupno (EU+Nac) HRK
= Ukupna ugovorena vrijednost bespovratnih sredstava]]*Ugovori_OPULJP[[#This Row],[STOPA NACIONALNOG SUFINANCIRANJA %]]</f>
        <v>262709.24400000001</v>
      </c>
      <c r="Q1542" s="27">
        <v>1751394.96</v>
      </c>
      <c r="R1542" s="27">
        <v>0</v>
      </c>
      <c r="S1542" s="27">
        <v>0</v>
      </c>
      <c r="T1542" s="20">
        <f>Ugovori_OPULJP[[#This Row],[Bespovratna sredstva - Ukupno (EU+Nac) HRK
= Ukupna ugovorena vrijednost bespovratnih sredstava]]+Ugovori_OPULJP[[#This Row],[Javni doprinos korisnika - HRK]]+Ugovori_OPULJP[[#This Row],[Privatni doprinos korisnika - HRK]]</f>
        <v>1751394.96</v>
      </c>
      <c r="U1542" s="17" t="s">
        <v>32</v>
      </c>
      <c r="V1542" s="17" t="s">
        <v>29</v>
      </c>
      <c r="W1542" s="35" t="s">
        <v>5500</v>
      </c>
      <c r="X1542" s="35" t="s">
        <v>5041</v>
      </c>
      <c r="Y1542" s="11"/>
    </row>
    <row r="1543" spans="1:25" ht="51" customHeight="1" x14ac:dyDescent="0.2">
      <c r="A1543" s="33" t="s">
        <v>5501</v>
      </c>
      <c r="B1543" s="34" t="s">
        <v>700</v>
      </c>
      <c r="C1543" s="35" t="s">
        <v>5477</v>
      </c>
      <c r="D1543" s="35" t="s">
        <v>5482</v>
      </c>
      <c r="E1543" s="17" t="s">
        <v>74</v>
      </c>
      <c r="F1543" s="37" t="s">
        <v>5502</v>
      </c>
      <c r="G1543" s="37" t="s">
        <v>5503</v>
      </c>
      <c r="H1543" s="19">
        <v>42826</v>
      </c>
      <c r="I1543" s="19">
        <v>43466</v>
      </c>
      <c r="J1543" s="19" t="str">
        <f ca="1">IF(Ugovori_OPULJP[[#This Row],[DATUM ZAVRŠETKA OPERACIJE]]&lt;TODAY(),"završen","u provedbi")</f>
        <v>završen</v>
      </c>
      <c r="K1543" s="18" t="s">
        <v>5504</v>
      </c>
      <c r="L1543" s="18" t="s">
        <v>31</v>
      </c>
      <c r="M1543" s="42">
        <v>0.85</v>
      </c>
      <c r="N1543" s="42">
        <v>0.15</v>
      </c>
      <c r="O1543" s="27">
        <f>Ugovori_OPULJP[[#This Row],[Bespovratna sredstva - Ukupno (EU+Nac) HRK
= Ukupna ugovorena vrijednost bespovratnih sredstava]]*Ugovori_OPULJP[[#This Row],[EU STOPA SUFINANCIRANJA %
EU CO-FINANCING RATE %]]</f>
        <v>1688480.8425</v>
      </c>
      <c r="P1543" s="27">
        <f>Ugovori_OPULJP[[#This Row],[Bespovratna sredstva - Ukupno (EU+Nac) HRK
= Ukupna ugovorena vrijednost bespovratnih sredstava]]*Ugovori_OPULJP[[#This Row],[STOPA NACIONALNOG SUFINANCIRANJA %]]</f>
        <v>297967.20750000002</v>
      </c>
      <c r="Q1543" s="27">
        <v>1986448.05</v>
      </c>
      <c r="R1543" s="27">
        <v>0</v>
      </c>
      <c r="S1543" s="27">
        <v>0</v>
      </c>
      <c r="T1543" s="20">
        <f>Ugovori_OPULJP[[#This Row],[Bespovratna sredstva - Ukupno (EU+Nac) HRK
= Ukupna ugovorena vrijednost bespovratnih sredstava]]+Ugovori_OPULJP[[#This Row],[Javni doprinos korisnika - HRK]]+Ugovori_OPULJP[[#This Row],[Privatni doprinos korisnika - HRK]]</f>
        <v>1986448.05</v>
      </c>
      <c r="U1543" s="17" t="s">
        <v>32</v>
      </c>
      <c r="V1543" s="17" t="s">
        <v>29</v>
      </c>
      <c r="W1543" s="35" t="s">
        <v>5505</v>
      </c>
      <c r="X1543" s="35" t="s">
        <v>5041</v>
      </c>
      <c r="Y1543" s="11"/>
    </row>
    <row r="1544" spans="1:25" ht="47.25" customHeight="1" x14ac:dyDescent="0.2">
      <c r="A1544" s="33" t="s">
        <v>5506</v>
      </c>
      <c r="B1544" s="34" t="s">
        <v>700</v>
      </c>
      <c r="C1544" s="35" t="s">
        <v>5477</v>
      </c>
      <c r="D1544" s="35" t="s">
        <v>5482</v>
      </c>
      <c r="E1544" s="17" t="s">
        <v>74</v>
      </c>
      <c r="F1544" s="37" t="s">
        <v>5507</v>
      </c>
      <c r="G1544" s="23" t="s">
        <v>1134</v>
      </c>
      <c r="H1544" s="19">
        <v>42828</v>
      </c>
      <c r="I1544" s="19">
        <v>43558</v>
      </c>
      <c r="J1544" s="19" t="str">
        <f ca="1">IF(Ugovori_OPULJP[[#This Row],[DATUM ZAVRŠETKA OPERACIJE]]&lt;TODAY(),"završen","u provedbi")</f>
        <v>završen</v>
      </c>
      <c r="K1544" s="18" t="s">
        <v>102</v>
      </c>
      <c r="L1544" s="18" t="s">
        <v>102</v>
      </c>
      <c r="M1544" s="42">
        <v>0.85</v>
      </c>
      <c r="N1544" s="42">
        <v>0.15</v>
      </c>
      <c r="O1544" s="27">
        <f>Ugovori_OPULJP[[#This Row],[Bespovratna sredstva - Ukupno (EU+Nac) HRK
= Ukupna ugovorena vrijednost bespovratnih sredstava]]*Ugovori_OPULJP[[#This Row],[EU STOPA SUFINANCIRANJA %
EU CO-FINANCING RATE %]]</f>
        <v>1696769.1669999999</v>
      </c>
      <c r="P1544" s="27">
        <f>Ugovori_OPULJP[[#This Row],[Bespovratna sredstva - Ukupno (EU+Nac) HRK
= Ukupna ugovorena vrijednost bespovratnih sredstava]]*Ugovori_OPULJP[[#This Row],[STOPA NACIONALNOG SUFINANCIRANJA %]]</f>
        <v>299429.853</v>
      </c>
      <c r="Q1544" s="27">
        <v>1996199.02</v>
      </c>
      <c r="R1544" s="27">
        <v>0</v>
      </c>
      <c r="S1544" s="27">
        <v>0</v>
      </c>
      <c r="T1544" s="20">
        <f>Ugovori_OPULJP[[#This Row],[Bespovratna sredstva - Ukupno (EU+Nac) HRK
= Ukupna ugovorena vrijednost bespovratnih sredstava]]+Ugovori_OPULJP[[#This Row],[Javni doprinos korisnika - HRK]]+Ugovori_OPULJP[[#This Row],[Privatni doprinos korisnika - HRK]]</f>
        <v>1996199.02</v>
      </c>
      <c r="U1544" s="17" t="s">
        <v>32</v>
      </c>
      <c r="V1544" s="17" t="s">
        <v>29</v>
      </c>
      <c r="W1544" s="35" t="s">
        <v>5508</v>
      </c>
      <c r="X1544" s="35" t="s">
        <v>5041</v>
      </c>
      <c r="Y1544" s="11"/>
    </row>
    <row r="1545" spans="1:25" ht="48" customHeight="1" x14ac:dyDescent="0.2">
      <c r="A1545" s="33" t="s">
        <v>5509</v>
      </c>
      <c r="B1545" s="34" t="s">
        <v>700</v>
      </c>
      <c r="C1545" s="35" t="s">
        <v>5477</v>
      </c>
      <c r="D1545" s="35" t="s">
        <v>5482</v>
      </c>
      <c r="E1545" s="17" t="s">
        <v>74</v>
      </c>
      <c r="F1545" s="37" t="s">
        <v>5510</v>
      </c>
      <c r="G1545" s="37" t="s">
        <v>1549</v>
      </c>
      <c r="H1545" s="19">
        <v>42825</v>
      </c>
      <c r="I1545" s="19">
        <v>43555</v>
      </c>
      <c r="J1545" s="19" t="str">
        <f ca="1">IF(Ugovori_OPULJP[[#This Row],[DATUM ZAVRŠETKA OPERACIJE]]&lt;TODAY(),"završen","u provedbi")</f>
        <v>završen</v>
      </c>
      <c r="K1545" s="18" t="s">
        <v>5511</v>
      </c>
      <c r="L1545" s="18" t="s">
        <v>354</v>
      </c>
      <c r="M1545" s="42">
        <v>0.85</v>
      </c>
      <c r="N1545" s="42">
        <v>0.15</v>
      </c>
      <c r="O1545" s="27">
        <f>Ugovori_OPULJP[[#This Row],[Bespovratna sredstva - Ukupno (EU+Nac) HRK
= Ukupna ugovorena vrijednost bespovratnih sredstava]]*Ugovori_OPULJP[[#This Row],[EU STOPA SUFINANCIRANJA %
EU CO-FINANCING RATE %]]</f>
        <v>1349043.4234999998</v>
      </c>
      <c r="P1545" s="27">
        <f>Ugovori_OPULJP[[#This Row],[Bespovratna sredstva - Ukupno (EU+Nac) HRK
= Ukupna ugovorena vrijednost bespovratnih sredstava]]*Ugovori_OPULJP[[#This Row],[STOPA NACIONALNOG SUFINANCIRANJA %]]</f>
        <v>238066.48649999997</v>
      </c>
      <c r="Q1545" s="27">
        <v>1587109.91</v>
      </c>
      <c r="R1545" s="27">
        <v>0</v>
      </c>
      <c r="S1545" s="27">
        <v>0</v>
      </c>
      <c r="T1545" s="20">
        <f>Ugovori_OPULJP[[#This Row],[Bespovratna sredstva - Ukupno (EU+Nac) HRK
= Ukupna ugovorena vrijednost bespovratnih sredstava]]+Ugovori_OPULJP[[#This Row],[Javni doprinos korisnika - HRK]]+Ugovori_OPULJP[[#This Row],[Privatni doprinos korisnika - HRK]]</f>
        <v>1587109.91</v>
      </c>
      <c r="U1545" s="17" t="s">
        <v>32</v>
      </c>
      <c r="V1545" s="17" t="s">
        <v>29</v>
      </c>
      <c r="W1545" s="35" t="s">
        <v>5512</v>
      </c>
      <c r="X1545" s="35" t="s">
        <v>5041</v>
      </c>
      <c r="Y1545" s="11"/>
    </row>
    <row r="1546" spans="1:25" ht="51" customHeight="1" x14ac:dyDescent="0.2">
      <c r="A1546" s="33" t="s">
        <v>5513</v>
      </c>
      <c r="B1546" s="34" t="s">
        <v>700</v>
      </c>
      <c r="C1546" s="35" t="s">
        <v>5477</v>
      </c>
      <c r="D1546" s="35" t="s">
        <v>5482</v>
      </c>
      <c r="E1546" s="17" t="s">
        <v>74</v>
      </c>
      <c r="F1546" s="37" t="s">
        <v>5514</v>
      </c>
      <c r="G1546" s="37" t="s">
        <v>1341</v>
      </c>
      <c r="H1546" s="19">
        <v>42825</v>
      </c>
      <c r="I1546" s="19">
        <v>43555</v>
      </c>
      <c r="J1546" s="19" t="str">
        <f ca="1">IF(Ugovori_OPULJP[[#This Row],[DATUM ZAVRŠETKA OPERACIJE]]&lt;TODAY(),"završen","u provedbi")</f>
        <v>završen</v>
      </c>
      <c r="K1546" s="18" t="s">
        <v>92</v>
      </c>
      <c r="L1546" s="18" t="s">
        <v>92</v>
      </c>
      <c r="M1546" s="42">
        <v>0.85</v>
      </c>
      <c r="N1546" s="42">
        <v>0.15</v>
      </c>
      <c r="O1546" s="27">
        <f>Ugovori_OPULJP[[#This Row],[Bespovratna sredstva - Ukupno (EU+Nac) HRK
= Ukupna ugovorena vrijednost bespovratnih sredstava]]*Ugovori_OPULJP[[#This Row],[EU STOPA SUFINANCIRANJA %
EU CO-FINANCING RATE %]]</f>
        <v>1699316.923</v>
      </c>
      <c r="P1546" s="27">
        <f>Ugovori_OPULJP[[#This Row],[Bespovratna sredstva - Ukupno (EU+Nac) HRK
= Ukupna ugovorena vrijednost bespovratnih sredstava]]*Ugovori_OPULJP[[#This Row],[STOPA NACIONALNOG SUFINANCIRANJA %]]</f>
        <v>299879.45699999999</v>
      </c>
      <c r="Q1546" s="27">
        <v>1999196.38</v>
      </c>
      <c r="R1546" s="27">
        <v>0</v>
      </c>
      <c r="S1546" s="27">
        <v>0</v>
      </c>
      <c r="T1546" s="20">
        <f>Ugovori_OPULJP[[#This Row],[Bespovratna sredstva - Ukupno (EU+Nac) HRK
= Ukupna ugovorena vrijednost bespovratnih sredstava]]+Ugovori_OPULJP[[#This Row],[Javni doprinos korisnika - HRK]]+Ugovori_OPULJP[[#This Row],[Privatni doprinos korisnika - HRK]]</f>
        <v>1999196.38</v>
      </c>
      <c r="U1546" s="17" t="s">
        <v>32</v>
      </c>
      <c r="V1546" s="17" t="s">
        <v>29</v>
      </c>
      <c r="W1546" s="35" t="s">
        <v>5515</v>
      </c>
      <c r="X1546" s="35" t="s">
        <v>5041</v>
      </c>
      <c r="Y1546" s="11"/>
    </row>
    <row r="1547" spans="1:25" ht="51" customHeight="1" x14ac:dyDescent="0.2">
      <c r="A1547" s="33" t="s">
        <v>5516</v>
      </c>
      <c r="B1547" s="34" t="s">
        <v>700</v>
      </c>
      <c r="C1547" s="35" t="s">
        <v>5477</v>
      </c>
      <c r="D1547" s="35" t="s">
        <v>5482</v>
      </c>
      <c r="E1547" s="17" t="s">
        <v>74</v>
      </c>
      <c r="F1547" s="37" t="s">
        <v>5517</v>
      </c>
      <c r="G1547" s="37" t="s">
        <v>166</v>
      </c>
      <c r="H1547" s="19">
        <v>42826</v>
      </c>
      <c r="I1547" s="19">
        <v>43466</v>
      </c>
      <c r="J1547" s="19" t="str">
        <f ca="1">IF(Ugovori_OPULJP[[#This Row],[DATUM ZAVRŠETKA OPERACIJE]]&lt;TODAY(),"završen","u provedbi")</f>
        <v>završen</v>
      </c>
      <c r="K1547" s="18" t="s">
        <v>5518</v>
      </c>
      <c r="L1547" s="18" t="s">
        <v>31</v>
      </c>
      <c r="M1547" s="42">
        <v>0.85</v>
      </c>
      <c r="N1547" s="42">
        <v>0.15</v>
      </c>
      <c r="O1547" s="27">
        <f>Ugovori_OPULJP[[#This Row],[Bespovratna sredstva - Ukupno (EU+Nac) HRK
= Ukupna ugovorena vrijednost bespovratnih sredstava]]*Ugovori_OPULJP[[#This Row],[EU STOPA SUFINANCIRANJA %
EU CO-FINANCING RATE %]]</f>
        <v>1585048.5755</v>
      </c>
      <c r="P1547" s="27">
        <f>Ugovori_OPULJP[[#This Row],[Bespovratna sredstva - Ukupno (EU+Nac) HRK
= Ukupna ugovorena vrijednost bespovratnih sredstava]]*Ugovori_OPULJP[[#This Row],[STOPA NACIONALNOG SUFINANCIRANJA %]]</f>
        <v>279714.45449999999</v>
      </c>
      <c r="Q1547" s="27">
        <v>1864763.03</v>
      </c>
      <c r="R1547" s="27">
        <v>0</v>
      </c>
      <c r="S1547" s="27">
        <v>0</v>
      </c>
      <c r="T1547" s="20">
        <f>Ugovori_OPULJP[[#This Row],[Bespovratna sredstva - Ukupno (EU+Nac) HRK
= Ukupna ugovorena vrijednost bespovratnih sredstava]]+Ugovori_OPULJP[[#This Row],[Javni doprinos korisnika - HRK]]+Ugovori_OPULJP[[#This Row],[Privatni doprinos korisnika - HRK]]</f>
        <v>1864763.03</v>
      </c>
      <c r="U1547" s="17" t="s">
        <v>32</v>
      </c>
      <c r="V1547" s="17" t="s">
        <v>29</v>
      </c>
      <c r="W1547" s="35" t="s">
        <v>5519</v>
      </c>
      <c r="X1547" s="35" t="s">
        <v>5041</v>
      </c>
      <c r="Y1547" s="11"/>
    </row>
    <row r="1548" spans="1:25" ht="38.25" customHeight="1" x14ac:dyDescent="0.2">
      <c r="A1548" s="33" t="s">
        <v>5520</v>
      </c>
      <c r="B1548" s="34" t="s">
        <v>700</v>
      </c>
      <c r="C1548" s="35" t="s">
        <v>5477</v>
      </c>
      <c r="D1548" s="35" t="s">
        <v>5482</v>
      </c>
      <c r="E1548" s="17" t="s">
        <v>74</v>
      </c>
      <c r="F1548" s="37" t="s">
        <v>5521</v>
      </c>
      <c r="G1548" s="37" t="s">
        <v>1420</v>
      </c>
      <c r="H1548" s="19">
        <v>42826</v>
      </c>
      <c r="I1548" s="19">
        <v>43556</v>
      </c>
      <c r="J1548" s="19" t="str">
        <f ca="1">IF(Ugovori_OPULJP[[#This Row],[DATUM ZAVRŠETKA OPERACIJE]]&lt;TODAY(),"završen","u provedbi")</f>
        <v>završen</v>
      </c>
      <c r="K1548" s="18" t="s">
        <v>5522</v>
      </c>
      <c r="L1548" s="18" t="s">
        <v>184</v>
      </c>
      <c r="M1548" s="42">
        <v>0.85</v>
      </c>
      <c r="N1548" s="42">
        <v>0.15</v>
      </c>
      <c r="O1548" s="27">
        <f>Ugovori_OPULJP[[#This Row],[Bespovratna sredstva - Ukupno (EU+Nac) HRK
= Ukupna ugovorena vrijednost bespovratnih sredstava]]*Ugovori_OPULJP[[#This Row],[EU STOPA SUFINANCIRANJA %
EU CO-FINANCING RATE %]]</f>
        <v>1466145.7475000001</v>
      </c>
      <c r="P1548" s="27">
        <f>Ugovori_OPULJP[[#This Row],[Bespovratna sredstva - Ukupno (EU+Nac) HRK
= Ukupna ugovorena vrijednost bespovratnih sredstava]]*Ugovori_OPULJP[[#This Row],[STOPA NACIONALNOG SUFINANCIRANJA %]]</f>
        <v>258731.60250000001</v>
      </c>
      <c r="Q1548" s="27">
        <v>1724877.35</v>
      </c>
      <c r="R1548" s="27">
        <v>0</v>
      </c>
      <c r="S1548" s="27">
        <v>0</v>
      </c>
      <c r="T1548" s="20">
        <f>Ugovori_OPULJP[[#This Row],[Bespovratna sredstva - Ukupno (EU+Nac) HRK
= Ukupna ugovorena vrijednost bespovratnih sredstava]]+Ugovori_OPULJP[[#This Row],[Javni doprinos korisnika - HRK]]+Ugovori_OPULJP[[#This Row],[Privatni doprinos korisnika - HRK]]</f>
        <v>1724877.35</v>
      </c>
      <c r="U1548" s="17" t="s">
        <v>32</v>
      </c>
      <c r="V1548" s="17" t="s">
        <v>29</v>
      </c>
      <c r="W1548" s="35" t="s">
        <v>5523</v>
      </c>
      <c r="X1548" s="35" t="s">
        <v>5041</v>
      </c>
      <c r="Y1548" s="11"/>
    </row>
    <row r="1549" spans="1:25" ht="36" customHeight="1" x14ac:dyDescent="0.2">
      <c r="A1549" s="33" t="s">
        <v>5524</v>
      </c>
      <c r="B1549" s="34" t="s">
        <v>700</v>
      </c>
      <c r="C1549" s="35" t="s">
        <v>5477</v>
      </c>
      <c r="D1549" s="35" t="s">
        <v>5482</v>
      </c>
      <c r="E1549" s="17" t="s">
        <v>74</v>
      </c>
      <c r="F1549" s="37" t="s">
        <v>5525</v>
      </c>
      <c r="G1549" s="37" t="s">
        <v>1545</v>
      </c>
      <c r="H1549" s="19">
        <v>42828</v>
      </c>
      <c r="I1549" s="19">
        <v>43558</v>
      </c>
      <c r="J1549" s="19" t="str">
        <f ca="1">IF(Ugovori_OPULJP[[#This Row],[DATUM ZAVRŠETKA OPERACIJE]]&lt;TODAY(),"završen","u provedbi")</f>
        <v>završen</v>
      </c>
      <c r="K1549" s="18" t="s">
        <v>102</v>
      </c>
      <c r="L1549" s="18" t="s">
        <v>102</v>
      </c>
      <c r="M1549" s="42">
        <v>0.85</v>
      </c>
      <c r="N1549" s="42">
        <v>0.15</v>
      </c>
      <c r="O1549" s="27">
        <f>Ugovori_OPULJP[[#This Row],[Bespovratna sredstva - Ukupno (EU+Nac) HRK
= Ukupna ugovorena vrijednost bespovratnih sredstava]]*Ugovori_OPULJP[[#This Row],[EU STOPA SUFINANCIRANJA %
EU CO-FINANCING RATE %]]</f>
        <v>1697438.7290000001</v>
      </c>
      <c r="P1549" s="27">
        <f>Ugovori_OPULJP[[#This Row],[Bespovratna sredstva - Ukupno (EU+Nac) HRK
= Ukupna ugovorena vrijednost bespovratnih sredstava]]*Ugovori_OPULJP[[#This Row],[STOPA NACIONALNOG SUFINANCIRANJA %]]</f>
        <v>299548.011</v>
      </c>
      <c r="Q1549" s="27">
        <v>1996986.74</v>
      </c>
      <c r="R1549" s="27">
        <v>0</v>
      </c>
      <c r="S1549" s="27">
        <v>0</v>
      </c>
      <c r="T1549" s="20">
        <f>Ugovori_OPULJP[[#This Row],[Bespovratna sredstva - Ukupno (EU+Nac) HRK
= Ukupna ugovorena vrijednost bespovratnih sredstava]]+Ugovori_OPULJP[[#This Row],[Javni doprinos korisnika - HRK]]+Ugovori_OPULJP[[#This Row],[Privatni doprinos korisnika - HRK]]</f>
        <v>1996986.74</v>
      </c>
      <c r="U1549" s="17" t="s">
        <v>32</v>
      </c>
      <c r="V1549" s="17" t="s">
        <v>29</v>
      </c>
      <c r="W1549" s="35" t="s">
        <v>5526</v>
      </c>
      <c r="X1549" s="35" t="s">
        <v>5041</v>
      </c>
      <c r="Y1549" s="11"/>
    </row>
    <row r="1550" spans="1:25" ht="51" customHeight="1" x14ac:dyDescent="0.2">
      <c r="A1550" s="33" t="s">
        <v>5527</v>
      </c>
      <c r="B1550" s="34" t="s">
        <v>700</v>
      </c>
      <c r="C1550" s="35" t="s">
        <v>5477</v>
      </c>
      <c r="D1550" s="35" t="s">
        <v>5482</v>
      </c>
      <c r="E1550" s="17" t="s">
        <v>74</v>
      </c>
      <c r="F1550" s="37" t="s">
        <v>5528</v>
      </c>
      <c r="G1550" s="37" t="s">
        <v>5529</v>
      </c>
      <c r="H1550" s="19">
        <v>42822</v>
      </c>
      <c r="I1550" s="19">
        <v>43552</v>
      </c>
      <c r="J1550" s="19" t="str">
        <f ca="1">IF(Ugovori_OPULJP[[#This Row],[DATUM ZAVRŠETKA OPERACIJE]]&lt;TODAY(),"završen","u provedbi")</f>
        <v>završen</v>
      </c>
      <c r="K1550" s="18" t="s">
        <v>848</v>
      </c>
      <c r="L1550" s="18" t="s">
        <v>31</v>
      </c>
      <c r="M1550" s="42">
        <v>0.85</v>
      </c>
      <c r="N1550" s="42">
        <v>0.15</v>
      </c>
      <c r="O1550" s="27">
        <f>Ugovori_OPULJP[[#This Row],[Bespovratna sredstva - Ukupno (EU+Nac) HRK
= Ukupna ugovorena vrijednost bespovratnih sredstava]]*Ugovori_OPULJP[[#This Row],[EU STOPA SUFINANCIRANJA %
EU CO-FINANCING RATE %]]</f>
        <v>1140525.9454999999</v>
      </c>
      <c r="P1550" s="27">
        <f>Ugovori_OPULJP[[#This Row],[Bespovratna sredstva - Ukupno (EU+Nac) HRK
= Ukupna ugovorena vrijednost bespovratnih sredstava]]*Ugovori_OPULJP[[#This Row],[STOPA NACIONALNOG SUFINANCIRANJA %]]</f>
        <v>201269.28449999998</v>
      </c>
      <c r="Q1550" s="27">
        <v>1341795.23</v>
      </c>
      <c r="R1550" s="27">
        <v>0</v>
      </c>
      <c r="S1550" s="27">
        <v>0</v>
      </c>
      <c r="T1550" s="20">
        <f>Ugovori_OPULJP[[#This Row],[Bespovratna sredstva - Ukupno (EU+Nac) HRK
= Ukupna ugovorena vrijednost bespovratnih sredstava]]+Ugovori_OPULJP[[#This Row],[Javni doprinos korisnika - HRK]]+Ugovori_OPULJP[[#This Row],[Privatni doprinos korisnika - HRK]]</f>
        <v>1341795.23</v>
      </c>
      <c r="U1550" s="17" t="s">
        <v>32</v>
      </c>
      <c r="V1550" s="17" t="s">
        <v>29</v>
      </c>
      <c r="W1550" s="35" t="s">
        <v>5530</v>
      </c>
      <c r="X1550" s="35" t="s">
        <v>5041</v>
      </c>
      <c r="Y1550" s="11"/>
    </row>
    <row r="1551" spans="1:25" ht="51" customHeight="1" x14ac:dyDescent="0.2">
      <c r="A1551" s="33" t="s">
        <v>5531</v>
      </c>
      <c r="B1551" s="34" t="s">
        <v>700</v>
      </c>
      <c r="C1551" s="35" t="s">
        <v>5477</v>
      </c>
      <c r="D1551" s="35" t="s">
        <v>5482</v>
      </c>
      <c r="E1551" s="17" t="s">
        <v>74</v>
      </c>
      <c r="F1551" s="37" t="s">
        <v>5532</v>
      </c>
      <c r="G1551" s="37" t="s">
        <v>5533</v>
      </c>
      <c r="H1551" s="19">
        <v>42828</v>
      </c>
      <c r="I1551" s="19">
        <v>43558</v>
      </c>
      <c r="J1551" s="19" t="str">
        <f ca="1">IF(Ugovori_OPULJP[[#This Row],[DATUM ZAVRŠETKA OPERACIJE]]&lt;TODAY(),"završen","u provedbi")</f>
        <v>završen</v>
      </c>
      <c r="K1551" s="18" t="s">
        <v>31</v>
      </c>
      <c r="L1551" s="18" t="s">
        <v>31</v>
      </c>
      <c r="M1551" s="42">
        <v>0.85</v>
      </c>
      <c r="N1551" s="42">
        <v>0.15</v>
      </c>
      <c r="O1551" s="27">
        <f>Ugovori_OPULJP[[#This Row],[Bespovratna sredstva - Ukupno (EU+Nac) HRK
= Ukupna ugovorena vrijednost bespovratnih sredstava]]*Ugovori_OPULJP[[#This Row],[EU STOPA SUFINANCIRANJA %
EU CO-FINANCING RATE %]]</f>
        <v>1691444.9624999999</v>
      </c>
      <c r="P1551" s="27">
        <f>Ugovori_OPULJP[[#This Row],[Bespovratna sredstva - Ukupno (EU+Nac) HRK
= Ukupna ugovorena vrijednost bespovratnih sredstava]]*Ugovori_OPULJP[[#This Row],[STOPA NACIONALNOG SUFINANCIRANJA %]]</f>
        <v>298490.28749999998</v>
      </c>
      <c r="Q1551" s="27">
        <v>1989935.25</v>
      </c>
      <c r="R1551" s="27">
        <v>0</v>
      </c>
      <c r="S1551" s="27">
        <v>0</v>
      </c>
      <c r="T1551" s="20">
        <f>Ugovori_OPULJP[[#This Row],[Bespovratna sredstva - Ukupno (EU+Nac) HRK
= Ukupna ugovorena vrijednost bespovratnih sredstava]]+Ugovori_OPULJP[[#This Row],[Javni doprinos korisnika - HRK]]+Ugovori_OPULJP[[#This Row],[Privatni doprinos korisnika - HRK]]</f>
        <v>1989935.25</v>
      </c>
      <c r="U1551" s="17" t="s">
        <v>32</v>
      </c>
      <c r="V1551" s="17" t="s">
        <v>29</v>
      </c>
      <c r="W1551" s="35" t="s">
        <v>5534</v>
      </c>
      <c r="X1551" s="35" t="s">
        <v>5041</v>
      </c>
      <c r="Y1551" s="11"/>
    </row>
    <row r="1552" spans="1:25" ht="51" customHeight="1" x14ac:dyDescent="0.2">
      <c r="A1552" s="33" t="s">
        <v>5535</v>
      </c>
      <c r="B1552" s="34" t="s">
        <v>700</v>
      </c>
      <c r="C1552" s="35" t="s">
        <v>5477</v>
      </c>
      <c r="D1552" s="35" t="s">
        <v>5482</v>
      </c>
      <c r="E1552" s="17" t="s">
        <v>74</v>
      </c>
      <c r="F1552" s="37" t="s">
        <v>5536</v>
      </c>
      <c r="G1552" s="37" t="s">
        <v>773</v>
      </c>
      <c r="H1552" s="19">
        <v>42826</v>
      </c>
      <c r="I1552" s="19">
        <v>43556</v>
      </c>
      <c r="J1552" s="19" t="str">
        <f ca="1">IF(Ugovori_OPULJP[[#This Row],[DATUM ZAVRŠETKA OPERACIJE]]&lt;TODAY(),"završen","u provedbi")</f>
        <v>završen</v>
      </c>
      <c r="K1552" s="18" t="s">
        <v>128</v>
      </c>
      <c r="L1552" s="18" t="s">
        <v>128</v>
      </c>
      <c r="M1552" s="42">
        <v>0.85</v>
      </c>
      <c r="N1552" s="42">
        <v>0.15</v>
      </c>
      <c r="O1552" s="27">
        <f>Ugovori_OPULJP[[#This Row],[Bespovratna sredstva - Ukupno (EU+Nac) HRK
= Ukupna ugovorena vrijednost bespovratnih sredstava]]*Ugovori_OPULJP[[#This Row],[EU STOPA SUFINANCIRANJA %
EU CO-FINANCING RATE %]]</f>
        <v>1696861.1795000001</v>
      </c>
      <c r="P1552" s="27">
        <f>Ugovori_OPULJP[[#This Row],[Bespovratna sredstva - Ukupno (EU+Nac) HRK
= Ukupna ugovorena vrijednost bespovratnih sredstava]]*Ugovori_OPULJP[[#This Row],[STOPA NACIONALNOG SUFINANCIRANJA %]]</f>
        <v>299446.09049999999</v>
      </c>
      <c r="Q1552" s="27">
        <v>1996307.27</v>
      </c>
      <c r="R1552" s="27">
        <v>0</v>
      </c>
      <c r="S1552" s="27">
        <v>0</v>
      </c>
      <c r="T1552" s="20">
        <f>Ugovori_OPULJP[[#This Row],[Bespovratna sredstva - Ukupno (EU+Nac) HRK
= Ukupna ugovorena vrijednost bespovratnih sredstava]]+Ugovori_OPULJP[[#This Row],[Javni doprinos korisnika - HRK]]+Ugovori_OPULJP[[#This Row],[Privatni doprinos korisnika - HRK]]</f>
        <v>1996307.27</v>
      </c>
      <c r="U1552" s="17" t="s">
        <v>32</v>
      </c>
      <c r="V1552" s="17" t="s">
        <v>29</v>
      </c>
      <c r="W1552" s="35" t="s">
        <v>5537</v>
      </c>
      <c r="X1552" s="35" t="s">
        <v>5041</v>
      </c>
      <c r="Y1552" s="11"/>
    </row>
    <row r="1553" spans="1:25" ht="38.25" customHeight="1" x14ac:dyDescent="0.2">
      <c r="A1553" s="33" t="s">
        <v>5538</v>
      </c>
      <c r="B1553" s="34" t="s">
        <v>700</v>
      </c>
      <c r="C1553" s="35" t="s">
        <v>5477</v>
      </c>
      <c r="D1553" s="35" t="s">
        <v>5482</v>
      </c>
      <c r="E1553" s="17" t="s">
        <v>74</v>
      </c>
      <c r="F1553" s="37" t="s">
        <v>5539</v>
      </c>
      <c r="G1553" s="37" t="s">
        <v>5540</v>
      </c>
      <c r="H1553" s="19">
        <v>42823</v>
      </c>
      <c r="I1553" s="19">
        <v>43553</v>
      </c>
      <c r="J1553" s="19" t="str">
        <f ca="1">IF(Ugovori_OPULJP[[#This Row],[DATUM ZAVRŠETKA OPERACIJE]]&lt;TODAY(),"završen","u provedbi")</f>
        <v>završen</v>
      </c>
      <c r="K1553" s="18" t="s">
        <v>266</v>
      </c>
      <c r="L1553" s="18" t="s">
        <v>266</v>
      </c>
      <c r="M1553" s="42">
        <v>0.85</v>
      </c>
      <c r="N1553" s="42">
        <v>0.15</v>
      </c>
      <c r="O1553" s="27">
        <f>Ugovori_OPULJP[[#This Row],[Bespovratna sredstva - Ukupno (EU+Nac) HRK
= Ukupna ugovorena vrijednost bespovratnih sredstava]]*Ugovori_OPULJP[[#This Row],[EU STOPA SUFINANCIRANJA %
EU CO-FINANCING RATE %]]</f>
        <v>952702.92449999996</v>
      </c>
      <c r="P1553" s="27">
        <f>Ugovori_OPULJP[[#This Row],[Bespovratna sredstva - Ukupno (EU+Nac) HRK
= Ukupna ugovorena vrijednost bespovratnih sredstava]]*Ugovori_OPULJP[[#This Row],[STOPA NACIONALNOG SUFINANCIRANJA %]]</f>
        <v>168124.04549999998</v>
      </c>
      <c r="Q1553" s="27">
        <v>1120826.97</v>
      </c>
      <c r="R1553" s="27">
        <v>0</v>
      </c>
      <c r="S1553" s="27">
        <v>0</v>
      </c>
      <c r="T1553" s="20">
        <f>Ugovori_OPULJP[[#This Row],[Bespovratna sredstva - Ukupno (EU+Nac) HRK
= Ukupna ugovorena vrijednost bespovratnih sredstava]]+Ugovori_OPULJP[[#This Row],[Javni doprinos korisnika - HRK]]+Ugovori_OPULJP[[#This Row],[Privatni doprinos korisnika - HRK]]</f>
        <v>1120826.97</v>
      </c>
      <c r="U1553" s="17" t="s">
        <v>32</v>
      </c>
      <c r="V1553" s="17" t="s">
        <v>29</v>
      </c>
      <c r="W1553" s="35" t="s">
        <v>5541</v>
      </c>
      <c r="X1553" s="35" t="s">
        <v>5041</v>
      </c>
      <c r="Y1553" s="11"/>
    </row>
    <row r="1554" spans="1:25" ht="51" customHeight="1" x14ac:dyDescent="0.2">
      <c r="A1554" s="33" t="s">
        <v>5542</v>
      </c>
      <c r="B1554" s="34" t="s">
        <v>700</v>
      </c>
      <c r="C1554" s="35" t="s">
        <v>5477</v>
      </c>
      <c r="D1554" s="35" t="s">
        <v>5482</v>
      </c>
      <c r="E1554" s="17" t="s">
        <v>74</v>
      </c>
      <c r="F1554" s="37" t="s">
        <v>5543</v>
      </c>
      <c r="G1554" s="37" t="s">
        <v>2471</v>
      </c>
      <c r="H1554" s="19">
        <v>42822</v>
      </c>
      <c r="I1554" s="19">
        <v>43552</v>
      </c>
      <c r="J1554" s="19" t="str">
        <f ca="1">IF(Ugovori_OPULJP[[#This Row],[DATUM ZAVRŠETKA OPERACIJE]]&lt;TODAY(),"završen","u provedbi")</f>
        <v>završen</v>
      </c>
      <c r="K1554" s="18" t="s">
        <v>5544</v>
      </c>
      <c r="L1554" s="18" t="s">
        <v>324</v>
      </c>
      <c r="M1554" s="42">
        <v>0.85</v>
      </c>
      <c r="N1554" s="42">
        <v>0.15</v>
      </c>
      <c r="O1554" s="27">
        <f>Ugovori_OPULJP[[#This Row],[Bespovratna sredstva - Ukupno (EU+Nac) HRK
= Ukupna ugovorena vrijednost bespovratnih sredstava]]*Ugovori_OPULJP[[#This Row],[EU STOPA SUFINANCIRANJA %
EU CO-FINANCING RATE %]]</f>
        <v>1152320.2734999999</v>
      </c>
      <c r="P1554" s="27">
        <f>Ugovori_OPULJP[[#This Row],[Bespovratna sredstva - Ukupno (EU+Nac) HRK
= Ukupna ugovorena vrijednost bespovratnih sredstava]]*Ugovori_OPULJP[[#This Row],[STOPA NACIONALNOG SUFINANCIRANJA %]]</f>
        <v>203350.63649999999</v>
      </c>
      <c r="Q1554" s="27">
        <v>1355670.91</v>
      </c>
      <c r="R1554" s="27">
        <v>0</v>
      </c>
      <c r="S1554" s="27">
        <v>0</v>
      </c>
      <c r="T1554" s="20">
        <f>Ugovori_OPULJP[[#This Row],[Bespovratna sredstva - Ukupno (EU+Nac) HRK
= Ukupna ugovorena vrijednost bespovratnih sredstava]]+Ugovori_OPULJP[[#This Row],[Javni doprinos korisnika - HRK]]+Ugovori_OPULJP[[#This Row],[Privatni doprinos korisnika - HRK]]</f>
        <v>1355670.91</v>
      </c>
      <c r="U1554" s="17" t="s">
        <v>32</v>
      </c>
      <c r="V1554" s="17" t="s">
        <v>29</v>
      </c>
      <c r="W1554" s="35" t="s">
        <v>5545</v>
      </c>
      <c r="X1554" s="35" t="s">
        <v>5041</v>
      </c>
      <c r="Y1554" s="11"/>
    </row>
    <row r="1555" spans="1:25" ht="63.75" customHeight="1" x14ac:dyDescent="0.2">
      <c r="A1555" s="33" t="s">
        <v>5546</v>
      </c>
      <c r="B1555" s="34" t="s">
        <v>700</v>
      </c>
      <c r="C1555" s="35" t="s">
        <v>5477</v>
      </c>
      <c r="D1555" s="35" t="s">
        <v>5482</v>
      </c>
      <c r="E1555" s="17" t="s">
        <v>74</v>
      </c>
      <c r="F1555" s="37" t="s">
        <v>5547</v>
      </c>
      <c r="G1555" s="37" t="s">
        <v>5548</v>
      </c>
      <c r="H1555" s="19">
        <v>42823</v>
      </c>
      <c r="I1555" s="19">
        <v>43553</v>
      </c>
      <c r="J1555" s="19" t="str">
        <f ca="1">IF(Ugovori_OPULJP[[#This Row],[DATUM ZAVRŠETKA OPERACIJE]]&lt;TODAY(),"završen","u provedbi")</f>
        <v>završen</v>
      </c>
      <c r="K1555" s="18" t="s">
        <v>402</v>
      </c>
      <c r="L1555" s="18" t="s">
        <v>402</v>
      </c>
      <c r="M1555" s="42">
        <v>0.85</v>
      </c>
      <c r="N1555" s="42">
        <v>0.15</v>
      </c>
      <c r="O1555" s="27">
        <f>Ugovori_OPULJP[[#This Row],[Bespovratna sredstva - Ukupno (EU+Nac) HRK
= Ukupna ugovorena vrijednost bespovratnih sredstava]]*Ugovori_OPULJP[[#This Row],[EU STOPA SUFINANCIRANJA %
EU CO-FINANCING RATE %]]</f>
        <v>754283.99899999995</v>
      </c>
      <c r="P1555" s="27">
        <f>Ugovori_OPULJP[[#This Row],[Bespovratna sredstva - Ukupno (EU+Nac) HRK
= Ukupna ugovorena vrijednost bespovratnih sredstava]]*Ugovori_OPULJP[[#This Row],[STOPA NACIONALNOG SUFINANCIRANJA %]]</f>
        <v>133108.94099999999</v>
      </c>
      <c r="Q1555" s="27">
        <v>887392.94</v>
      </c>
      <c r="R1555" s="27">
        <v>0</v>
      </c>
      <c r="S1555" s="27">
        <v>0</v>
      </c>
      <c r="T1555" s="20">
        <f>Ugovori_OPULJP[[#This Row],[Bespovratna sredstva - Ukupno (EU+Nac) HRK
= Ukupna ugovorena vrijednost bespovratnih sredstava]]+Ugovori_OPULJP[[#This Row],[Javni doprinos korisnika - HRK]]+Ugovori_OPULJP[[#This Row],[Privatni doprinos korisnika - HRK]]</f>
        <v>887392.94</v>
      </c>
      <c r="U1555" s="17" t="s">
        <v>32</v>
      </c>
      <c r="V1555" s="17" t="s">
        <v>29</v>
      </c>
      <c r="W1555" s="35" t="s">
        <v>5549</v>
      </c>
      <c r="X1555" s="35" t="s">
        <v>5041</v>
      </c>
      <c r="Y1555" s="11"/>
    </row>
    <row r="1556" spans="1:25" ht="51" customHeight="1" x14ac:dyDescent="0.2">
      <c r="A1556" s="33" t="s">
        <v>5550</v>
      </c>
      <c r="B1556" s="34" t="s">
        <v>700</v>
      </c>
      <c r="C1556" s="35" t="s">
        <v>5477</v>
      </c>
      <c r="D1556" s="35" t="s">
        <v>5482</v>
      </c>
      <c r="E1556" s="17" t="s">
        <v>74</v>
      </c>
      <c r="F1556" s="37" t="s">
        <v>5551</v>
      </c>
      <c r="G1556" s="37" t="s">
        <v>5552</v>
      </c>
      <c r="H1556" s="19">
        <v>42826</v>
      </c>
      <c r="I1556" s="19">
        <v>43556</v>
      </c>
      <c r="J1556" s="19" t="str">
        <f ca="1">IF(Ugovori_OPULJP[[#This Row],[DATUM ZAVRŠETKA OPERACIJE]]&lt;TODAY(),"završen","u provedbi")</f>
        <v>završen</v>
      </c>
      <c r="K1556" s="18" t="s">
        <v>5553</v>
      </c>
      <c r="L1556" s="18" t="s">
        <v>354</v>
      </c>
      <c r="M1556" s="42">
        <v>0.85</v>
      </c>
      <c r="N1556" s="42">
        <v>0.15</v>
      </c>
      <c r="O1556" s="27">
        <f>Ugovori_OPULJP[[#This Row],[Bespovratna sredstva - Ukupno (EU+Nac) HRK
= Ukupna ugovorena vrijednost bespovratnih sredstava]]*Ugovori_OPULJP[[#This Row],[EU STOPA SUFINANCIRANJA %
EU CO-FINANCING RATE %]]</f>
        <v>897570.80249999987</v>
      </c>
      <c r="P1556" s="27">
        <f>Ugovori_OPULJP[[#This Row],[Bespovratna sredstva - Ukupno (EU+Nac) HRK
= Ukupna ugovorena vrijednost bespovratnih sredstava]]*Ugovori_OPULJP[[#This Row],[STOPA NACIONALNOG SUFINANCIRANJA %]]</f>
        <v>158394.84749999997</v>
      </c>
      <c r="Q1556" s="27">
        <v>1055965.6499999999</v>
      </c>
      <c r="R1556" s="27">
        <v>0</v>
      </c>
      <c r="S1556" s="27">
        <v>0</v>
      </c>
      <c r="T1556" s="20">
        <f>Ugovori_OPULJP[[#This Row],[Bespovratna sredstva - Ukupno (EU+Nac) HRK
= Ukupna ugovorena vrijednost bespovratnih sredstava]]+Ugovori_OPULJP[[#This Row],[Javni doprinos korisnika - HRK]]+Ugovori_OPULJP[[#This Row],[Privatni doprinos korisnika - HRK]]</f>
        <v>1055965.6499999999</v>
      </c>
      <c r="U1556" s="17" t="s">
        <v>32</v>
      </c>
      <c r="V1556" s="17" t="s">
        <v>29</v>
      </c>
      <c r="W1556" s="35" t="s">
        <v>5554</v>
      </c>
      <c r="X1556" s="35" t="s">
        <v>5041</v>
      </c>
      <c r="Y1556" s="11"/>
    </row>
    <row r="1557" spans="1:25" ht="38.25" customHeight="1" x14ac:dyDescent="0.2">
      <c r="A1557" s="33" t="s">
        <v>5555</v>
      </c>
      <c r="B1557" s="34" t="s">
        <v>700</v>
      </c>
      <c r="C1557" s="35" t="s">
        <v>5477</v>
      </c>
      <c r="D1557" s="35" t="s">
        <v>5482</v>
      </c>
      <c r="E1557" s="17" t="s">
        <v>74</v>
      </c>
      <c r="F1557" s="37" t="s">
        <v>5556</v>
      </c>
      <c r="G1557" s="37" t="s">
        <v>1996</v>
      </c>
      <c r="H1557" s="19">
        <v>42822</v>
      </c>
      <c r="I1557" s="19">
        <v>43552</v>
      </c>
      <c r="J1557" s="19" t="str">
        <f ca="1">IF(Ugovori_OPULJP[[#This Row],[DATUM ZAVRŠETKA OPERACIJE]]&lt;TODAY(),"završen","u provedbi")</f>
        <v>završen</v>
      </c>
      <c r="K1557" s="18" t="s">
        <v>354</v>
      </c>
      <c r="L1557" s="18" t="s">
        <v>354</v>
      </c>
      <c r="M1557" s="42">
        <v>0.85</v>
      </c>
      <c r="N1557" s="42">
        <v>0.15</v>
      </c>
      <c r="O1557" s="27">
        <f>Ugovori_OPULJP[[#This Row],[Bespovratna sredstva - Ukupno (EU+Nac) HRK
= Ukupna ugovorena vrijednost bespovratnih sredstava]]*Ugovori_OPULJP[[#This Row],[EU STOPA SUFINANCIRANJA %
EU CO-FINANCING RATE %]]</f>
        <v>1196983.5744999999</v>
      </c>
      <c r="P1557" s="27">
        <f>Ugovori_OPULJP[[#This Row],[Bespovratna sredstva - Ukupno (EU+Nac) HRK
= Ukupna ugovorena vrijednost bespovratnih sredstava]]*Ugovori_OPULJP[[#This Row],[STOPA NACIONALNOG SUFINANCIRANJA %]]</f>
        <v>211232.39549999998</v>
      </c>
      <c r="Q1557" s="27">
        <v>1408215.97</v>
      </c>
      <c r="R1557" s="27">
        <v>0</v>
      </c>
      <c r="S1557" s="27">
        <v>0</v>
      </c>
      <c r="T1557" s="20">
        <f>Ugovori_OPULJP[[#This Row],[Bespovratna sredstva - Ukupno (EU+Nac) HRK
= Ukupna ugovorena vrijednost bespovratnih sredstava]]+Ugovori_OPULJP[[#This Row],[Javni doprinos korisnika - HRK]]+Ugovori_OPULJP[[#This Row],[Privatni doprinos korisnika - HRK]]</f>
        <v>1408215.97</v>
      </c>
      <c r="U1557" s="17" t="s">
        <v>32</v>
      </c>
      <c r="V1557" s="17" t="s">
        <v>29</v>
      </c>
      <c r="W1557" s="35" t="s">
        <v>5557</v>
      </c>
      <c r="X1557" s="35" t="s">
        <v>5041</v>
      </c>
      <c r="Y1557" s="11"/>
    </row>
    <row r="1558" spans="1:25" ht="38.25" customHeight="1" x14ac:dyDescent="0.2">
      <c r="A1558" s="33" t="s">
        <v>5558</v>
      </c>
      <c r="B1558" s="34" t="s">
        <v>700</v>
      </c>
      <c r="C1558" s="35" t="s">
        <v>5477</v>
      </c>
      <c r="D1558" s="35" t="s">
        <v>5482</v>
      </c>
      <c r="E1558" s="17" t="s">
        <v>74</v>
      </c>
      <c r="F1558" s="37" t="s">
        <v>5559</v>
      </c>
      <c r="G1558" s="37" t="s">
        <v>5560</v>
      </c>
      <c r="H1558" s="19">
        <v>42821</v>
      </c>
      <c r="I1558" s="19">
        <v>43551</v>
      </c>
      <c r="J1558" s="19" t="str">
        <f ca="1">IF(Ugovori_OPULJP[[#This Row],[DATUM ZAVRŠETKA OPERACIJE]]&lt;TODAY(),"završen","u provedbi")</f>
        <v>završen</v>
      </c>
      <c r="K1558" s="18" t="s">
        <v>184</v>
      </c>
      <c r="L1558" s="18" t="s">
        <v>184</v>
      </c>
      <c r="M1558" s="42">
        <v>0.85</v>
      </c>
      <c r="N1558" s="42">
        <v>0.15</v>
      </c>
      <c r="O1558" s="27">
        <f>Ugovori_OPULJP[[#This Row],[Bespovratna sredstva - Ukupno (EU+Nac) HRK
= Ukupna ugovorena vrijednost bespovratnih sredstava]]*Ugovori_OPULJP[[#This Row],[EU STOPA SUFINANCIRANJA %
EU CO-FINANCING RATE %]]</f>
        <v>637151.97600000002</v>
      </c>
      <c r="P1558" s="27">
        <f>Ugovori_OPULJP[[#This Row],[Bespovratna sredstva - Ukupno (EU+Nac) HRK
= Ukupna ugovorena vrijednost bespovratnih sredstava]]*Ugovori_OPULJP[[#This Row],[STOPA NACIONALNOG SUFINANCIRANJA %]]</f>
        <v>112438.584</v>
      </c>
      <c r="Q1558" s="27">
        <v>749590.56</v>
      </c>
      <c r="R1558" s="27">
        <v>0</v>
      </c>
      <c r="S1558" s="27">
        <v>0</v>
      </c>
      <c r="T1558" s="20">
        <f>Ugovori_OPULJP[[#This Row],[Bespovratna sredstva - Ukupno (EU+Nac) HRK
= Ukupna ugovorena vrijednost bespovratnih sredstava]]+Ugovori_OPULJP[[#This Row],[Javni doprinos korisnika - HRK]]+Ugovori_OPULJP[[#This Row],[Privatni doprinos korisnika - HRK]]</f>
        <v>749590.56</v>
      </c>
      <c r="U1558" s="17" t="s">
        <v>32</v>
      </c>
      <c r="V1558" s="17" t="s">
        <v>29</v>
      </c>
      <c r="W1558" s="35" t="s">
        <v>5561</v>
      </c>
      <c r="X1558" s="35" t="s">
        <v>5041</v>
      </c>
      <c r="Y1558" s="11"/>
    </row>
    <row r="1559" spans="1:25" ht="48" customHeight="1" x14ac:dyDescent="0.2">
      <c r="A1559" s="33" t="s">
        <v>5562</v>
      </c>
      <c r="B1559" s="34" t="s">
        <v>700</v>
      </c>
      <c r="C1559" s="35" t="s">
        <v>5477</v>
      </c>
      <c r="D1559" s="35" t="s">
        <v>5482</v>
      </c>
      <c r="E1559" s="17" t="s">
        <v>74</v>
      </c>
      <c r="F1559" s="37" t="s">
        <v>5563</v>
      </c>
      <c r="G1559" s="37" t="s">
        <v>1315</v>
      </c>
      <c r="H1559" s="19">
        <v>42822</v>
      </c>
      <c r="I1559" s="19">
        <v>43432</v>
      </c>
      <c r="J1559" s="19" t="str">
        <f ca="1">IF(Ugovori_OPULJP[[#This Row],[DATUM ZAVRŠETKA OPERACIJE]]&lt;TODAY(),"završen","u provedbi")</f>
        <v>završen</v>
      </c>
      <c r="K1559" s="18" t="s">
        <v>556</v>
      </c>
      <c r="L1559" s="18" t="s">
        <v>556</v>
      </c>
      <c r="M1559" s="42">
        <v>0.85</v>
      </c>
      <c r="N1559" s="42">
        <v>0.15</v>
      </c>
      <c r="O1559" s="27">
        <f>Ugovori_OPULJP[[#This Row],[Bespovratna sredstva - Ukupno (EU+Nac) HRK
= Ukupna ugovorena vrijednost bespovratnih sredstava]]*Ugovori_OPULJP[[#This Row],[EU STOPA SUFINANCIRANJA %
EU CO-FINANCING RATE %]]</f>
        <v>1693000.76</v>
      </c>
      <c r="P1559" s="27">
        <f>Ugovori_OPULJP[[#This Row],[Bespovratna sredstva - Ukupno (EU+Nac) HRK
= Ukupna ugovorena vrijednost bespovratnih sredstava]]*Ugovori_OPULJP[[#This Row],[STOPA NACIONALNOG SUFINANCIRANJA %]]</f>
        <v>298764.84000000003</v>
      </c>
      <c r="Q1559" s="27">
        <v>1991765.6</v>
      </c>
      <c r="R1559" s="27">
        <v>0</v>
      </c>
      <c r="S1559" s="27">
        <v>0</v>
      </c>
      <c r="T1559" s="20">
        <f>Ugovori_OPULJP[[#This Row],[Bespovratna sredstva - Ukupno (EU+Nac) HRK
= Ukupna ugovorena vrijednost bespovratnih sredstava]]+Ugovori_OPULJP[[#This Row],[Javni doprinos korisnika - HRK]]+Ugovori_OPULJP[[#This Row],[Privatni doprinos korisnika - HRK]]</f>
        <v>1991765.6</v>
      </c>
      <c r="U1559" s="17" t="s">
        <v>32</v>
      </c>
      <c r="V1559" s="17" t="s">
        <v>29</v>
      </c>
      <c r="W1559" s="35" t="s">
        <v>5564</v>
      </c>
      <c r="X1559" s="35" t="s">
        <v>5041</v>
      </c>
      <c r="Y1559" s="11"/>
    </row>
    <row r="1560" spans="1:25" ht="48" customHeight="1" x14ac:dyDescent="0.2">
      <c r="A1560" s="33" t="s">
        <v>5565</v>
      </c>
      <c r="B1560" s="34" t="s">
        <v>700</v>
      </c>
      <c r="C1560" s="35" t="s">
        <v>5477</v>
      </c>
      <c r="D1560" s="35" t="s">
        <v>5482</v>
      </c>
      <c r="E1560" s="17" t="s">
        <v>74</v>
      </c>
      <c r="F1560" s="37" t="s">
        <v>5566</v>
      </c>
      <c r="G1560" s="37" t="s">
        <v>5567</v>
      </c>
      <c r="H1560" s="19">
        <v>42826</v>
      </c>
      <c r="I1560" s="19">
        <v>43556</v>
      </c>
      <c r="J1560" s="19" t="str">
        <f ca="1">IF(Ugovori_OPULJP[[#This Row],[DATUM ZAVRŠETKA OPERACIJE]]&lt;TODAY(),"završen","u provedbi")</f>
        <v>završen</v>
      </c>
      <c r="K1560" s="18" t="s">
        <v>5568</v>
      </c>
      <c r="L1560" s="18" t="s">
        <v>31</v>
      </c>
      <c r="M1560" s="42">
        <v>0.85</v>
      </c>
      <c r="N1560" s="42">
        <v>0.15</v>
      </c>
      <c r="O1560" s="27">
        <f>Ugovori_OPULJP[[#This Row],[Bespovratna sredstva - Ukupno (EU+Nac) HRK
= Ukupna ugovorena vrijednost bespovratnih sredstava]]*Ugovori_OPULJP[[#This Row],[EU STOPA SUFINANCIRANJA %
EU CO-FINANCING RATE %]]</f>
        <v>1597394.8425</v>
      </c>
      <c r="P1560" s="27">
        <f>Ugovori_OPULJP[[#This Row],[Bespovratna sredstva - Ukupno (EU+Nac) HRK
= Ukupna ugovorena vrijednost bespovratnih sredstava]]*Ugovori_OPULJP[[#This Row],[STOPA NACIONALNOG SUFINANCIRANJA %]]</f>
        <v>281893.20750000002</v>
      </c>
      <c r="Q1560" s="27">
        <v>1879288.05</v>
      </c>
      <c r="R1560" s="27">
        <v>0</v>
      </c>
      <c r="S1560" s="27">
        <v>0</v>
      </c>
      <c r="T1560" s="20">
        <f>Ugovori_OPULJP[[#This Row],[Bespovratna sredstva - Ukupno (EU+Nac) HRK
= Ukupna ugovorena vrijednost bespovratnih sredstava]]+Ugovori_OPULJP[[#This Row],[Javni doprinos korisnika - HRK]]+Ugovori_OPULJP[[#This Row],[Privatni doprinos korisnika - HRK]]</f>
        <v>1879288.05</v>
      </c>
      <c r="U1560" s="17" t="s">
        <v>32</v>
      </c>
      <c r="V1560" s="17" t="s">
        <v>29</v>
      </c>
      <c r="W1560" s="35" t="s">
        <v>5569</v>
      </c>
      <c r="X1560" s="35" t="s">
        <v>5041</v>
      </c>
      <c r="Y1560" s="11"/>
    </row>
    <row r="1561" spans="1:25" ht="38.25" customHeight="1" x14ac:dyDescent="0.2">
      <c r="A1561" s="33" t="s">
        <v>5570</v>
      </c>
      <c r="B1561" s="34" t="s">
        <v>700</v>
      </c>
      <c r="C1561" s="35" t="s">
        <v>5477</v>
      </c>
      <c r="D1561" s="35" t="s">
        <v>5482</v>
      </c>
      <c r="E1561" s="17" t="s">
        <v>74</v>
      </c>
      <c r="F1561" s="37" t="s">
        <v>5571</v>
      </c>
      <c r="G1561" s="37" t="s">
        <v>2350</v>
      </c>
      <c r="H1561" s="19">
        <v>42817</v>
      </c>
      <c r="I1561" s="19">
        <v>43547</v>
      </c>
      <c r="J1561" s="19" t="str">
        <f ca="1">IF(Ugovori_OPULJP[[#This Row],[DATUM ZAVRŠETKA OPERACIJE]]&lt;TODAY(),"završen","u provedbi")</f>
        <v>završen</v>
      </c>
      <c r="K1561" s="18" t="s">
        <v>97</v>
      </c>
      <c r="L1561" s="18" t="s">
        <v>97</v>
      </c>
      <c r="M1561" s="42">
        <v>0.85</v>
      </c>
      <c r="N1561" s="42">
        <v>0.15</v>
      </c>
      <c r="O1561" s="27">
        <f>Ugovori_OPULJP[[#This Row],[Bespovratna sredstva - Ukupno (EU+Nac) HRK
= Ukupna ugovorena vrijednost bespovratnih sredstava]]*Ugovori_OPULJP[[#This Row],[EU STOPA SUFINANCIRANJA %
EU CO-FINANCING RATE %]]</f>
        <v>1381347.4100000001</v>
      </c>
      <c r="P1561" s="27">
        <f>Ugovori_OPULJP[[#This Row],[Bespovratna sredstva - Ukupno (EU+Nac) HRK
= Ukupna ugovorena vrijednost bespovratnih sredstava]]*Ugovori_OPULJP[[#This Row],[STOPA NACIONALNOG SUFINANCIRANJA %]]</f>
        <v>243767.19</v>
      </c>
      <c r="Q1561" s="27">
        <v>1625114.6</v>
      </c>
      <c r="R1561" s="27">
        <v>0</v>
      </c>
      <c r="S1561" s="27">
        <v>0</v>
      </c>
      <c r="T1561" s="20">
        <f>Ugovori_OPULJP[[#This Row],[Bespovratna sredstva - Ukupno (EU+Nac) HRK
= Ukupna ugovorena vrijednost bespovratnih sredstava]]+Ugovori_OPULJP[[#This Row],[Javni doprinos korisnika - HRK]]+Ugovori_OPULJP[[#This Row],[Privatni doprinos korisnika - HRK]]</f>
        <v>1625114.6</v>
      </c>
      <c r="U1561" s="17" t="s">
        <v>32</v>
      </c>
      <c r="V1561" s="17" t="s">
        <v>29</v>
      </c>
      <c r="W1561" s="35" t="s">
        <v>5572</v>
      </c>
      <c r="X1561" s="35" t="s">
        <v>5041</v>
      </c>
      <c r="Y1561" s="11"/>
    </row>
    <row r="1562" spans="1:25" ht="51" customHeight="1" x14ac:dyDescent="0.2">
      <c r="A1562" s="33" t="s">
        <v>5573</v>
      </c>
      <c r="B1562" s="34" t="s">
        <v>700</v>
      </c>
      <c r="C1562" s="35" t="s">
        <v>5477</v>
      </c>
      <c r="D1562" s="35" t="s">
        <v>5482</v>
      </c>
      <c r="E1562" s="17" t="s">
        <v>74</v>
      </c>
      <c r="F1562" s="37" t="s">
        <v>5574</v>
      </c>
      <c r="G1562" s="37" t="s">
        <v>1157</v>
      </c>
      <c r="H1562" s="19">
        <v>42825</v>
      </c>
      <c r="I1562" s="19">
        <v>43555</v>
      </c>
      <c r="J1562" s="19" t="str">
        <f ca="1">IF(Ugovori_OPULJP[[#This Row],[DATUM ZAVRŠETKA OPERACIJE]]&lt;TODAY(),"završen","u provedbi")</f>
        <v>završen</v>
      </c>
      <c r="K1562" s="18" t="s">
        <v>248</v>
      </c>
      <c r="L1562" s="18" t="s">
        <v>248</v>
      </c>
      <c r="M1562" s="42">
        <v>0.85</v>
      </c>
      <c r="N1562" s="42">
        <v>0.15</v>
      </c>
      <c r="O1562" s="27">
        <f>Ugovori_OPULJP[[#This Row],[Bespovratna sredstva - Ukupno (EU+Nac) HRK
= Ukupna ugovorena vrijednost bespovratnih sredstava]]*Ugovori_OPULJP[[#This Row],[EU STOPA SUFINANCIRANJA %
EU CO-FINANCING RATE %]]</f>
        <v>1691056.3</v>
      </c>
      <c r="P1562" s="27">
        <f>Ugovori_OPULJP[[#This Row],[Bespovratna sredstva - Ukupno (EU+Nac) HRK
= Ukupna ugovorena vrijednost bespovratnih sredstava]]*Ugovori_OPULJP[[#This Row],[STOPA NACIONALNOG SUFINANCIRANJA %]]</f>
        <v>298421.7</v>
      </c>
      <c r="Q1562" s="27">
        <v>1989478</v>
      </c>
      <c r="R1562" s="27">
        <v>0</v>
      </c>
      <c r="S1562" s="27">
        <v>0</v>
      </c>
      <c r="T1562" s="20">
        <f>Ugovori_OPULJP[[#This Row],[Bespovratna sredstva - Ukupno (EU+Nac) HRK
= Ukupna ugovorena vrijednost bespovratnih sredstava]]+Ugovori_OPULJP[[#This Row],[Javni doprinos korisnika - HRK]]+Ugovori_OPULJP[[#This Row],[Privatni doprinos korisnika - HRK]]</f>
        <v>1989478</v>
      </c>
      <c r="U1562" s="17" t="s">
        <v>32</v>
      </c>
      <c r="V1562" s="17" t="s">
        <v>29</v>
      </c>
      <c r="W1562" s="35" t="s">
        <v>5575</v>
      </c>
      <c r="X1562" s="35" t="s">
        <v>5041</v>
      </c>
      <c r="Y1562" s="11"/>
    </row>
    <row r="1563" spans="1:25" ht="51" customHeight="1" x14ac:dyDescent="0.2">
      <c r="A1563" s="33" t="s">
        <v>5576</v>
      </c>
      <c r="B1563" s="34" t="s">
        <v>700</v>
      </c>
      <c r="C1563" s="35" t="s">
        <v>5477</v>
      </c>
      <c r="D1563" s="35" t="s">
        <v>5482</v>
      </c>
      <c r="E1563" s="17" t="s">
        <v>74</v>
      </c>
      <c r="F1563" s="37" t="s">
        <v>5577</v>
      </c>
      <c r="G1563" s="37" t="s">
        <v>1865</v>
      </c>
      <c r="H1563" s="19">
        <v>42835</v>
      </c>
      <c r="I1563" s="19">
        <v>43565</v>
      </c>
      <c r="J1563" s="19" t="str">
        <f ca="1">IF(Ugovori_OPULJP[[#This Row],[DATUM ZAVRŠETKA OPERACIJE]]&lt;TODAY(),"završen","u provedbi")</f>
        <v>završen</v>
      </c>
      <c r="K1563" s="18" t="s">
        <v>248</v>
      </c>
      <c r="L1563" s="18" t="s">
        <v>248</v>
      </c>
      <c r="M1563" s="42">
        <v>0.85</v>
      </c>
      <c r="N1563" s="42">
        <v>0.15</v>
      </c>
      <c r="O1563" s="27">
        <f>Ugovori_OPULJP[[#This Row],[Bespovratna sredstva - Ukupno (EU+Nac) HRK
= Ukupna ugovorena vrijednost bespovratnih sredstava]]*Ugovori_OPULJP[[#This Row],[EU STOPA SUFINANCIRANJA %
EU CO-FINANCING RATE %]]</f>
        <v>1679383.267</v>
      </c>
      <c r="P1563" s="27">
        <f>Ugovori_OPULJP[[#This Row],[Bespovratna sredstva - Ukupno (EU+Nac) HRK
= Ukupna ugovorena vrijednost bespovratnih sredstava]]*Ugovori_OPULJP[[#This Row],[STOPA NACIONALNOG SUFINANCIRANJA %]]</f>
        <v>296361.75299999997</v>
      </c>
      <c r="Q1563" s="27">
        <v>1975745.02</v>
      </c>
      <c r="R1563" s="27">
        <v>0</v>
      </c>
      <c r="S1563" s="27">
        <v>0</v>
      </c>
      <c r="T1563" s="20">
        <f>Ugovori_OPULJP[[#This Row],[Bespovratna sredstva - Ukupno (EU+Nac) HRK
= Ukupna ugovorena vrijednost bespovratnih sredstava]]+Ugovori_OPULJP[[#This Row],[Javni doprinos korisnika - HRK]]+Ugovori_OPULJP[[#This Row],[Privatni doprinos korisnika - HRK]]</f>
        <v>1975745.02</v>
      </c>
      <c r="U1563" s="17" t="s">
        <v>32</v>
      </c>
      <c r="V1563" s="17" t="s">
        <v>29</v>
      </c>
      <c r="W1563" s="35" t="s">
        <v>5578</v>
      </c>
      <c r="X1563" s="35" t="s">
        <v>5041</v>
      </c>
      <c r="Y1563" s="11"/>
    </row>
    <row r="1564" spans="1:25" ht="48" customHeight="1" x14ac:dyDescent="0.2">
      <c r="A1564" s="33" t="s">
        <v>5579</v>
      </c>
      <c r="B1564" s="34" t="s">
        <v>700</v>
      </c>
      <c r="C1564" s="35" t="s">
        <v>5477</v>
      </c>
      <c r="D1564" s="35" t="s">
        <v>5482</v>
      </c>
      <c r="E1564" s="17" t="s">
        <v>74</v>
      </c>
      <c r="F1564" s="37" t="s">
        <v>5580</v>
      </c>
      <c r="G1564" s="37" t="s">
        <v>5581</v>
      </c>
      <c r="H1564" s="19">
        <v>42829</v>
      </c>
      <c r="I1564" s="19">
        <v>43559</v>
      </c>
      <c r="J1564" s="19" t="str">
        <f ca="1">IF(Ugovori_OPULJP[[#This Row],[DATUM ZAVRŠETKA OPERACIJE]]&lt;TODAY(),"završen","u provedbi")</f>
        <v>završen</v>
      </c>
      <c r="K1564" s="18" t="s">
        <v>848</v>
      </c>
      <c r="L1564" s="18" t="s">
        <v>31</v>
      </c>
      <c r="M1564" s="42">
        <v>0.85</v>
      </c>
      <c r="N1564" s="42">
        <v>0.15</v>
      </c>
      <c r="O1564" s="27">
        <f>Ugovori_OPULJP[[#This Row],[Bespovratna sredstva - Ukupno (EU+Nac) HRK
= Ukupna ugovorena vrijednost bespovratnih sredstava]]*Ugovori_OPULJP[[#This Row],[EU STOPA SUFINANCIRANJA %
EU CO-FINANCING RATE %]]</f>
        <v>987892.19350000005</v>
      </c>
      <c r="P1564" s="27">
        <f>Ugovori_OPULJP[[#This Row],[Bespovratna sredstva - Ukupno (EU+Nac) HRK
= Ukupna ugovorena vrijednost bespovratnih sredstava]]*Ugovori_OPULJP[[#This Row],[STOPA NACIONALNOG SUFINANCIRANJA %]]</f>
        <v>174333.91650000002</v>
      </c>
      <c r="Q1564" s="27">
        <v>1162226.1100000001</v>
      </c>
      <c r="R1564" s="27">
        <v>0</v>
      </c>
      <c r="S1564" s="27">
        <v>0</v>
      </c>
      <c r="T1564" s="20">
        <f>Ugovori_OPULJP[[#This Row],[Bespovratna sredstva - Ukupno (EU+Nac) HRK
= Ukupna ugovorena vrijednost bespovratnih sredstava]]+Ugovori_OPULJP[[#This Row],[Javni doprinos korisnika - HRK]]+Ugovori_OPULJP[[#This Row],[Privatni doprinos korisnika - HRK]]</f>
        <v>1162226.1100000001</v>
      </c>
      <c r="U1564" s="17" t="s">
        <v>32</v>
      </c>
      <c r="V1564" s="17" t="s">
        <v>29</v>
      </c>
      <c r="W1564" s="35" t="s">
        <v>5582</v>
      </c>
      <c r="X1564" s="35" t="s">
        <v>5041</v>
      </c>
      <c r="Y1564" s="11"/>
    </row>
    <row r="1565" spans="1:25" ht="51" customHeight="1" x14ac:dyDescent="0.2">
      <c r="A1565" s="33" t="s">
        <v>5583</v>
      </c>
      <c r="B1565" s="34" t="s">
        <v>700</v>
      </c>
      <c r="C1565" s="35" t="s">
        <v>5477</v>
      </c>
      <c r="D1565" s="35" t="s">
        <v>5482</v>
      </c>
      <c r="E1565" s="17" t="s">
        <v>74</v>
      </c>
      <c r="F1565" s="37" t="s">
        <v>5584</v>
      </c>
      <c r="G1565" s="37" t="s">
        <v>1575</v>
      </c>
      <c r="H1565" s="19">
        <v>42826</v>
      </c>
      <c r="I1565" s="19">
        <v>43556</v>
      </c>
      <c r="J1565" s="19" t="str">
        <f ca="1">IF(Ugovori_OPULJP[[#This Row],[DATUM ZAVRŠETKA OPERACIJE]]&lt;TODAY(),"završen","u provedbi")</f>
        <v>završen</v>
      </c>
      <c r="K1565" s="18" t="s">
        <v>209</v>
      </c>
      <c r="L1565" s="18" t="s">
        <v>209</v>
      </c>
      <c r="M1565" s="42">
        <v>0.85</v>
      </c>
      <c r="N1565" s="42">
        <v>0.15</v>
      </c>
      <c r="O1565" s="27">
        <f>Ugovori_OPULJP[[#This Row],[Bespovratna sredstva - Ukupno (EU+Nac) HRK
= Ukupna ugovorena vrijednost bespovratnih sredstava]]*Ugovori_OPULJP[[#This Row],[EU STOPA SUFINANCIRANJA %
EU CO-FINANCING RATE %]]</f>
        <v>1693764.0430000001</v>
      </c>
      <c r="P1565" s="27">
        <f>Ugovori_OPULJP[[#This Row],[Bespovratna sredstva - Ukupno (EU+Nac) HRK
= Ukupna ugovorena vrijednost bespovratnih sredstava]]*Ugovori_OPULJP[[#This Row],[STOPA NACIONALNOG SUFINANCIRANJA %]]</f>
        <v>298899.53700000001</v>
      </c>
      <c r="Q1565" s="27">
        <v>1992663.58</v>
      </c>
      <c r="R1565" s="27">
        <v>0</v>
      </c>
      <c r="S1565" s="27">
        <v>0</v>
      </c>
      <c r="T1565" s="20">
        <f>Ugovori_OPULJP[[#This Row],[Bespovratna sredstva - Ukupno (EU+Nac) HRK
= Ukupna ugovorena vrijednost bespovratnih sredstava]]+Ugovori_OPULJP[[#This Row],[Javni doprinos korisnika - HRK]]+Ugovori_OPULJP[[#This Row],[Privatni doprinos korisnika - HRK]]</f>
        <v>1992663.58</v>
      </c>
      <c r="U1565" s="17" t="s">
        <v>32</v>
      </c>
      <c r="V1565" s="17" t="s">
        <v>29</v>
      </c>
      <c r="W1565" s="35" t="s">
        <v>5585</v>
      </c>
      <c r="X1565" s="35" t="s">
        <v>5041</v>
      </c>
      <c r="Y1565" s="11"/>
    </row>
    <row r="1566" spans="1:25" ht="51" customHeight="1" x14ac:dyDescent="0.2">
      <c r="A1566" s="33" t="s">
        <v>5586</v>
      </c>
      <c r="B1566" s="34" t="s">
        <v>700</v>
      </c>
      <c r="C1566" s="35" t="s">
        <v>5477</v>
      </c>
      <c r="D1566" s="35" t="s">
        <v>5482</v>
      </c>
      <c r="E1566" s="17" t="s">
        <v>74</v>
      </c>
      <c r="F1566" s="37" t="s">
        <v>5587</v>
      </c>
      <c r="G1566" s="37" t="s">
        <v>2402</v>
      </c>
      <c r="H1566" s="19">
        <v>42822</v>
      </c>
      <c r="I1566" s="19">
        <v>43552</v>
      </c>
      <c r="J1566" s="19" t="str">
        <f ca="1">IF(Ugovori_OPULJP[[#This Row],[DATUM ZAVRŠETKA OPERACIJE]]&lt;TODAY(),"završen","u provedbi")</f>
        <v>završen</v>
      </c>
      <c r="K1566" s="18" t="s">
        <v>5588</v>
      </c>
      <c r="L1566" s="18" t="s">
        <v>171</v>
      </c>
      <c r="M1566" s="42">
        <v>0.85</v>
      </c>
      <c r="N1566" s="42">
        <v>0.15</v>
      </c>
      <c r="O1566" s="27">
        <f>Ugovori_OPULJP[[#This Row],[Bespovratna sredstva - Ukupno (EU+Nac) HRK
= Ukupna ugovorena vrijednost bespovratnih sredstava]]*Ugovori_OPULJP[[#This Row],[EU STOPA SUFINANCIRANJA %
EU CO-FINANCING RATE %]]</f>
        <v>1434267.0244999998</v>
      </c>
      <c r="P1566" s="27">
        <f>Ugovori_OPULJP[[#This Row],[Bespovratna sredstva - Ukupno (EU+Nac) HRK
= Ukupna ugovorena vrijednost bespovratnih sredstava]]*Ugovori_OPULJP[[#This Row],[STOPA NACIONALNOG SUFINANCIRANJA %]]</f>
        <v>253105.94549999997</v>
      </c>
      <c r="Q1566" s="27">
        <v>1687372.97</v>
      </c>
      <c r="R1566" s="27">
        <v>0</v>
      </c>
      <c r="S1566" s="27">
        <v>0</v>
      </c>
      <c r="T1566" s="20">
        <f>Ugovori_OPULJP[[#This Row],[Bespovratna sredstva - Ukupno (EU+Nac) HRK
= Ukupna ugovorena vrijednost bespovratnih sredstava]]+Ugovori_OPULJP[[#This Row],[Javni doprinos korisnika - HRK]]+Ugovori_OPULJP[[#This Row],[Privatni doprinos korisnika - HRK]]</f>
        <v>1687372.97</v>
      </c>
      <c r="U1566" s="17" t="s">
        <v>32</v>
      </c>
      <c r="V1566" s="17" t="s">
        <v>29</v>
      </c>
      <c r="W1566" s="35" t="s">
        <v>5589</v>
      </c>
      <c r="X1566" s="35" t="s">
        <v>5041</v>
      </c>
      <c r="Y1566" s="11"/>
    </row>
    <row r="1567" spans="1:25" ht="51" customHeight="1" x14ac:dyDescent="0.2">
      <c r="A1567" s="33" t="s">
        <v>5590</v>
      </c>
      <c r="B1567" s="34" t="s">
        <v>700</v>
      </c>
      <c r="C1567" s="35" t="s">
        <v>5477</v>
      </c>
      <c r="D1567" s="35" t="s">
        <v>5482</v>
      </c>
      <c r="E1567" s="17" t="s">
        <v>74</v>
      </c>
      <c r="F1567" s="37" t="s">
        <v>5591</v>
      </c>
      <c r="G1567" s="37" t="s">
        <v>5592</v>
      </c>
      <c r="H1567" s="19">
        <v>42835</v>
      </c>
      <c r="I1567" s="19">
        <v>43444</v>
      </c>
      <c r="J1567" s="19" t="str">
        <f ca="1">IF(Ugovori_OPULJP[[#This Row],[DATUM ZAVRŠETKA OPERACIJE]]&lt;TODAY(),"završen","u provedbi")</f>
        <v>završen</v>
      </c>
      <c r="K1567" s="18" t="s">
        <v>2704</v>
      </c>
      <c r="L1567" s="18" t="s">
        <v>77</v>
      </c>
      <c r="M1567" s="42">
        <v>0.85</v>
      </c>
      <c r="N1567" s="42">
        <v>0.15</v>
      </c>
      <c r="O1567" s="27">
        <f>Ugovori_OPULJP[[#This Row],[Bespovratna sredstva - Ukupno (EU+Nac) HRK
= Ukupna ugovorena vrijednost bespovratnih sredstava]]*Ugovori_OPULJP[[#This Row],[EU STOPA SUFINANCIRANJA %
EU CO-FINANCING RATE %]]</f>
        <v>1699987.5899999999</v>
      </c>
      <c r="P1567" s="27">
        <f>Ugovori_OPULJP[[#This Row],[Bespovratna sredstva - Ukupno (EU+Nac) HRK
= Ukupna ugovorena vrijednost bespovratnih sredstava]]*Ugovori_OPULJP[[#This Row],[STOPA NACIONALNOG SUFINANCIRANJA %]]</f>
        <v>299997.81</v>
      </c>
      <c r="Q1567" s="27">
        <v>1999985.4</v>
      </c>
      <c r="R1567" s="27">
        <v>0</v>
      </c>
      <c r="S1567" s="27">
        <v>0</v>
      </c>
      <c r="T1567" s="20">
        <f>Ugovori_OPULJP[[#This Row],[Bespovratna sredstva - Ukupno (EU+Nac) HRK
= Ukupna ugovorena vrijednost bespovratnih sredstava]]+Ugovori_OPULJP[[#This Row],[Javni doprinos korisnika - HRK]]+Ugovori_OPULJP[[#This Row],[Privatni doprinos korisnika - HRK]]</f>
        <v>1999985.4</v>
      </c>
      <c r="U1567" s="17" t="s">
        <v>32</v>
      </c>
      <c r="V1567" s="17" t="s">
        <v>29</v>
      </c>
      <c r="W1567" s="35" t="s">
        <v>5593</v>
      </c>
      <c r="X1567" s="35" t="s">
        <v>5041</v>
      </c>
      <c r="Y1567" s="11"/>
    </row>
    <row r="1568" spans="1:25" ht="51" customHeight="1" x14ac:dyDescent="0.2">
      <c r="A1568" s="33" t="s">
        <v>5594</v>
      </c>
      <c r="B1568" s="34" t="s">
        <v>700</v>
      </c>
      <c r="C1568" s="35" t="s">
        <v>5477</v>
      </c>
      <c r="D1568" s="35" t="s">
        <v>5482</v>
      </c>
      <c r="E1568" s="17" t="s">
        <v>74</v>
      </c>
      <c r="F1568" s="37" t="s">
        <v>5595</v>
      </c>
      <c r="G1568" s="37" t="s">
        <v>3511</v>
      </c>
      <c r="H1568" s="19">
        <v>42822</v>
      </c>
      <c r="I1568" s="19">
        <v>43552</v>
      </c>
      <c r="J1568" s="19" t="str">
        <f ca="1">IF(Ugovori_OPULJP[[#This Row],[DATUM ZAVRŠETKA OPERACIJE]]&lt;TODAY(),"završen","u provedbi")</f>
        <v>završen</v>
      </c>
      <c r="K1568" s="18" t="s">
        <v>97</v>
      </c>
      <c r="L1568" s="18" t="s">
        <v>97</v>
      </c>
      <c r="M1568" s="42">
        <v>0.85</v>
      </c>
      <c r="N1568" s="42">
        <v>0.15</v>
      </c>
      <c r="O1568" s="27">
        <f>Ugovori_OPULJP[[#This Row],[Bespovratna sredstva - Ukupno (EU+Nac) HRK
= Ukupna ugovorena vrijednost bespovratnih sredstava]]*Ugovori_OPULJP[[#This Row],[EU STOPA SUFINANCIRANJA %
EU CO-FINANCING RATE %]]</f>
        <v>1011272.7270000001</v>
      </c>
      <c r="P1568" s="27">
        <f>Ugovori_OPULJP[[#This Row],[Bespovratna sredstva - Ukupno (EU+Nac) HRK
= Ukupna ugovorena vrijednost bespovratnih sredstava]]*Ugovori_OPULJP[[#This Row],[STOPA NACIONALNOG SUFINANCIRANJA %]]</f>
        <v>178459.89300000001</v>
      </c>
      <c r="Q1568" s="27">
        <v>1189732.6200000001</v>
      </c>
      <c r="R1568" s="27">
        <v>0</v>
      </c>
      <c r="S1568" s="27">
        <v>0</v>
      </c>
      <c r="T1568" s="20">
        <f>Ugovori_OPULJP[[#This Row],[Bespovratna sredstva - Ukupno (EU+Nac) HRK
= Ukupna ugovorena vrijednost bespovratnih sredstava]]+Ugovori_OPULJP[[#This Row],[Javni doprinos korisnika - HRK]]+Ugovori_OPULJP[[#This Row],[Privatni doprinos korisnika - HRK]]</f>
        <v>1189732.6200000001</v>
      </c>
      <c r="U1568" s="17" t="s">
        <v>32</v>
      </c>
      <c r="V1568" s="17" t="s">
        <v>29</v>
      </c>
      <c r="W1568" s="35" t="s">
        <v>5596</v>
      </c>
      <c r="X1568" s="35" t="s">
        <v>5041</v>
      </c>
      <c r="Y1568" s="11"/>
    </row>
    <row r="1569" spans="1:25" ht="51" customHeight="1" x14ac:dyDescent="0.2">
      <c r="A1569" s="33" t="s">
        <v>5597</v>
      </c>
      <c r="B1569" s="34" t="s">
        <v>700</v>
      </c>
      <c r="C1569" s="35" t="s">
        <v>5477</v>
      </c>
      <c r="D1569" s="35" t="s">
        <v>5482</v>
      </c>
      <c r="E1569" s="17" t="s">
        <v>74</v>
      </c>
      <c r="F1569" s="37" t="s">
        <v>5547</v>
      </c>
      <c r="G1569" s="37" t="s">
        <v>5598</v>
      </c>
      <c r="H1569" s="19">
        <v>42826</v>
      </c>
      <c r="I1569" s="19">
        <v>43435</v>
      </c>
      <c r="J1569" s="19" t="str">
        <f ca="1">IF(Ugovori_OPULJP[[#This Row],[DATUM ZAVRŠETKA OPERACIJE]]&lt;TODAY(),"završen","u provedbi")</f>
        <v>završen</v>
      </c>
      <c r="K1569" s="18" t="s">
        <v>5599</v>
      </c>
      <c r="L1569" s="18" t="s">
        <v>171</v>
      </c>
      <c r="M1569" s="42">
        <v>0.85</v>
      </c>
      <c r="N1569" s="42">
        <v>0.15</v>
      </c>
      <c r="O1569" s="27">
        <f>Ugovori_OPULJP[[#This Row],[Bespovratna sredstva - Ukupno (EU+Nac) HRK
= Ukupna ugovorena vrijednost bespovratnih sredstava]]*Ugovori_OPULJP[[#This Row],[EU STOPA SUFINANCIRANJA %
EU CO-FINANCING RATE %]]</f>
        <v>1283499.4985</v>
      </c>
      <c r="P1569" s="27">
        <f>Ugovori_OPULJP[[#This Row],[Bespovratna sredstva - Ukupno (EU+Nac) HRK
= Ukupna ugovorena vrijednost bespovratnih sredstava]]*Ugovori_OPULJP[[#This Row],[STOPA NACIONALNOG SUFINANCIRANJA %]]</f>
        <v>226499.91149999999</v>
      </c>
      <c r="Q1569" s="27">
        <v>1509999.41</v>
      </c>
      <c r="R1569" s="27">
        <v>0</v>
      </c>
      <c r="S1569" s="27">
        <v>0</v>
      </c>
      <c r="T1569" s="20">
        <f>Ugovori_OPULJP[[#This Row],[Bespovratna sredstva - Ukupno (EU+Nac) HRK
= Ukupna ugovorena vrijednost bespovratnih sredstava]]+Ugovori_OPULJP[[#This Row],[Javni doprinos korisnika - HRK]]+Ugovori_OPULJP[[#This Row],[Privatni doprinos korisnika - HRK]]</f>
        <v>1509999.41</v>
      </c>
      <c r="U1569" s="17" t="s">
        <v>32</v>
      </c>
      <c r="V1569" s="17" t="s">
        <v>29</v>
      </c>
      <c r="W1569" s="35" t="s">
        <v>5600</v>
      </c>
      <c r="X1569" s="35" t="s">
        <v>5041</v>
      </c>
      <c r="Y1569" s="11"/>
    </row>
    <row r="1570" spans="1:25" ht="51" customHeight="1" x14ac:dyDescent="0.2">
      <c r="A1570" s="33" t="s">
        <v>5601</v>
      </c>
      <c r="B1570" s="34" t="s">
        <v>700</v>
      </c>
      <c r="C1570" s="35" t="s">
        <v>5477</v>
      </c>
      <c r="D1570" s="35" t="s">
        <v>5482</v>
      </c>
      <c r="E1570" s="17" t="s">
        <v>74</v>
      </c>
      <c r="F1570" s="37" t="s">
        <v>5602</v>
      </c>
      <c r="G1570" s="37" t="s">
        <v>2117</v>
      </c>
      <c r="H1570" s="19">
        <v>42823</v>
      </c>
      <c r="I1570" s="19">
        <v>43553</v>
      </c>
      <c r="J1570" s="19" t="str">
        <f ca="1">IF(Ugovori_OPULJP[[#This Row],[DATUM ZAVRŠETKA OPERACIJE]]&lt;TODAY(),"završen","u provedbi")</f>
        <v>završen</v>
      </c>
      <c r="K1570" s="18" t="s">
        <v>77</v>
      </c>
      <c r="L1570" s="18" t="s">
        <v>77</v>
      </c>
      <c r="M1570" s="42">
        <v>0.85</v>
      </c>
      <c r="N1570" s="42">
        <v>0.15</v>
      </c>
      <c r="O1570" s="27">
        <f>Ugovori_OPULJP[[#This Row],[Bespovratna sredstva - Ukupno (EU+Nac) HRK
= Ukupna ugovorena vrijednost bespovratnih sredstava]]*Ugovori_OPULJP[[#This Row],[EU STOPA SUFINANCIRANJA %
EU CO-FINANCING RATE %]]</f>
        <v>1293389.2825</v>
      </c>
      <c r="P1570" s="27">
        <f>Ugovori_OPULJP[[#This Row],[Bespovratna sredstva - Ukupno (EU+Nac) HRK
= Ukupna ugovorena vrijednost bespovratnih sredstava]]*Ugovori_OPULJP[[#This Row],[STOPA NACIONALNOG SUFINANCIRANJA %]]</f>
        <v>228245.16749999998</v>
      </c>
      <c r="Q1570" s="27">
        <v>1521634.45</v>
      </c>
      <c r="R1570" s="27">
        <v>0</v>
      </c>
      <c r="S1570" s="27">
        <v>0</v>
      </c>
      <c r="T1570" s="20">
        <f>Ugovori_OPULJP[[#This Row],[Bespovratna sredstva - Ukupno (EU+Nac) HRK
= Ukupna ugovorena vrijednost bespovratnih sredstava]]+Ugovori_OPULJP[[#This Row],[Javni doprinos korisnika - HRK]]+Ugovori_OPULJP[[#This Row],[Privatni doprinos korisnika - HRK]]</f>
        <v>1521634.45</v>
      </c>
      <c r="U1570" s="17" t="s">
        <v>32</v>
      </c>
      <c r="V1570" s="17" t="s">
        <v>29</v>
      </c>
      <c r="W1570" s="35" t="s">
        <v>5603</v>
      </c>
      <c r="X1570" s="35" t="s">
        <v>5041</v>
      </c>
      <c r="Y1570" s="11"/>
    </row>
    <row r="1571" spans="1:25" ht="48" customHeight="1" x14ac:dyDescent="0.2">
      <c r="A1571" s="33" t="s">
        <v>5604</v>
      </c>
      <c r="B1571" s="34" t="s">
        <v>700</v>
      </c>
      <c r="C1571" s="35" t="s">
        <v>5477</v>
      </c>
      <c r="D1571" s="35" t="s">
        <v>5482</v>
      </c>
      <c r="E1571" s="17" t="s">
        <v>74</v>
      </c>
      <c r="F1571" s="37" t="s">
        <v>6768</v>
      </c>
      <c r="G1571" s="37" t="s">
        <v>1881</v>
      </c>
      <c r="H1571" s="19">
        <v>42825</v>
      </c>
      <c r="I1571" s="19">
        <v>43555</v>
      </c>
      <c r="J1571" s="19" t="str">
        <f ca="1">IF(Ugovori_OPULJP[[#This Row],[DATUM ZAVRŠETKA OPERACIJE]]&lt;TODAY(),"završen","u provedbi")</f>
        <v>završen</v>
      </c>
      <c r="K1571" s="18" t="s">
        <v>248</v>
      </c>
      <c r="L1571" s="18" t="s">
        <v>248</v>
      </c>
      <c r="M1571" s="42">
        <v>0.85</v>
      </c>
      <c r="N1571" s="42">
        <v>0.15</v>
      </c>
      <c r="O1571" s="27">
        <f>Ugovori_OPULJP[[#This Row],[Bespovratna sredstva - Ukupno (EU+Nac) HRK
= Ukupna ugovorena vrijednost bespovratnih sredstava]]*Ugovori_OPULJP[[#This Row],[EU STOPA SUFINANCIRANJA %
EU CO-FINANCING RATE %]]</f>
        <v>1199786.254</v>
      </c>
      <c r="P1571" s="27">
        <f>Ugovori_OPULJP[[#This Row],[Bespovratna sredstva - Ukupno (EU+Nac) HRK
= Ukupna ugovorena vrijednost bespovratnih sredstava]]*Ugovori_OPULJP[[#This Row],[STOPA NACIONALNOG SUFINANCIRANJA %]]</f>
        <v>211726.986</v>
      </c>
      <c r="Q1571" s="27">
        <v>1411513.24</v>
      </c>
      <c r="R1571" s="27">
        <v>0</v>
      </c>
      <c r="S1571" s="27">
        <v>0</v>
      </c>
      <c r="T1571" s="20">
        <f>Ugovori_OPULJP[[#This Row],[Bespovratna sredstva - Ukupno (EU+Nac) HRK
= Ukupna ugovorena vrijednost bespovratnih sredstava]]+Ugovori_OPULJP[[#This Row],[Javni doprinos korisnika - HRK]]+Ugovori_OPULJP[[#This Row],[Privatni doprinos korisnika - HRK]]</f>
        <v>1411513.24</v>
      </c>
      <c r="U1571" s="17" t="s">
        <v>32</v>
      </c>
      <c r="V1571" s="17" t="s">
        <v>29</v>
      </c>
      <c r="W1571" s="35" t="s">
        <v>5605</v>
      </c>
      <c r="X1571" s="35" t="s">
        <v>5041</v>
      </c>
      <c r="Y1571" s="11"/>
    </row>
    <row r="1572" spans="1:25" ht="51" customHeight="1" x14ac:dyDescent="0.2">
      <c r="A1572" s="33" t="s">
        <v>5606</v>
      </c>
      <c r="B1572" s="34" t="s">
        <v>700</v>
      </c>
      <c r="C1572" s="35" t="s">
        <v>5477</v>
      </c>
      <c r="D1572" s="35" t="s">
        <v>5482</v>
      </c>
      <c r="E1572" s="17" t="s">
        <v>74</v>
      </c>
      <c r="F1572" s="37" t="s">
        <v>5607</v>
      </c>
      <c r="G1572" s="37" t="s">
        <v>1490</v>
      </c>
      <c r="H1572" s="19">
        <v>42844</v>
      </c>
      <c r="I1572" s="19">
        <v>43453</v>
      </c>
      <c r="J1572" s="19" t="str">
        <f ca="1">IF(Ugovori_OPULJP[[#This Row],[DATUM ZAVRŠETKA OPERACIJE]]&lt;TODAY(),"završen","u provedbi")</f>
        <v>završen</v>
      </c>
      <c r="K1572" s="18" t="s">
        <v>82</v>
      </c>
      <c r="L1572" s="18" t="s">
        <v>82</v>
      </c>
      <c r="M1572" s="42">
        <v>0.85</v>
      </c>
      <c r="N1572" s="42">
        <v>0.15</v>
      </c>
      <c r="O1572" s="27">
        <f>Ugovori_OPULJP[[#This Row],[Bespovratna sredstva - Ukupno (EU+Nac) HRK
= Ukupna ugovorena vrijednost bespovratnih sredstava]]*Ugovori_OPULJP[[#This Row],[EU STOPA SUFINANCIRANJA %
EU CO-FINANCING RATE %]]</f>
        <v>1673762.8544999999</v>
      </c>
      <c r="P1572" s="27">
        <f>Ugovori_OPULJP[[#This Row],[Bespovratna sredstva - Ukupno (EU+Nac) HRK
= Ukupna ugovorena vrijednost bespovratnih sredstava]]*Ugovori_OPULJP[[#This Row],[STOPA NACIONALNOG SUFINANCIRANJA %]]</f>
        <v>295369.9155</v>
      </c>
      <c r="Q1572" s="27">
        <v>1969132.77</v>
      </c>
      <c r="R1572" s="27">
        <v>0</v>
      </c>
      <c r="S1572" s="27">
        <v>0</v>
      </c>
      <c r="T1572" s="20">
        <f>Ugovori_OPULJP[[#This Row],[Bespovratna sredstva - Ukupno (EU+Nac) HRK
= Ukupna ugovorena vrijednost bespovratnih sredstava]]+Ugovori_OPULJP[[#This Row],[Javni doprinos korisnika - HRK]]+Ugovori_OPULJP[[#This Row],[Privatni doprinos korisnika - HRK]]</f>
        <v>1969132.77</v>
      </c>
      <c r="U1572" s="17" t="s">
        <v>32</v>
      </c>
      <c r="V1572" s="17" t="s">
        <v>29</v>
      </c>
      <c r="W1572" s="35" t="s">
        <v>5608</v>
      </c>
      <c r="X1572" s="35" t="s">
        <v>5041</v>
      </c>
      <c r="Y1572" s="11"/>
    </row>
    <row r="1573" spans="1:25" ht="48" customHeight="1" x14ac:dyDescent="0.2">
      <c r="A1573" s="33" t="s">
        <v>5609</v>
      </c>
      <c r="B1573" s="34" t="s">
        <v>700</v>
      </c>
      <c r="C1573" s="35" t="s">
        <v>5477</v>
      </c>
      <c r="D1573" s="35" t="s">
        <v>5482</v>
      </c>
      <c r="E1573" s="17" t="s">
        <v>74</v>
      </c>
      <c r="F1573" s="37" t="s">
        <v>5610</v>
      </c>
      <c r="G1573" s="37" t="s">
        <v>5611</v>
      </c>
      <c r="H1573" s="19">
        <v>42826</v>
      </c>
      <c r="I1573" s="19">
        <v>43556</v>
      </c>
      <c r="J1573" s="19" t="str">
        <f ca="1">IF(Ugovori_OPULJP[[#This Row],[DATUM ZAVRŠETKA OPERACIJE]]&lt;TODAY(),"završen","u provedbi")</f>
        <v>završen</v>
      </c>
      <c r="K1573" s="18" t="s">
        <v>5612</v>
      </c>
      <c r="L1573" s="18" t="s">
        <v>102</v>
      </c>
      <c r="M1573" s="42">
        <v>0.85</v>
      </c>
      <c r="N1573" s="42">
        <v>0.15</v>
      </c>
      <c r="O1573" s="27">
        <f>Ugovori_OPULJP[[#This Row],[Bespovratna sredstva - Ukupno (EU+Nac) HRK
= Ukupna ugovorena vrijednost bespovratnih sredstava]]*Ugovori_OPULJP[[#This Row],[EU STOPA SUFINANCIRANJA %
EU CO-FINANCING RATE %]]</f>
        <v>1262245.3674999999</v>
      </c>
      <c r="P1573" s="27">
        <f>Ugovori_OPULJP[[#This Row],[Bespovratna sredstva - Ukupno (EU+Nac) HRK
= Ukupna ugovorena vrijednost bespovratnih sredstava]]*Ugovori_OPULJP[[#This Row],[STOPA NACIONALNOG SUFINANCIRANJA %]]</f>
        <v>222749.1825</v>
      </c>
      <c r="Q1573" s="27">
        <v>1484994.55</v>
      </c>
      <c r="R1573" s="27">
        <v>0</v>
      </c>
      <c r="S1573" s="27">
        <v>0</v>
      </c>
      <c r="T1573" s="20">
        <f>Ugovori_OPULJP[[#This Row],[Bespovratna sredstva - Ukupno (EU+Nac) HRK
= Ukupna ugovorena vrijednost bespovratnih sredstava]]+Ugovori_OPULJP[[#This Row],[Javni doprinos korisnika - HRK]]+Ugovori_OPULJP[[#This Row],[Privatni doprinos korisnika - HRK]]</f>
        <v>1484994.55</v>
      </c>
      <c r="U1573" s="17" t="s">
        <v>32</v>
      </c>
      <c r="V1573" s="17" t="s">
        <v>29</v>
      </c>
      <c r="W1573" s="35" t="s">
        <v>5613</v>
      </c>
      <c r="X1573" s="35" t="s">
        <v>5041</v>
      </c>
      <c r="Y1573" s="11"/>
    </row>
    <row r="1574" spans="1:25" ht="38.25" customHeight="1" x14ac:dyDescent="0.2">
      <c r="A1574" s="33" t="s">
        <v>5614</v>
      </c>
      <c r="B1574" s="34" t="s">
        <v>700</v>
      </c>
      <c r="C1574" s="35" t="s">
        <v>5477</v>
      </c>
      <c r="D1574" s="35" t="s">
        <v>5482</v>
      </c>
      <c r="E1574" s="17" t="s">
        <v>74</v>
      </c>
      <c r="F1574" s="37" t="s">
        <v>5615</v>
      </c>
      <c r="G1574" s="37" t="s">
        <v>5616</v>
      </c>
      <c r="H1574" s="19">
        <v>42825</v>
      </c>
      <c r="I1574" s="19">
        <v>43496</v>
      </c>
      <c r="J1574" s="19" t="str">
        <f ca="1">IF(Ugovori_OPULJP[[#This Row],[DATUM ZAVRŠETKA OPERACIJE]]&lt;TODAY(),"završen","u provedbi")</f>
        <v>završen</v>
      </c>
      <c r="K1574" s="18" t="s">
        <v>31</v>
      </c>
      <c r="L1574" s="18" t="s">
        <v>31</v>
      </c>
      <c r="M1574" s="42">
        <v>0.85</v>
      </c>
      <c r="N1574" s="42">
        <v>0.15</v>
      </c>
      <c r="O1574" s="27">
        <f>Ugovori_OPULJP[[#This Row],[Bespovratna sredstva - Ukupno (EU+Nac) HRK
= Ukupna ugovorena vrijednost bespovratnih sredstava]]*Ugovori_OPULJP[[#This Row],[EU STOPA SUFINANCIRANJA %
EU CO-FINANCING RATE %]]</f>
        <v>423900.1</v>
      </c>
      <c r="P1574" s="27">
        <f>Ugovori_OPULJP[[#This Row],[Bespovratna sredstva - Ukupno (EU+Nac) HRK
= Ukupna ugovorena vrijednost bespovratnih sredstava]]*Ugovori_OPULJP[[#This Row],[STOPA NACIONALNOG SUFINANCIRANJA %]]</f>
        <v>74805.899999999994</v>
      </c>
      <c r="Q1574" s="27">
        <v>498706</v>
      </c>
      <c r="R1574" s="27">
        <v>0</v>
      </c>
      <c r="S1574" s="27">
        <v>0</v>
      </c>
      <c r="T1574" s="20">
        <f>Ugovori_OPULJP[[#This Row],[Bespovratna sredstva - Ukupno (EU+Nac) HRK
= Ukupna ugovorena vrijednost bespovratnih sredstava]]+Ugovori_OPULJP[[#This Row],[Javni doprinos korisnika - HRK]]+Ugovori_OPULJP[[#This Row],[Privatni doprinos korisnika - HRK]]</f>
        <v>498706</v>
      </c>
      <c r="U1574" s="17" t="s">
        <v>32</v>
      </c>
      <c r="V1574" s="17" t="s">
        <v>29</v>
      </c>
      <c r="W1574" s="35" t="s">
        <v>5617</v>
      </c>
      <c r="X1574" s="35" t="s">
        <v>5041</v>
      </c>
      <c r="Y1574" s="11"/>
    </row>
    <row r="1575" spans="1:25" ht="38.25" customHeight="1" x14ac:dyDescent="0.2">
      <c r="A1575" s="33" t="s">
        <v>5618</v>
      </c>
      <c r="B1575" s="34" t="s">
        <v>700</v>
      </c>
      <c r="C1575" s="35" t="s">
        <v>5477</v>
      </c>
      <c r="D1575" s="35" t="s">
        <v>5482</v>
      </c>
      <c r="E1575" s="17" t="s">
        <v>74</v>
      </c>
      <c r="F1575" s="37" t="s">
        <v>5619</v>
      </c>
      <c r="G1575" s="37" t="s">
        <v>3589</v>
      </c>
      <c r="H1575" s="19">
        <v>42826</v>
      </c>
      <c r="I1575" s="19">
        <v>43556</v>
      </c>
      <c r="J1575" s="19" t="str">
        <f ca="1">IF(Ugovori_OPULJP[[#This Row],[DATUM ZAVRŠETKA OPERACIJE]]&lt;TODAY(),"završen","u provedbi")</f>
        <v>završen</v>
      </c>
      <c r="K1575" s="18" t="s">
        <v>97</v>
      </c>
      <c r="L1575" s="18" t="s">
        <v>97</v>
      </c>
      <c r="M1575" s="42">
        <v>0.85</v>
      </c>
      <c r="N1575" s="42">
        <v>0.15</v>
      </c>
      <c r="O1575" s="27">
        <f>Ugovori_OPULJP[[#This Row],[Bespovratna sredstva - Ukupno (EU+Nac) HRK
= Ukupna ugovorena vrijednost bespovratnih sredstava]]*Ugovori_OPULJP[[#This Row],[EU STOPA SUFINANCIRANJA %
EU CO-FINANCING RATE %]]</f>
        <v>817153.19499999995</v>
      </c>
      <c r="P1575" s="27">
        <f>Ugovori_OPULJP[[#This Row],[Bespovratna sredstva - Ukupno (EU+Nac) HRK
= Ukupna ugovorena vrijednost bespovratnih sredstava]]*Ugovori_OPULJP[[#This Row],[STOPA NACIONALNOG SUFINANCIRANJA %]]</f>
        <v>144203.50499999998</v>
      </c>
      <c r="Q1575" s="27">
        <v>961356.7</v>
      </c>
      <c r="R1575" s="27">
        <v>0</v>
      </c>
      <c r="S1575" s="27">
        <v>0</v>
      </c>
      <c r="T1575" s="20">
        <f>Ugovori_OPULJP[[#This Row],[Bespovratna sredstva - Ukupno (EU+Nac) HRK
= Ukupna ugovorena vrijednost bespovratnih sredstava]]+Ugovori_OPULJP[[#This Row],[Javni doprinos korisnika - HRK]]+Ugovori_OPULJP[[#This Row],[Privatni doprinos korisnika - HRK]]</f>
        <v>961356.7</v>
      </c>
      <c r="U1575" s="17" t="s">
        <v>32</v>
      </c>
      <c r="V1575" s="17" t="s">
        <v>29</v>
      </c>
      <c r="W1575" s="35" t="s">
        <v>5620</v>
      </c>
      <c r="X1575" s="35" t="s">
        <v>5041</v>
      </c>
      <c r="Y1575" s="11"/>
    </row>
    <row r="1576" spans="1:25" ht="63.75" customHeight="1" x14ac:dyDescent="0.2">
      <c r="A1576" s="33" t="s">
        <v>5621</v>
      </c>
      <c r="B1576" s="34" t="s">
        <v>700</v>
      </c>
      <c r="C1576" s="35" t="s">
        <v>5477</v>
      </c>
      <c r="D1576" s="35" t="s">
        <v>5482</v>
      </c>
      <c r="E1576" s="17" t="s">
        <v>74</v>
      </c>
      <c r="F1576" s="37" t="s">
        <v>5622</v>
      </c>
      <c r="G1576" s="37" t="s">
        <v>5623</v>
      </c>
      <c r="H1576" s="19">
        <v>42826</v>
      </c>
      <c r="I1576" s="19">
        <v>43556</v>
      </c>
      <c r="J1576" s="19" t="str">
        <f ca="1">IF(Ugovori_OPULJP[[#This Row],[DATUM ZAVRŠETKA OPERACIJE]]&lt;TODAY(),"završen","u provedbi")</f>
        <v>završen</v>
      </c>
      <c r="K1576" s="18" t="s">
        <v>556</v>
      </c>
      <c r="L1576" s="18" t="s">
        <v>556</v>
      </c>
      <c r="M1576" s="42">
        <v>0.85</v>
      </c>
      <c r="N1576" s="42">
        <v>0.15</v>
      </c>
      <c r="O1576" s="27">
        <f>Ugovori_OPULJP[[#This Row],[Bespovratna sredstva - Ukupno (EU+Nac) HRK
= Ukupna ugovorena vrijednost bespovratnih sredstava]]*Ugovori_OPULJP[[#This Row],[EU STOPA SUFINANCIRANJA %
EU CO-FINANCING RATE %]]</f>
        <v>529902.95400000003</v>
      </c>
      <c r="P1576" s="27">
        <f>Ugovori_OPULJP[[#This Row],[Bespovratna sredstva - Ukupno (EU+Nac) HRK
= Ukupna ugovorena vrijednost bespovratnih sredstava]]*Ugovori_OPULJP[[#This Row],[STOPA NACIONALNOG SUFINANCIRANJA %]]</f>
        <v>93512.285999999993</v>
      </c>
      <c r="Q1576" s="27">
        <v>623415.24</v>
      </c>
      <c r="R1576" s="27">
        <v>0</v>
      </c>
      <c r="S1576" s="27">
        <v>0</v>
      </c>
      <c r="T1576" s="20">
        <f>Ugovori_OPULJP[[#This Row],[Bespovratna sredstva - Ukupno (EU+Nac) HRK
= Ukupna ugovorena vrijednost bespovratnih sredstava]]+Ugovori_OPULJP[[#This Row],[Javni doprinos korisnika - HRK]]+Ugovori_OPULJP[[#This Row],[Privatni doprinos korisnika - HRK]]</f>
        <v>623415.24</v>
      </c>
      <c r="U1576" s="17" t="s">
        <v>32</v>
      </c>
      <c r="V1576" s="17" t="s">
        <v>29</v>
      </c>
      <c r="W1576" s="35" t="s">
        <v>5624</v>
      </c>
      <c r="X1576" s="35" t="s">
        <v>5041</v>
      </c>
      <c r="Y1576" s="11"/>
    </row>
    <row r="1577" spans="1:25" ht="51" customHeight="1" x14ac:dyDescent="0.2">
      <c r="A1577" s="33" t="s">
        <v>5625</v>
      </c>
      <c r="B1577" s="34" t="s">
        <v>700</v>
      </c>
      <c r="C1577" s="35" t="s">
        <v>5477</v>
      </c>
      <c r="D1577" s="35" t="s">
        <v>5482</v>
      </c>
      <c r="E1577" s="17" t="s">
        <v>74</v>
      </c>
      <c r="F1577" s="37" t="s">
        <v>5626</v>
      </c>
      <c r="G1577" s="37" t="s">
        <v>5627</v>
      </c>
      <c r="H1577" s="19">
        <v>42824</v>
      </c>
      <c r="I1577" s="19">
        <v>43554</v>
      </c>
      <c r="J1577" s="19" t="str">
        <f ca="1">IF(Ugovori_OPULJP[[#This Row],[DATUM ZAVRŠETKA OPERACIJE]]&lt;TODAY(),"završen","u provedbi")</f>
        <v>završen</v>
      </c>
      <c r="K1577" s="18" t="s">
        <v>77</v>
      </c>
      <c r="L1577" s="18" t="s">
        <v>77</v>
      </c>
      <c r="M1577" s="42">
        <v>0.85</v>
      </c>
      <c r="N1577" s="42">
        <v>0.15</v>
      </c>
      <c r="O1577" s="27">
        <f>Ugovori_OPULJP[[#This Row],[Bespovratna sredstva - Ukupno (EU+Nac) HRK
= Ukupna ugovorena vrijednost bespovratnih sredstava]]*Ugovori_OPULJP[[#This Row],[EU STOPA SUFINANCIRANJA %
EU CO-FINANCING RATE %]]</f>
        <v>1691083.8994999998</v>
      </c>
      <c r="P1577" s="27">
        <f>Ugovori_OPULJP[[#This Row],[Bespovratna sredstva - Ukupno (EU+Nac) HRK
= Ukupna ugovorena vrijednost bespovratnih sredstava]]*Ugovori_OPULJP[[#This Row],[STOPA NACIONALNOG SUFINANCIRANJA %]]</f>
        <v>298426.57049999997</v>
      </c>
      <c r="Q1577" s="27">
        <v>1989510.47</v>
      </c>
      <c r="R1577" s="27">
        <v>0</v>
      </c>
      <c r="S1577" s="27">
        <v>0</v>
      </c>
      <c r="T1577" s="20">
        <f>Ugovori_OPULJP[[#This Row],[Bespovratna sredstva - Ukupno (EU+Nac) HRK
= Ukupna ugovorena vrijednost bespovratnih sredstava]]+Ugovori_OPULJP[[#This Row],[Javni doprinos korisnika - HRK]]+Ugovori_OPULJP[[#This Row],[Privatni doprinos korisnika - HRK]]</f>
        <v>1989510.47</v>
      </c>
      <c r="U1577" s="17" t="s">
        <v>32</v>
      </c>
      <c r="V1577" s="17" t="s">
        <v>29</v>
      </c>
      <c r="W1577" s="35" t="s">
        <v>5628</v>
      </c>
      <c r="X1577" s="35" t="s">
        <v>5041</v>
      </c>
      <c r="Y1577" s="11"/>
    </row>
    <row r="1578" spans="1:25" ht="51" customHeight="1" x14ac:dyDescent="0.2">
      <c r="A1578" s="33" t="s">
        <v>5629</v>
      </c>
      <c r="B1578" s="34" t="s">
        <v>700</v>
      </c>
      <c r="C1578" s="35" t="s">
        <v>5477</v>
      </c>
      <c r="D1578" s="35" t="s">
        <v>5482</v>
      </c>
      <c r="E1578" s="17" t="s">
        <v>74</v>
      </c>
      <c r="F1578" s="37" t="s">
        <v>12884</v>
      </c>
      <c r="G1578" s="37" t="s">
        <v>5630</v>
      </c>
      <c r="H1578" s="19">
        <v>42817</v>
      </c>
      <c r="I1578" s="19">
        <v>43547</v>
      </c>
      <c r="J1578" s="19" t="str">
        <f ca="1">IF(Ugovori_OPULJP[[#This Row],[DATUM ZAVRŠETKA OPERACIJE]]&lt;TODAY(),"završen","u provedbi")</f>
        <v>završen</v>
      </c>
      <c r="K1578" s="18" t="s">
        <v>5631</v>
      </c>
      <c r="L1578" s="18" t="s">
        <v>31</v>
      </c>
      <c r="M1578" s="42">
        <v>0.85</v>
      </c>
      <c r="N1578" s="42">
        <v>0.15</v>
      </c>
      <c r="O1578" s="27">
        <f>Ugovori_OPULJP[[#This Row],[Bespovratna sredstva - Ukupno (EU+Nac) HRK
= Ukupna ugovorena vrijednost bespovratnih sredstava]]*Ugovori_OPULJP[[#This Row],[EU STOPA SUFINANCIRANJA %
EU CO-FINANCING RATE %]]</f>
        <v>1696468.9895000001</v>
      </c>
      <c r="P1578" s="27">
        <f>Ugovori_OPULJP[[#This Row],[Bespovratna sredstva - Ukupno (EU+Nac) HRK
= Ukupna ugovorena vrijednost bespovratnih sredstava]]*Ugovori_OPULJP[[#This Row],[STOPA NACIONALNOG SUFINANCIRANJA %]]</f>
        <v>299376.88050000003</v>
      </c>
      <c r="Q1578" s="27">
        <v>1995845.87</v>
      </c>
      <c r="R1578" s="27">
        <v>0</v>
      </c>
      <c r="S1578" s="27">
        <v>0</v>
      </c>
      <c r="T1578" s="20">
        <f>Ugovori_OPULJP[[#This Row],[Bespovratna sredstva - Ukupno (EU+Nac) HRK
= Ukupna ugovorena vrijednost bespovratnih sredstava]]+Ugovori_OPULJP[[#This Row],[Javni doprinos korisnika - HRK]]+Ugovori_OPULJP[[#This Row],[Privatni doprinos korisnika - HRK]]</f>
        <v>1995845.87</v>
      </c>
      <c r="U1578" s="17" t="s">
        <v>32</v>
      </c>
      <c r="V1578" s="17" t="s">
        <v>29</v>
      </c>
      <c r="W1578" s="35" t="s">
        <v>5632</v>
      </c>
      <c r="X1578" s="35" t="s">
        <v>5041</v>
      </c>
      <c r="Y1578" s="11"/>
    </row>
    <row r="1579" spans="1:25" ht="51" customHeight="1" x14ac:dyDescent="0.2">
      <c r="A1579" s="33" t="s">
        <v>5633</v>
      </c>
      <c r="B1579" s="34" t="s">
        <v>700</v>
      </c>
      <c r="C1579" s="35" t="s">
        <v>5477</v>
      </c>
      <c r="D1579" s="35" t="s">
        <v>5482</v>
      </c>
      <c r="E1579" s="17" t="s">
        <v>74</v>
      </c>
      <c r="F1579" s="37" t="s">
        <v>5634</v>
      </c>
      <c r="G1579" s="37" t="s">
        <v>5635</v>
      </c>
      <c r="H1579" s="19">
        <v>42826</v>
      </c>
      <c r="I1579" s="19">
        <v>43556</v>
      </c>
      <c r="J1579" s="19" t="str">
        <f ca="1">IF(Ugovori_OPULJP[[#This Row],[DATUM ZAVRŠETKA OPERACIJE]]&lt;TODAY(),"završen","u provedbi")</f>
        <v>završen</v>
      </c>
      <c r="K1579" s="18" t="s">
        <v>5636</v>
      </c>
      <c r="L1579" s="18" t="s">
        <v>31</v>
      </c>
      <c r="M1579" s="42">
        <v>0.85</v>
      </c>
      <c r="N1579" s="42">
        <v>0.15</v>
      </c>
      <c r="O1579" s="27">
        <f>Ugovori_OPULJP[[#This Row],[Bespovratna sredstva - Ukupno (EU+Nac) HRK
= Ukupna ugovorena vrijednost bespovratnih sredstava]]*Ugovori_OPULJP[[#This Row],[EU STOPA SUFINANCIRANJA %
EU CO-FINANCING RATE %]]</f>
        <v>898561.89399999985</v>
      </c>
      <c r="P1579" s="27">
        <f>Ugovori_OPULJP[[#This Row],[Bespovratna sredstva - Ukupno (EU+Nac) HRK
= Ukupna ugovorena vrijednost bespovratnih sredstava]]*Ugovori_OPULJP[[#This Row],[STOPA NACIONALNOG SUFINANCIRANJA %]]</f>
        <v>158569.74599999998</v>
      </c>
      <c r="Q1579" s="27">
        <v>1057131.6399999999</v>
      </c>
      <c r="R1579" s="27">
        <v>0</v>
      </c>
      <c r="S1579" s="27">
        <v>0</v>
      </c>
      <c r="T1579" s="20">
        <f>Ugovori_OPULJP[[#This Row],[Bespovratna sredstva - Ukupno (EU+Nac) HRK
= Ukupna ugovorena vrijednost bespovratnih sredstava]]+Ugovori_OPULJP[[#This Row],[Javni doprinos korisnika - HRK]]+Ugovori_OPULJP[[#This Row],[Privatni doprinos korisnika - HRK]]</f>
        <v>1057131.6399999999</v>
      </c>
      <c r="U1579" s="17" t="s">
        <v>32</v>
      </c>
      <c r="V1579" s="17" t="s">
        <v>29</v>
      </c>
      <c r="W1579" s="35" t="s">
        <v>5637</v>
      </c>
      <c r="X1579" s="35" t="s">
        <v>5041</v>
      </c>
      <c r="Y1579" s="11"/>
    </row>
    <row r="1580" spans="1:25" ht="51" customHeight="1" x14ac:dyDescent="0.2">
      <c r="A1580" s="33" t="s">
        <v>5638</v>
      </c>
      <c r="B1580" s="34" t="s">
        <v>700</v>
      </c>
      <c r="C1580" s="35" t="s">
        <v>5477</v>
      </c>
      <c r="D1580" s="35" t="s">
        <v>5482</v>
      </c>
      <c r="E1580" s="17" t="s">
        <v>74</v>
      </c>
      <c r="F1580" s="37" t="s">
        <v>5639</v>
      </c>
      <c r="G1580" s="37" t="s">
        <v>913</v>
      </c>
      <c r="H1580" s="19">
        <v>42831</v>
      </c>
      <c r="I1580" s="19">
        <v>43561</v>
      </c>
      <c r="J1580" s="19" t="str">
        <f ca="1">IF(Ugovori_OPULJP[[#This Row],[DATUM ZAVRŠETKA OPERACIJE]]&lt;TODAY(),"završen","u provedbi")</f>
        <v>završen</v>
      </c>
      <c r="K1580" s="18" t="s">
        <v>5640</v>
      </c>
      <c r="L1580" s="18" t="s">
        <v>31</v>
      </c>
      <c r="M1580" s="42">
        <v>0.85</v>
      </c>
      <c r="N1580" s="42">
        <v>0.15</v>
      </c>
      <c r="O1580" s="27">
        <f>Ugovori_OPULJP[[#This Row],[Bespovratna sredstva - Ukupno (EU+Nac) HRK
= Ukupna ugovorena vrijednost bespovratnih sredstava]]*Ugovori_OPULJP[[#This Row],[EU STOPA SUFINANCIRANJA %
EU CO-FINANCING RATE %]]</f>
        <v>934963.66249999998</v>
      </c>
      <c r="P1580" s="27">
        <f>Ugovori_OPULJP[[#This Row],[Bespovratna sredstva - Ukupno (EU+Nac) HRK
= Ukupna ugovorena vrijednost bespovratnih sredstava]]*Ugovori_OPULJP[[#This Row],[STOPA NACIONALNOG SUFINANCIRANJA %]]</f>
        <v>164993.58749999999</v>
      </c>
      <c r="Q1580" s="27">
        <v>1099957.25</v>
      </c>
      <c r="R1580" s="27">
        <v>0</v>
      </c>
      <c r="S1580" s="27">
        <v>0</v>
      </c>
      <c r="T1580" s="20">
        <f>Ugovori_OPULJP[[#This Row],[Bespovratna sredstva - Ukupno (EU+Nac) HRK
= Ukupna ugovorena vrijednost bespovratnih sredstava]]+Ugovori_OPULJP[[#This Row],[Javni doprinos korisnika - HRK]]+Ugovori_OPULJP[[#This Row],[Privatni doprinos korisnika - HRK]]</f>
        <v>1099957.25</v>
      </c>
      <c r="U1580" s="17" t="s">
        <v>32</v>
      </c>
      <c r="V1580" s="17" t="s">
        <v>29</v>
      </c>
      <c r="W1580" s="35" t="s">
        <v>5641</v>
      </c>
      <c r="X1580" s="35" t="s">
        <v>5041</v>
      </c>
      <c r="Y1580" s="11"/>
    </row>
    <row r="1581" spans="1:25" ht="51" customHeight="1" x14ac:dyDescent="0.2">
      <c r="A1581" s="33" t="s">
        <v>5642</v>
      </c>
      <c r="B1581" s="34" t="s">
        <v>700</v>
      </c>
      <c r="C1581" s="35" t="s">
        <v>5477</v>
      </c>
      <c r="D1581" s="35" t="s">
        <v>5482</v>
      </c>
      <c r="E1581" s="17" t="s">
        <v>74</v>
      </c>
      <c r="F1581" s="37" t="s">
        <v>5643</v>
      </c>
      <c r="G1581" s="23" t="s">
        <v>4028</v>
      </c>
      <c r="H1581" s="19">
        <v>42826</v>
      </c>
      <c r="I1581" s="19">
        <v>43556</v>
      </c>
      <c r="J1581" s="19" t="str">
        <f ca="1">IF(Ugovori_OPULJP[[#This Row],[DATUM ZAVRŠETKA OPERACIJE]]&lt;TODAY(),"završen","u provedbi")</f>
        <v>završen</v>
      </c>
      <c r="K1581" s="18" t="s">
        <v>266</v>
      </c>
      <c r="L1581" s="18" t="s">
        <v>266</v>
      </c>
      <c r="M1581" s="42">
        <v>0.85</v>
      </c>
      <c r="N1581" s="42">
        <v>0.15</v>
      </c>
      <c r="O1581" s="27">
        <f>Ugovori_OPULJP[[#This Row],[Bespovratna sredstva - Ukupno (EU+Nac) HRK
= Ukupna ugovorena vrijednost bespovratnih sredstava]]*Ugovori_OPULJP[[#This Row],[EU STOPA SUFINANCIRANJA %
EU CO-FINANCING RATE %]]</f>
        <v>652422.6</v>
      </c>
      <c r="P1581" s="27">
        <f>Ugovori_OPULJP[[#This Row],[Bespovratna sredstva - Ukupno (EU+Nac) HRK
= Ukupna ugovorena vrijednost bespovratnih sredstava]]*Ugovori_OPULJP[[#This Row],[STOPA NACIONALNOG SUFINANCIRANJA %]]</f>
        <v>115133.4</v>
      </c>
      <c r="Q1581" s="27">
        <v>767556</v>
      </c>
      <c r="R1581" s="27">
        <v>0</v>
      </c>
      <c r="S1581" s="27">
        <v>0</v>
      </c>
      <c r="T1581" s="20">
        <f>Ugovori_OPULJP[[#This Row],[Bespovratna sredstva - Ukupno (EU+Nac) HRK
= Ukupna ugovorena vrijednost bespovratnih sredstava]]+Ugovori_OPULJP[[#This Row],[Javni doprinos korisnika - HRK]]+Ugovori_OPULJP[[#This Row],[Privatni doprinos korisnika - HRK]]</f>
        <v>767556</v>
      </c>
      <c r="U1581" s="17" t="s">
        <v>32</v>
      </c>
      <c r="V1581" s="17" t="s">
        <v>29</v>
      </c>
      <c r="W1581" s="35" t="s">
        <v>5644</v>
      </c>
      <c r="X1581" s="35" t="s">
        <v>5041</v>
      </c>
      <c r="Y1581" s="11"/>
    </row>
    <row r="1582" spans="1:25" ht="51" customHeight="1" x14ac:dyDescent="0.2">
      <c r="A1582" s="33" t="s">
        <v>5645</v>
      </c>
      <c r="B1582" s="34" t="s">
        <v>700</v>
      </c>
      <c r="C1582" s="35" t="s">
        <v>5477</v>
      </c>
      <c r="D1582" s="35" t="s">
        <v>5482</v>
      </c>
      <c r="E1582" s="17" t="s">
        <v>74</v>
      </c>
      <c r="F1582" s="37" t="s">
        <v>5482</v>
      </c>
      <c r="G1582" s="37" t="s">
        <v>5646</v>
      </c>
      <c r="H1582" s="19">
        <v>42825</v>
      </c>
      <c r="I1582" s="19">
        <v>43434</v>
      </c>
      <c r="J1582" s="19" t="str">
        <f ca="1">IF(Ugovori_OPULJP[[#This Row],[DATUM ZAVRŠETKA OPERACIJE]]&lt;TODAY(),"završen","u provedbi")</f>
        <v>završen</v>
      </c>
      <c r="K1582" s="18" t="s">
        <v>153</v>
      </c>
      <c r="L1582" s="18" t="s">
        <v>153</v>
      </c>
      <c r="M1582" s="42">
        <v>0.85</v>
      </c>
      <c r="N1582" s="42">
        <v>0.15</v>
      </c>
      <c r="O1582" s="27">
        <f>Ugovori_OPULJP[[#This Row],[Bespovratna sredstva - Ukupno (EU+Nac) HRK
= Ukupna ugovorena vrijednost bespovratnih sredstava]]*Ugovori_OPULJP[[#This Row],[EU STOPA SUFINANCIRANJA %
EU CO-FINANCING RATE %]]</f>
        <v>558978.89549999998</v>
      </c>
      <c r="P1582" s="27">
        <f>Ugovori_OPULJP[[#This Row],[Bespovratna sredstva - Ukupno (EU+Nac) HRK
= Ukupna ugovorena vrijednost bespovratnih sredstava]]*Ugovori_OPULJP[[#This Row],[STOPA NACIONALNOG SUFINANCIRANJA %]]</f>
        <v>98643.334499999997</v>
      </c>
      <c r="Q1582" s="27">
        <v>657622.23</v>
      </c>
      <c r="R1582" s="27">
        <v>0</v>
      </c>
      <c r="S1582" s="27">
        <v>0</v>
      </c>
      <c r="T1582" s="20">
        <f>Ugovori_OPULJP[[#This Row],[Bespovratna sredstva - Ukupno (EU+Nac) HRK
= Ukupna ugovorena vrijednost bespovratnih sredstava]]+Ugovori_OPULJP[[#This Row],[Javni doprinos korisnika - HRK]]+Ugovori_OPULJP[[#This Row],[Privatni doprinos korisnika - HRK]]</f>
        <v>657622.23</v>
      </c>
      <c r="U1582" s="17" t="s">
        <v>32</v>
      </c>
      <c r="V1582" s="17" t="s">
        <v>29</v>
      </c>
      <c r="W1582" s="35" t="s">
        <v>5647</v>
      </c>
      <c r="X1582" s="35" t="s">
        <v>5041</v>
      </c>
      <c r="Y1582" s="11"/>
    </row>
    <row r="1583" spans="1:25" ht="51" customHeight="1" x14ac:dyDescent="0.2">
      <c r="A1583" s="33" t="s">
        <v>5648</v>
      </c>
      <c r="B1583" s="34" t="s">
        <v>700</v>
      </c>
      <c r="C1583" s="35" t="s">
        <v>5477</v>
      </c>
      <c r="D1583" s="35" t="s">
        <v>5482</v>
      </c>
      <c r="E1583" s="17" t="s">
        <v>74</v>
      </c>
      <c r="F1583" s="37" t="s">
        <v>5649</v>
      </c>
      <c r="G1583" s="37" t="s">
        <v>5650</v>
      </c>
      <c r="H1583" s="19">
        <v>42826</v>
      </c>
      <c r="I1583" s="19">
        <v>43556</v>
      </c>
      <c r="J1583" s="19" t="str">
        <f ca="1">IF(Ugovori_OPULJP[[#This Row],[DATUM ZAVRŠETKA OPERACIJE]]&lt;TODAY(),"završen","u provedbi")</f>
        <v>završen</v>
      </c>
      <c r="K1583" s="18" t="s">
        <v>5651</v>
      </c>
      <c r="L1583" s="18" t="s">
        <v>31</v>
      </c>
      <c r="M1583" s="42">
        <v>0.85</v>
      </c>
      <c r="N1583" s="42">
        <v>0.15</v>
      </c>
      <c r="O1583" s="27">
        <f>Ugovori_OPULJP[[#This Row],[Bespovratna sredstva - Ukupno (EU+Nac) HRK
= Ukupna ugovorena vrijednost bespovratnih sredstava]]*Ugovori_OPULJP[[#This Row],[EU STOPA SUFINANCIRANJA %
EU CO-FINANCING RATE %]]</f>
        <v>1689531.757</v>
      </c>
      <c r="P1583" s="27">
        <f>Ugovori_OPULJP[[#This Row],[Bespovratna sredstva - Ukupno (EU+Nac) HRK
= Ukupna ugovorena vrijednost bespovratnih sredstava]]*Ugovori_OPULJP[[#This Row],[STOPA NACIONALNOG SUFINANCIRANJA %]]</f>
        <v>298152.663</v>
      </c>
      <c r="Q1583" s="27">
        <v>1987684.42</v>
      </c>
      <c r="R1583" s="27">
        <v>0</v>
      </c>
      <c r="S1583" s="27">
        <v>0</v>
      </c>
      <c r="T1583" s="20">
        <f>Ugovori_OPULJP[[#This Row],[Bespovratna sredstva - Ukupno (EU+Nac) HRK
= Ukupna ugovorena vrijednost bespovratnih sredstava]]+Ugovori_OPULJP[[#This Row],[Javni doprinos korisnika - HRK]]+Ugovori_OPULJP[[#This Row],[Privatni doprinos korisnika - HRK]]</f>
        <v>1987684.42</v>
      </c>
      <c r="U1583" s="17" t="s">
        <v>32</v>
      </c>
      <c r="V1583" s="17" t="s">
        <v>29</v>
      </c>
      <c r="W1583" s="35" t="s">
        <v>5652</v>
      </c>
      <c r="X1583" s="35" t="s">
        <v>5041</v>
      </c>
      <c r="Y1583" s="11"/>
    </row>
    <row r="1584" spans="1:25" ht="51" customHeight="1" x14ac:dyDescent="0.2">
      <c r="A1584" s="33" t="s">
        <v>5653</v>
      </c>
      <c r="B1584" s="34" t="s">
        <v>700</v>
      </c>
      <c r="C1584" s="35" t="s">
        <v>5477</v>
      </c>
      <c r="D1584" s="35" t="s">
        <v>5482</v>
      </c>
      <c r="E1584" s="17" t="s">
        <v>74</v>
      </c>
      <c r="F1584" s="37" t="s">
        <v>5654</v>
      </c>
      <c r="G1584" s="37" t="s">
        <v>2000</v>
      </c>
      <c r="H1584" s="19">
        <v>42825</v>
      </c>
      <c r="I1584" s="19">
        <v>43555</v>
      </c>
      <c r="J1584" s="19" t="str">
        <f ca="1">IF(Ugovori_OPULJP[[#This Row],[DATUM ZAVRŠETKA OPERACIJE]]&lt;TODAY(),"završen","u provedbi")</f>
        <v>završen</v>
      </c>
      <c r="K1584" s="18" t="s">
        <v>248</v>
      </c>
      <c r="L1584" s="18" t="s">
        <v>248</v>
      </c>
      <c r="M1584" s="42">
        <v>0.85</v>
      </c>
      <c r="N1584" s="42">
        <v>0.15</v>
      </c>
      <c r="O1584" s="27">
        <f>Ugovori_OPULJP[[#This Row],[Bespovratna sredstva - Ukupno (EU+Nac) HRK
= Ukupna ugovorena vrijednost bespovratnih sredstava]]*Ugovori_OPULJP[[#This Row],[EU STOPA SUFINANCIRANJA %
EU CO-FINANCING RATE %]]</f>
        <v>1451864.1835</v>
      </c>
      <c r="P1584" s="27">
        <f>Ugovori_OPULJP[[#This Row],[Bespovratna sredstva - Ukupno (EU+Nac) HRK
= Ukupna ugovorena vrijednost bespovratnih sredstava]]*Ugovori_OPULJP[[#This Row],[STOPA NACIONALNOG SUFINANCIRANJA %]]</f>
        <v>256211.3265</v>
      </c>
      <c r="Q1584" s="27">
        <v>1708075.51</v>
      </c>
      <c r="R1584" s="27">
        <v>0</v>
      </c>
      <c r="S1584" s="27">
        <v>0</v>
      </c>
      <c r="T1584" s="20">
        <f>Ugovori_OPULJP[[#This Row],[Bespovratna sredstva - Ukupno (EU+Nac) HRK
= Ukupna ugovorena vrijednost bespovratnih sredstava]]+Ugovori_OPULJP[[#This Row],[Javni doprinos korisnika - HRK]]+Ugovori_OPULJP[[#This Row],[Privatni doprinos korisnika - HRK]]</f>
        <v>1708075.51</v>
      </c>
      <c r="U1584" s="17" t="s">
        <v>32</v>
      </c>
      <c r="V1584" s="17" t="s">
        <v>29</v>
      </c>
      <c r="W1584" s="35" t="s">
        <v>5655</v>
      </c>
      <c r="X1584" s="35" t="s">
        <v>5041</v>
      </c>
      <c r="Y1584" s="11"/>
    </row>
    <row r="1585" spans="1:25" ht="51" customHeight="1" x14ac:dyDescent="0.2">
      <c r="A1585" s="33" t="s">
        <v>5656</v>
      </c>
      <c r="B1585" s="34" t="s">
        <v>700</v>
      </c>
      <c r="C1585" s="35" t="s">
        <v>5477</v>
      </c>
      <c r="D1585" s="35" t="s">
        <v>5482</v>
      </c>
      <c r="E1585" s="17" t="s">
        <v>74</v>
      </c>
      <c r="F1585" s="37" t="s">
        <v>5657</v>
      </c>
      <c r="G1585" s="37" t="s">
        <v>5658</v>
      </c>
      <c r="H1585" s="19">
        <v>42826</v>
      </c>
      <c r="I1585" s="19">
        <v>43556</v>
      </c>
      <c r="J1585" s="19" t="str">
        <f ca="1">IF(Ugovori_OPULJP[[#This Row],[DATUM ZAVRŠETKA OPERACIJE]]&lt;TODAY(),"završen","u provedbi")</f>
        <v>završen</v>
      </c>
      <c r="K1585" s="18" t="s">
        <v>97</v>
      </c>
      <c r="L1585" s="18" t="s">
        <v>97</v>
      </c>
      <c r="M1585" s="42">
        <v>0.85</v>
      </c>
      <c r="N1585" s="42">
        <v>0.15</v>
      </c>
      <c r="O1585" s="27">
        <f>Ugovori_OPULJP[[#This Row],[Bespovratna sredstva - Ukupno (EU+Nac) HRK
= Ukupna ugovorena vrijednost bespovratnih sredstava]]*Ugovori_OPULJP[[#This Row],[EU STOPA SUFINANCIRANJA %
EU CO-FINANCING RATE %]]</f>
        <v>1473542.7109999999</v>
      </c>
      <c r="P1585" s="27">
        <f>Ugovori_OPULJP[[#This Row],[Bespovratna sredstva - Ukupno (EU+Nac) HRK
= Ukupna ugovorena vrijednost bespovratnih sredstava]]*Ugovori_OPULJP[[#This Row],[STOPA NACIONALNOG SUFINANCIRANJA %]]</f>
        <v>260036.94899999996</v>
      </c>
      <c r="Q1585" s="27">
        <v>1733579.66</v>
      </c>
      <c r="R1585" s="27">
        <v>0</v>
      </c>
      <c r="S1585" s="27">
        <v>0</v>
      </c>
      <c r="T1585" s="20">
        <f>Ugovori_OPULJP[[#This Row],[Bespovratna sredstva - Ukupno (EU+Nac) HRK
= Ukupna ugovorena vrijednost bespovratnih sredstava]]+Ugovori_OPULJP[[#This Row],[Javni doprinos korisnika - HRK]]+Ugovori_OPULJP[[#This Row],[Privatni doprinos korisnika - HRK]]</f>
        <v>1733579.66</v>
      </c>
      <c r="U1585" s="17" t="s">
        <v>32</v>
      </c>
      <c r="V1585" s="17" t="s">
        <v>29</v>
      </c>
      <c r="W1585" s="35" t="s">
        <v>5659</v>
      </c>
      <c r="X1585" s="35" t="s">
        <v>5041</v>
      </c>
      <c r="Y1585" s="11"/>
    </row>
    <row r="1586" spans="1:25" ht="51" customHeight="1" x14ac:dyDescent="0.2">
      <c r="A1586" s="33" t="s">
        <v>5660</v>
      </c>
      <c r="B1586" s="34" t="s">
        <v>700</v>
      </c>
      <c r="C1586" s="35" t="s">
        <v>5477</v>
      </c>
      <c r="D1586" s="35" t="s">
        <v>5482</v>
      </c>
      <c r="E1586" s="17" t="s">
        <v>74</v>
      </c>
      <c r="F1586" s="37" t="s">
        <v>6768</v>
      </c>
      <c r="G1586" s="37" t="s">
        <v>2564</v>
      </c>
      <c r="H1586" s="19">
        <v>42822</v>
      </c>
      <c r="I1586" s="19">
        <v>43552</v>
      </c>
      <c r="J1586" s="19" t="str">
        <f ca="1">IF(Ugovori_OPULJP[[#This Row],[DATUM ZAVRŠETKA OPERACIJE]]&lt;TODAY(),"završen","u provedbi")</f>
        <v>završen</v>
      </c>
      <c r="K1586" s="18" t="s">
        <v>153</v>
      </c>
      <c r="L1586" s="18" t="s">
        <v>153</v>
      </c>
      <c r="M1586" s="42">
        <v>0.85</v>
      </c>
      <c r="N1586" s="42">
        <v>0.15</v>
      </c>
      <c r="O1586" s="27">
        <f>Ugovori_OPULJP[[#This Row],[Bespovratna sredstva - Ukupno (EU+Nac) HRK
= Ukupna ugovorena vrijednost bespovratnih sredstava]]*Ugovori_OPULJP[[#This Row],[EU STOPA SUFINANCIRANJA %
EU CO-FINANCING RATE %]]</f>
        <v>1446092.3774999999</v>
      </c>
      <c r="P1586" s="27">
        <f>Ugovori_OPULJP[[#This Row],[Bespovratna sredstva - Ukupno (EU+Nac) HRK
= Ukupna ugovorena vrijednost bespovratnih sredstava]]*Ugovori_OPULJP[[#This Row],[STOPA NACIONALNOG SUFINANCIRANJA %]]</f>
        <v>255192.77249999996</v>
      </c>
      <c r="Q1586" s="27">
        <v>1701285.15</v>
      </c>
      <c r="R1586" s="27">
        <v>0</v>
      </c>
      <c r="S1586" s="27">
        <v>0</v>
      </c>
      <c r="T1586" s="20">
        <f>Ugovori_OPULJP[[#This Row],[Bespovratna sredstva - Ukupno (EU+Nac) HRK
= Ukupna ugovorena vrijednost bespovratnih sredstava]]+Ugovori_OPULJP[[#This Row],[Javni doprinos korisnika - HRK]]+Ugovori_OPULJP[[#This Row],[Privatni doprinos korisnika - HRK]]</f>
        <v>1701285.15</v>
      </c>
      <c r="U1586" s="17" t="s">
        <v>32</v>
      </c>
      <c r="V1586" s="17" t="s">
        <v>29</v>
      </c>
      <c r="W1586" s="35" t="s">
        <v>5661</v>
      </c>
      <c r="X1586" s="35" t="s">
        <v>5041</v>
      </c>
      <c r="Y1586" s="11"/>
    </row>
    <row r="1587" spans="1:25" ht="51" customHeight="1" x14ac:dyDescent="0.2">
      <c r="A1587" s="33" t="s">
        <v>5662</v>
      </c>
      <c r="B1587" s="34" t="s">
        <v>700</v>
      </c>
      <c r="C1587" s="35" t="s">
        <v>5477</v>
      </c>
      <c r="D1587" s="35" t="s">
        <v>5482</v>
      </c>
      <c r="E1587" s="17" t="s">
        <v>74</v>
      </c>
      <c r="F1587" s="37" t="s">
        <v>5663</v>
      </c>
      <c r="G1587" s="37" t="s">
        <v>5664</v>
      </c>
      <c r="H1587" s="19">
        <v>42826</v>
      </c>
      <c r="I1587" s="19">
        <v>43556</v>
      </c>
      <c r="J1587" s="19" t="str">
        <f ca="1">IF(Ugovori_OPULJP[[#This Row],[DATUM ZAVRŠETKA OPERACIJE]]&lt;TODAY(),"završen","u provedbi")</f>
        <v>završen</v>
      </c>
      <c r="K1587" s="18" t="s">
        <v>248</v>
      </c>
      <c r="L1587" s="18" t="s">
        <v>248</v>
      </c>
      <c r="M1587" s="42">
        <v>0.85</v>
      </c>
      <c r="N1587" s="42">
        <v>0.15</v>
      </c>
      <c r="O1587" s="27">
        <f>Ugovori_OPULJP[[#This Row],[Bespovratna sredstva - Ukupno (EU+Nac) HRK
= Ukupna ugovorena vrijednost bespovratnih sredstava]]*Ugovori_OPULJP[[#This Row],[EU STOPA SUFINANCIRANJA %
EU CO-FINANCING RATE %]]</f>
        <v>1699950.9720000001</v>
      </c>
      <c r="P1587" s="27">
        <f>Ugovori_OPULJP[[#This Row],[Bespovratna sredstva - Ukupno (EU+Nac) HRK
= Ukupna ugovorena vrijednost bespovratnih sredstava]]*Ugovori_OPULJP[[#This Row],[STOPA NACIONALNOG SUFINANCIRANJA %]]</f>
        <v>299991.348</v>
      </c>
      <c r="Q1587" s="27">
        <v>1999942.32</v>
      </c>
      <c r="R1587" s="27">
        <v>0</v>
      </c>
      <c r="S1587" s="27">
        <v>0</v>
      </c>
      <c r="T1587" s="20">
        <f>Ugovori_OPULJP[[#This Row],[Bespovratna sredstva - Ukupno (EU+Nac) HRK
= Ukupna ugovorena vrijednost bespovratnih sredstava]]+Ugovori_OPULJP[[#This Row],[Javni doprinos korisnika - HRK]]+Ugovori_OPULJP[[#This Row],[Privatni doprinos korisnika - HRK]]</f>
        <v>1999942.32</v>
      </c>
      <c r="U1587" s="17" t="s">
        <v>32</v>
      </c>
      <c r="V1587" s="17" t="s">
        <v>29</v>
      </c>
      <c r="W1587" s="35" t="s">
        <v>5665</v>
      </c>
      <c r="X1587" s="35" t="s">
        <v>5041</v>
      </c>
      <c r="Y1587" s="11"/>
    </row>
    <row r="1588" spans="1:25" ht="51" customHeight="1" x14ac:dyDescent="0.2">
      <c r="A1588" s="33" t="s">
        <v>5666</v>
      </c>
      <c r="B1588" s="34" t="s">
        <v>700</v>
      </c>
      <c r="C1588" s="35" t="s">
        <v>5477</v>
      </c>
      <c r="D1588" s="35" t="s">
        <v>5482</v>
      </c>
      <c r="E1588" s="17" t="s">
        <v>74</v>
      </c>
      <c r="F1588" s="37" t="s">
        <v>5667</v>
      </c>
      <c r="G1588" s="37" t="s">
        <v>2168</v>
      </c>
      <c r="H1588" s="19">
        <v>42826</v>
      </c>
      <c r="I1588" s="19">
        <v>43556</v>
      </c>
      <c r="J1588" s="19" t="str">
        <f ca="1">IF(Ugovori_OPULJP[[#This Row],[DATUM ZAVRŠETKA OPERACIJE]]&lt;TODAY(),"završen","u provedbi")</f>
        <v>završen</v>
      </c>
      <c r="K1588" s="18" t="s">
        <v>184</v>
      </c>
      <c r="L1588" s="18" t="s">
        <v>184</v>
      </c>
      <c r="M1588" s="42">
        <v>0.85</v>
      </c>
      <c r="N1588" s="42">
        <v>0.15</v>
      </c>
      <c r="O1588" s="27">
        <f>Ugovori_OPULJP[[#This Row],[Bespovratna sredstva - Ukupno (EU+Nac) HRK
= Ukupna ugovorena vrijednost bespovratnih sredstava]]*Ugovori_OPULJP[[#This Row],[EU STOPA SUFINANCIRANJA %
EU CO-FINANCING RATE %]]</f>
        <v>494225.53</v>
      </c>
      <c r="P1588" s="27">
        <f>Ugovori_OPULJP[[#This Row],[Bespovratna sredstva - Ukupno (EU+Nac) HRK
= Ukupna ugovorena vrijednost bespovratnih sredstava]]*Ugovori_OPULJP[[#This Row],[STOPA NACIONALNOG SUFINANCIRANJA %]]</f>
        <v>87216.27</v>
      </c>
      <c r="Q1588" s="27">
        <v>581441.80000000005</v>
      </c>
      <c r="R1588" s="27">
        <v>0</v>
      </c>
      <c r="S1588" s="27">
        <v>0</v>
      </c>
      <c r="T1588" s="20">
        <f>Ugovori_OPULJP[[#This Row],[Bespovratna sredstva - Ukupno (EU+Nac) HRK
= Ukupna ugovorena vrijednost bespovratnih sredstava]]+Ugovori_OPULJP[[#This Row],[Javni doprinos korisnika - HRK]]+Ugovori_OPULJP[[#This Row],[Privatni doprinos korisnika - HRK]]</f>
        <v>581441.80000000005</v>
      </c>
      <c r="U1588" s="17" t="s">
        <v>32</v>
      </c>
      <c r="V1588" s="17" t="s">
        <v>29</v>
      </c>
      <c r="W1588" s="35" t="s">
        <v>5668</v>
      </c>
      <c r="X1588" s="35" t="s">
        <v>5041</v>
      </c>
      <c r="Y1588" s="11"/>
    </row>
    <row r="1589" spans="1:25" ht="51" customHeight="1" x14ac:dyDescent="0.2">
      <c r="A1589" s="33" t="s">
        <v>5669</v>
      </c>
      <c r="B1589" s="34" t="s">
        <v>700</v>
      </c>
      <c r="C1589" s="35" t="s">
        <v>5477</v>
      </c>
      <c r="D1589" s="35" t="s">
        <v>5482</v>
      </c>
      <c r="E1589" s="17" t="s">
        <v>74</v>
      </c>
      <c r="F1589" s="37" t="s">
        <v>5670</v>
      </c>
      <c r="G1589" s="37" t="s">
        <v>5671</v>
      </c>
      <c r="H1589" s="19">
        <v>42829</v>
      </c>
      <c r="I1589" s="19">
        <v>43559</v>
      </c>
      <c r="J1589" s="19" t="str">
        <f ca="1">IF(Ugovori_OPULJP[[#This Row],[DATUM ZAVRŠETKA OPERACIJE]]&lt;TODAY(),"završen","u provedbi")</f>
        <v>završen</v>
      </c>
      <c r="K1589" s="18" t="s">
        <v>31</v>
      </c>
      <c r="L1589" s="18" t="s">
        <v>31</v>
      </c>
      <c r="M1589" s="42">
        <v>0.85</v>
      </c>
      <c r="N1589" s="42">
        <v>0.15</v>
      </c>
      <c r="O1589" s="27">
        <f>Ugovori_OPULJP[[#This Row],[Bespovratna sredstva - Ukupno (EU+Nac) HRK
= Ukupna ugovorena vrijednost bespovratnih sredstava]]*Ugovori_OPULJP[[#This Row],[EU STOPA SUFINANCIRANJA %
EU CO-FINANCING RATE %]]</f>
        <v>628270.63199999998</v>
      </c>
      <c r="P1589" s="27">
        <f>Ugovori_OPULJP[[#This Row],[Bespovratna sredstva - Ukupno (EU+Nac) HRK
= Ukupna ugovorena vrijednost bespovratnih sredstava]]*Ugovori_OPULJP[[#This Row],[STOPA NACIONALNOG SUFINANCIRANJA %]]</f>
        <v>110871.288</v>
      </c>
      <c r="Q1589" s="27">
        <v>739141.92</v>
      </c>
      <c r="R1589" s="27">
        <v>0</v>
      </c>
      <c r="S1589" s="27">
        <v>0</v>
      </c>
      <c r="T1589" s="20">
        <f>Ugovori_OPULJP[[#This Row],[Bespovratna sredstva - Ukupno (EU+Nac) HRK
= Ukupna ugovorena vrijednost bespovratnih sredstava]]+Ugovori_OPULJP[[#This Row],[Javni doprinos korisnika - HRK]]+Ugovori_OPULJP[[#This Row],[Privatni doprinos korisnika - HRK]]</f>
        <v>739141.92</v>
      </c>
      <c r="U1589" s="17" t="s">
        <v>32</v>
      </c>
      <c r="V1589" s="17" t="s">
        <v>29</v>
      </c>
      <c r="W1589" s="35" t="s">
        <v>5672</v>
      </c>
      <c r="X1589" s="35" t="s">
        <v>5041</v>
      </c>
      <c r="Y1589" s="11"/>
    </row>
    <row r="1590" spans="1:25" ht="51" customHeight="1" x14ac:dyDescent="0.2">
      <c r="A1590" s="33" t="s">
        <v>5673</v>
      </c>
      <c r="B1590" s="34" t="s">
        <v>700</v>
      </c>
      <c r="C1590" s="35" t="s">
        <v>5477</v>
      </c>
      <c r="D1590" s="35" t="s">
        <v>5482</v>
      </c>
      <c r="E1590" s="17" t="s">
        <v>74</v>
      </c>
      <c r="F1590" s="37" t="s">
        <v>5674</v>
      </c>
      <c r="G1590" s="37" t="s">
        <v>1944</v>
      </c>
      <c r="H1590" s="19">
        <v>42826</v>
      </c>
      <c r="I1590" s="19">
        <v>43556</v>
      </c>
      <c r="J1590" s="19" t="str">
        <f ca="1">IF(Ugovori_OPULJP[[#This Row],[DATUM ZAVRŠETKA OPERACIJE]]&lt;TODAY(),"završen","u provedbi")</f>
        <v>završen</v>
      </c>
      <c r="K1590" s="18" t="s">
        <v>354</v>
      </c>
      <c r="L1590" s="18" t="s">
        <v>354</v>
      </c>
      <c r="M1590" s="42">
        <v>0.85</v>
      </c>
      <c r="N1590" s="42">
        <v>0.15</v>
      </c>
      <c r="O1590" s="27">
        <f>Ugovori_OPULJP[[#This Row],[Bespovratna sredstva - Ukupno (EU+Nac) HRK
= Ukupna ugovorena vrijednost bespovratnih sredstava]]*Ugovori_OPULJP[[#This Row],[EU STOPA SUFINANCIRANJA %
EU CO-FINANCING RATE %]]</f>
        <v>1589314.2664999999</v>
      </c>
      <c r="P1590" s="27">
        <f>Ugovori_OPULJP[[#This Row],[Bespovratna sredstva - Ukupno (EU+Nac) HRK
= Ukupna ugovorena vrijednost bespovratnih sredstava]]*Ugovori_OPULJP[[#This Row],[STOPA NACIONALNOG SUFINANCIRANJA %]]</f>
        <v>280467.22349999996</v>
      </c>
      <c r="Q1590" s="27">
        <v>1869781.49</v>
      </c>
      <c r="R1590" s="27">
        <v>0</v>
      </c>
      <c r="S1590" s="27">
        <v>0</v>
      </c>
      <c r="T1590" s="20">
        <f>Ugovori_OPULJP[[#This Row],[Bespovratna sredstva - Ukupno (EU+Nac) HRK
= Ukupna ugovorena vrijednost bespovratnih sredstava]]+Ugovori_OPULJP[[#This Row],[Javni doprinos korisnika - HRK]]+Ugovori_OPULJP[[#This Row],[Privatni doprinos korisnika - HRK]]</f>
        <v>1869781.49</v>
      </c>
      <c r="U1590" s="17" t="s">
        <v>32</v>
      </c>
      <c r="V1590" s="17" t="s">
        <v>29</v>
      </c>
      <c r="W1590" s="35" t="s">
        <v>5675</v>
      </c>
      <c r="X1590" s="35" t="s">
        <v>5041</v>
      </c>
      <c r="Y1590" s="11"/>
    </row>
    <row r="1591" spans="1:25" ht="63.75" customHeight="1" x14ac:dyDescent="0.2">
      <c r="A1591" s="33" t="s">
        <v>5676</v>
      </c>
      <c r="B1591" s="34" t="s">
        <v>700</v>
      </c>
      <c r="C1591" s="35" t="s">
        <v>5477</v>
      </c>
      <c r="D1591" s="35" t="s">
        <v>5482</v>
      </c>
      <c r="E1591" s="17" t="s">
        <v>74</v>
      </c>
      <c r="F1591" s="37" t="s">
        <v>5677</v>
      </c>
      <c r="G1591" s="37" t="s">
        <v>2530</v>
      </c>
      <c r="H1591" s="19">
        <v>42826</v>
      </c>
      <c r="I1591" s="19">
        <v>43556</v>
      </c>
      <c r="J1591" s="19" t="str">
        <f ca="1">IF(Ugovori_OPULJP[[#This Row],[DATUM ZAVRŠETKA OPERACIJE]]&lt;TODAY(),"završen","u provedbi")</f>
        <v>završen</v>
      </c>
      <c r="K1591" s="18" t="s">
        <v>82</v>
      </c>
      <c r="L1591" s="18" t="s">
        <v>82</v>
      </c>
      <c r="M1591" s="42">
        <v>0.85</v>
      </c>
      <c r="N1591" s="42">
        <v>0.15</v>
      </c>
      <c r="O1591" s="27">
        <f>Ugovori_OPULJP[[#This Row],[Bespovratna sredstva - Ukupno (EU+Nac) HRK
= Ukupna ugovorena vrijednost bespovratnih sredstava]]*Ugovori_OPULJP[[#This Row],[EU STOPA SUFINANCIRANJA %
EU CO-FINANCING RATE %]]</f>
        <v>1214961.389</v>
      </c>
      <c r="P1591" s="27">
        <f>Ugovori_OPULJP[[#This Row],[Bespovratna sredstva - Ukupno (EU+Nac) HRK
= Ukupna ugovorena vrijednost bespovratnih sredstava]]*Ugovori_OPULJP[[#This Row],[STOPA NACIONALNOG SUFINANCIRANJA %]]</f>
        <v>214404.951</v>
      </c>
      <c r="Q1591" s="27">
        <v>1429366.34</v>
      </c>
      <c r="R1591" s="27">
        <v>0</v>
      </c>
      <c r="S1591" s="27">
        <v>0</v>
      </c>
      <c r="T1591" s="20">
        <f>Ugovori_OPULJP[[#This Row],[Bespovratna sredstva - Ukupno (EU+Nac) HRK
= Ukupna ugovorena vrijednost bespovratnih sredstava]]+Ugovori_OPULJP[[#This Row],[Javni doprinos korisnika - HRK]]+Ugovori_OPULJP[[#This Row],[Privatni doprinos korisnika - HRK]]</f>
        <v>1429366.34</v>
      </c>
      <c r="U1591" s="17" t="s">
        <v>32</v>
      </c>
      <c r="V1591" s="17" t="s">
        <v>29</v>
      </c>
      <c r="W1591" s="35" t="s">
        <v>5678</v>
      </c>
      <c r="X1591" s="35" t="s">
        <v>5041</v>
      </c>
      <c r="Y1591" s="11"/>
    </row>
    <row r="1592" spans="1:25" ht="38.25" customHeight="1" x14ac:dyDescent="0.2">
      <c r="A1592" s="33" t="s">
        <v>5679</v>
      </c>
      <c r="B1592" s="34" t="s">
        <v>700</v>
      </c>
      <c r="C1592" s="35" t="s">
        <v>5477</v>
      </c>
      <c r="D1592" s="35" t="s">
        <v>5482</v>
      </c>
      <c r="E1592" s="17" t="s">
        <v>74</v>
      </c>
      <c r="F1592" s="37" t="s">
        <v>5680</v>
      </c>
      <c r="G1592" s="37" t="s">
        <v>3687</v>
      </c>
      <c r="H1592" s="19">
        <v>42826</v>
      </c>
      <c r="I1592" s="19">
        <v>43556</v>
      </c>
      <c r="J1592" s="19" t="str">
        <f ca="1">IF(Ugovori_OPULJP[[#This Row],[DATUM ZAVRŠETKA OPERACIJE]]&lt;TODAY(),"završen","u provedbi")</f>
        <v>završen</v>
      </c>
      <c r="K1592" s="18" t="s">
        <v>320</v>
      </c>
      <c r="L1592" s="18" t="s">
        <v>320</v>
      </c>
      <c r="M1592" s="42">
        <v>0.85</v>
      </c>
      <c r="N1592" s="42">
        <v>0.15</v>
      </c>
      <c r="O1592" s="27">
        <f>Ugovori_OPULJP[[#This Row],[Bespovratna sredstva - Ukupno (EU+Nac) HRK
= Ukupna ugovorena vrijednost bespovratnih sredstava]]*Ugovori_OPULJP[[#This Row],[EU STOPA SUFINANCIRANJA %
EU CO-FINANCING RATE %]]</f>
        <v>1591990.7464999999</v>
      </c>
      <c r="P1592" s="27">
        <f>Ugovori_OPULJP[[#This Row],[Bespovratna sredstva - Ukupno (EU+Nac) HRK
= Ukupna ugovorena vrijednost bespovratnih sredstava]]*Ugovori_OPULJP[[#This Row],[STOPA NACIONALNOG SUFINANCIRANJA %]]</f>
        <v>280939.54349999997</v>
      </c>
      <c r="Q1592" s="27">
        <v>1872930.29</v>
      </c>
      <c r="R1592" s="27">
        <v>0</v>
      </c>
      <c r="S1592" s="27">
        <v>0</v>
      </c>
      <c r="T1592" s="20">
        <f>Ugovori_OPULJP[[#This Row],[Bespovratna sredstva - Ukupno (EU+Nac) HRK
= Ukupna ugovorena vrijednost bespovratnih sredstava]]+Ugovori_OPULJP[[#This Row],[Javni doprinos korisnika - HRK]]+Ugovori_OPULJP[[#This Row],[Privatni doprinos korisnika - HRK]]</f>
        <v>1872930.29</v>
      </c>
      <c r="U1592" s="17" t="s">
        <v>32</v>
      </c>
      <c r="V1592" s="17" t="s">
        <v>29</v>
      </c>
      <c r="W1592" s="35" t="s">
        <v>5569</v>
      </c>
      <c r="X1592" s="35" t="s">
        <v>5041</v>
      </c>
      <c r="Y1592" s="11"/>
    </row>
    <row r="1593" spans="1:25" ht="51" customHeight="1" x14ac:dyDescent="0.2">
      <c r="A1593" s="33" t="s">
        <v>5681</v>
      </c>
      <c r="B1593" s="34" t="s">
        <v>700</v>
      </c>
      <c r="C1593" s="35" t="s">
        <v>5477</v>
      </c>
      <c r="D1593" s="35" t="s">
        <v>5482</v>
      </c>
      <c r="E1593" s="17" t="s">
        <v>74</v>
      </c>
      <c r="F1593" s="37" t="s">
        <v>5682</v>
      </c>
      <c r="G1593" s="37" t="s">
        <v>2875</v>
      </c>
      <c r="H1593" s="19">
        <v>42822</v>
      </c>
      <c r="I1593" s="19">
        <v>43552</v>
      </c>
      <c r="J1593" s="19" t="str">
        <f ca="1">IF(Ugovori_OPULJP[[#This Row],[DATUM ZAVRŠETKA OPERACIJE]]&lt;TODAY(),"završen","u provedbi")</f>
        <v>završen</v>
      </c>
      <c r="K1593" s="18" t="s">
        <v>5683</v>
      </c>
      <c r="L1593" s="18" t="s">
        <v>92</v>
      </c>
      <c r="M1593" s="42">
        <v>0.85</v>
      </c>
      <c r="N1593" s="42">
        <v>0.15</v>
      </c>
      <c r="O1593" s="27">
        <f>Ugovori_OPULJP[[#This Row],[Bespovratna sredstva - Ukupno (EU+Nac) HRK
= Ukupna ugovorena vrijednost bespovratnih sredstava]]*Ugovori_OPULJP[[#This Row],[EU STOPA SUFINANCIRANJA %
EU CO-FINANCING RATE %]]</f>
        <v>1649364.4375</v>
      </c>
      <c r="P1593" s="27">
        <f>Ugovori_OPULJP[[#This Row],[Bespovratna sredstva - Ukupno (EU+Nac) HRK
= Ukupna ugovorena vrijednost bespovratnih sredstava]]*Ugovori_OPULJP[[#This Row],[STOPA NACIONALNOG SUFINANCIRANJA %]]</f>
        <v>291064.3125</v>
      </c>
      <c r="Q1593" s="27">
        <v>1940428.75</v>
      </c>
      <c r="R1593" s="27">
        <v>0</v>
      </c>
      <c r="S1593" s="27">
        <v>0</v>
      </c>
      <c r="T1593" s="20">
        <f>Ugovori_OPULJP[[#This Row],[Bespovratna sredstva - Ukupno (EU+Nac) HRK
= Ukupna ugovorena vrijednost bespovratnih sredstava]]+Ugovori_OPULJP[[#This Row],[Javni doprinos korisnika - HRK]]+Ugovori_OPULJP[[#This Row],[Privatni doprinos korisnika - HRK]]</f>
        <v>1940428.75</v>
      </c>
      <c r="U1593" s="17" t="s">
        <v>32</v>
      </c>
      <c r="V1593" s="17" t="s">
        <v>29</v>
      </c>
      <c r="W1593" s="35" t="s">
        <v>5684</v>
      </c>
      <c r="X1593" s="35" t="s">
        <v>5041</v>
      </c>
      <c r="Y1593" s="11"/>
    </row>
    <row r="1594" spans="1:25" ht="51" customHeight="1" x14ac:dyDescent="0.2">
      <c r="A1594" s="33" t="s">
        <v>5685</v>
      </c>
      <c r="B1594" s="34" t="s">
        <v>700</v>
      </c>
      <c r="C1594" s="35" t="s">
        <v>5477</v>
      </c>
      <c r="D1594" s="35" t="s">
        <v>5482</v>
      </c>
      <c r="E1594" s="17" t="s">
        <v>74</v>
      </c>
      <c r="F1594" s="37" t="s">
        <v>5634</v>
      </c>
      <c r="G1594" s="23" t="s">
        <v>539</v>
      </c>
      <c r="H1594" s="19">
        <v>42822</v>
      </c>
      <c r="I1594" s="19">
        <v>43552</v>
      </c>
      <c r="J1594" s="19" t="str">
        <f ca="1">IF(Ugovori_OPULJP[[#This Row],[DATUM ZAVRŠETKA OPERACIJE]]&lt;TODAY(),"završen","u provedbi")</f>
        <v>završen</v>
      </c>
      <c r="K1594" s="18" t="s">
        <v>5686</v>
      </c>
      <c r="L1594" s="18" t="s">
        <v>243</v>
      </c>
      <c r="M1594" s="42">
        <v>0.85</v>
      </c>
      <c r="N1594" s="42">
        <v>0.15</v>
      </c>
      <c r="O1594" s="27">
        <f>Ugovori_OPULJP[[#This Row],[Bespovratna sredstva - Ukupno (EU+Nac) HRK
= Ukupna ugovorena vrijednost bespovratnih sredstava]]*Ugovori_OPULJP[[#This Row],[EU STOPA SUFINANCIRANJA %
EU CO-FINANCING RATE %]]</f>
        <v>1571814.1775</v>
      </c>
      <c r="P1594" s="27">
        <f>Ugovori_OPULJP[[#This Row],[Bespovratna sredstva - Ukupno (EU+Nac) HRK
= Ukupna ugovorena vrijednost bespovratnih sredstava]]*Ugovori_OPULJP[[#This Row],[STOPA NACIONALNOG SUFINANCIRANJA %]]</f>
        <v>277378.97249999997</v>
      </c>
      <c r="Q1594" s="27">
        <v>1849193.15</v>
      </c>
      <c r="R1594" s="27">
        <v>0</v>
      </c>
      <c r="S1594" s="27">
        <v>0</v>
      </c>
      <c r="T1594" s="20">
        <f>Ugovori_OPULJP[[#This Row],[Bespovratna sredstva - Ukupno (EU+Nac) HRK
= Ukupna ugovorena vrijednost bespovratnih sredstava]]+Ugovori_OPULJP[[#This Row],[Javni doprinos korisnika - HRK]]+Ugovori_OPULJP[[#This Row],[Privatni doprinos korisnika - HRK]]</f>
        <v>1849193.15</v>
      </c>
      <c r="U1594" s="17" t="s">
        <v>32</v>
      </c>
      <c r="V1594" s="17" t="s">
        <v>29</v>
      </c>
      <c r="W1594" s="35" t="s">
        <v>5687</v>
      </c>
      <c r="X1594" s="35" t="s">
        <v>5041</v>
      </c>
      <c r="Y1594" s="11"/>
    </row>
    <row r="1595" spans="1:25" ht="51" customHeight="1" x14ac:dyDescent="0.2">
      <c r="A1595" s="33" t="s">
        <v>5688</v>
      </c>
      <c r="B1595" s="36" t="s">
        <v>700</v>
      </c>
      <c r="C1595" s="35" t="s">
        <v>5477</v>
      </c>
      <c r="D1595" s="35" t="s">
        <v>5482</v>
      </c>
      <c r="E1595" s="17" t="s">
        <v>74</v>
      </c>
      <c r="F1595" s="37" t="s">
        <v>5689</v>
      </c>
      <c r="G1595" s="37" t="s">
        <v>439</v>
      </c>
      <c r="H1595" s="19">
        <v>42823</v>
      </c>
      <c r="I1595" s="19">
        <v>43553</v>
      </c>
      <c r="J1595" s="19" t="str">
        <f ca="1">IF(Ugovori_OPULJP[[#This Row],[DATUM ZAVRŠETKA OPERACIJE]]&lt;TODAY(),"završen","u provedbi")</f>
        <v>završen</v>
      </c>
      <c r="K1595" s="18" t="s">
        <v>5690</v>
      </c>
      <c r="L1595" s="18" t="s">
        <v>92</v>
      </c>
      <c r="M1595" s="42">
        <v>0.85</v>
      </c>
      <c r="N1595" s="42">
        <v>0.15</v>
      </c>
      <c r="O1595" s="27">
        <f>Ugovori_OPULJP[[#This Row],[Bespovratna sredstva - Ukupno (EU+Nac) HRK
= Ukupna ugovorena vrijednost bespovratnih sredstava]]*Ugovori_OPULJP[[#This Row],[EU STOPA SUFINANCIRANJA %
EU CO-FINANCING RATE %]]</f>
        <v>1152490.027</v>
      </c>
      <c r="P1595" s="27">
        <f>Ugovori_OPULJP[[#This Row],[Bespovratna sredstva - Ukupno (EU+Nac) HRK
= Ukupna ugovorena vrijednost bespovratnih sredstava]]*Ugovori_OPULJP[[#This Row],[STOPA NACIONALNOG SUFINANCIRANJA %]]</f>
        <v>203380.59300000002</v>
      </c>
      <c r="Q1595" s="27">
        <v>1355870.62</v>
      </c>
      <c r="R1595" s="27">
        <v>0</v>
      </c>
      <c r="S1595" s="27">
        <v>0</v>
      </c>
      <c r="T1595" s="20">
        <f>Ugovori_OPULJP[[#This Row],[Bespovratna sredstva - Ukupno (EU+Nac) HRK
= Ukupna ugovorena vrijednost bespovratnih sredstava]]+Ugovori_OPULJP[[#This Row],[Javni doprinos korisnika - HRK]]+Ugovori_OPULJP[[#This Row],[Privatni doprinos korisnika - HRK]]</f>
        <v>1355870.62</v>
      </c>
      <c r="U1595" s="17" t="s">
        <v>32</v>
      </c>
      <c r="V1595" s="17" t="s">
        <v>29</v>
      </c>
      <c r="W1595" s="35" t="s">
        <v>5691</v>
      </c>
      <c r="X1595" s="35" t="s">
        <v>5041</v>
      </c>
      <c r="Y1595" s="11"/>
    </row>
    <row r="1596" spans="1:25" ht="51" customHeight="1" x14ac:dyDescent="0.2">
      <c r="A1596" s="33" t="s">
        <v>5692</v>
      </c>
      <c r="B1596" s="36" t="s">
        <v>700</v>
      </c>
      <c r="C1596" s="35" t="s">
        <v>5477</v>
      </c>
      <c r="D1596" s="35" t="s">
        <v>5482</v>
      </c>
      <c r="E1596" s="17" t="s">
        <v>74</v>
      </c>
      <c r="F1596" s="37" t="s">
        <v>5693</v>
      </c>
      <c r="G1596" s="37" t="s">
        <v>5694</v>
      </c>
      <c r="H1596" s="19">
        <v>42851</v>
      </c>
      <c r="I1596" s="19">
        <v>43581</v>
      </c>
      <c r="J1596" s="19" t="str">
        <f ca="1">IF(Ugovori_OPULJP[[#This Row],[DATUM ZAVRŠETKA OPERACIJE]]&lt;TODAY(),"završen","u provedbi")</f>
        <v>završen</v>
      </c>
      <c r="K1596" s="18" t="s">
        <v>5695</v>
      </c>
      <c r="L1596" s="18" t="s">
        <v>31</v>
      </c>
      <c r="M1596" s="42">
        <v>0.85</v>
      </c>
      <c r="N1596" s="42">
        <v>0.15</v>
      </c>
      <c r="O1596" s="27">
        <f>Ugovori_OPULJP[[#This Row],[Bespovratna sredstva - Ukupno (EU+Nac) HRK
= Ukupna ugovorena vrijednost bespovratnih sredstava]]*Ugovori_OPULJP[[#This Row],[EU STOPA SUFINANCIRANJA %
EU CO-FINANCING RATE %]]</f>
        <v>1208311.0825</v>
      </c>
      <c r="P1596" s="27">
        <f>Ugovori_OPULJP[[#This Row],[Bespovratna sredstva - Ukupno (EU+Nac) HRK
= Ukupna ugovorena vrijednost bespovratnih sredstava]]*Ugovori_OPULJP[[#This Row],[STOPA NACIONALNOG SUFINANCIRANJA %]]</f>
        <v>213231.36749999999</v>
      </c>
      <c r="Q1596" s="27">
        <v>1421542.45</v>
      </c>
      <c r="R1596" s="27">
        <v>0</v>
      </c>
      <c r="S1596" s="27">
        <v>0</v>
      </c>
      <c r="T1596" s="20">
        <f>Ugovori_OPULJP[[#This Row],[Bespovratna sredstva - Ukupno (EU+Nac) HRK
= Ukupna ugovorena vrijednost bespovratnih sredstava]]+Ugovori_OPULJP[[#This Row],[Javni doprinos korisnika - HRK]]+Ugovori_OPULJP[[#This Row],[Privatni doprinos korisnika - HRK]]</f>
        <v>1421542.45</v>
      </c>
      <c r="U1596" s="17" t="s">
        <v>32</v>
      </c>
      <c r="V1596" s="17" t="s">
        <v>29</v>
      </c>
      <c r="W1596" s="35" t="s">
        <v>5696</v>
      </c>
      <c r="X1596" s="35" t="s">
        <v>5041</v>
      </c>
      <c r="Y1596" s="11"/>
    </row>
    <row r="1597" spans="1:25" ht="51" customHeight="1" x14ac:dyDescent="0.2">
      <c r="A1597" s="33" t="s">
        <v>5697</v>
      </c>
      <c r="B1597" s="36" t="s">
        <v>700</v>
      </c>
      <c r="C1597" s="35" t="s">
        <v>5477</v>
      </c>
      <c r="D1597" s="35" t="s">
        <v>5482</v>
      </c>
      <c r="E1597" s="17" t="s">
        <v>74</v>
      </c>
      <c r="F1597" s="37" t="s">
        <v>5698</v>
      </c>
      <c r="G1597" s="37" t="s">
        <v>3556</v>
      </c>
      <c r="H1597" s="19">
        <v>42828</v>
      </c>
      <c r="I1597" s="19">
        <v>43558</v>
      </c>
      <c r="J1597" s="19" t="str">
        <f ca="1">IF(Ugovori_OPULJP[[#This Row],[DATUM ZAVRŠETKA OPERACIJE]]&lt;TODAY(),"završen","u provedbi")</f>
        <v>završen</v>
      </c>
      <c r="K1597" s="18" t="s">
        <v>5699</v>
      </c>
      <c r="L1597" s="18" t="s">
        <v>243</v>
      </c>
      <c r="M1597" s="42">
        <v>0.85</v>
      </c>
      <c r="N1597" s="42">
        <v>0.15</v>
      </c>
      <c r="O1597" s="27">
        <f>Ugovori_OPULJP[[#This Row],[Bespovratna sredstva - Ukupno (EU+Nac) HRK
= Ukupna ugovorena vrijednost bespovratnih sredstava]]*Ugovori_OPULJP[[#This Row],[EU STOPA SUFINANCIRANJA %
EU CO-FINANCING RATE %]]</f>
        <v>839473.6</v>
      </c>
      <c r="P1597" s="27">
        <f>Ugovori_OPULJP[[#This Row],[Bespovratna sredstva - Ukupno (EU+Nac) HRK
= Ukupna ugovorena vrijednost bespovratnih sredstava]]*Ugovori_OPULJP[[#This Row],[STOPA NACIONALNOG SUFINANCIRANJA %]]</f>
        <v>148142.39999999999</v>
      </c>
      <c r="Q1597" s="27">
        <v>987616</v>
      </c>
      <c r="R1597" s="27">
        <v>0</v>
      </c>
      <c r="S1597" s="27">
        <v>0</v>
      </c>
      <c r="T1597" s="20">
        <f>Ugovori_OPULJP[[#This Row],[Bespovratna sredstva - Ukupno (EU+Nac) HRK
= Ukupna ugovorena vrijednost bespovratnih sredstava]]+Ugovori_OPULJP[[#This Row],[Javni doprinos korisnika - HRK]]+Ugovori_OPULJP[[#This Row],[Privatni doprinos korisnika - HRK]]</f>
        <v>987616</v>
      </c>
      <c r="U1597" s="17" t="s">
        <v>32</v>
      </c>
      <c r="V1597" s="17" t="s">
        <v>29</v>
      </c>
      <c r="W1597" s="35" t="s">
        <v>5700</v>
      </c>
      <c r="X1597" s="35" t="s">
        <v>5041</v>
      </c>
      <c r="Y1597" s="11"/>
    </row>
    <row r="1598" spans="1:25" ht="51" customHeight="1" x14ac:dyDescent="0.2">
      <c r="A1598" s="33" t="s">
        <v>5701</v>
      </c>
      <c r="B1598" s="34" t="s">
        <v>700</v>
      </c>
      <c r="C1598" s="35" t="s">
        <v>5477</v>
      </c>
      <c r="D1598" s="35" t="s">
        <v>5482</v>
      </c>
      <c r="E1598" s="17" t="s">
        <v>74</v>
      </c>
      <c r="F1598" s="37" t="s">
        <v>5702</v>
      </c>
      <c r="G1598" s="37" t="s">
        <v>5703</v>
      </c>
      <c r="H1598" s="19">
        <v>42828</v>
      </c>
      <c r="I1598" s="19">
        <v>43468</v>
      </c>
      <c r="J1598" s="19" t="str">
        <f ca="1">IF(Ugovori_OPULJP[[#This Row],[DATUM ZAVRŠETKA OPERACIJE]]&lt;TODAY(),"završen","u provedbi")</f>
        <v>završen</v>
      </c>
      <c r="K1598" s="18" t="s">
        <v>171</v>
      </c>
      <c r="L1598" s="18" t="s">
        <v>171</v>
      </c>
      <c r="M1598" s="42">
        <v>0.85</v>
      </c>
      <c r="N1598" s="42">
        <v>0.15</v>
      </c>
      <c r="O1598" s="27">
        <f>Ugovori_OPULJP[[#This Row],[Bespovratna sredstva - Ukupno (EU+Nac) HRK
= Ukupna ugovorena vrijednost bespovratnih sredstava]]*Ugovori_OPULJP[[#This Row],[EU STOPA SUFINANCIRANJA %
EU CO-FINANCING RATE %]]</f>
        <v>1178364.2395000001</v>
      </c>
      <c r="P1598" s="27">
        <f>Ugovori_OPULJP[[#This Row],[Bespovratna sredstva - Ukupno (EU+Nac) HRK
= Ukupna ugovorena vrijednost bespovratnih sredstava]]*Ugovori_OPULJP[[#This Row],[STOPA NACIONALNOG SUFINANCIRANJA %]]</f>
        <v>207946.6305</v>
      </c>
      <c r="Q1598" s="27">
        <v>1386310.87</v>
      </c>
      <c r="R1598" s="27">
        <v>0</v>
      </c>
      <c r="S1598" s="27">
        <v>0</v>
      </c>
      <c r="T1598" s="20">
        <f>Ugovori_OPULJP[[#This Row],[Bespovratna sredstva - Ukupno (EU+Nac) HRK
= Ukupna ugovorena vrijednost bespovratnih sredstava]]+Ugovori_OPULJP[[#This Row],[Javni doprinos korisnika - HRK]]+Ugovori_OPULJP[[#This Row],[Privatni doprinos korisnika - HRK]]</f>
        <v>1386310.87</v>
      </c>
      <c r="U1598" s="17" t="s">
        <v>32</v>
      </c>
      <c r="V1598" s="17" t="s">
        <v>29</v>
      </c>
      <c r="W1598" s="35" t="s">
        <v>5704</v>
      </c>
      <c r="X1598" s="35" t="s">
        <v>5041</v>
      </c>
      <c r="Y1598" s="11"/>
    </row>
    <row r="1599" spans="1:25" ht="76.5" customHeight="1" x14ac:dyDescent="0.2">
      <c r="A1599" s="33" t="s">
        <v>5705</v>
      </c>
      <c r="B1599" s="34" t="s">
        <v>700</v>
      </c>
      <c r="C1599" s="35" t="s">
        <v>5477</v>
      </c>
      <c r="D1599" s="35" t="s">
        <v>5482</v>
      </c>
      <c r="E1599" s="17" t="s">
        <v>74</v>
      </c>
      <c r="F1599" s="37" t="s">
        <v>5706</v>
      </c>
      <c r="G1599" s="37" t="s">
        <v>3085</v>
      </c>
      <c r="H1599" s="19">
        <v>42829</v>
      </c>
      <c r="I1599" s="19">
        <v>43559</v>
      </c>
      <c r="J1599" s="19" t="str">
        <f ca="1">IF(Ugovori_OPULJP[[#This Row],[DATUM ZAVRŠETKA OPERACIJE]]&lt;TODAY(),"završen","u provedbi")</f>
        <v>završen</v>
      </c>
      <c r="K1599" s="18" t="s">
        <v>82</v>
      </c>
      <c r="L1599" s="18" t="s">
        <v>82</v>
      </c>
      <c r="M1599" s="42">
        <v>0.85</v>
      </c>
      <c r="N1599" s="42">
        <v>0.15</v>
      </c>
      <c r="O1599" s="27">
        <f>Ugovori_OPULJP[[#This Row],[Bespovratna sredstva - Ukupno (EU+Nac) HRK
= Ukupna ugovorena vrijednost bespovratnih sredstava]]*Ugovori_OPULJP[[#This Row],[EU STOPA SUFINANCIRANJA %
EU CO-FINANCING RATE %]]</f>
        <v>358441.95699999999</v>
      </c>
      <c r="P1599" s="27">
        <f>Ugovori_OPULJP[[#This Row],[Bespovratna sredstva - Ukupno (EU+Nac) HRK
= Ukupna ugovorena vrijednost bespovratnih sredstava]]*Ugovori_OPULJP[[#This Row],[STOPA NACIONALNOG SUFINANCIRANJA %]]</f>
        <v>63254.462999999996</v>
      </c>
      <c r="Q1599" s="27">
        <v>421696.42</v>
      </c>
      <c r="R1599" s="27">
        <v>0</v>
      </c>
      <c r="S1599" s="27">
        <v>0</v>
      </c>
      <c r="T1599" s="20">
        <f>Ugovori_OPULJP[[#This Row],[Bespovratna sredstva - Ukupno (EU+Nac) HRK
= Ukupna ugovorena vrijednost bespovratnih sredstava]]+Ugovori_OPULJP[[#This Row],[Javni doprinos korisnika - HRK]]+Ugovori_OPULJP[[#This Row],[Privatni doprinos korisnika - HRK]]</f>
        <v>421696.42</v>
      </c>
      <c r="U1599" s="17" t="s">
        <v>32</v>
      </c>
      <c r="V1599" s="17" t="s">
        <v>29</v>
      </c>
      <c r="W1599" s="35" t="s">
        <v>5707</v>
      </c>
      <c r="X1599" s="35" t="s">
        <v>5041</v>
      </c>
      <c r="Y1599" s="11"/>
    </row>
    <row r="1600" spans="1:25" ht="51" customHeight="1" x14ac:dyDescent="0.2">
      <c r="A1600" s="33" t="s">
        <v>5708</v>
      </c>
      <c r="B1600" s="34" t="s">
        <v>700</v>
      </c>
      <c r="C1600" s="35" t="s">
        <v>5477</v>
      </c>
      <c r="D1600" s="35" t="s">
        <v>5482</v>
      </c>
      <c r="E1600" s="17" t="s">
        <v>74</v>
      </c>
      <c r="F1600" s="37" t="s">
        <v>5709</v>
      </c>
      <c r="G1600" s="37" t="s">
        <v>5710</v>
      </c>
      <c r="H1600" s="19">
        <v>42822</v>
      </c>
      <c r="I1600" s="19">
        <v>43552</v>
      </c>
      <c r="J1600" s="19" t="str">
        <f ca="1">IF(Ugovori_OPULJP[[#This Row],[DATUM ZAVRŠETKA OPERACIJE]]&lt;TODAY(),"završen","u provedbi")</f>
        <v>završen</v>
      </c>
      <c r="K1600" s="18" t="s">
        <v>31</v>
      </c>
      <c r="L1600" s="18" t="s">
        <v>31</v>
      </c>
      <c r="M1600" s="42">
        <v>0.85</v>
      </c>
      <c r="N1600" s="42">
        <v>0.15</v>
      </c>
      <c r="O1600" s="27">
        <f>Ugovori_OPULJP[[#This Row],[Bespovratna sredstva - Ukupno (EU+Nac) HRK
= Ukupna ugovorena vrijednost bespovratnih sredstava]]*Ugovori_OPULJP[[#This Row],[EU STOPA SUFINANCIRANJA %
EU CO-FINANCING RATE %]]</f>
        <v>1488237.6725000001</v>
      </c>
      <c r="P1600" s="27">
        <f>Ugovori_OPULJP[[#This Row],[Bespovratna sredstva - Ukupno (EU+Nac) HRK
= Ukupna ugovorena vrijednost bespovratnih sredstava]]*Ugovori_OPULJP[[#This Row],[STOPA NACIONALNOG SUFINANCIRANJA %]]</f>
        <v>262630.17749999999</v>
      </c>
      <c r="Q1600" s="27">
        <v>1750867.85</v>
      </c>
      <c r="R1600" s="27">
        <v>0</v>
      </c>
      <c r="S1600" s="27">
        <v>0</v>
      </c>
      <c r="T1600" s="20">
        <f>Ugovori_OPULJP[[#This Row],[Bespovratna sredstva - Ukupno (EU+Nac) HRK
= Ukupna ugovorena vrijednost bespovratnih sredstava]]+Ugovori_OPULJP[[#This Row],[Javni doprinos korisnika - HRK]]+Ugovori_OPULJP[[#This Row],[Privatni doprinos korisnika - HRK]]</f>
        <v>1750867.85</v>
      </c>
      <c r="U1600" s="17" t="s">
        <v>32</v>
      </c>
      <c r="V1600" s="17" t="s">
        <v>29</v>
      </c>
      <c r="W1600" s="35" t="s">
        <v>5711</v>
      </c>
      <c r="X1600" s="35" t="s">
        <v>5041</v>
      </c>
      <c r="Y1600" s="11"/>
    </row>
    <row r="1601" spans="1:25" ht="51" customHeight="1" x14ac:dyDescent="0.2">
      <c r="A1601" s="33" t="s">
        <v>5712</v>
      </c>
      <c r="B1601" s="34" t="s">
        <v>700</v>
      </c>
      <c r="C1601" s="35" t="s">
        <v>5477</v>
      </c>
      <c r="D1601" s="35" t="s">
        <v>5482</v>
      </c>
      <c r="E1601" s="17" t="s">
        <v>74</v>
      </c>
      <c r="F1601" s="37" t="s">
        <v>5713</v>
      </c>
      <c r="G1601" s="37" t="s">
        <v>1755</v>
      </c>
      <c r="H1601" s="19">
        <v>42831</v>
      </c>
      <c r="I1601" s="19">
        <v>43561</v>
      </c>
      <c r="J1601" s="19" t="str">
        <f ca="1">IF(Ugovori_OPULJP[[#This Row],[DATUM ZAVRŠETKA OPERACIJE]]&lt;TODAY(),"završen","u provedbi")</f>
        <v>završen</v>
      </c>
      <c r="K1601" s="18" t="s">
        <v>248</v>
      </c>
      <c r="L1601" s="18" t="s">
        <v>31</v>
      </c>
      <c r="M1601" s="42">
        <v>0.85</v>
      </c>
      <c r="N1601" s="42">
        <v>0.15</v>
      </c>
      <c r="O1601" s="27">
        <f>Ugovori_OPULJP[[#This Row],[Bespovratna sredstva - Ukupno (EU+Nac) HRK
= Ukupna ugovorena vrijednost bespovratnih sredstava]]*Ugovori_OPULJP[[#This Row],[EU STOPA SUFINANCIRANJA %
EU CO-FINANCING RATE %]]</f>
        <v>1054111.095</v>
      </c>
      <c r="P1601" s="27">
        <f>Ugovori_OPULJP[[#This Row],[Bespovratna sredstva - Ukupno (EU+Nac) HRK
= Ukupna ugovorena vrijednost bespovratnih sredstava]]*Ugovori_OPULJP[[#This Row],[STOPA NACIONALNOG SUFINANCIRANJA %]]</f>
        <v>186019.60499999998</v>
      </c>
      <c r="Q1601" s="27">
        <v>1240130.7</v>
      </c>
      <c r="R1601" s="27">
        <v>0</v>
      </c>
      <c r="S1601" s="27">
        <v>0</v>
      </c>
      <c r="T1601" s="20">
        <f>Ugovori_OPULJP[[#This Row],[Bespovratna sredstva - Ukupno (EU+Nac) HRK
= Ukupna ugovorena vrijednost bespovratnih sredstava]]+Ugovori_OPULJP[[#This Row],[Javni doprinos korisnika - HRK]]+Ugovori_OPULJP[[#This Row],[Privatni doprinos korisnika - HRK]]</f>
        <v>1240130.7</v>
      </c>
      <c r="U1601" s="17" t="s">
        <v>32</v>
      </c>
      <c r="V1601" s="17" t="s">
        <v>29</v>
      </c>
      <c r="W1601" s="35" t="s">
        <v>5714</v>
      </c>
      <c r="X1601" s="35" t="s">
        <v>5041</v>
      </c>
      <c r="Y1601" s="11"/>
    </row>
    <row r="1602" spans="1:25" ht="51" customHeight="1" x14ac:dyDescent="0.2">
      <c r="A1602" s="33" t="s">
        <v>5715</v>
      </c>
      <c r="B1602" s="34" t="s">
        <v>700</v>
      </c>
      <c r="C1602" s="35" t="s">
        <v>5477</v>
      </c>
      <c r="D1602" s="35" t="s">
        <v>5482</v>
      </c>
      <c r="E1602" s="17" t="s">
        <v>74</v>
      </c>
      <c r="F1602" s="37" t="s">
        <v>3610</v>
      </c>
      <c r="G1602" s="37" t="s">
        <v>5716</v>
      </c>
      <c r="H1602" s="19">
        <v>42823</v>
      </c>
      <c r="I1602" s="19">
        <v>43553</v>
      </c>
      <c r="J1602" s="19" t="str">
        <f ca="1">IF(Ugovori_OPULJP[[#This Row],[DATUM ZAVRŠETKA OPERACIJE]]&lt;TODAY(),"završen","u provedbi")</f>
        <v>završen</v>
      </c>
      <c r="K1602" s="18" t="s">
        <v>128</v>
      </c>
      <c r="L1602" s="18" t="s">
        <v>128</v>
      </c>
      <c r="M1602" s="42">
        <v>0.85</v>
      </c>
      <c r="N1602" s="42">
        <v>0.15</v>
      </c>
      <c r="O1602" s="27">
        <f>Ugovori_OPULJP[[#This Row],[Bespovratna sredstva - Ukupno (EU+Nac) HRK
= Ukupna ugovorena vrijednost bespovratnih sredstava]]*Ugovori_OPULJP[[#This Row],[EU STOPA SUFINANCIRANJA %
EU CO-FINANCING RATE %]]</f>
        <v>340748</v>
      </c>
      <c r="P1602" s="27">
        <f>Ugovori_OPULJP[[#This Row],[Bespovratna sredstva - Ukupno (EU+Nac) HRK
= Ukupna ugovorena vrijednost bespovratnih sredstava]]*Ugovori_OPULJP[[#This Row],[STOPA NACIONALNOG SUFINANCIRANJA %]]</f>
        <v>60132</v>
      </c>
      <c r="Q1602" s="27">
        <v>400880</v>
      </c>
      <c r="R1602" s="27">
        <v>0</v>
      </c>
      <c r="S1602" s="27">
        <v>0</v>
      </c>
      <c r="T1602" s="20">
        <f>Ugovori_OPULJP[[#This Row],[Bespovratna sredstva - Ukupno (EU+Nac) HRK
= Ukupna ugovorena vrijednost bespovratnih sredstava]]+Ugovori_OPULJP[[#This Row],[Javni doprinos korisnika - HRK]]+Ugovori_OPULJP[[#This Row],[Privatni doprinos korisnika - HRK]]</f>
        <v>400880</v>
      </c>
      <c r="U1602" s="17" t="s">
        <v>32</v>
      </c>
      <c r="V1602" s="17" t="s">
        <v>29</v>
      </c>
      <c r="W1602" s="35" t="s">
        <v>5717</v>
      </c>
      <c r="X1602" s="35" t="s">
        <v>5041</v>
      </c>
      <c r="Y1602" s="11"/>
    </row>
    <row r="1603" spans="1:25" ht="38.25" customHeight="1" x14ac:dyDescent="0.2">
      <c r="A1603" s="33" t="s">
        <v>5718</v>
      </c>
      <c r="B1603" s="34" t="s">
        <v>700</v>
      </c>
      <c r="C1603" s="35" t="s">
        <v>5477</v>
      </c>
      <c r="D1603" s="35" t="s">
        <v>5482</v>
      </c>
      <c r="E1603" s="17" t="s">
        <v>74</v>
      </c>
      <c r="F1603" s="37" t="s">
        <v>5719</v>
      </c>
      <c r="G1603" s="37" t="s">
        <v>5720</v>
      </c>
      <c r="H1603" s="19">
        <v>42851</v>
      </c>
      <c r="I1603" s="19">
        <v>43581</v>
      </c>
      <c r="J1603" s="19" t="str">
        <f ca="1">IF(Ugovori_OPULJP[[#This Row],[DATUM ZAVRŠETKA OPERACIJE]]&lt;TODAY(),"završen","u provedbi")</f>
        <v>završen</v>
      </c>
      <c r="K1603" s="18" t="s">
        <v>320</v>
      </c>
      <c r="L1603" s="18" t="s">
        <v>320</v>
      </c>
      <c r="M1603" s="42">
        <v>0.85</v>
      </c>
      <c r="N1603" s="42">
        <v>0.15</v>
      </c>
      <c r="O1603" s="27">
        <f>Ugovori_OPULJP[[#This Row],[Bespovratna sredstva - Ukupno (EU+Nac) HRK
= Ukupna ugovorena vrijednost bespovratnih sredstava]]*Ugovori_OPULJP[[#This Row],[EU STOPA SUFINANCIRANJA %
EU CO-FINANCING RATE %]]</f>
        <v>435217</v>
      </c>
      <c r="P1603" s="27">
        <f>Ugovori_OPULJP[[#This Row],[Bespovratna sredstva - Ukupno (EU+Nac) HRK
= Ukupna ugovorena vrijednost bespovratnih sredstava]]*Ugovori_OPULJP[[#This Row],[STOPA NACIONALNOG SUFINANCIRANJA %]]</f>
        <v>76803</v>
      </c>
      <c r="Q1603" s="27">
        <v>512020</v>
      </c>
      <c r="R1603" s="27">
        <v>0</v>
      </c>
      <c r="S1603" s="27">
        <v>0</v>
      </c>
      <c r="T1603" s="20">
        <f>Ugovori_OPULJP[[#This Row],[Bespovratna sredstva - Ukupno (EU+Nac) HRK
= Ukupna ugovorena vrijednost bespovratnih sredstava]]+Ugovori_OPULJP[[#This Row],[Javni doprinos korisnika - HRK]]+Ugovori_OPULJP[[#This Row],[Privatni doprinos korisnika - HRK]]</f>
        <v>512020</v>
      </c>
      <c r="U1603" s="17" t="s">
        <v>32</v>
      </c>
      <c r="V1603" s="17" t="s">
        <v>29</v>
      </c>
      <c r="W1603" s="35" t="s">
        <v>5721</v>
      </c>
      <c r="X1603" s="35" t="s">
        <v>5041</v>
      </c>
      <c r="Y1603" s="11"/>
    </row>
    <row r="1604" spans="1:25" ht="51" customHeight="1" x14ac:dyDescent="0.2">
      <c r="A1604" s="33" t="s">
        <v>5722</v>
      </c>
      <c r="B1604" s="34" t="s">
        <v>700</v>
      </c>
      <c r="C1604" s="35" t="s">
        <v>5477</v>
      </c>
      <c r="D1604" s="35" t="s">
        <v>5482</v>
      </c>
      <c r="E1604" s="17" t="s">
        <v>74</v>
      </c>
      <c r="F1604" s="37" t="s">
        <v>5723</v>
      </c>
      <c r="G1604" s="37" t="s">
        <v>2424</v>
      </c>
      <c r="H1604" s="19">
        <v>42859</v>
      </c>
      <c r="I1604" s="19">
        <v>43589</v>
      </c>
      <c r="J1604" s="19" t="str">
        <f ca="1">IF(Ugovori_OPULJP[[#This Row],[DATUM ZAVRŠETKA OPERACIJE]]&lt;TODAY(),"završen","u provedbi")</f>
        <v>završen</v>
      </c>
      <c r="K1604" s="18" t="s">
        <v>556</v>
      </c>
      <c r="L1604" s="18" t="s">
        <v>556</v>
      </c>
      <c r="M1604" s="42">
        <v>0.85</v>
      </c>
      <c r="N1604" s="42">
        <v>0.15</v>
      </c>
      <c r="O1604" s="27">
        <f>Ugovori_OPULJP[[#This Row],[Bespovratna sredstva - Ukupno (EU+Nac) HRK
= Ukupna ugovorena vrijednost bespovratnih sredstava]]*Ugovori_OPULJP[[#This Row],[EU STOPA SUFINANCIRANJA %
EU CO-FINANCING RATE %]]</f>
        <v>382109</v>
      </c>
      <c r="P1604" s="27">
        <f>Ugovori_OPULJP[[#This Row],[Bespovratna sredstva - Ukupno (EU+Nac) HRK
= Ukupna ugovorena vrijednost bespovratnih sredstava]]*Ugovori_OPULJP[[#This Row],[STOPA NACIONALNOG SUFINANCIRANJA %]]</f>
        <v>67431</v>
      </c>
      <c r="Q1604" s="27">
        <v>449540</v>
      </c>
      <c r="R1604" s="27">
        <v>0</v>
      </c>
      <c r="S1604" s="27">
        <v>0</v>
      </c>
      <c r="T1604" s="20">
        <f>Ugovori_OPULJP[[#This Row],[Bespovratna sredstva - Ukupno (EU+Nac) HRK
= Ukupna ugovorena vrijednost bespovratnih sredstava]]+Ugovori_OPULJP[[#This Row],[Javni doprinos korisnika - HRK]]+Ugovori_OPULJP[[#This Row],[Privatni doprinos korisnika - HRK]]</f>
        <v>449540</v>
      </c>
      <c r="U1604" s="17" t="s">
        <v>32</v>
      </c>
      <c r="V1604" s="17" t="s">
        <v>29</v>
      </c>
      <c r="W1604" s="35" t="s">
        <v>5724</v>
      </c>
      <c r="X1604" s="35" t="s">
        <v>5041</v>
      </c>
      <c r="Y1604" s="11"/>
    </row>
    <row r="1605" spans="1:25" ht="51" customHeight="1" x14ac:dyDescent="0.2">
      <c r="A1605" s="33" t="s">
        <v>5725</v>
      </c>
      <c r="B1605" s="34" t="s">
        <v>700</v>
      </c>
      <c r="C1605" s="35" t="s">
        <v>5477</v>
      </c>
      <c r="D1605" s="35" t="s">
        <v>5482</v>
      </c>
      <c r="E1605" s="17" t="s">
        <v>74</v>
      </c>
      <c r="F1605" s="37" t="s">
        <v>5726</v>
      </c>
      <c r="G1605" s="37" t="s">
        <v>3894</v>
      </c>
      <c r="H1605" s="19">
        <v>42828</v>
      </c>
      <c r="I1605" s="19">
        <v>43558</v>
      </c>
      <c r="J1605" s="19" t="str">
        <f ca="1">IF(Ugovori_OPULJP[[#This Row],[DATUM ZAVRŠETKA OPERACIJE]]&lt;TODAY(),"završen","u provedbi")</f>
        <v>završen</v>
      </c>
      <c r="K1605" s="18" t="s">
        <v>243</v>
      </c>
      <c r="L1605" s="18" t="s">
        <v>243</v>
      </c>
      <c r="M1605" s="42">
        <v>0.85</v>
      </c>
      <c r="N1605" s="42">
        <v>0.15</v>
      </c>
      <c r="O1605" s="27">
        <f>Ugovori_OPULJP[[#This Row],[Bespovratna sredstva - Ukupno (EU+Nac) HRK
= Ukupna ugovorena vrijednost bespovratnih sredstava]]*Ugovori_OPULJP[[#This Row],[EU STOPA SUFINANCIRANJA %
EU CO-FINANCING RATE %]]</f>
        <v>561123.72600000002</v>
      </c>
      <c r="P1605" s="27">
        <f>Ugovori_OPULJP[[#This Row],[Bespovratna sredstva - Ukupno (EU+Nac) HRK
= Ukupna ugovorena vrijednost bespovratnih sredstava]]*Ugovori_OPULJP[[#This Row],[STOPA NACIONALNOG SUFINANCIRANJA %]]</f>
        <v>99021.834000000003</v>
      </c>
      <c r="Q1605" s="27">
        <v>660145.56000000006</v>
      </c>
      <c r="R1605" s="27">
        <v>0</v>
      </c>
      <c r="S1605" s="27">
        <v>0</v>
      </c>
      <c r="T1605" s="20">
        <f>Ugovori_OPULJP[[#This Row],[Bespovratna sredstva - Ukupno (EU+Nac) HRK
= Ukupna ugovorena vrijednost bespovratnih sredstava]]+Ugovori_OPULJP[[#This Row],[Javni doprinos korisnika - HRK]]+Ugovori_OPULJP[[#This Row],[Privatni doprinos korisnika - HRK]]</f>
        <v>660145.56000000006</v>
      </c>
      <c r="U1605" s="17" t="s">
        <v>32</v>
      </c>
      <c r="V1605" s="17" t="s">
        <v>29</v>
      </c>
      <c r="W1605" s="35" t="s">
        <v>5727</v>
      </c>
      <c r="X1605" s="35" t="s">
        <v>5041</v>
      </c>
      <c r="Y1605" s="11"/>
    </row>
    <row r="1606" spans="1:25" ht="63.75" customHeight="1" x14ac:dyDescent="0.2">
      <c r="A1606" s="33" t="s">
        <v>5728</v>
      </c>
      <c r="B1606" s="34" t="s">
        <v>700</v>
      </c>
      <c r="C1606" s="35" t="s">
        <v>5477</v>
      </c>
      <c r="D1606" s="35" t="s">
        <v>5482</v>
      </c>
      <c r="E1606" s="17" t="s">
        <v>74</v>
      </c>
      <c r="F1606" s="37" t="s">
        <v>5729</v>
      </c>
      <c r="G1606" s="37" t="s">
        <v>179</v>
      </c>
      <c r="H1606" s="19">
        <v>42846</v>
      </c>
      <c r="I1606" s="19">
        <v>43576</v>
      </c>
      <c r="J1606" s="19" t="str">
        <f ca="1">IF(Ugovori_OPULJP[[#This Row],[DATUM ZAVRŠETKA OPERACIJE]]&lt;TODAY(),"završen","u provedbi")</f>
        <v>završen</v>
      </c>
      <c r="K1606" s="18" t="s">
        <v>2301</v>
      </c>
      <c r="L1606" s="18" t="s">
        <v>31</v>
      </c>
      <c r="M1606" s="42">
        <v>0.85</v>
      </c>
      <c r="N1606" s="42">
        <v>0.15</v>
      </c>
      <c r="O1606" s="27">
        <f>Ugovori_OPULJP[[#This Row],[Bespovratna sredstva - Ukupno (EU+Nac) HRK
= Ukupna ugovorena vrijednost bespovratnih sredstava]]*Ugovori_OPULJP[[#This Row],[EU STOPA SUFINANCIRANJA %
EU CO-FINANCING RATE %]]</f>
        <v>675067.45</v>
      </c>
      <c r="P1606" s="27">
        <f>Ugovori_OPULJP[[#This Row],[Bespovratna sredstva - Ukupno (EU+Nac) HRK
= Ukupna ugovorena vrijednost bespovratnih sredstava]]*Ugovori_OPULJP[[#This Row],[STOPA NACIONALNOG SUFINANCIRANJA %]]</f>
        <v>119129.54999999999</v>
      </c>
      <c r="Q1606" s="27">
        <v>794197</v>
      </c>
      <c r="R1606" s="27">
        <v>0</v>
      </c>
      <c r="S1606" s="27">
        <v>0</v>
      </c>
      <c r="T1606" s="20">
        <f>Ugovori_OPULJP[[#This Row],[Bespovratna sredstva - Ukupno (EU+Nac) HRK
= Ukupna ugovorena vrijednost bespovratnih sredstava]]+Ugovori_OPULJP[[#This Row],[Javni doprinos korisnika - HRK]]+Ugovori_OPULJP[[#This Row],[Privatni doprinos korisnika - HRK]]</f>
        <v>794197</v>
      </c>
      <c r="U1606" s="17" t="s">
        <v>32</v>
      </c>
      <c r="V1606" s="17" t="s">
        <v>29</v>
      </c>
      <c r="W1606" s="35" t="s">
        <v>5730</v>
      </c>
      <c r="X1606" s="35" t="s">
        <v>5041</v>
      </c>
      <c r="Y1606" s="11"/>
    </row>
    <row r="1607" spans="1:25" ht="51" customHeight="1" x14ac:dyDescent="0.2">
      <c r="A1607" s="33" t="s">
        <v>5731</v>
      </c>
      <c r="B1607" s="34" t="s">
        <v>700</v>
      </c>
      <c r="C1607" s="35" t="s">
        <v>5477</v>
      </c>
      <c r="D1607" s="35" t="s">
        <v>5482</v>
      </c>
      <c r="E1607" s="17" t="s">
        <v>74</v>
      </c>
      <c r="F1607" s="37" t="s">
        <v>5482</v>
      </c>
      <c r="G1607" s="37" t="s">
        <v>5732</v>
      </c>
      <c r="H1607" s="19">
        <v>42849</v>
      </c>
      <c r="I1607" s="19">
        <v>43579</v>
      </c>
      <c r="J1607" s="19" t="str">
        <f ca="1">IF(Ugovori_OPULJP[[#This Row],[DATUM ZAVRŠETKA OPERACIJE]]&lt;TODAY(),"završen","u provedbi")</f>
        <v>završen</v>
      </c>
      <c r="K1607" s="18" t="s">
        <v>324</v>
      </c>
      <c r="L1607" s="18" t="s">
        <v>324</v>
      </c>
      <c r="M1607" s="42">
        <v>0.85</v>
      </c>
      <c r="N1607" s="42">
        <v>0.15</v>
      </c>
      <c r="O1607" s="27">
        <f>Ugovori_OPULJP[[#This Row],[Bespovratna sredstva - Ukupno (EU+Nac) HRK
= Ukupna ugovorena vrijednost bespovratnih sredstava]]*Ugovori_OPULJP[[#This Row],[EU STOPA SUFINANCIRANJA %
EU CO-FINANCING RATE %]]</f>
        <v>1558053.4765000001</v>
      </c>
      <c r="P1607" s="27">
        <f>Ugovori_OPULJP[[#This Row],[Bespovratna sredstva - Ukupno (EU+Nac) HRK
= Ukupna ugovorena vrijednost bespovratnih sredstava]]*Ugovori_OPULJP[[#This Row],[STOPA NACIONALNOG SUFINANCIRANJA %]]</f>
        <v>274950.61349999998</v>
      </c>
      <c r="Q1607" s="27">
        <v>1833004.09</v>
      </c>
      <c r="R1607" s="27">
        <v>0</v>
      </c>
      <c r="S1607" s="27">
        <v>0</v>
      </c>
      <c r="T1607" s="20">
        <f>Ugovori_OPULJP[[#This Row],[Bespovratna sredstva - Ukupno (EU+Nac) HRK
= Ukupna ugovorena vrijednost bespovratnih sredstava]]+Ugovori_OPULJP[[#This Row],[Javni doprinos korisnika - HRK]]+Ugovori_OPULJP[[#This Row],[Privatni doprinos korisnika - HRK]]</f>
        <v>1833004.09</v>
      </c>
      <c r="U1607" s="17" t="s">
        <v>32</v>
      </c>
      <c r="V1607" s="17" t="s">
        <v>29</v>
      </c>
      <c r="W1607" s="35" t="s">
        <v>5569</v>
      </c>
      <c r="X1607" s="35" t="s">
        <v>5041</v>
      </c>
      <c r="Y1607" s="11"/>
    </row>
    <row r="1608" spans="1:25" ht="38.25" customHeight="1" x14ac:dyDescent="0.2">
      <c r="A1608" s="33" t="s">
        <v>5733</v>
      </c>
      <c r="B1608" s="34" t="s">
        <v>700</v>
      </c>
      <c r="C1608" s="35" t="s">
        <v>5477</v>
      </c>
      <c r="D1608" s="35" t="s">
        <v>5482</v>
      </c>
      <c r="E1608" s="17" t="s">
        <v>74</v>
      </c>
      <c r="F1608" s="37" t="s">
        <v>5734</v>
      </c>
      <c r="G1608" s="37" t="s">
        <v>5735</v>
      </c>
      <c r="H1608" s="19">
        <v>42853</v>
      </c>
      <c r="I1608" s="19">
        <v>43583</v>
      </c>
      <c r="J1608" s="19" t="str">
        <f ca="1">IF(Ugovori_OPULJP[[#This Row],[DATUM ZAVRŠETKA OPERACIJE]]&lt;TODAY(),"završen","u provedbi")</f>
        <v>završen</v>
      </c>
      <c r="K1608" s="18" t="s">
        <v>324</v>
      </c>
      <c r="L1608" s="18" t="s">
        <v>324</v>
      </c>
      <c r="M1608" s="42">
        <v>0.85</v>
      </c>
      <c r="N1608" s="42">
        <v>0.15</v>
      </c>
      <c r="O1608" s="27">
        <f>Ugovori_OPULJP[[#This Row],[Bespovratna sredstva - Ukupno (EU+Nac) HRK
= Ukupna ugovorena vrijednost bespovratnih sredstava]]*Ugovori_OPULJP[[#This Row],[EU STOPA SUFINANCIRANJA %
EU CO-FINANCING RATE %]]</f>
        <v>287115.125</v>
      </c>
      <c r="P1608" s="27">
        <f>Ugovori_OPULJP[[#This Row],[Bespovratna sredstva - Ukupno (EU+Nac) HRK
= Ukupna ugovorena vrijednost bespovratnih sredstava]]*Ugovori_OPULJP[[#This Row],[STOPA NACIONALNOG SUFINANCIRANJA %]]</f>
        <v>50667.375</v>
      </c>
      <c r="Q1608" s="27">
        <v>337782.5</v>
      </c>
      <c r="R1608" s="27">
        <v>0</v>
      </c>
      <c r="S1608" s="27">
        <v>0</v>
      </c>
      <c r="T1608" s="20">
        <f>Ugovori_OPULJP[[#This Row],[Bespovratna sredstva - Ukupno (EU+Nac) HRK
= Ukupna ugovorena vrijednost bespovratnih sredstava]]+Ugovori_OPULJP[[#This Row],[Javni doprinos korisnika - HRK]]+Ugovori_OPULJP[[#This Row],[Privatni doprinos korisnika - HRK]]</f>
        <v>337782.5</v>
      </c>
      <c r="U1608" s="17" t="s">
        <v>32</v>
      </c>
      <c r="V1608" s="17" t="s">
        <v>29</v>
      </c>
      <c r="W1608" s="35" t="s">
        <v>5736</v>
      </c>
      <c r="X1608" s="35" t="s">
        <v>5041</v>
      </c>
      <c r="Y1608" s="11"/>
    </row>
    <row r="1609" spans="1:25" ht="51" customHeight="1" x14ac:dyDescent="0.2">
      <c r="A1609" s="33" t="s">
        <v>5737</v>
      </c>
      <c r="B1609" s="34" t="s">
        <v>700</v>
      </c>
      <c r="C1609" s="35" t="s">
        <v>5477</v>
      </c>
      <c r="D1609" s="35" t="s">
        <v>5482</v>
      </c>
      <c r="E1609" s="17" t="s">
        <v>74</v>
      </c>
      <c r="F1609" s="37" t="s">
        <v>5738</v>
      </c>
      <c r="G1609" s="37" t="s">
        <v>5739</v>
      </c>
      <c r="H1609" s="19">
        <v>42843</v>
      </c>
      <c r="I1609" s="19">
        <v>43573</v>
      </c>
      <c r="J1609" s="19" t="str">
        <f ca="1">IF(Ugovori_OPULJP[[#This Row],[DATUM ZAVRŠETKA OPERACIJE]]&lt;TODAY(),"završen","u provedbi")</f>
        <v>završen</v>
      </c>
      <c r="K1609" s="18" t="s">
        <v>128</v>
      </c>
      <c r="L1609" s="18" t="s">
        <v>128</v>
      </c>
      <c r="M1609" s="42">
        <v>0.85</v>
      </c>
      <c r="N1609" s="42">
        <v>0.15</v>
      </c>
      <c r="O1609" s="27">
        <f>Ugovori_OPULJP[[#This Row],[Bespovratna sredstva - Ukupno (EU+Nac) HRK
= Ukupna ugovorena vrijednost bespovratnih sredstava]]*Ugovori_OPULJP[[#This Row],[EU STOPA SUFINANCIRANJA %
EU CO-FINANCING RATE %]]</f>
        <v>370345.85</v>
      </c>
      <c r="P1609" s="27">
        <f>Ugovori_OPULJP[[#This Row],[Bespovratna sredstva - Ukupno (EU+Nac) HRK
= Ukupna ugovorena vrijednost bespovratnih sredstava]]*Ugovori_OPULJP[[#This Row],[STOPA NACIONALNOG SUFINANCIRANJA %]]</f>
        <v>65355.149999999994</v>
      </c>
      <c r="Q1609" s="27">
        <v>435701</v>
      </c>
      <c r="R1609" s="27">
        <v>0</v>
      </c>
      <c r="S1609" s="27">
        <v>0</v>
      </c>
      <c r="T1609" s="20">
        <f>Ugovori_OPULJP[[#This Row],[Bespovratna sredstva - Ukupno (EU+Nac) HRK
= Ukupna ugovorena vrijednost bespovratnih sredstava]]+Ugovori_OPULJP[[#This Row],[Javni doprinos korisnika - HRK]]+Ugovori_OPULJP[[#This Row],[Privatni doprinos korisnika - HRK]]</f>
        <v>435701</v>
      </c>
      <c r="U1609" s="17" t="s">
        <v>32</v>
      </c>
      <c r="V1609" s="17" t="s">
        <v>29</v>
      </c>
      <c r="W1609" s="35" t="s">
        <v>5740</v>
      </c>
      <c r="X1609" s="35" t="s">
        <v>5041</v>
      </c>
      <c r="Y1609" s="11"/>
    </row>
    <row r="1610" spans="1:25" ht="51" customHeight="1" x14ac:dyDescent="0.2">
      <c r="A1610" s="33" t="s">
        <v>5741</v>
      </c>
      <c r="B1610" s="34" t="s">
        <v>700</v>
      </c>
      <c r="C1610" s="35" t="s">
        <v>5477</v>
      </c>
      <c r="D1610" s="35" t="s">
        <v>5482</v>
      </c>
      <c r="E1610" s="17" t="s">
        <v>74</v>
      </c>
      <c r="F1610" s="37" t="s">
        <v>5742</v>
      </c>
      <c r="G1610" s="37" t="s">
        <v>2195</v>
      </c>
      <c r="H1610" s="19">
        <v>42853</v>
      </c>
      <c r="I1610" s="19">
        <v>43583</v>
      </c>
      <c r="J1610" s="19" t="str">
        <f ca="1">IF(Ugovori_OPULJP[[#This Row],[DATUM ZAVRŠETKA OPERACIJE]]&lt;TODAY(),"završen","u provedbi")</f>
        <v>završen</v>
      </c>
      <c r="K1610" s="18" t="s">
        <v>31</v>
      </c>
      <c r="L1610" s="18" t="s">
        <v>31</v>
      </c>
      <c r="M1610" s="42">
        <v>0.85</v>
      </c>
      <c r="N1610" s="42">
        <v>0.15</v>
      </c>
      <c r="O1610" s="27">
        <f>Ugovori_OPULJP[[#This Row],[Bespovratna sredstva - Ukupno (EU+Nac) HRK
= Ukupna ugovorena vrijednost bespovratnih sredstava]]*Ugovori_OPULJP[[#This Row],[EU STOPA SUFINANCIRANJA %
EU CO-FINANCING RATE %]]</f>
        <v>416734.29399999999</v>
      </c>
      <c r="P1610" s="27">
        <f>Ugovori_OPULJP[[#This Row],[Bespovratna sredstva - Ukupno (EU+Nac) HRK
= Ukupna ugovorena vrijednost bespovratnih sredstava]]*Ugovori_OPULJP[[#This Row],[STOPA NACIONALNOG SUFINANCIRANJA %]]</f>
        <v>73541.346000000005</v>
      </c>
      <c r="Q1610" s="27">
        <v>490275.64</v>
      </c>
      <c r="R1610" s="27">
        <v>0</v>
      </c>
      <c r="S1610" s="27">
        <v>0</v>
      </c>
      <c r="T1610" s="20">
        <f>Ugovori_OPULJP[[#This Row],[Bespovratna sredstva - Ukupno (EU+Nac) HRK
= Ukupna ugovorena vrijednost bespovratnih sredstava]]+Ugovori_OPULJP[[#This Row],[Javni doprinos korisnika - HRK]]+Ugovori_OPULJP[[#This Row],[Privatni doprinos korisnika - HRK]]</f>
        <v>490275.64</v>
      </c>
      <c r="U1610" s="17" t="s">
        <v>32</v>
      </c>
      <c r="V1610" s="17" t="s">
        <v>29</v>
      </c>
      <c r="W1610" s="35" t="s">
        <v>5743</v>
      </c>
      <c r="X1610" s="35" t="s">
        <v>5041</v>
      </c>
      <c r="Y1610" s="11"/>
    </row>
    <row r="1611" spans="1:25" ht="51" customHeight="1" x14ac:dyDescent="0.2">
      <c r="A1611" s="33" t="s">
        <v>5744</v>
      </c>
      <c r="B1611" s="34" t="s">
        <v>700</v>
      </c>
      <c r="C1611" s="35" t="s">
        <v>5477</v>
      </c>
      <c r="D1611" s="35" t="s">
        <v>5482</v>
      </c>
      <c r="E1611" s="17" t="s">
        <v>74</v>
      </c>
      <c r="F1611" s="37" t="s">
        <v>5745</v>
      </c>
      <c r="G1611" s="37" t="s">
        <v>5746</v>
      </c>
      <c r="H1611" s="19">
        <v>42830</v>
      </c>
      <c r="I1611" s="19">
        <v>43560</v>
      </c>
      <c r="J1611" s="19" t="str">
        <f ca="1">IF(Ugovori_OPULJP[[#This Row],[DATUM ZAVRŠETKA OPERACIJE]]&lt;TODAY(),"završen","u provedbi")</f>
        <v>završen</v>
      </c>
      <c r="K1611" s="18" t="s">
        <v>320</v>
      </c>
      <c r="L1611" s="18" t="s">
        <v>320</v>
      </c>
      <c r="M1611" s="42">
        <v>0.85</v>
      </c>
      <c r="N1611" s="42">
        <v>0.15</v>
      </c>
      <c r="O1611" s="27">
        <f>Ugovori_OPULJP[[#This Row],[Bespovratna sredstva - Ukupno (EU+Nac) HRK
= Ukupna ugovorena vrijednost bespovratnih sredstava]]*Ugovori_OPULJP[[#This Row],[EU STOPA SUFINANCIRANJA %
EU CO-FINANCING RATE %]]</f>
        <v>422977</v>
      </c>
      <c r="P1611" s="27">
        <f>Ugovori_OPULJP[[#This Row],[Bespovratna sredstva - Ukupno (EU+Nac) HRK
= Ukupna ugovorena vrijednost bespovratnih sredstava]]*Ugovori_OPULJP[[#This Row],[STOPA NACIONALNOG SUFINANCIRANJA %]]</f>
        <v>74643</v>
      </c>
      <c r="Q1611" s="27">
        <v>497620</v>
      </c>
      <c r="R1611" s="27">
        <v>0</v>
      </c>
      <c r="S1611" s="27">
        <v>0</v>
      </c>
      <c r="T1611" s="20">
        <f>Ugovori_OPULJP[[#This Row],[Bespovratna sredstva - Ukupno (EU+Nac) HRK
= Ukupna ugovorena vrijednost bespovratnih sredstava]]+Ugovori_OPULJP[[#This Row],[Javni doprinos korisnika - HRK]]+Ugovori_OPULJP[[#This Row],[Privatni doprinos korisnika - HRK]]</f>
        <v>497620</v>
      </c>
      <c r="U1611" s="17" t="s">
        <v>32</v>
      </c>
      <c r="V1611" s="17" t="s">
        <v>29</v>
      </c>
      <c r="W1611" s="35" t="s">
        <v>5747</v>
      </c>
      <c r="X1611" s="35" t="s">
        <v>5041</v>
      </c>
      <c r="Y1611" s="11"/>
    </row>
    <row r="1612" spans="1:25" ht="51" customHeight="1" x14ac:dyDescent="0.2">
      <c r="A1612" s="33" t="s">
        <v>5748</v>
      </c>
      <c r="B1612" s="34" t="s">
        <v>700</v>
      </c>
      <c r="C1612" s="35" t="s">
        <v>5477</v>
      </c>
      <c r="D1612" s="35" t="s">
        <v>5482</v>
      </c>
      <c r="E1612" s="17" t="s">
        <v>74</v>
      </c>
      <c r="F1612" s="37" t="s">
        <v>5749</v>
      </c>
      <c r="G1612" s="37" t="s">
        <v>5750</v>
      </c>
      <c r="H1612" s="19">
        <v>42832</v>
      </c>
      <c r="I1612" s="19">
        <v>43562</v>
      </c>
      <c r="J1612" s="19" t="str">
        <f ca="1">IF(Ugovori_OPULJP[[#This Row],[DATUM ZAVRŠETKA OPERACIJE]]&lt;TODAY(),"završen","u provedbi")</f>
        <v>završen</v>
      </c>
      <c r="K1612" s="18" t="s">
        <v>248</v>
      </c>
      <c r="L1612" s="18" t="s">
        <v>248</v>
      </c>
      <c r="M1612" s="42">
        <v>0.85</v>
      </c>
      <c r="N1612" s="42">
        <v>0.15</v>
      </c>
      <c r="O1612" s="27">
        <f>Ugovori_OPULJP[[#This Row],[Bespovratna sredstva - Ukupno (EU+Nac) HRK
= Ukupna ugovorena vrijednost bespovratnih sredstava]]*Ugovori_OPULJP[[#This Row],[EU STOPA SUFINANCIRANJA %
EU CO-FINANCING RATE %]]</f>
        <v>730127.58549999993</v>
      </c>
      <c r="P1612" s="27">
        <f>Ugovori_OPULJP[[#This Row],[Bespovratna sredstva - Ukupno (EU+Nac) HRK
= Ukupna ugovorena vrijednost bespovratnih sredstava]]*Ugovori_OPULJP[[#This Row],[STOPA NACIONALNOG SUFINANCIRANJA %]]</f>
        <v>128846.04449999999</v>
      </c>
      <c r="Q1612" s="27">
        <v>858973.63</v>
      </c>
      <c r="R1612" s="27">
        <v>0</v>
      </c>
      <c r="S1612" s="27">
        <v>0</v>
      </c>
      <c r="T1612" s="20">
        <f>Ugovori_OPULJP[[#This Row],[Bespovratna sredstva - Ukupno (EU+Nac) HRK
= Ukupna ugovorena vrijednost bespovratnih sredstava]]+Ugovori_OPULJP[[#This Row],[Javni doprinos korisnika - HRK]]+Ugovori_OPULJP[[#This Row],[Privatni doprinos korisnika - HRK]]</f>
        <v>858973.63</v>
      </c>
      <c r="U1612" s="17" t="s">
        <v>32</v>
      </c>
      <c r="V1612" s="17" t="s">
        <v>29</v>
      </c>
      <c r="W1612" s="35" t="s">
        <v>5751</v>
      </c>
      <c r="X1612" s="35" t="s">
        <v>5041</v>
      </c>
      <c r="Y1612" s="11"/>
    </row>
    <row r="1613" spans="1:25" ht="51" customHeight="1" x14ac:dyDescent="0.2">
      <c r="A1613" s="33" t="s">
        <v>5752</v>
      </c>
      <c r="B1613" s="34" t="s">
        <v>700</v>
      </c>
      <c r="C1613" s="35" t="s">
        <v>5477</v>
      </c>
      <c r="D1613" s="35" t="s">
        <v>5482</v>
      </c>
      <c r="E1613" s="17" t="s">
        <v>74</v>
      </c>
      <c r="F1613" s="37" t="s">
        <v>5753</v>
      </c>
      <c r="G1613" s="37" t="s">
        <v>805</v>
      </c>
      <c r="H1613" s="19">
        <v>42831</v>
      </c>
      <c r="I1613" s="19">
        <v>43561</v>
      </c>
      <c r="J1613" s="19" t="str">
        <f ca="1">IF(Ugovori_OPULJP[[#This Row],[DATUM ZAVRŠETKA OPERACIJE]]&lt;TODAY(),"završen","u provedbi")</f>
        <v>završen</v>
      </c>
      <c r="K1613" s="18" t="s">
        <v>248</v>
      </c>
      <c r="L1613" s="18" t="s">
        <v>248</v>
      </c>
      <c r="M1613" s="42">
        <v>0.85</v>
      </c>
      <c r="N1613" s="42">
        <v>0.15</v>
      </c>
      <c r="O1613" s="27">
        <f>Ugovori_OPULJP[[#This Row],[Bespovratna sredstva - Ukupno (EU+Nac) HRK
= Ukupna ugovorena vrijednost bespovratnih sredstava]]*Ugovori_OPULJP[[#This Row],[EU STOPA SUFINANCIRANJA %
EU CO-FINANCING RATE %]]</f>
        <v>1669182.5444999998</v>
      </c>
      <c r="P1613" s="27">
        <f>Ugovori_OPULJP[[#This Row],[Bespovratna sredstva - Ukupno (EU+Nac) HRK
= Ukupna ugovorena vrijednost bespovratnih sredstava]]*Ugovori_OPULJP[[#This Row],[STOPA NACIONALNOG SUFINANCIRANJA %]]</f>
        <v>294561.62549999997</v>
      </c>
      <c r="Q1613" s="27">
        <v>1963744.17</v>
      </c>
      <c r="R1613" s="27">
        <v>0</v>
      </c>
      <c r="S1613" s="27">
        <v>0</v>
      </c>
      <c r="T1613" s="20">
        <f>Ugovori_OPULJP[[#This Row],[Bespovratna sredstva - Ukupno (EU+Nac) HRK
= Ukupna ugovorena vrijednost bespovratnih sredstava]]+Ugovori_OPULJP[[#This Row],[Javni doprinos korisnika - HRK]]+Ugovori_OPULJP[[#This Row],[Privatni doprinos korisnika - HRK]]</f>
        <v>1963744.17</v>
      </c>
      <c r="U1613" s="17" t="s">
        <v>32</v>
      </c>
      <c r="V1613" s="17" t="s">
        <v>29</v>
      </c>
      <c r="W1613" s="35" t="s">
        <v>5754</v>
      </c>
      <c r="X1613" s="35" t="s">
        <v>5041</v>
      </c>
      <c r="Y1613" s="11"/>
    </row>
    <row r="1614" spans="1:25" ht="63.75" customHeight="1" x14ac:dyDescent="0.2">
      <c r="A1614" s="33" t="s">
        <v>5755</v>
      </c>
      <c r="B1614" s="34" t="s">
        <v>700</v>
      </c>
      <c r="C1614" s="35" t="s">
        <v>5477</v>
      </c>
      <c r="D1614" s="35" t="s">
        <v>5482</v>
      </c>
      <c r="E1614" s="17" t="s">
        <v>74</v>
      </c>
      <c r="F1614" s="37" t="s">
        <v>5756</v>
      </c>
      <c r="G1614" s="37" t="s">
        <v>5757</v>
      </c>
      <c r="H1614" s="19">
        <v>42835</v>
      </c>
      <c r="I1614" s="19">
        <v>43565</v>
      </c>
      <c r="J1614" s="19" t="str">
        <f ca="1">IF(Ugovori_OPULJP[[#This Row],[DATUM ZAVRŠETKA OPERACIJE]]&lt;TODAY(),"završen","u provedbi")</f>
        <v>završen</v>
      </c>
      <c r="K1614" s="18" t="s">
        <v>266</v>
      </c>
      <c r="L1614" s="18" t="s">
        <v>266</v>
      </c>
      <c r="M1614" s="42">
        <v>0.85</v>
      </c>
      <c r="N1614" s="42">
        <v>0.15</v>
      </c>
      <c r="O1614" s="27">
        <f>Ugovori_OPULJP[[#This Row],[Bespovratna sredstva - Ukupno (EU+Nac) HRK
= Ukupna ugovorena vrijednost bespovratnih sredstava]]*Ugovori_OPULJP[[#This Row],[EU STOPA SUFINANCIRANJA %
EU CO-FINANCING RATE %]]</f>
        <v>1614695.2749999999</v>
      </c>
      <c r="P1614" s="27">
        <f>Ugovori_OPULJP[[#This Row],[Bespovratna sredstva - Ukupno (EU+Nac) HRK
= Ukupna ugovorena vrijednost bespovratnih sredstava]]*Ugovori_OPULJP[[#This Row],[STOPA NACIONALNOG SUFINANCIRANJA %]]</f>
        <v>284946.22499999998</v>
      </c>
      <c r="Q1614" s="27">
        <v>1899641.5</v>
      </c>
      <c r="R1614" s="27">
        <v>0</v>
      </c>
      <c r="S1614" s="27">
        <v>0</v>
      </c>
      <c r="T1614" s="20">
        <f>Ugovori_OPULJP[[#This Row],[Bespovratna sredstva - Ukupno (EU+Nac) HRK
= Ukupna ugovorena vrijednost bespovratnih sredstava]]+Ugovori_OPULJP[[#This Row],[Javni doprinos korisnika - HRK]]+Ugovori_OPULJP[[#This Row],[Privatni doprinos korisnika - HRK]]</f>
        <v>1899641.5</v>
      </c>
      <c r="U1614" s="17" t="s">
        <v>32</v>
      </c>
      <c r="V1614" s="17" t="s">
        <v>29</v>
      </c>
      <c r="W1614" s="35" t="s">
        <v>5758</v>
      </c>
      <c r="X1614" s="35" t="s">
        <v>5041</v>
      </c>
      <c r="Y1614" s="11"/>
    </row>
    <row r="1615" spans="1:25" ht="51" customHeight="1" x14ac:dyDescent="0.2">
      <c r="A1615" s="33" t="s">
        <v>5759</v>
      </c>
      <c r="B1615" s="34" t="s">
        <v>700</v>
      </c>
      <c r="C1615" s="35" t="s">
        <v>5477</v>
      </c>
      <c r="D1615" s="35" t="s">
        <v>5482</v>
      </c>
      <c r="E1615" s="17" t="s">
        <v>74</v>
      </c>
      <c r="F1615" s="37" t="s">
        <v>5760</v>
      </c>
      <c r="G1615" s="37" t="s">
        <v>1490</v>
      </c>
      <c r="H1615" s="19">
        <v>42845</v>
      </c>
      <c r="I1615" s="19">
        <v>43575</v>
      </c>
      <c r="J1615" s="19" t="str">
        <f ca="1">IF(Ugovori_OPULJP[[#This Row],[DATUM ZAVRŠETKA OPERACIJE]]&lt;TODAY(),"završen","u provedbi")</f>
        <v>završen</v>
      </c>
      <c r="K1615" s="18" t="s">
        <v>82</v>
      </c>
      <c r="L1615" s="18" t="s">
        <v>82</v>
      </c>
      <c r="M1615" s="42">
        <v>0.85</v>
      </c>
      <c r="N1615" s="42">
        <v>0.15</v>
      </c>
      <c r="O1615" s="27">
        <f>Ugovori_OPULJP[[#This Row],[Bespovratna sredstva - Ukupno (EU+Nac) HRK
= Ukupna ugovorena vrijednost bespovratnih sredstava]]*Ugovori_OPULJP[[#This Row],[EU STOPA SUFINANCIRANJA %
EU CO-FINANCING RATE %]]</f>
        <v>197637.682</v>
      </c>
      <c r="P1615" s="27">
        <f>Ugovori_OPULJP[[#This Row],[Bespovratna sredstva - Ukupno (EU+Nac) HRK
= Ukupna ugovorena vrijednost bespovratnih sredstava]]*Ugovori_OPULJP[[#This Row],[STOPA NACIONALNOG SUFINANCIRANJA %]]</f>
        <v>34877.237999999998</v>
      </c>
      <c r="Q1615" s="27">
        <v>232514.92</v>
      </c>
      <c r="R1615" s="27">
        <v>0</v>
      </c>
      <c r="S1615" s="27">
        <v>0</v>
      </c>
      <c r="T1615" s="20">
        <f>Ugovori_OPULJP[[#This Row],[Bespovratna sredstva - Ukupno (EU+Nac) HRK
= Ukupna ugovorena vrijednost bespovratnih sredstava]]+Ugovori_OPULJP[[#This Row],[Javni doprinos korisnika - HRK]]+Ugovori_OPULJP[[#This Row],[Privatni doprinos korisnika - HRK]]</f>
        <v>232514.92</v>
      </c>
      <c r="U1615" s="17" t="s">
        <v>32</v>
      </c>
      <c r="V1615" s="17" t="s">
        <v>29</v>
      </c>
      <c r="W1615" s="35" t="s">
        <v>5761</v>
      </c>
      <c r="X1615" s="35" t="s">
        <v>5041</v>
      </c>
      <c r="Y1615" s="11"/>
    </row>
    <row r="1616" spans="1:25" ht="51" customHeight="1" x14ac:dyDescent="0.2">
      <c r="A1616" s="33" t="s">
        <v>5762</v>
      </c>
      <c r="B1616" s="34" t="s">
        <v>700</v>
      </c>
      <c r="C1616" s="35" t="s">
        <v>5477</v>
      </c>
      <c r="D1616" s="35" t="s">
        <v>5482</v>
      </c>
      <c r="E1616" s="17" t="s">
        <v>74</v>
      </c>
      <c r="F1616" s="37" t="s">
        <v>12885</v>
      </c>
      <c r="G1616" s="37" t="s">
        <v>1139</v>
      </c>
      <c r="H1616" s="19">
        <v>42870</v>
      </c>
      <c r="I1616" s="19">
        <v>43600</v>
      </c>
      <c r="J1616" s="19" t="str">
        <f ca="1">IF(Ugovori_OPULJP[[#This Row],[DATUM ZAVRŠETKA OPERACIJE]]&lt;TODAY(),"završen","u provedbi")</f>
        <v>završen</v>
      </c>
      <c r="K1616" s="18" t="s">
        <v>209</v>
      </c>
      <c r="L1616" s="18" t="s">
        <v>209</v>
      </c>
      <c r="M1616" s="42">
        <v>0.85</v>
      </c>
      <c r="N1616" s="42">
        <v>0.15</v>
      </c>
      <c r="O1616" s="27">
        <f>Ugovori_OPULJP[[#This Row],[Bespovratna sredstva - Ukupno (EU+Nac) HRK
= Ukupna ugovorena vrijednost bespovratnih sredstava]]*Ugovori_OPULJP[[#This Row],[EU STOPA SUFINANCIRANJA %
EU CO-FINANCING RATE %]]</f>
        <v>436815.57799999998</v>
      </c>
      <c r="P1616" s="27">
        <f>Ugovori_OPULJP[[#This Row],[Bespovratna sredstva - Ukupno (EU+Nac) HRK
= Ukupna ugovorena vrijednost bespovratnih sredstava]]*Ugovori_OPULJP[[#This Row],[STOPA NACIONALNOG SUFINANCIRANJA %]]</f>
        <v>77085.101999999999</v>
      </c>
      <c r="Q1616" s="27">
        <v>513900.68</v>
      </c>
      <c r="R1616" s="27">
        <v>0</v>
      </c>
      <c r="S1616" s="27">
        <v>0</v>
      </c>
      <c r="T1616" s="20">
        <f>Ugovori_OPULJP[[#This Row],[Bespovratna sredstva - Ukupno (EU+Nac) HRK
= Ukupna ugovorena vrijednost bespovratnih sredstava]]+Ugovori_OPULJP[[#This Row],[Javni doprinos korisnika - HRK]]+Ugovori_OPULJP[[#This Row],[Privatni doprinos korisnika - HRK]]</f>
        <v>513900.68</v>
      </c>
      <c r="U1616" s="17" t="s">
        <v>32</v>
      </c>
      <c r="V1616" s="17" t="s">
        <v>29</v>
      </c>
      <c r="W1616" s="35" t="s">
        <v>5763</v>
      </c>
      <c r="X1616" s="35" t="s">
        <v>5041</v>
      </c>
      <c r="Y1616" s="11"/>
    </row>
    <row r="1617" spans="1:25" ht="51" customHeight="1" x14ac:dyDescent="0.2">
      <c r="A1617" s="33" t="s">
        <v>5764</v>
      </c>
      <c r="B1617" s="34" t="s">
        <v>700</v>
      </c>
      <c r="C1617" s="35" t="s">
        <v>5477</v>
      </c>
      <c r="D1617" s="35" t="s">
        <v>5482</v>
      </c>
      <c r="E1617" s="17" t="s">
        <v>74</v>
      </c>
      <c r="F1617" s="37" t="s">
        <v>5765</v>
      </c>
      <c r="G1617" s="37" t="s">
        <v>5766</v>
      </c>
      <c r="H1617" s="19">
        <v>42898</v>
      </c>
      <c r="I1617" s="19">
        <v>43628</v>
      </c>
      <c r="J1617" s="19" t="str">
        <f ca="1">IF(Ugovori_OPULJP[[#This Row],[DATUM ZAVRŠETKA OPERACIJE]]&lt;TODAY(),"završen","u provedbi")</f>
        <v>završen</v>
      </c>
      <c r="K1617" s="18" t="s">
        <v>266</v>
      </c>
      <c r="L1617" s="18" t="s">
        <v>266</v>
      </c>
      <c r="M1617" s="42">
        <v>0.85</v>
      </c>
      <c r="N1617" s="42">
        <v>0.15</v>
      </c>
      <c r="O1617" s="27">
        <f>Ugovori_OPULJP[[#This Row],[Bespovratna sredstva - Ukupno (EU+Nac) HRK
= Ukupna ugovorena vrijednost bespovratnih sredstava]]*Ugovori_OPULJP[[#This Row],[EU STOPA SUFINANCIRANJA %
EU CO-FINANCING RATE %]]</f>
        <v>336158</v>
      </c>
      <c r="P1617" s="27">
        <f>Ugovori_OPULJP[[#This Row],[Bespovratna sredstva - Ukupno (EU+Nac) HRK
= Ukupna ugovorena vrijednost bespovratnih sredstava]]*Ugovori_OPULJP[[#This Row],[STOPA NACIONALNOG SUFINANCIRANJA %]]</f>
        <v>59322</v>
      </c>
      <c r="Q1617" s="27">
        <v>395480</v>
      </c>
      <c r="R1617" s="27">
        <v>0</v>
      </c>
      <c r="S1617" s="27">
        <v>0</v>
      </c>
      <c r="T1617" s="20">
        <f>Ugovori_OPULJP[[#This Row],[Bespovratna sredstva - Ukupno (EU+Nac) HRK
= Ukupna ugovorena vrijednost bespovratnih sredstava]]+Ugovori_OPULJP[[#This Row],[Javni doprinos korisnika - HRK]]+Ugovori_OPULJP[[#This Row],[Privatni doprinos korisnika - HRK]]</f>
        <v>395480</v>
      </c>
      <c r="U1617" s="17" t="s">
        <v>32</v>
      </c>
      <c r="V1617" s="17" t="s">
        <v>29</v>
      </c>
      <c r="W1617" s="35" t="s">
        <v>5767</v>
      </c>
      <c r="X1617" s="35" t="s">
        <v>5041</v>
      </c>
      <c r="Y1617" s="11"/>
    </row>
    <row r="1618" spans="1:25" ht="51" customHeight="1" x14ac:dyDescent="0.2">
      <c r="A1618" s="33" t="s">
        <v>5768</v>
      </c>
      <c r="B1618" s="34" t="s">
        <v>700</v>
      </c>
      <c r="C1618" s="35" t="s">
        <v>5477</v>
      </c>
      <c r="D1618" s="35" t="s">
        <v>5482</v>
      </c>
      <c r="E1618" s="17" t="s">
        <v>74</v>
      </c>
      <c r="F1618" s="37" t="s">
        <v>5769</v>
      </c>
      <c r="G1618" s="37" t="s">
        <v>2287</v>
      </c>
      <c r="H1618" s="19">
        <v>42943</v>
      </c>
      <c r="I1618" s="19">
        <v>43673</v>
      </c>
      <c r="J1618" s="19" t="str">
        <f ca="1">IF(Ugovori_OPULJP[[#This Row],[DATUM ZAVRŠETKA OPERACIJE]]&lt;TODAY(),"završen","u provedbi")</f>
        <v>završen</v>
      </c>
      <c r="K1618" s="18" t="s">
        <v>209</v>
      </c>
      <c r="L1618" s="18" t="s">
        <v>209</v>
      </c>
      <c r="M1618" s="42">
        <v>0.85</v>
      </c>
      <c r="N1618" s="42">
        <v>0.15</v>
      </c>
      <c r="O1618" s="27">
        <f>Ugovori_OPULJP[[#This Row],[Bespovratna sredstva - Ukupno (EU+Nac) HRK
= Ukupna ugovorena vrijednost bespovratnih sredstava]]*Ugovori_OPULJP[[#This Row],[EU STOPA SUFINANCIRANJA %
EU CO-FINANCING RATE %]]</f>
        <v>344250</v>
      </c>
      <c r="P1618" s="27">
        <f>Ugovori_OPULJP[[#This Row],[Bespovratna sredstva - Ukupno (EU+Nac) HRK
= Ukupna ugovorena vrijednost bespovratnih sredstava]]*Ugovori_OPULJP[[#This Row],[STOPA NACIONALNOG SUFINANCIRANJA %]]</f>
        <v>60750</v>
      </c>
      <c r="Q1618" s="27">
        <v>405000</v>
      </c>
      <c r="R1618" s="27">
        <v>0</v>
      </c>
      <c r="S1618" s="27">
        <v>0</v>
      </c>
      <c r="T1618" s="20">
        <f>Ugovori_OPULJP[[#This Row],[Bespovratna sredstva - Ukupno (EU+Nac) HRK
= Ukupna ugovorena vrijednost bespovratnih sredstava]]+Ugovori_OPULJP[[#This Row],[Javni doprinos korisnika - HRK]]+Ugovori_OPULJP[[#This Row],[Privatni doprinos korisnika - HRK]]</f>
        <v>405000</v>
      </c>
      <c r="U1618" s="17" t="s">
        <v>32</v>
      </c>
      <c r="V1618" s="17" t="s">
        <v>29</v>
      </c>
      <c r="W1618" s="35" t="s">
        <v>5770</v>
      </c>
      <c r="X1618" s="35" t="s">
        <v>5041</v>
      </c>
      <c r="Y1618" s="11"/>
    </row>
    <row r="1619" spans="1:25" ht="51" customHeight="1" x14ac:dyDescent="0.2">
      <c r="A1619" s="33" t="s">
        <v>5771</v>
      </c>
      <c r="B1619" s="34" t="s">
        <v>700</v>
      </c>
      <c r="C1619" s="35" t="s">
        <v>5477</v>
      </c>
      <c r="D1619" s="35" t="s">
        <v>5482</v>
      </c>
      <c r="E1619" s="17" t="s">
        <v>74</v>
      </c>
      <c r="F1619" s="37" t="s">
        <v>5772</v>
      </c>
      <c r="G1619" s="37" t="s">
        <v>1694</v>
      </c>
      <c r="H1619" s="19">
        <v>42950</v>
      </c>
      <c r="I1619" s="19">
        <v>43680</v>
      </c>
      <c r="J1619" s="19" t="str">
        <f ca="1">IF(Ugovori_OPULJP[[#This Row],[DATUM ZAVRŠETKA OPERACIJE]]&lt;TODAY(),"završen","u provedbi")</f>
        <v>završen</v>
      </c>
      <c r="K1619" s="18" t="s">
        <v>209</v>
      </c>
      <c r="L1619" s="18" t="s">
        <v>209</v>
      </c>
      <c r="M1619" s="42">
        <v>0.85</v>
      </c>
      <c r="N1619" s="42">
        <v>0.15</v>
      </c>
      <c r="O1619" s="27">
        <f>Ugovori_OPULJP[[#This Row],[Bespovratna sredstva - Ukupno (EU+Nac) HRK
= Ukupna ugovorena vrijednost bespovratnih sredstava]]*Ugovori_OPULJP[[#This Row],[EU STOPA SUFINANCIRANJA %
EU CO-FINANCING RATE %]]</f>
        <v>326430.59999999998</v>
      </c>
      <c r="P1619" s="27">
        <f>Ugovori_OPULJP[[#This Row],[Bespovratna sredstva - Ukupno (EU+Nac) HRK
= Ukupna ugovorena vrijednost bespovratnih sredstava]]*Ugovori_OPULJP[[#This Row],[STOPA NACIONALNOG SUFINANCIRANJA %]]</f>
        <v>57605.4</v>
      </c>
      <c r="Q1619" s="27">
        <v>384036</v>
      </c>
      <c r="R1619" s="27">
        <v>0</v>
      </c>
      <c r="S1619" s="27">
        <v>0</v>
      </c>
      <c r="T1619" s="20">
        <f>Ugovori_OPULJP[[#This Row],[Bespovratna sredstva - Ukupno (EU+Nac) HRK
= Ukupna ugovorena vrijednost bespovratnih sredstava]]+Ugovori_OPULJP[[#This Row],[Javni doprinos korisnika - HRK]]+Ugovori_OPULJP[[#This Row],[Privatni doprinos korisnika - HRK]]</f>
        <v>384036</v>
      </c>
      <c r="U1619" s="17" t="s">
        <v>32</v>
      </c>
      <c r="V1619" s="17" t="s">
        <v>29</v>
      </c>
      <c r="W1619" s="35" t="s">
        <v>5773</v>
      </c>
      <c r="X1619" s="35" t="s">
        <v>5041</v>
      </c>
      <c r="Y1619" s="11"/>
    </row>
    <row r="1620" spans="1:25" ht="63.75" customHeight="1" x14ac:dyDescent="0.2">
      <c r="A1620" s="33" t="s">
        <v>5774</v>
      </c>
      <c r="B1620" s="34" t="s">
        <v>700</v>
      </c>
      <c r="C1620" s="35" t="s">
        <v>5477</v>
      </c>
      <c r="D1620" s="35" t="s">
        <v>5482</v>
      </c>
      <c r="E1620" s="17" t="s">
        <v>74</v>
      </c>
      <c r="F1620" s="37" t="s">
        <v>5775</v>
      </c>
      <c r="G1620" s="37" t="s">
        <v>5776</v>
      </c>
      <c r="H1620" s="19">
        <v>43039</v>
      </c>
      <c r="I1620" s="19">
        <v>43769</v>
      </c>
      <c r="J1620" s="19" t="str">
        <f ca="1">IF(Ugovori_OPULJP[[#This Row],[DATUM ZAVRŠETKA OPERACIJE]]&lt;TODAY(),"završen","u provedbi")</f>
        <v>završen</v>
      </c>
      <c r="K1620" s="18" t="s">
        <v>560</v>
      </c>
      <c r="L1620" s="18" t="s">
        <v>560</v>
      </c>
      <c r="M1620" s="42">
        <v>0.85</v>
      </c>
      <c r="N1620" s="42">
        <v>0.15</v>
      </c>
      <c r="O1620" s="27">
        <f>Ugovori_OPULJP[[#This Row],[Bespovratna sredstva - Ukupno (EU+Nac) HRK
= Ukupna ugovorena vrijednost bespovratnih sredstava]]*Ugovori_OPULJP[[#This Row],[EU STOPA SUFINANCIRANJA %
EU CO-FINANCING RATE %]]</f>
        <v>307513.83299999998</v>
      </c>
      <c r="P1620" s="27">
        <f>Ugovori_OPULJP[[#This Row],[Bespovratna sredstva - Ukupno (EU+Nac) HRK
= Ukupna ugovorena vrijednost bespovratnih sredstava]]*Ugovori_OPULJP[[#This Row],[STOPA NACIONALNOG SUFINANCIRANJA %]]</f>
        <v>54267.146999999997</v>
      </c>
      <c r="Q1620" s="27">
        <v>361780.98</v>
      </c>
      <c r="R1620" s="27">
        <v>0</v>
      </c>
      <c r="S1620" s="27">
        <v>0</v>
      </c>
      <c r="T1620" s="20">
        <f>Ugovori_OPULJP[[#This Row],[Bespovratna sredstva - Ukupno (EU+Nac) HRK
= Ukupna ugovorena vrijednost bespovratnih sredstava]]+Ugovori_OPULJP[[#This Row],[Javni doprinos korisnika - HRK]]+Ugovori_OPULJP[[#This Row],[Privatni doprinos korisnika - HRK]]</f>
        <v>361780.98</v>
      </c>
      <c r="U1620" s="17" t="s">
        <v>32</v>
      </c>
      <c r="V1620" s="17" t="s">
        <v>29</v>
      </c>
      <c r="W1620" s="35" t="s">
        <v>5777</v>
      </c>
      <c r="X1620" s="35" t="s">
        <v>5041</v>
      </c>
      <c r="Y1620" s="11"/>
    </row>
    <row r="1621" spans="1:25" ht="51" customHeight="1" x14ac:dyDescent="0.2">
      <c r="A1621" s="33" t="s">
        <v>5778</v>
      </c>
      <c r="B1621" s="34" t="s">
        <v>700</v>
      </c>
      <c r="C1621" s="35" t="s">
        <v>5477</v>
      </c>
      <c r="D1621" s="35" t="s">
        <v>5482</v>
      </c>
      <c r="E1621" s="17" t="s">
        <v>74</v>
      </c>
      <c r="F1621" s="37" t="s">
        <v>5779</v>
      </c>
      <c r="G1621" s="37" t="s">
        <v>5780</v>
      </c>
      <c r="H1621" s="19">
        <v>43041</v>
      </c>
      <c r="I1621" s="19">
        <v>43771</v>
      </c>
      <c r="J1621" s="19" t="str">
        <f ca="1">IF(Ugovori_OPULJP[[#This Row],[DATUM ZAVRŠETKA OPERACIJE]]&lt;TODAY(),"završen","u provedbi")</f>
        <v>završen</v>
      </c>
      <c r="K1621" s="18" t="s">
        <v>92</v>
      </c>
      <c r="L1621" s="18" t="s">
        <v>92</v>
      </c>
      <c r="M1621" s="42">
        <v>0.85</v>
      </c>
      <c r="N1621" s="42">
        <v>0.15</v>
      </c>
      <c r="O1621" s="27">
        <f>Ugovori_OPULJP[[#This Row],[Bespovratna sredstva - Ukupno (EU+Nac) HRK
= Ukupna ugovorena vrijednost bespovratnih sredstava]]*Ugovori_OPULJP[[#This Row],[EU STOPA SUFINANCIRANJA %
EU CO-FINANCING RATE %]]</f>
        <v>338657</v>
      </c>
      <c r="P1621" s="27">
        <f>Ugovori_OPULJP[[#This Row],[Bespovratna sredstva - Ukupno (EU+Nac) HRK
= Ukupna ugovorena vrijednost bespovratnih sredstava]]*Ugovori_OPULJP[[#This Row],[STOPA NACIONALNOG SUFINANCIRANJA %]]</f>
        <v>59763</v>
      </c>
      <c r="Q1621" s="27">
        <v>398420</v>
      </c>
      <c r="R1621" s="27">
        <v>0</v>
      </c>
      <c r="S1621" s="27">
        <v>0</v>
      </c>
      <c r="T1621" s="20">
        <f>Ugovori_OPULJP[[#This Row],[Bespovratna sredstva - Ukupno (EU+Nac) HRK
= Ukupna ugovorena vrijednost bespovratnih sredstava]]+Ugovori_OPULJP[[#This Row],[Javni doprinos korisnika - HRK]]+Ugovori_OPULJP[[#This Row],[Privatni doprinos korisnika - HRK]]</f>
        <v>398420</v>
      </c>
      <c r="U1621" s="17" t="s">
        <v>32</v>
      </c>
      <c r="V1621" s="17" t="s">
        <v>29</v>
      </c>
      <c r="W1621" s="35" t="s">
        <v>5781</v>
      </c>
      <c r="X1621" s="35" t="s">
        <v>5041</v>
      </c>
      <c r="Y1621" s="11"/>
    </row>
    <row r="1622" spans="1:25" ht="51" customHeight="1" x14ac:dyDescent="0.2">
      <c r="A1622" s="33" t="s">
        <v>5782</v>
      </c>
      <c r="B1622" s="34" t="s">
        <v>700</v>
      </c>
      <c r="C1622" s="35" t="s">
        <v>5477</v>
      </c>
      <c r="D1622" s="35" t="s">
        <v>5482</v>
      </c>
      <c r="E1622" s="17" t="s">
        <v>74</v>
      </c>
      <c r="F1622" s="37" t="s">
        <v>12886</v>
      </c>
      <c r="G1622" s="37" t="s">
        <v>2522</v>
      </c>
      <c r="H1622" s="19">
        <v>43040</v>
      </c>
      <c r="I1622" s="19">
        <v>43647</v>
      </c>
      <c r="J1622" s="19" t="str">
        <f ca="1">IF(Ugovori_OPULJP[[#This Row],[DATUM ZAVRŠETKA OPERACIJE]]&lt;TODAY(),"završen","u provedbi")</f>
        <v>završen</v>
      </c>
      <c r="K1622" s="18" t="s">
        <v>31</v>
      </c>
      <c r="L1622" s="18" t="s">
        <v>31</v>
      </c>
      <c r="M1622" s="42">
        <v>0.85</v>
      </c>
      <c r="N1622" s="42">
        <v>0.15</v>
      </c>
      <c r="O1622" s="27">
        <f>Ugovori_OPULJP[[#This Row],[Bespovratna sredstva - Ukupno (EU+Nac) HRK
= Ukupna ugovorena vrijednost bespovratnih sredstava]]*Ugovori_OPULJP[[#This Row],[EU STOPA SUFINANCIRANJA %
EU CO-FINANCING RATE %]]</f>
        <v>430380.5</v>
      </c>
      <c r="P1622" s="27">
        <f>Ugovori_OPULJP[[#This Row],[Bespovratna sredstva - Ukupno (EU+Nac) HRK
= Ukupna ugovorena vrijednost bespovratnih sredstava]]*Ugovori_OPULJP[[#This Row],[STOPA NACIONALNOG SUFINANCIRANJA %]]</f>
        <v>75949.5</v>
      </c>
      <c r="Q1622" s="27">
        <v>506330</v>
      </c>
      <c r="R1622" s="27">
        <v>0</v>
      </c>
      <c r="S1622" s="27">
        <v>0</v>
      </c>
      <c r="T1622" s="20">
        <f>Ugovori_OPULJP[[#This Row],[Bespovratna sredstva - Ukupno (EU+Nac) HRK
= Ukupna ugovorena vrijednost bespovratnih sredstava]]+Ugovori_OPULJP[[#This Row],[Javni doprinos korisnika - HRK]]+Ugovori_OPULJP[[#This Row],[Privatni doprinos korisnika - HRK]]</f>
        <v>506330</v>
      </c>
      <c r="U1622" s="17" t="s">
        <v>32</v>
      </c>
      <c r="V1622" s="17" t="s">
        <v>29</v>
      </c>
      <c r="W1622" s="35" t="s">
        <v>5783</v>
      </c>
      <c r="X1622" s="35" t="s">
        <v>5041</v>
      </c>
      <c r="Y1622" s="11"/>
    </row>
    <row r="1623" spans="1:25" ht="38.25" customHeight="1" x14ac:dyDescent="0.2">
      <c r="A1623" s="33" t="s">
        <v>5784</v>
      </c>
      <c r="B1623" s="34" t="s">
        <v>700</v>
      </c>
      <c r="C1623" s="35" t="s">
        <v>5477</v>
      </c>
      <c r="D1623" s="35" t="s">
        <v>5482</v>
      </c>
      <c r="E1623" s="17" t="s">
        <v>74</v>
      </c>
      <c r="F1623" s="37" t="s">
        <v>5785</v>
      </c>
      <c r="G1623" s="37" t="s">
        <v>5786</v>
      </c>
      <c r="H1623" s="19">
        <v>43042</v>
      </c>
      <c r="I1623" s="19">
        <v>43772</v>
      </c>
      <c r="J1623" s="19" t="str">
        <f ca="1">IF(Ugovori_OPULJP[[#This Row],[DATUM ZAVRŠETKA OPERACIJE]]&lt;TODAY(),"završen","u provedbi")</f>
        <v>završen</v>
      </c>
      <c r="K1623" s="18" t="s">
        <v>198</v>
      </c>
      <c r="L1623" s="18" t="s">
        <v>198</v>
      </c>
      <c r="M1623" s="42">
        <v>0.85</v>
      </c>
      <c r="N1623" s="42">
        <v>0.15</v>
      </c>
      <c r="O1623" s="27">
        <f>Ugovori_OPULJP[[#This Row],[Bespovratna sredstva - Ukupno (EU+Nac) HRK
= Ukupna ugovorena vrijednost bespovratnih sredstava]]*Ugovori_OPULJP[[#This Row],[EU STOPA SUFINANCIRANJA %
EU CO-FINANCING RATE %]]</f>
        <v>404262.38</v>
      </c>
      <c r="P1623" s="27">
        <f>Ugovori_OPULJP[[#This Row],[Bespovratna sredstva - Ukupno (EU+Nac) HRK
= Ukupna ugovorena vrijednost bespovratnih sredstava]]*Ugovori_OPULJP[[#This Row],[STOPA NACIONALNOG SUFINANCIRANJA %]]</f>
        <v>71340.42</v>
      </c>
      <c r="Q1623" s="27">
        <v>475602.8</v>
      </c>
      <c r="R1623" s="27">
        <v>0</v>
      </c>
      <c r="S1623" s="27">
        <v>0</v>
      </c>
      <c r="T1623" s="20">
        <f>Ugovori_OPULJP[[#This Row],[Bespovratna sredstva - Ukupno (EU+Nac) HRK
= Ukupna ugovorena vrijednost bespovratnih sredstava]]+Ugovori_OPULJP[[#This Row],[Javni doprinos korisnika - HRK]]+Ugovori_OPULJP[[#This Row],[Privatni doprinos korisnika - HRK]]</f>
        <v>475602.8</v>
      </c>
      <c r="U1623" s="17" t="s">
        <v>32</v>
      </c>
      <c r="V1623" s="17" t="s">
        <v>29</v>
      </c>
      <c r="W1623" s="35" t="s">
        <v>5787</v>
      </c>
      <c r="X1623" s="35" t="s">
        <v>5041</v>
      </c>
      <c r="Y1623" s="11"/>
    </row>
    <row r="1624" spans="1:25" ht="51" customHeight="1" x14ac:dyDescent="0.2">
      <c r="A1624" s="33" t="s">
        <v>5788</v>
      </c>
      <c r="B1624" s="34" t="s">
        <v>700</v>
      </c>
      <c r="C1624" s="35" t="s">
        <v>5477</v>
      </c>
      <c r="D1624" s="35" t="s">
        <v>5482</v>
      </c>
      <c r="E1624" s="17" t="s">
        <v>74</v>
      </c>
      <c r="F1624" s="37" t="s">
        <v>5789</v>
      </c>
      <c r="G1624" s="37" t="s">
        <v>5790</v>
      </c>
      <c r="H1624" s="19">
        <v>43069</v>
      </c>
      <c r="I1624" s="19">
        <v>43799</v>
      </c>
      <c r="J1624" s="19" t="str">
        <f ca="1">IF(Ugovori_OPULJP[[#This Row],[DATUM ZAVRŠETKA OPERACIJE]]&lt;TODAY(),"završen","u provedbi")</f>
        <v>završen</v>
      </c>
      <c r="K1624" s="18" t="s">
        <v>248</v>
      </c>
      <c r="L1624" s="18" t="s">
        <v>248</v>
      </c>
      <c r="M1624" s="42">
        <v>0.85</v>
      </c>
      <c r="N1624" s="42">
        <v>0.15</v>
      </c>
      <c r="O1624" s="27">
        <f>Ugovori_OPULJP[[#This Row],[Bespovratna sredstva - Ukupno (EU+Nac) HRK
= Ukupna ugovorena vrijednost bespovratnih sredstava]]*Ugovori_OPULJP[[#This Row],[EU STOPA SUFINANCIRANJA %
EU CO-FINANCING RATE %]]</f>
        <v>1040288.684</v>
      </c>
      <c r="P1624" s="27">
        <f>Ugovori_OPULJP[[#This Row],[Bespovratna sredstva - Ukupno (EU+Nac) HRK
= Ukupna ugovorena vrijednost bespovratnih sredstava]]*Ugovori_OPULJP[[#This Row],[STOPA NACIONALNOG SUFINANCIRANJA %]]</f>
        <v>183580.356</v>
      </c>
      <c r="Q1624" s="27">
        <v>1223869.04</v>
      </c>
      <c r="R1624" s="27">
        <v>0</v>
      </c>
      <c r="S1624" s="27">
        <v>0</v>
      </c>
      <c r="T1624" s="20">
        <f>Ugovori_OPULJP[[#This Row],[Bespovratna sredstva - Ukupno (EU+Nac) HRK
= Ukupna ugovorena vrijednost bespovratnih sredstava]]+Ugovori_OPULJP[[#This Row],[Javni doprinos korisnika - HRK]]+Ugovori_OPULJP[[#This Row],[Privatni doprinos korisnika - HRK]]</f>
        <v>1223869.04</v>
      </c>
      <c r="U1624" s="17" t="s">
        <v>32</v>
      </c>
      <c r="V1624" s="17" t="s">
        <v>29</v>
      </c>
      <c r="W1624" s="35" t="s">
        <v>5791</v>
      </c>
      <c r="X1624" s="35" t="s">
        <v>5041</v>
      </c>
      <c r="Y1624" s="11"/>
    </row>
    <row r="1625" spans="1:25" ht="51" customHeight="1" x14ac:dyDescent="0.2">
      <c r="A1625" s="33" t="s">
        <v>5792</v>
      </c>
      <c r="B1625" s="34" t="s">
        <v>700</v>
      </c>
      <c r="C1625" s="35" t="s">
        <v>5477</v>
      </c>
      <c r="D1625" s="35" t="s">
        <v>5482</v>
      </c>
      <c r="E1625" s="17" t="s">
        <v>74</v>
      </c>
      <c r="F1625" s="37" t="s">
        <v>5626</v>
      </c>
      <c r="G1625" s="37" t="s">
        <v>5793</v>
      </c>
      <c r="H1625" s="19">
        <v>43069</v>
      </c>
      <c r="I1625" s="19">
        <v>43799</v>
      </c>
      <c r="J1625" s="19" t="str">
        <f ca="1">IF(Ugovori_OPULJP[[#This Row],[DATUM ZAVRŠETKA OPERACIJE]]&lt;TODAY(),"završen","u provedbi")</f>
        <v>završen</v>
      </c>
      <c r="K1625" s="18" t="s">
        <v>77</v>
      </c>
      <c r="L1625" s="18" t="s">
        <v>77</v>
      </c>
      <c r="M1625" s="42">
        <v>0.85</v>
      </c>
      <c r="N1625" s="42">
        <v>0.15</v>
      </c>
      <c r="O1625" s="27">
        <f>Ugovori_OPULJP[[#This Row],[Bespovratna sredstva - Ukupno (EU+Nac) HRK
= Ukupna ugovorena vrijednost bespovratnih sredstava]]*Ugovori_OPULJP[[#This Row],[EU STOPA SUFINANCIRANJA %
EU CO-FINANCING RATE %]]</f>
        <v>1669794.0515000001</v>
      </c>
      <c r="P1625" s="27">
        <f>Ugovori_OPULJP[[#This Row],[Bespovratna sredstva - Ukupno (EU+Nac) HRK
= Ukupna ugovorena vrijednost bespovratnih sredstava]]*Ugovori_OPULJP[[#This Row],[STOPA NACIONALNOG SUFINANCIRANJA %]]</f>
        <v>294669.53850000002</v>
      </c>
      <c r="Q1625" s="27">
        <v>1964463.59</v>
      </c>
      <c r="R1625" s="27">
        <v>0</v>
      </c>
      <c r="S1625" s="27">
        <v>0</v>
      </c>
      <c r="T1625" s="20">
        <f>Ugovori_OPULJP[[#This Row],[Bespovratna sredstva - Ukupno (EU+Nac) HRK
= Ukupna ugovorena vrijednost bespovratnih sredstava]]+Ugovori_OPULJP[[#This Row],[Javni doprinos korisnika - HRK]]+Ugovori_OPULJP[[#This Row],[Privatni doprinos korisnika - HRK]]</f>
        <v>1964463.59</v>
      </c>
      <c r="U1625" s="17" t="s">
        <v>32</v>
      </c>
      <c r="V1625" s="17" t="s">
        <v>29</v>
      </c>
      <c r="W1625" s="35" t="s">
        <v>5794</v>
      </c>
      <c r="X1625" s="35" t="s">
        <v>5041</v>
      </c>
      <c r="Y1625" s="11"/>
    </row>
    <row r="1626" spans="1:25" ht="38.25" customHeight="1" x14ac:dyDescent="0.2">
      <c r="A1626" s="33" t="s">
        <v>5795</v>
      </c>
      <c r="B1626" s="34" t="s">
        <v>700</v>
      </c>
      <c r="C1626" s="35" t="s">
        <v>5477</v>
      </c>
      <c r="D1626" s="35" t="s">
        <v>5482</v>
      </c>
      <c r="E1626" s="17" t="s">
        <v>74</v>
      </c>
      <c r="F1626" s="37" t="s">
        <v>5796</v>
      </c>
      <c r="G1626" s="37" t="s">
        <v>5797</v>
      </c>
      <c r="H1626" s="19">
        <v>43066</v>
      </c>
      <c r="I1626" s="19">
        <v>43796</v>
      </c>
      <c r="J1626" s="19" t="str">
        <f ca="1">IF(Ugovori_OPULJP[[#This Row],[DATUM ZAVRŠETKA OPERACIJE]]&lt;TODAY(),"završen","u provedbi")</f>
        <v>završen</v>
      </c>
      <c r="K1626" s="18" t="s">
        <v>266</v>
      </c>
      <c r="L1626" s="18" t="s">
        <v>266</v>
      </c>
      <c r="M1626" s="42">
        <v>0.85</v>
      </c>
      <c r="N1626" s="42">
        <v>0.15</v>
      </c>
      <c r="O1626" s="27">
        <f>Ugovori_OPULJP[[#This Row],[Bespovratna sredstva - Ukupno (EU+Nac) HRK
= Ukupna ugovorena vrijednost bespovratnih sredstava]]*Ugovori_OPULJP[[#This Row],[EU STOPA SUFINANCIRANJA %
EU CO-FINANCING RATE %]]</f>
        <v>395352</v>
      </c>
      <c r="P1626" s="27">
        <f>Ugovori_OPULJP[[#This Row],[Bespovratna sredstva - Ukupno (EU+Nac) HRK
= Ukupna ugovorena vrijednost bespovratnih sredstava]]*Ugovori_OPULJP[[#This Row],[STOPA NACIONALNOG SUFINANCIRANJA %]]</f>
        <v>69768</v>
      </c>
      <c r="Q1626" s="27">
        <v>465120</v>
      </c>
      <c r="R1626" s="27">
        <v>0</v>
      </c>
      <c r="S1626" s="27">
        <v>0</v>
      </c>
      <c r="T1626" s="20">
        <f>Ugovori_OPULJP[[#This Row],[Bespovratna sredstva - Ukupno (EU+Nac) HRK
= Ukupna ugovorena vrijednost bespovratnih sredstava]]+Ugovori_OPULJP[[#This Row],[Javni doprinos korisnika - HRK]]+Ugovori_OPULJP[[#This Row],[Privatni doprinos korisnika - HRK]]</f>
        <v>465120</v>
      </c>
      <c r="U1626" s="17" t="s">
        <v>32</v>
      </c>
      <c r="V1626" s="17" t="s">
        <v>29</v>
      </c>
      <c r="W1626" s="35" t="s">
        <v>5798</v>
      </c>
      <c r="X1626" s="35" t="s">
        <v>5041</v>
      </c>
      <c r="Y1626" s="11"/>
    </row>
    <row r="1627" spans="1:25" ht="51" customHeight="1" x14ac:dyDescent="0.2">
      <c r="A1627" s="33" t="s">
        <v>5799</v>
      </c>
      <c r="B1627" s="34" t="s">
        <v>700</v>
      </c>
      <c r="C1627" s="35" t="s">
        <v>5477</v>
      </c>
      <c r="D1627" s="35" t="s">
        <v>5482</v>
      </c>
      <c r="E1627" s="17" t="s">
        <v>74</v>
      </c>
      <c r="F1627" s="37" t="s">
        <v>5800</v>
      </c>
      <c r="G1627" s="37" t="s">
        <v>5801</v>
      </c>
      <c r="H1627" s="19">
        <v>43105</v>
      </c>
      <c r="I1627" s="19">
        <v>43835</v>
      </c>
      <c r="J1627" s="19" t="str">
        <f ca="1">IF(Ugovori_OPULJP[[#This Row],[DATUM ZAVRŠETKA OPERACIJE]]&lt;TODAY(),"završen","u provedbi")</f>
        <v>završen</v>
      </c>
      <c r="K1627" s="18" t="s">
        <v>209</v>
      </c>
      <c r="L1627" s="18" t="s">
        <v>209</v>
      </c>
      <c r="M1627" s="42">
        <v>0.85</v>
      </c>
      <c r="N1627" s="42">
        <v>0.15</v>
      </c>
      <c r="O1627" s="27">
        <f>Ugovori_OPULJP[[#This Row],[Bespovratna sredstva - Ukupno (EU+Nac) HRK
= Ukupna ugovorena vrijednost bespovratnih sredstava]]*Ugovori_OPULJP[[#This Row],[EU STOPA SUFINANCIRANJA %
EU CO-FINANCING RATE %]]</f>
        <v>827169</v>
      </c>
      <c r="P1627" s="27">
        <f>Ugovori_OPULJP[[#This Row],[Bespovratna sredstva - Ukupno (EU+Nac) HRK
= Ukupna ugovorena vrijednost bespovratnih sredstava]]*Ugovori_OPULJP[[#This Row],[STOPA NACIONALNOG SUFINANCIRANJA %]]</f>
        <v>145971</v>
      </c>
      <c r="Q1627" s="27">
        <v>973140</v>
      </c>
      <c r="R1627" s="27">
        <v>0</v>
      </c>
      <c r="S1627" s="27">
        <v>0</v>
      </c>
      <c r="T1627" s="20">
        <f>Ugovori_OPULJP[[#This Row],[Bespovratna sredstva - Ukupno (EU+Nac) HRK
= Ukupna ugovorena vrijednost bespovratnih sredstava]]+Ugovori_OPULJP[[#This Row],[Javni doprinos korisnika - HRK]]+Ugovori_OPULJP[[#This Row],[Privatni doprinos korisnika - HRK]]</f>
        <v>973140</v>
      </c>
      <c r="U1627" s="17" t="s">
        <v>32</v>
      </c>
      <c r="V1627" s="17" t="s">
        <v>29</v>
      </c>
      <c r="W1627" s="35" t="s">
        <v>5802</v>
      </c>
      <c r="X1627" s="35" t="s">
        <v>5041</v>
      </c>
      <c r="Y1627" s="11"/>
    </row>
    <row r="1628" spans="1:25" ht="38.25" customHeight="1" x14ac:dyDescent="0.2">
      <c r="A1628" s="33" t="s">
        <v>5803</v>
      </c>
      <c r="B1628" s="34" t="s">
        <v>700</v>
      </c>
      <c r="C1628" s="35" t="s">
        <v>5477</v>
      </c>
      <c r="D1628" s="35" t="s">
        <v>5482</v>
      </c>
      <c r="E1628" s="17" t="s">
        <v>74</v>
      </c>
      <c r="F1628" s="37" t="s">
        <v>5804</v>
      </c>
      <c r="G1628" s="37" t="s">
        <v>2575</v>
      </c>
      <c r="H1628" s="19">
        <v>43115</v>
      </c>
      <c r="I1628" s="19">
        <v>43845</v>
      </c>
      <c r="J1628" s="19" t="str">
        <f ca="1">IF(Ugovori_OPULJP[[#This Row],[DATUM ZAVRŠETKA OPERACIJE]]&lt;TODAY(),"završen","u provedbi")</f>
        <v>završen</v>
      </c>
      <c r="K1628" s="18" t="s">
        <v>82</v>
      </c>
      <c r="L1628" s="18" t="s">
        <v>82</v>
      </c>
      <c r="M1628" s="42">
        <v>0.85</v>
      </c>
      <c r="N1628" s="42">
        <v>0.15</v>
      </c>
      <c r="O1628" s="27">
        <f>Ugovori_OPULJP[[#This Row],[Bespovratna sredstva - Ukupno (EU+Nac) HRK
= Ukupna ugovorena vrijednost bespovratnih sredstava]]*Ugovori_OPULJP[[#This Row],[EU STOPA SUFINANCIRANJA %
EU CO-FINANCING RATE %]]</f>
        <v>469421</v>
      </c>
      <c r="P1628" s="27">
        <f>Ugovori_OPULJP[[#This Row],[Bespovratna sredstva - Ukupno (EU+Nac) HRK
= Ukupna ugovorena vrijednost bespovratnih sredstava]]*Ugovori_OPULJP[[#This Row],[STOPA NACIONALNOG SUFINANCIRANJA %]]</f>
        <v>82839</v>
      </c>
      <c r="Q1628" s="27">
        <v>552260</v>
      </c>
      <c r="R1628" s="27">
        <v>0</v>
      </c>
      <c r="S1628" s="27">
        <v>0</v>
      </c>
      <c r="T1628" s="20">
        <f>Ugovori_OPULJP[[#This Row],[Bespovratna sredstva - Ukupno (EU+Nac) HRK
= Ukupna ugovorena vrijednost bespovratnih sredstava]]+Ugovori_OPULJP[[#This Row],[Javni doprinos korisnika - HRK]]+Ugovori_OPULJP[[#This Row],[Privatni doprinos korisnika - HRK]]</f>
        <v>552260</v>
      </c>
      <c r="U1628" s="17" t="s">
        <v>32</v>
      </c>
      <c r="V1628" s="17" t="s">
        <v>29</v>
      </c>
      <c r="W1628" s="35" t="s">
        <v>5805</v>
      </c>
      <c r="X1628" s="35" t="s">
        <v>5041</v>
      </c>
      <c r="Y1628" s="11"/>
    </row>
    <row r="1629" spans="1:25" ht="51" customHeight="1" x14ac:dyDescent="0.2">
      <c r="A1629" s="33" t="s">
        <v>5806</v>
      </c>
      <c r="B1629" s="34" t="s">
        <v>700</v>
      </c>
      <c r="C1629" s="35" t="s">
        <v>5477</v>
      </c>
      <c r="D1629" s="35" t="s">
        <v>5482</v>
      </c>
      <c r="E1629" s="17" t="s">
        <v>74</v>
      </c>
      <c r="F1629" s="37" t="s">
        <v>12887</v>
      </c>
      <c r="G1629" s="37" t="s">
        <v>3955</v>
      </c>
      <c r="H1629" s="19">
        <v>43118</v>
      </c>
      <c r="I1629" s="19">
        <v>43848</v>
      </c>
      <c r="J1629" s="19" t="str">
        <f ca="1">IF(Ugovori_OPULJP[[#This Row],[DATUM ZAVRŠETKA OPERACIJE]]&lt;TODAY(),"završen","u provedbi")</f>
        <v>završen</v>
      </c>
      <c r="K1629" s="18" t="s">
        <v>31</v>
      </c>
      <c r="L1629" s="18" t="s">
        <v>31</v>
      </c>
      <c r="M1629" s="42">
        <v>0.85</v>
      </c>
      <c r="N1629" s="42">
        <v>0.15</v>
      </c>
      <c r="O1629" s="27">
        <f>Ugovori_OPULJP[[#This Row],[Bespovratna sredstva - Ukupno (EU+Nac) HRK
= Ukupna ugovorena vrijednost bespovratnih sredstava]]*Ugovori_OPULJP[[#This Row],[EU STOPA SUFINANCIRANJA %
EU CO-FINANCING RATE %]]</f>
        <v>1698703.121</v>
      </c>
      <c r="P1629" s="27">
        <f>Ugovori_OPULJP[[#This Row],[Bespovratna sredstva - Ukupno (EU+Nac) HRK
= Ukupna ugovorena vrijednost bespovratnih sredstava]]*Ugovori_OPULJP[[#This Row],[STOPA NACIONALNOG SUFINANCIRANJA %]]</f>
        <v>299771.13899999997</v>
      </c>
      <c r="Q1629" s="27">
        <v>1998474.26</v>
      </c>
      <c r="R1629" s="27">
        <v>0</v>
      </c>
      <c r="S1629" s="27">
        <v>0</v>
      </c>
      <c r="T1629" s="20">
        <f>Ugovori_OPULJP[[#This Row],[Bespovratna sredstva - Ukupno (EU+Nac) HRK
= Ukupna ugovorena vrijednost bespovratnih sredstava]]+Ugovori_OPULJP[[#This Row],[Javni doprinos korisnika - HRK]]+Ugovori_OPULJP[[#This Row],[Privatni doprinos korisnika - HRK]]</f>
        <v>1998474.26</v>
      </c>
      <c r="U1629" s="17" t="s">
        <v>32</v>
      </c>
      <c r="V1629" s="17" t="s">
        <v>29</v>
      </c>
      <c r="W1629" s="35" t="s">
        <v>5807</v>
      </c>
      <c r="X1629" s="35" t="s">
        <v>5041</v>
      </c>
      <c r="Y1629" s="11"/>
    </row>
    <row r="1630" spans="1:25" ht="51" customHeight="1" x14ac:dyDescent="0.2">
      <c r="A1630" s="33" t="s">
        <v>5808</v>
      </c>
      <c r="B1630" s="34" t="s">
        <v>700</v>
      </c>
      <c r="C1630" s="35" t="s">
        <v>5477</v>
      </c>
      <c r="D1630" s="35" t="s">
        <v>5482</v>
      </c>
      <c r="E1630" s="17" t="s">
        <v>74</v>
      </c>
      <c r="F1630" s="37" t="s">
        <v>5809</v>
      </c>
      <c r="G1630" s="37" t="s">
        <v>5810</v>
      </c>
      <c r="H1630" s="19">
        <v>43174</v>
      </c>
      <c r="I1630" s="19">
        <v>43905</v>
      </c>
      <c r="J1630" s="19" t="str">
        <f ca="1">IF(Ugovori_OPULJP[[#This Row],[DATUM ZAVRŠETKA OPERACIJE]]&lt;TODAY(),"završen","u provedbi")</f>
        <v>završen</v>
      </c>
      <c r="K1630" s="18" t="s">
        <v>77</v>
      </c>
      <c r="L1630" s="18" t="s">
        <v>77</v>
      </c>
      <c r="M1630" s="42">
        <v>0.85</v>
      </c>
      <c r="N1630" s="42">
        <v>0.15</v>
      </c>
      <c r="O1630" s="27">
        <f>Ugovori_OPULJP[[#This Row],[Bespovratna sredstva - Ukupno (EU+Nac) HRK
= Ukupna ugovorena vrijednost bespovratnih sredstava]]*Ugovori_OPULJP[[#This Row],[EU STOPA SUFINANCIRANJA %
EU CO-FINANCING RATE %]]</f>
        <v>636240.10450000002</v>
      </c>
      <c r="P1630" s="27">
        <f>Ugovori_OPULJP[[#This Row],[Bespovratna sredstva - Ukupno (EU+Nac) HRK
= Ukupna ugovorena vrijednost bespovratnih sredstava]]*Ugovori_OPULJP[[#This Row],[STOPA NACIONALNOG SUFINANCIRANJA %]]</f>
        <v>112277.6655</v>
      </c>
      <c r="Q1630" s="27">
        <v>748517.77</v>
      </c>
      <c r="R1630" s="27">
        <v>0</v>
      </c>
      <c r="S1630" s="27">
        <v>0</v>
      </c>
      <c r="T1630" s="20">
        <f>Ugovori_OPULJP[[#This Row],[Bespovratna sredstva - Ukupno (EU+Nac) HRK
= Ukupna ugovorena vrijednost bespovratnih sredstava]]+Ugovori_OPULJP[[#This Row],[Javni doprinos korisnika - HRK]]+Ugovori_OPULJP[[#This Row],[Privatni doprinos korisnika - HRK]]</f>
        <v>748517.77</v>
      </c>
      <c r="U1630" s="17" t="s">
        <v>32</v>
      </c>
      <c r="V1630" s="17" t="s">
        <v>29</v>
      </c>
      <c r="W1630" s="35" t="s">
        <v>5811</v>
      </c>
      <c r="X1630" s="35" t="s">
        <v>5041</v>
      </c>
      <c r="Y1630" s="11"/>
    </row>
    <row r="1631" spans="1:25" ht="51" customHeight="1" x14ac:dyDescent="0.2">
      <c r="A1631" s="33" t="s">
        <v>5812</v>
      </c>
      <c r="B1631" s="34" t="s">
        <v>700</v>
      </c>
      <c r="C1631" s="35" t="s">
        <v>5477</v>
      </c>
      <c r="D1631" s="35" t="s">
        <v>5813</v>
      </c>
      <c r="E1631" s="17" t="s">
        <v>231</v>
      </c>
      <c r="F1631" s="37" t="s">
        <v>5814</v>
      </c>
      <c r="G1631" s="37" t="s">
        <v>5815</v>
      </c>
      <c r="H1631" s="19">
        <v>43578</v>
      </c>
      <c r="I1631" s="19">
        <v>44400</v>
      </c>
      <c r="J1631" s="19" t="str">
        <f ca="1">IF(Ugovori_OPULJP[[#This Row],[DATUM ZAVRŠETKA OPERACIJE]]&lt;TODAY(),"završen","u provedbi")</f>
        <v>završen</v>
      </c>
      <c r="K1631" s="18" t="s">
        <v>82</v>
      </c>
      <c r="L1631" s="18" t="s">
        <v>82</v>
      </c>
      <c r="M1631" s="42">
        <v>0.85</v>
      </c>
      <c r="N1631" s="42">
        <v>0.15</v>
      </c>
      <c r="O1631" s="27">
        <f>Ugovori_OPULJP[[#This Row],[Bespovratna sredstva - Ukupno (EU+Nac) HRK
= Ukupna ugovorena vrijednost bespovratnih sredstava]]*Ugovori_OPULJP[[#This Row],[EU STOPA SUFINANCIRANJA %
EU CO-FINANCING RATE %]]</f>
        <v>738866.96250000002</v>
      </c>
      <c r="P1631" s="27">
        <f>Ugovori_OPULJP[[#This Row],[Bespovratna sredstva - Ukupno (EU+Nac) HRK
= Ukupna ugovorena vrijednost bespovratnih sredstava]]*Ugovori_OPULJP[[#This Row],[STOPA NACIONALNOG SUFINANCIRANJA %]]</f>
        <v>130388.28749999999</v>
      </c>
      <c r="Q1631" s="27">
        <v>869255.25</v>
      </c>
      <c r="R1631" s="27">
        <v>0</v>
      </c>
      <c r="S1631" s="27">
        <v>0</v>
      </c>
      <c r="T1631" s="20">
        <f>Ugovori_OPULJP[[#This Row],[Bespovratna sredstva - Ukupno (EU+Nac) HRK
= Ukupna ugovorena vrijednost bespovratnih sredstava]]+Ugovori_OPULJP[[#This Row],[Javni doprinos korisnika - HRK]]+Ugovori_OPULJP[[#This Row],[Privatni doprinos korisnika - HRK]]</f>
        <v>869255.25</v>
      </c>
      <c r="U1631" s="17" t="s">
        <v>5816</v>
      </c>
      <c r="V1631" s="17" t="s">
        <v>29</v>
      </c>
      <c r="W1631" s="35" t="s">
        <v>5817</v>
      </c>
      <c r="X1631" s="35" t="s">
        <v>5041</v>
      </c>
      <c r="Y1631" s="11"/>
    </row>
    <row r="1632" spans="1:25" ht="63.75" customHeight="1" x14ac:dyDescent="0.2">
      <c r="A1632" s="33" t="s">
        <v>5818</v>
      </c>
      <c r="B1632" s="34" t="s">
        <v>700</v>
      </c>
      <c r="C1632" s="35" t="s">
        <v>5477</v>
      </c>
      <c r="D1632" s="35" t="s">
        <v>5813</v>
      </c>
      <c r="E1632" s="17" t="s">
        <v>231</v>
      </c>
      <c r="F1632" s="37" t="s">
        <v>5819</v>
      </c>
      <c r="G1632" s="37" t="s">
        <v>5820</v>
      </c>
      <c r="H1632" s="19">
        <v>43578</v>
      </c>
      <c r="I1632" s="19">
        <v>44219</v>
      </c>
      <c r="J1632" s="19" t="str">
        <f ca="1">IF(Ugovori_OPULJP[[#This Row],[DATUM ZAVRŠETKA OPERACIJE]]&lt;TODAY(),"završen","u provedbi")</f>
        <v>završen</v>
      </c>
      <c r="K1632" s="18" t="s">
        <v>5821</v>
      </c>
      <c r="L1632" s="18" t="s">
        <v>31</v>
      </c>
      <c r="M1632" s="42">
        <v>0.85</v>
      </c>
      <c r="N1632" s="42">
        <v>0.15</v>
      </c>
      <c r="O1632" s="27">
        <f>Ugovori_OPULJP[[#This Row],[Bespovratna sredstva - Ukupno (EU+Nac) HRK
= Ukupna ugovorena vrijednost bespovratnih sredstava]]*Ugovori_OPULJP[[#This Row],[EU STOPA SUFINANCIRANJA %
EU CO-FINANCING RATE %]]</f>
        <v>1344421.2679999999</v>
      </c>
      <c r="P1632" s="27">
        <f>Ugovori_OPULJP[[#This Row],[Bespovratna sredstva - Ukupno (EU+Nac) HRK
= Ukupna ugovorena vrijednost bespovratnih sredstava]]*Ugovori_OPULJP[[#This Row],[STOPA NACIONALNOG SUFINANCIRANJA %]]</f>
        <v>237250.81200000001</v>
      </c>
      <c r="Q1632" s="27">
        <v>1581672.08</v>
      </c>
      <c r="R1632" s="27">
        <v>0</v>
      </c>
      <c r="S1632" s="27">
        <v>0</v>
      </c>
      <c r="T1632" s="20">
        <f>Ugovori_OPULJP[[#This Row],[Bespovratna sredstva - Ukupno (EU+Nac) HRK
= Ukupna ugovorena vrijednost bespovratnih sredstava]]+Ugovori_OPULJP[[#This Row],[Javni doprinos korisnika - HRK]]+Ugovori_OPULJP[[#This Row],[Privatni doprinos korisnika - HRK]]</f>
        <v>1581672.08</v>
      </c>
      <c r="U1632" s="17" t="s">
        <v>5816</v>
      </c>
      <c r="V1632" s="17" t="s">
        <v>29</v>
      </c>
      <c r="W1632" s="35" t="s">
        <v>5822</v>
      </c>
      <c r="X1632" s="35" t="s">
        <v>5041</v>
      </c>
      <c r="Y1632" s="11"/>
    </row>
    <row r="1633" spans="1:25" ht="51" customHeight="1" x14ac:dyDescent="0.2">
      <c r="A1633" s="33" t="s">
        <v>5823</v>
      </c>
      <c r="B1633" s="34" t="s">
        <v>700</v>
      </c>
      <c r="C1633" s="35" t="s">
        <v>5477</v>
      </c>
      <c r="D1633" s="35" t="s">
        <v>5813</v>
      </c>
      <c r="E1633" s="17" t="s">
        <v>231</v>
      </c>
      <c r="F1633" s="37" t="s">
        <v>5824</v>
      </c>
      <c r="G1633" s="37" t="s">
        <v>297</v>
      </c>
      <c r="H1633" s="19">
        <v>43200</v>
      </c>
      <c r="I1633" s="19">
        <v>43687</v>
      </c>
      <c r="J1633" s="19" t="str">
        <f ca="1">IF(Ugovori_OPULJP[[#This Row],[DATUM ZAVRŠETKA OPERACIJE]]&lt;TODAY(),"završen","u provedbi")</f>
        <v>završen</v>
      </c>
      <c r="K1633" s="18" t="s">
        <v>31</v>
      </c>
      <c r="L1633" s="18" t="s">
        <v>31</v>
      </c>
      <c r="M1633" s="42">
        <v>0.85</v>
      </c>
      <c r="N1633" s="42">
        <v>0.15</v>
      </c>
      <c r="O1633" s="27">
        <f>Ugovori_OPULJP[[#This Row],[Bespovratna sredstva - Ukupno (EU+Nac) HRK
= Ukupna ugovorena vrijednost bespovratnih sredstava]]*Ugovori_OPULJP[[#This Row],[EU STOPA SUFINANCIRANJA %
EU CO-FINANCING RATE %]]</f>
        <v>1072007.8365</v>
      </c>
      <c r="P1633" s="27">
        <f>Ugovori_OPULJP[[#This Row],[Bespovratna sredstva - Ukupno (EU+Nac) HRK
= Ukupna ugovorena vrijednost bespovratnih sredstava]]*Ugovori_OPULJP[[#This Row],[STOPA NACIONALNOG SUFINANCIRANJA %]]</f>
        <v>189177.8535</v>
      </c>
      <c r="Q1633" s="27">
        <v>1261185.69</v>
      </c>
      <c r="R1633" s="27">
        <v>0</v>
      </c>
      <c r="S1633" s="27">
        <v>0</v>
      </c>
      <c r="T1633" s="20">
        <f>Ugovori_OPULJP[[#This Row],[Bespovratna sredstva - Ukupno (EU+Nac) HRK
= Ukupna ugovorena vrijednost bespovratnih sredstava]]+Ugovori_OPULJP[[#This Row],[Javni doprinos korisnika - HRK]]+Ugovori_OPULJP[[#This Row],[Privatni doprinos korisnika - HRK]]</f>
        <v>1261185.69</v>
      </c>
      <c r="U1633" s="17" t="s">
        <v>5816</v>
      </c>
      <c r="V1633" s="17" t="s">
        <v>29</v>
      </c>
      <c r="W1633" s="35" t="s">
        <v>5825</v>
      </c>
      <c r="X1633" s="35" t="s">
        <v>5041</v>
      </c>
      <c r="Y1633" s="11"/>
    </row>
    <row r="1634" spans="1:25" ht="51" customHeight="1" x14ac:dyDescent="0.2">
      <c r="A1634" s="33" t="s">
        <v>5826</v>
      </c>
      <c r="B1634" s="34" t="s">
        <v>700</v>
      </c>
      <c r="C1634" s="35" t="s">
        <v>5477</v>
      </c>
      <c r="D1634" s="35" t="s">
        <v>5813</v>
      </c>
      <c r="E1634" s="17" t="s">
        <v>231</v>
      </c>
      <c r="F1634" s="37" t="s">
        <v>5827</v>
      </c>
      <c r="G1634" s="37" t="s">
        <v>387</v>
      </c>
      <c r="H1634" s="19">
        <v>43581</v>
      </c>
      <c r="I1634" s="19">
        <v>44038</v>
      </c>
      <c r="J1634" s="19" t="str">
        <f ca="1">IF(Ugovori_OPULJP[[#This Row],[DATUM ZAVRŠETKA OPERACIJE]]&lt;TODAY(),"završen","u provedbi")</f>
        <v>završen</v>
      </c>
      <c r="K1634" s="18" t="s">
        <v>153</v>
      </c>
      <c r="L1634" s="18" t="s">
        <v>153</v>
      </c>
      <c r="M1634" s="42">
        <v>0.85</v>
      </c>
      <c r="N1634" s="42">
        <v>0.15</v>
      </c>
      <c r="O1634" s="27">
        <f>Ugovori_OPULJP[[#This Row],[Bespovratna sredstva - Ukupno (EU+Nac) HRK
= Ukupna ugovorena vrijednost bespovratnih sredstava]]*Ugovori_OPULJP[[#This Row],[EU STOPA SUFINANCIRANJA %
EU CO-FINANCING RATE %]]</f>
        <v>556962.5</v>
      </c>
      <c r="P1634" s="27">
        <f>Ugovori_OPULJP[[#This Row],[Bespovratna sredstva - Ukupno (EU+Nac) HRK
= Ukupna ugovorena vrijednost bespovratnih sredstava]]*Ugovori_OPULJP[[#This Row],[STOPA NACIONALNOG SUFINANCIRANJA %]]</f>
        <v>98287.5</v>
      </c>
      <c r="Q1634" s="27">
        <v>655250</v>
      </c>
      <c r="R1634" s="27">
        <v>0</v>
      </c>
      <c r="S1634" s="27">
        <v>0</v>
      </c>
      <c r="T1634" s="20">
        <f>Ugovori_OPULJP[[#This Row],[Bespovratna sredstva - Ukupno (EU+Nac) HRK
= Ukupna ugovorena vrijednost bespovratnih sredstava]]+Ugovori_OPULJP[[#This Row],[Javni doprinos korisnika - HRK]]+Ugovori_OPULJP[[#This Row],[Privatni doprinos korisnika - HRK]]</f>
        <v>655250</v>
      </c>
      <c r="U1634" s="17" t="s">
        <v>5816</v>
      </c>
      <c r="V1634" s="17" t="s">
        <v>29</v>
      </c>
      <c r="W1634" s="35" t="s">
        <v>5828</v>
      </c>
      <c r="X1634" s="35" t="s">
        <v>5041</v>
      </c>
      <c r="Y1634" s="11"/>
    </row>
    <row r="1635" spans="1:25" ht="51" customHeight="1" x14ac:dyDescent="0.2">
      <c r="A1635" s="33" t="s">
        <v>5829</v>
      </c>
      <c r="B1635" s="34" t="s">
        <v>700</v>
      </c>
      <c r="C1635" s="35" t="s">
        <v>5477</v>
      </c>
      <c r="D1635" s="35" t="s">
        <v>5813</v>
      </c>
      <c r="E1635" s="17" t="s">
        <v>231</v>
      </c>
      <c r="F1635" s="37" t="s">
        <v>5830</v>
      </c>
      <c r="G1635" s="37" t="s">
        <v>1038</v>
      </c>
      <c r="H1635" s="19">
        <v>43578</v>
      </c>
      <c r="I1635" s="19">
        <v>44309</v>
      </c>
      <c r="J1635" s="19" t="str">
        <f ca="1">IF(Ugovori_OPULJP[[#This Row],[DATUM ZAVRŠETKA OPERACIJE]]&lt;TODAY(),"završen","u provedbi")</f>
        <v>završen</v>
      </c>
      <c r="K1635" s="18" t="s">
        <v>102</v>
      </c>
      <c r="L1635" s="18" t="s">
        <v>102</v>
      </c>
      <c r="M1635" s="42">
        <v>0.85</v>
      </c>
      <c r="N1635" s="42">
        <v>0.15</v>
      </c>
      <c r="O1635" s="27">
        <f>Ugovori_OPULJP[[#This Row],[Bespovratna sredstva - Ukupno (EU+Nac) HRK
= Ukupna ugovorena vrijednost bespovratnih sredstava]]*Ugovori_OPULJP[[#This Row],[EU STOPA SUFINANCIRANJA %
EU CO-FINANCING RATE %]]</f>
        <v>1388367.7385</v>
      </c>
      <c r="P1635" s="27">
        <f>Ugovori_OPULJP[[#This Row],[Bespovratna sredstva - Ukupno (EU+Nac) HRK
= Ukupna ugovorena vrijednost bespovratnih sredstava]]*Ugovori_OPULJP[[#This Row],[STOPA NACIONALNOG SUFINANCIRANJA %]]</f>
        <v>245006.07149999999</v>
      </c>
      <c r="Q1635" s="27">
        <v>1633373.81</v>
      </c>
      <c r="R1635" s="27">
        <v>0</v>
      </c>
      <c r="S1635" s="27">
        <v>0</v>
      </c>
      <c r="T1635" s="20">
        <f>Ugovori_OPULJP[[#This Row],[Bespovratna sredstva - Ukupno (EU+Nac) HRK
= Ukupna ugovorena vrijednost bespovratnih sredstava]]+Ugovori_OPULJP[[#This Row],[Javni doprinos korisnika - HRK]]+Ugovori_OPULJP[[#This Row],[Privatni doprinos korisnika - HRK]]</f>
        <v>1633373.81</v>
      </c>
      <c r="U1635" s="17" t="s">
        <v>5816</v>
      </c>
      <c r="V1635" s="17" t="s">
        <v>29</v>
      </c>
      <c r="W1635" s="35" t="s">
        <v>5831</v>
      </c>
      <c r="X1635" s="35" t="s">
        <v>5041</v>
      </c>
      <c r="Y1635" s="11"/>
    </row>
    <row r="1636" spans="1:25" ht="51" customHeight="1" x14ac:dyDescent="0.2">
      <c r="A1636" s="33" t="s">
        <v>5832</v>
      </c>
      <c r="B1636" s="34" t="s">
        <v>700</v>
      </c>
      <c r="C1636" s="35" t="s">
        <v>5477</v>
      </c>
      <c r="D1636" s="35" t="s">
        <v>5813</v>
      </c>
      <c r="E1636" s="17" t="s">
        <v>231</v>
      </c>
      <c r="F1636" s="37" t="s">
        <v>5833</v>
      </c>
      <c r="G1636" s="37" t="s">
        <v>5834</v>
      </c>
      <c r="H1636" s="19">
        <v>43578</v>
      </c>
      <c r="I1636" s="19">
        <v>44035</v>
      </c>
      <c r="J1636" s="19" t="str">
        <f ca="1">IF(Ugovori_OPULJP[[#This Row],[DATUM ZAVRŠETKA OPERACIJE]]&lt;TODAY(),"završen","u provedbi")</f>
        <v>završen</v>
      </c>
      <c r="K1636" s="18" t="s">
        <v>2620</v>
      </c>
      <c r="L1636" s="18" t="s">
        <v>320</v>
      </c>
      <c r="M1636" s="42">
        <v>0.85</v>
      </c>
      <c r="N1636" s="42">
        <v>0.15</v>
      </c>
      <c r="O1636" s="27">
        <f>Ugovori_OPULJP[[#This Row],[Bespovratna sredstva - Ukupno (EU+Nac) HRK
= Ukupna ugovorena vrijednost bespovratnih sredstava]]*Ugovori_OPULJP[[#This Row],[EU STOPA SUFINANCIRANJA %
EU CO-FINANCING RATE %]]</f>
        <v>1133306.1814999999</v>
      </c>
      <c r="P1636" s="27">
        <f>Ugovori_OPULJP[[#This Row],[Bespovratna sredstva - Ukupno (EU+Nac) HRK
= Ukupna ugovorena vrijednost bespovratnih sredstava]]*Ugovori_OPULJP[[#This Row],[STOPA NACIONALNOG SUFINANCIRANJA %]]</f>
        <v>199995.20849999998</v>
      </c>
      <c r="Q1636" s="27">
        <v>1333301.3899999999</v>
      </c>
      <c r="R1636" s="27">
        <v>0</v>
      </c>
      <c r="S1636" s="27">
        <v>0</v>
      </c>
      <c r="T1636" s="20">
        <f>Ugovori_OPULJP[[#This Row],[Bespovratna sredstva - Ukupno (EU+Nac) HRK
= Ukupna ugovorena vrijednost bespovratnih sredstava]]+Ugovori_OPULJP[[#This Row],[Javni doprinos korisnika - HRK]]+Ugovori_OPULJP[[#This Row],[Privatni doprinos korisnika - HRK]]</f>
        <v>1333301.3899999999</v>
      </c>
      <c r="U1636" s="17" t="s">
        <v>5816</v>
      </c>
      <c r="V1636" s="17" t="s">
        <v>29</v>
      </c>
      <c r="W1636" s="35" t="s">
        <v>5835</v>
      </c>
      <c r="X1636" s="35" t="s">
        <v>5041</v>
      </c>
      <c r="Y1636" s="11"/>
    </row>
    <row r="1637" spans="1:25" ht="51" customHeight="1" x14ac:dyDescent="0.2">
      <c r="A1637" s="33" t="s">
        <v>5836</v>
      </c>
      <c r="B1637" s="34" t="s">
        <v>700</v>
      </c>
      <c r="C1637" s="35" t="s">
        <v>5477</v>
      </c>
      <c r="D1637" s="35" t="s">
        <v>5813</v>
      </c>
      <c r="E1637" s="17" t="s">
        <v>231</v>
      </c>
      <c r="F1637" s="37" t="s">
        <v>5837</v>
      </c>
      <c r="G1637" s="37" t="s">
        <v>481</v>
      </c>
      <c r="H1637" s="19">
        <v>43578</v>
      </c>
      <c r="I1637" s="19">
        <v>44035</v>
      </c>
      <c r="J1637" s="19" t="str">
        <f ca="1">IF(Ugovori_OPULJP[[#This Row],[DATUM ZAVRŠETKA OPERACIJE]]&lt;TODAY(),"završen","u provedbi")</f>
        <v>završen</v>
      </c>
      <c r="K1637" s="18" t="s">
        <v>102</v>
      </c>
      <c r="L1637" s="18" t="s">
        <v>102</v>
      </c>
      <c r="M1637" s="42">
        <v>0.85</v>
      </c>
      <c r="N1637" s="42">
        <v>0.15</v>
      </c>
      <c r="O1637" s="27">
        <f>Ugovori_OPULJP[[#This Row],[Bespovratna sredstva - Ukupno (EU+Nac) HRK
= Ukupna ugovorena vrijednost bespovratnih sredstava]]*Ugovori_OPULJP[[#This Row],[EU STOPA SUFINANCIRANJA %
EU CO-FINANCING RATE %]]</f>
        <v>664202.78399999999</v>
      </c>
      <c r="P1637" s="27">
        <f>Ugovori_OPULJP[[#This Row],[Bespovratna sredstva - Ukupno (EU+Nac) HRK
= Ukupna ugovorena vrijednost bespovratnih sredstava]]*Ugovori_OPULJP[[#This Row],[STOPA NACIONALNOG SUFINANCIRANJA %]]</f>
        <v>117212.25600000001</v>
      </c>
      <c r="Q1637" s="27">
        <v>781415.04</v>
      </c>
      <c r="R1637" s="27">
        <v>0</v>
      </c>
      <c r="S1637" s="27">
        <v>0</v>
      </c>
      <c r="T1637" s="20">
        <f>Ugovori_OPULJP[[#This Row],[Bespovratna sredstva - Ukupno (EU+Nac) HRK
= Ukupna ugovorena vrijednost bespovratnih sredstava]]+Ugovori_OPULJP[[#This Row],[Javni doprinos korisnika - HRK]]+Ugovori_OPULJP[[#This Row],[Privatni doprinos korisnika - HRK]]</f>
        <v>781415.04</v>
      </c>
      <c r="U1637" s="17" t="s">
        <v>5816</v>
      </c>
      <c r="V1637" s="17" t="s">
        <v>29</v>
      </c>
      <c r="W1637" s="35" t="s">
        <v>5838</v>
      </c>
      <c r="X1637" s="35" t="s">
        <v>5041</v>
      </c>
      <c r="Y1637" s="11"/>
    </row>
    <row r="1638" spans="1:25" ht="51" customHeight="1" x14ac:dyDescent="0.2">
      <c r="A1638" s="33" t="s">
        <v>5839</v>
      </c>
      <c r="B1638" s="34" t="s">
        <v>700</v>
      </c>
      <c r="C1638" s="35" t="s">
        <v>5477</v>
      </c>
      <c r="D1638" s="35" t="s">
        <v>5813</v>
      </c>
      <c r="E1638" s="17" t="s">
        <v>231</v>
      </c>
      <c r="F1638" s="37" t="s">
        <v>5840</v>
      </c>
      <c r="G1638" s="37" t="s">
        <v>3132</v>
      </c>
      <c r="H1638" s="19">
        <v>43578</v>
      </c>
      <c r="I1638" s="19">
        <v>44309</v>
      </c>
      <c r="J1638" s="19" t="str">
        <f ca="1">IF(Ugovori_OPULJP[[#This Row],[DATUM ZAVRŠETKA OPERACIJE]]&lt;TODAY(),"završen","u provedbi")</f>
        <v>završen</v>
      </c>
      <c r="K1638" s="18" t="s">
        <v>82</v>
      </c>
      <c r="L1638" s="18" t="s">
        <v>82</v>
      </c>
      <c r="M1638" s="42">
        <v>0.85</v>
      </c>
      <c r="N1638" s="42">
        <v>0.15</v>
      </c>
      <c r="O1638" s="27">
        <f>Ugovori_OPULJP[[#This Row],[Bespovratna sredstva - Ukupno (EU+Nac) HRK
= Ukupna ugovorena vrijednost bespovratnih sredstava]]*Ugovori_OPULJP[[#This Row],[EU STOPA SUFINANCIRANJA %
EU CO-FINANCING RATE %]]</f>
        <v>1549465</v>
      </c>
      <c r="P1638" s="27">
        <f>Ugovori_OPULJP[[#This Row],[Bespovratna sredstva - Ukupno (EU+Nac) HRK
= Ukupna ugovorena vrijednost bespovratnih sredstava]]*Ugovori_OPULJP[[#This Row],[STOPA NACIONALNOG SUFINANCIRANJA %]]</f>
        <v>273435</v>
      </c>
      <c r="Q1638" s="27">
        <v>1822900</v>
      </c>
      <c r="R1638" s="27">
        <v>0</v>
      </c>
      <c r="S1638" s="27">
        <v>0</v>
      </c>
      <c r="T1638" s="20">
        <f>Ugovori_OPULJP[[#This Row],[Bespovratna sredstva - Ukupno (EU+Nac) HRK
= Ukupna ugovorena vrijednost bespovratnih sredstava]]+Ugovori_OPULJP[[#This Row],[Javni doprinos korisnika - HRK]]+Ugovori_OPULJP[[#This Row],[Privatni doprinos korisnika - HRK]]</f>
        <v>1822900</v>
      </c>
      <c r="U1638" s="17" t="s">
        <v>5816</v>
      </c>
      <c r="V1638" s="17" t="s">
        <v>29</v>
      </c>
      <c r="W1638" s="35" t="s">
        <v>5841</v>
      </c>
      <c r="X1638" s="35" t="s">
        <v>5041</v>
      </c>
      <c r="Y1638" s="11"/>
    </row>
    <row r="1639" spans="1:25" ht="51" customHeight="1" x14ac:dyDescent="0.2">
      <c r="A1639" s="33" t="s">
        <v>5842</v>
      </c>
      <c r="B1639" s="34" t="s">
        <v>700</v>
      </c>
      <c r="C1639" s="35" t="s">
        <v>5477</v>
      </c>
      <c r="D1639" s="35" t="s">
        <v>5813</v>
      </c>
      <c r="E1639" s="17" t="s">
        <v>231</v>
      </c>
      <c r="F1639" s="37" t="s">
        <v>5843</v>
      </c>
      <c r="G1639" s="37" t="s">
        <v>5844</v>
      </c>
      <c r="H1639" s="19">
        <v>43200</v>
      </c>
      <c r="I1639" s="19">
        <v>43931</v>
      </c>
      <c r="J1639" s="19" t="str">
        <f ca="1">IF(Ugovori_OPULJP[[#This Row],[DATUM ZAVRŠETKA OPERACIJE]]&lt;TODAY(),"završen","u provedbi")</f>
        <v>završen</v>
      </c>
      <c r="K1639" s="18" t="s">
        <v>881</v>
      </c>
      <c r="L1639" s="18" t="s">
        <v>320</v>
      </c>
      <c r="M1639" s="42">
        <v>0.85</v>
      </c>
      <c r="N1639" s="42">
        <v>0.15</v>
      </c>
      <c r="O1639" s="27">
        <f>Ugovori_OPULJP[[#This Row],[Bespovratna sredstva - Ukupno (EU+Nac) HRK
= Ukupna ugovorena vrijednost bespovratnih sredstava]]*Ugovori_OPULJP[[#This Row],[EU STOPA SUFINANCIRANJA %
EU CO-FINANCING RATE %]]</f>
        <v>1427040.01</v>
      </c>
      <c r="P1639" s="27">
        <f>Ugovori_OPULJP[[#This Row],[Bespovratna sredstva - Ukupno (EU+Nac) HRK
= Ukupna ugovorena vrijednost bespovratnih sredstava]]*Ugovori_OPULJP[[#This Row],[STOPA NACIONALNOG SUFINANCIRANJA %]]</f>
        <v>251830.59</v>
      </c>
      <c r="Q1639" s="27">
        <v>1678870.6</v>
      </c>
      <c r="R1639" s="27">
        <v>0</v>
      </c>
      <c r="S1639" s="27">
        <v>0</v>
      </c>
      <c r="T1639" s="20">
        <f>Ugovori_OPULJP[[#This Row],[Bespovratna sredstva - Ukupno (EU+Nac) HRK
= Ukupna ugovorena vrijednost bespovratnih sredstava]]+Ugovori_OPULJP[[#This Row],[Javni doprinos korisnika - HRK]]+Ugovori_OPULJP[[#This Row],[Privatni doprinos korisnika - HRK]]</f>
        <v>1678870.6</v>
      </c>
      <c r="U1639" s="17" t="s">
        <v>5816</v>
      </c>
      <c r="V1639" s="17" t="s">
        <v>29</v>
      </c>
      <c r="W1639" s="35" t="s">
        <v>5845</v>
      </c>
      <c r="X1639" s="35" t="s">
        <v>5041</v>
      </c>
      <c r="Y1639" s="11"/>
    </row>
    <row r="1640" spans="1:25" ht="51" customHeight="1" x14ac:dyDescent="0.2">
      <c r="A1640" s="33" t="s">
        <v>5846</v>
      </c>
      <c r="B1640" s="34" t="s">
        <v>700</v>
      </c>
      <c r="C1640" s="35" t="s">
        <v>5477</v>
      </c>
      <c r="D1640" s="35" t="s">
        <v>5813</v>
      </c>
      <c r="E1640" s="17" t="s">
        <v>231</v>
      </c>
      <c r="F1640" s="37" t="s">
        <v>5847</v>
      </c>
      <c r="G1640" s="37" t="s">
        <v>379</v>
      </c>
      <c r="H1640" s="19">
        <v>43200</v>
      </c>
      <c r="I1640" s="19">
        <v>43931</v>
      </c>
      <c r="J1640" s="19" t="str">
        <f ca="1">IF(Ugovori_OPULJP[[#This Row],[DATUM ZAVRŠETKA OPERACIJE]]&lt;TODAY(),"završen","u provedbi")</f>
        <v>završen</v>
      </c>
      <c r="K1640" s="18" t="s">
        <v>31</v>
      </c>
      <c r="L1640" s="18" t="s">
        <v>31</v>
      </c>
      <c r="M1640" s="42">
        <v>0.85</v>
      </c>
      <c r="N1640" s="42">
        <v>0.15</v>
      </c>
      <c r="O1640" s="27">
        <f>Ugovori_OPULJP[[#This Row],[Bespovratna sredstva - Ukupno (EU+Nac) HRK
= Ukupna ugovorena vrijednost bespovratnih sredstava]]*Ugovori_OPULJP[[#This Row],[EU STOPA SUFINANCIRANJA %
EU CO-FINANCING RATE %]]</f>
        <v>1572153.3359999999</v>
      </c>
      <c r="P1640" s="27">
        <f>Ugovori_OPULJP[[#This Row],[Bespovratna sredstva - Ukupno (EU+Nac) HRK
= Ukupna ugovorena vrijednost bespovratnih sredstava]]*Ugovori_OPULJP[[#This Row],[STOPA NACIONALNOG SUFINANCIRANJA %]]</f>
        <v>277438.82399999996</v>
      </c>
      <c r="Q1640" s="27">
        <v>1849592.16</v>
      </c>
      <c r="R1640" s="27">
        <v>0</v>
      </c>
      <c r="S1640" s="27">
        <v>0</v>
      </c>
      <c r="T1640" s="20">
        <f>Ugovori_OPULJP[[#This Row],[Bespovratna sredstva - Ukupno (EU+Nac) HRK
= Ukupna ugovorena vrijednost bespovratnih sredstava]]+Ugovori_OPULJP[[#This Row],[Javni doprinos korisnika - HRK]]+Ugovori_OPULJP[[#This Row],[Privatni doprinos korisnika - HRK]]</f>
        <v>1849592.16</v>
      </c>
      <c r="U1640" s="17" t="s">
        <v>5816</v>
      </c>
      <c r="V1640" s="17" t="s">
        <v>29</v>
      </c>
      <c r="W1640" s="35" t="s">
        <v>5848</v>
      </c>
      <c r="X1640" s="35" t="s">
        <v>5041</v>
      </c>
      <c r="Y1640" s="11"/>
    </row>
    <row r="1641" spans="1:25" ht="51" customHeight="1" x14ac:dyDescent="0.2">
      <c r="A1641" s="33" t="s">
        <v>5849</v>
      </c>
      <c r="B1641" s="34" t="s">
        <v>700</v>
      </c>
      <c r="C1641" s="35" t="s">
        <v>5477</v>
      </c>
      <c r="D1641" s="35" t="s">
        <v>5813</v>
      </c>
      <c r="E1641" s="17" t="s">
        <v>231</v>
      </c>
      <c r="F1641" s="37" t="s">
        <v>5850</v>
      </c>
      <c r="G1641" s="37" t="s">
        <v>5851</v>
      </c>
      <c r="H1641" s="19">
        <v>43578</v>
      </c>
      <c r="I1641" s="19">
        <v>44309</v>
      </c>
      <c r="J1641" s="19" t="str">
        <f ca="1">IF(Ugovori_OPULJP[[#This Row],[DATUM ZAVRŠETKA OPERACIJE]]&lt;TODAY(),"završen","u provedbi")</f>
        <v>završen</v>
      </c>
      <c r="K1641" s="18" t="s">
        <v>77</v>
      </c>
      <c r="L1641" s="18" t="s">
        <v>77</v>
      </c>
      <c r="M1641" s="42">
        <v>0.85</v>
      </c>
      <c r="N1641" s="42">
        <v>0.15</v>
      </c>
      <c r="O1641" s="27">
        <f>Ugovori_OPULJP[[#This Row],[Bespovratna sredstva - Ukupno (EU+Nac) HRK
= Ukupna ugovorena vrijednost bespovratnih sredstava]]*Ugovori_OPULJP[[#This Row],[EU STOPA SUFINANCIRANJA %
EU CO-FINANCING RATE %]]</f>
        <v>1082996.8234999999</v>
      </c>
      <c r="P1641" s="27">
        <f>Ugovori_OPULJP[[#This Row],[Bespovratna sredstva - Ukupno (EU+Nac) HRK
= Ukupna ugovorena vrijednost bespovratnih sredstava]]*Ugovori_OPULJP[[#This Row],[STOPA NACIONALNOG SUFINANCIRANJA %]]</f>
        <v>191117.08649999998</v>
      </c>
      <c r="Q1641" s="27">
        <v>1274113.9099999999</v>
      </c>
      <c r="R1641" s="27">
        <v>0</v>
      </c>
      <c r="S1641" s="27">
        <v>0</v>
      </c>
      <c r="T1641" s="20">
        <f>Ugovori_OPULJP[[#This Row],[Bespovratna sredstva - Ukupno (EU+Nac) HRK
= Ukupna ugovorena vrijednost bespovratnih sredstava]]+Ugovori_OPULJP[[#This Row],[Javni doprinos korisnika - HRK]]+Ugovori_OPULJP[[#This Row],[Privatni doprinos korisnika - HRK]]</f>
        <v>1274113.9099999999</v>
      </c>
      <c r="U1641" s="17" t="s">
        <v>5816</v>
      </c>
      <c r="V1641" s="17" t="s">
        <v>29</v>
      </c>
      <c r="W1641" s="35" t="s">
        <v>5852</v>
      </c>
      <c r="X1641" s="35" t="s">
        <v>5041</v>
      </c>
      <c r="Y1641" s="11"/>
    </row>
    <row r="1642" spans="1:25" ht="51" customHeight="1" x14ac:dyDescent="0.2">
      <c r="A1642" s="33" t="s">
        <v>5853</v>
      </c>
      <c r="B1642" s="34" t="s">
        <v>700</v>
      </c>
      <c r="C1642" s="35" t="s">
        <v>5477</v>
      </c>
      <c r="D1642" s="35" t="s">
        <v>5813</v>
      </c>
      <c r="E1642" s="17" t="s">
        <v>231</v>
      </c>
      <c r="F1642" s="37" t="s">
        <v>5854</v>
      </c>
      <c r="G1642" s="37" t="s">
        <v>5855</v>
      </c>
      <c r="H1642" s="19">
        <v>43578</v>
      </c>
      <c r="I1642" s="19">
        <v>44309</v>
      </c>
      <c r="J1642" s="19" t="str">
        <f ca="1">IF(Ugovori_OPULJP[[#This Row],[DATUM ZAVRŠETKA OPERACIJE]]&lt;TODAY(),"završen","u provedbi")</f>
        <v>završen</v>
      </c>
      <c r="K1642" s="18" t="s">
        <v>5856</v>
      </c>
      <c r="L1642" s="18" t="s">
        <v>556</v>
      </c>
      <c r="M1642" s="42">
        <v>0.85</v>
      </c>
      <c r="N1642" s="42">
        <v>0.15</v>
      </c>
      <c r="O1642" s="27">
        <f>Ugovori_OPULJP[[#This Row],[Bespovratna sredstva - Ukupno (EU+Nac) HRK
= Ukupna ugovorena vrijednost bespovratnih sredstava]]*Ugovori_OPULJP[[#This Row],[EU STOPA SUFINANCIRANJA %
EU CO-FINANCING RATE %]]</f>
        <v>1694402.7415</v>
      </c>
      <c r="P1642" s="27">
        <f>Ugovori_OPULJP[[#This Row],[Bespovratna sredstva - Ukupno (EU+Nac) HRK
= Ukupna ugovorena vrijednost bespovratnih sredstava]]*Ugovori_OPULJP[[#This Row],[STOPA NACIONALNOG SUFINANCIRANJA %]]</f>
        <v>299012.24849999999</v>
      </c>
      <c r="Q1642" s="27">
        <v>1993414.99</v>
      </c>
      <c r="R1642" s="27">
        <v>0</v>
      </c>
      <c r="S1642" s="27">
        <v>0</v>
      </c>
      <c r="T1642" s="20">
        <f>Ugovori_OPULJP[[#This Row],[Bespovratna sredstva - Ukupno (EU+Nac) HRK
= Ukupna ugovorena vrijednost bespovratnih sredstava]]+Ugovori_OPULJP[[#This Row],[Javni doprinos korisnika - HRK]]+Ugovori_OPULJP[[#This Row],[Privatni doprinos korisnika - HRK]]</f>
        <v>1993414.99</v>
      </c>
      <c r="U1642" s="17" t="s">
        <v>5816</v>
      </c>
      <c r="V1642" s="17" t="s">
        <v>29</v>
      </c>
      <c r="W1642" s="35" t="s">
        <v>5857</v>
      </c>
      <c r="X1642" s="35" t="s">
        <v>5041</v>
      </c>
      <c r="Y1642" s="11"/>
    </row>
    <row r="1643" spans="1:25" ht="38.25" customHeight="1" x14ac:dyDescent="0.2">
      <c r="A1643" s="33" t="s">
        <v>5858</v>
      </c>
      <c r="B1643" s="34" t="s">
        <v>700</v>
      </c>
      <c r="C1643" s="35" t="s">
        <v>5477</v>
      </c>
      <c r="D1643" s="35" t="s">
        <v>5813</v>
      </c>
      <c r="E1643" s="17" t="s">
        <v>231</v>
      </c>
      <c r="F1643" s="37" t="s">
        <v>5859</v>
      </c>
      <c r="G1643" s="37" t="s">
        <v>12387</v>
      </c>
      <c r="H1643" s="19">
        <v>43578</v>
      </c>
      <c r="I1643" s="19">
        <v>44309</v>
      </c>
      <c r="J1643" s="19" t="str">
        <f ca="1">IF(Ugovori_OPULJP[[#This Row],[DATUM ZAVRŠETKA OPERACIJE]]&lt;TODAY(),"završen","u provedbi")</f>
        <v>završen</v>
      </c>
      <c r="K1643" s="18" t="s">
        <v>171</v>
      </c>
      <c r="L1643" s="18" t="s">
        <v>171</v>
      </c>
      <c r="M1643" s="42">
        <v>0.85</v>
      </c>
      <c r="N1643" s="42">
        <v>0.15</v>
      </c>
      <c r="O1643" s="27">
        <f>Ugovori_OPULJP[[#This Row],[Bespovratna sredstva - Ukupno (EU+Nac) HRK
= Ukupna ugovorena vrijednost bespovratnih sredstava]]*Ugovori_OPULJP[[#This Row],[EU STOPA SUFINANCIRANJA %
EU CO-FINANCING RATE %]]</f>
        <v>1393888.1739999999</v>
      </c>
      <c r="P1643" s="27">
        <f>Ugovori_OPULJP[[#This Row],[Bespovratna sredstva - Ukupno (EU+Nac) HRK
= Ukupna ugovorena vrijednost bespovratnih sredstava]]*Ugovori_OPULJP[[#This Row],[STOPA NACIONALNOG SUFINANCIRANJA %]]</f>
        <v>245980.26599999997</v>
      </c>
      <c r="Q1643" s="27">
        <v>1639868.44</v>
      </c>
      <c r="R1643" s="27">
        <v>0</v>
      </c>
      <c r="S1643" s="27">
        <v>0</v>
      </c>
      <c r="T1643" s="20">
        <f>Ugovori_OPULJP[[#This Row],[Bespovratna sredstva - Ukupno (EU+Nac) HRK
= Ukupna ugovorena vrijednost bespovratnih sredstava]]+Ugovori_OPULJP[[#This Row],[Javni doprinos korisnika - HRK]]+Ugovori_OPULJP[[#This Row],[Privatni doprinos korisnika - HRK]]</f>
        <v>1639868.44</v>
      </c>
      <c r="U1643" s="17" t="s">
        <v>5816</v>
      </c>
      <c r="V1643" s="17" t="s">
        <v>29</v>
      </c>
      <c r="W1643" s="35" t="s">
        <v>5860</v>
      </c>
      <c r="X1643" s="35" t="s">
        <v>5041</v>
      </c>
      <c r="Y1643" s="11"/>
    </row>
    <row r="1644" spans="1:25" ht="51" customHeight="1" x14ac:dyDescent="0.2">
      <c r="A1644" s="33" t="s">
        <v>5861</v>
      </c>
      <c r="B1644" s="34" t="s">
        <v>700</v>
      </c>
      <c r="C1644" s="35" t="s">
        <v>5477</v>
      </c>
      <c r="D1644" s="35" t="s">
        <v>5813</v>
      </c>
      <c r="E1644" s="17" t="s">
        <v>231</v>
      </c>
      <c r="F1644" s="37" t="s">
        <v>5862</v>
      </c>
      <c r="G1644" s="23" t="s">
        <v>2938</v>
      </c>
      <c r="H1644" s="19">
        <v>43200</v>
      </c>
      <c r="I1644" s="19">
        <v>43687</v>
      </c>
      <c r="J1644" s="19" t="str">
        <f ca="1">IF(Ugovori_OPULJP[[#This Row],[DATUM ZAVRŠETKA OPERACIJE]]&lt;TODAY(),"završen","u provedbi")</f>
        <v>završen</v>
      </c>
      <c r="K1644" s="18" t="s">
        <v>248</v>
      </c>
      <c r="L1644" s="18" t="s">
        <v>248</v>
      </c>
      <c r="M1644" s="42">
        <v>0.85</v>
      </c>
      <c r="N1644" s="42">
        <v>0.15</v>
      </c>
      <c r="O1644" s="27">
        <f>Ugovori_OPULJP[[#This Row],[Bespovratna sredstva - Ukupno (EU+Nac) HRK
= Ukupna ugovorena vrijednost bespovratnih sredstava]]*Ugovori_OPULJP[[#This Row],[EU STOPA SUFINANCIRANJA %
EU CO-FINANCING RATE %]]</f>
        <v>1101563.6880000001</v>
      </c>
      <c r="P1644" s="27">
        <f>Ugovori_OPULJP[[#This Row],[Bespovratna sredstva - Ukupno (EU+Nac) HRK
= Ukupna ugovorena vrijednost bespovratnih sredstava]]*Ugovori_OPULJP[[#This Row],[STOPA NACIONALNOG SUFINANCIRANJA %]]</f>
        <v>194393.592</v>
      </c>
      <c r="Q1644" s="27">
        <v>1295957.28</v>
      </c>
      <c r="R1644" s="27">
        <v>0</v>
      </c>
      <c r="S1644" s="27">
        <v>0</v>
      </c>
      <c r="T1644" s="20">
        <f>Ugovori_OPULJP[[#This Row],[Bespovratna sredstva - Ukupno (EU+Nac) HRK
= Ukupna ugovorena vrijednost bespovratnih sredstava]]+Ugovori_OPULJP[[#This Row],[Javni doprinos korisnika - HRK]]+Ugovori_OPULJP[[#This Row],[Privatni doprinos korisnika - HRK]]</f>
        <v>1295957.28</v>
      </c>
      <c r="U1644" s="17" t="s">
        <v>5816</v>
      </c>
      <c r="V1644" s="17" t="s">
        <v>29</v>
      </c>
      <c r="W1644" s="35" t="s">
        <v>5863</v>
      </c>
      <c r="X1644" s="35" t="s">
        <v>5041</v>
      </c>
      <c r="Y1644" s="11"/>
    </row>
    <row r="1645" spans="1:25" ht="51" customHeight="1" x14ac:dyDescent="0.2">
      <c r="A1645" s="33" t="s">
        <v>5864</v>
      </c>
      <c r="B1645" s="34" t="s">
        <v>700</v>
      </c>
      <c r="C1645" s="35" t="s">
        <v>5477</v>
      </c>
      <c r="D1645" s="35" t="s">
        <v>5813</v>
      </c>
      <c r="E1645" s="17" t="s">
        <v>231</v>
      </c>
      <c r="F1645" s="37" t="s">
        <v>5865</v>
      </c>
      <c r="G1645" s="37" t="s">
        <v>5866</v>
      </c>
      <c r="H1645" s="19">
        <v>43578</v>
      </c>
      <c r="I1645" s="19">
        <v>44309</v>
      </c>
      <c r="J1645" s="19" t="str">
        <f ca="1">IF(Ugovori_OPULJP[[#This Row],[DATUM ZAVRŠETKA OPERACIJE]]&lt;TODAY(),"završen","u provedbi")</f>
        <v>završen</v>
      </c>
      <c r="K1645" s="18" t="s">
        <v>184</v>
      </c>
      <c r="L1645" s="18" t="s">
        <v>184</v>
      </c>
      <c r="M1645" s="42">
        <v>0.85</v>
      </c>
      <c r="N1645" s="42">
        <v>0.15</v>
      </c>
      <c r="O1645" s="27">
        <f>Ugovori_OPULJP[[#This Row],[Bespovratna sredstva - Ukupno (EU+Nac) HRK
= Ukupna ugovorena vrijednost bespovratnih sredstava]]*Ugovori_OPULJP[[#This Row],[EU STOPA SUFINANCIRANJA %
EU CO-FINANCING RATE %]]</f>
        <v>1200332.5744999999</v>
      </c>
      <c r="P1645" s="27">
        <f>Ugovori_OPULJP[[#This Row],[Bespovratna sredstva - Ukupno (EU+Nac) HRK
= Ukupna ugovorena vrijednost bespovratnih sredstava]]*Ugovori_OPULJP[[#This Row],[STOPA NACIONALNOG SUFINANCIRANJA %]]</f>
        <v>211823.39549999998</v>
      </c>
      <c r="Q1645" s="27">
        <v>1412155.97</v>
      </c>
      <c r="R1645" s="27">
        <v>0</v>
      </c>
      <c r="S1645" s="27">
        <v>0</v>
      </c>
      <c r="T1645" s="20">
        <f>Ugovori_OPULJP[[#This Row],[Bespovratna sredstva - Ukupno (EU+Nac) HRK
= Ukupna ugovorena vrijednost bespovratnih sredstava]]+Ugovori_OPULJP[[#This Row],[Javni doprinos korisnika - HRK]]+Ugovori_OPULJP[[#This Row],[Privatni doprinos korisnika - HRK]]</f>
        <v>1412155.97</v>
      </c>
      <c r="U1645" s="17" t="s">
        <v>5816</v>
      </c>
      <c r="V1645" s="17" t="s">
        <v>29</v>
      </c>
      <c r="W1645" s="35" t="s">
        <v>5867</v>
      </c>
      <c r="X1645" s="35" t="s">
        <v>5041</v>
      </c>
      <c r="Y1645" s="11"/>
    </row>
    <row r="1646" spans="1:25" ht="51" customHeight="1" x14ac:dyDescent="0.2">
      <c r="A1646" s="33" t="s">
        <v>5868</v>
      </c>
      <c r="B1646" s="34" t="s">
        <v>700</v>
      </c>
      <c r="C1646" s="35" t="s">
        <v>5477</v>
      </c>
      <c r="D1646" s="35" t="s">
        <v>5813</v>
      </c>
      <c r="E1646" s="17" t="s">
        <v>231</v>
      </c>
      <c r="F1646" s="37" t="s">
        <v>5869</v>
      </c>
      <c r="G1646" s="37" t="s">
        <v>5870</v>
      </c>
      <c r="H1646" s="19">
        <v>43200</v>
      </c>
      <c r="I1646" s="19">
        <v>43565</v>
      </c>
      <c r="J1646" s="19" t="str">
        <f ca="1">IF(Ugovori_OPULJP[[#This Row],[DATUM ZAVRŠETKA OPERACIJE]]&lt;TODAY(),"završen","u provedbi")</f>
        <v>završen</v>
      </c>
      <c r="K1646" s="18" t="s">
        <v>5871</v>
      </c>
      <c r="L1646" s="18" t="s">
        <v>556</v>
      </c>
      <c r="M1646" s="42">
        <v>0.85</v>
      </c>
      <c r="N1646" s="42">
        <v>0.15</v>
      </c>
      <c r="O1646" s="27">
        <f>Ugovori_OPULJP[[#This Row],[Bespovratna sredstva - Ukupno (EU+Nac) HRK
= Ukupna ugovorena vrijednost bespovratnih sredstava]]*Ugovori_OPULJP[[#This Row],[EU STOPA SUFINANCIRANJA %
EU CO-FINANCING RATE %]]</f>
        <v>1247075.3495</v>
      </c>
      <c r="P1646" s="27">
        <f>Ugovori_OPULJP[[#This Row],[Bespovratna sredstva - Ukupno (EU+Nac) HRK
= Ukupna ugovorena vrijednost bespovratnih sredstava]]*Ugovori_OPULJP[[#This Row],[STOPA NACIONALNOG SUFINANCIRANJA %]]</f>
        <v>220072.12049999999</v>
      </c>
      <c r="Q1646" s="27">
        <v>1467147.47</v>
      </c>
      <c r="R1646" s="27">
        <v>0</v>
      </c>
      <c r="S1646" s="27">
        <v>0</v>
      </c>
      <c r="T1646" s="20">
        <f>Ugovori_OPULJP[[#This Row],[Bespovratna sredstva - Ukupno (EU+Nac) HRK
= Ukupna ugovorena vrijednost bespovratnih sredstava]]+Ugovori_OPULJP[[#This Row],[Javni doprinos korisnika - HRK]]+Ugovori_OPULJP[[#This Row],[Privatni doprinos korisnika - HRK]]</f>
        <v>1467147.47</v>
      </c>
      <c r="U1646" s="17" t="s">
        <v>5816</v>
      </c>
      <c r="V1646" s="17" t="s">
        <v>29</v>
      </c>
      <c r="W1646" s="35" t="s">
        <v>5872</v>
      </c>
      <c r="X1646" s="35" t="s">
        <v>5041</v>
      </c>
      <c r="Y1646" s="11"/>
    </row>
    <row r="1647" spans="1:25" ht="51" customHeight="1" x14ac:dyDescent="0.2">
      <c r="A1647" s="33" t="s">
        <v>5873</v>
      </c>
      <c r="B1647" s="34" t="s">
        <v>700</v>
      </c>
      <c r="C1647" s="35" t="s">
        <v>5477</v>
      </c>
      <c r="D1647" s="35" t="s">
        <v>5813</v>
      </c>
      <c r="E1647" s="17" t="s">
        <v>231</v>
      </c>
      <c r="F1647" s="37" t="s">
        <v>5874</v>
      </c>
      <c r="G1647" s="37" t="s">
        <v>5875</v>
      </c>
      <c r="H1647" s="19">
        <v>43200</v>
      </c>
      <c r="I1647" s="19">
        <v>43748</v>
      </c>
      <c r="J1647" s="19" t="str">
        <f ca="1">IF(Ugovori_OPULJP[[#This Row],[DATUM ZAVRŠETKA OPERACIJE]]&lt;TODAY(),"završen","u provedbi")</f>
        <v>završen</v>
      </c>
      <c r="K1647" s="18" t="s">
        <v>5876</v>
      </c>
      <c r="L1647" s="18" t="s">
        <v>248</v>
      </c>
      <c r="M1647" s="42">
        <v>0.85</v>
      </c>
      <c r="N1647" s="42">
        <v>0.15</v>
      </c>
      <c r="O1647" s="27">
        <f>Ugovori_OPULJP[[#This Row],[Bespovratna sredstva - Ukupno (EU+Nac) HRK
= Ukupna ugovorena vrijednost bespovratnih sredstava]]*Ugovori_OPULJP[[#This Row],[EU STOPA SUFINANCIRANJA %
EU CO-FINANCING RATE %]]</f>
        <v>1503673.8</v>
      </c>
      <c r="P1647" s="27">
        <f>Ugovori_OPULJP[[#This Row],[Bespovratna sredstva - Ukupno (EU+Nac) HRK
= Ukupna ugovorena vrijednost bespovratnih sredstava]]*Ugovori_OPULJP[[#This Row],[STOPA NACIONALNOG SUFINANCIRANJA %]]</f>
        <v>265354.2</v>
      </c>
      <c r="Q1647" s="27">
        <v>1769028</v>
      </c>
      <c r="R1647" s="27">
        <v>0</v>
      </c>
      <c r="S1647" s="27">
        <v>0</v>
      </c>
      <c r="T1647" s="20">
        <f>Ugovori_OPULJP[[#This Row],[Bespovratna sredstva - Ukupno (EU+Nac) HRK
= Ukupna ugovorena vrijednost bespovratnih sredstava]]+Ugovori_OPULJP[[#This Row],[Javni doprinos korisnika - HRK]]+Ugovori_OPULJP[[#This Row],[Privatni doprinos korisnika - HRK]]</f>
        <v>1769028</v>
      </c>
      <c r="U1647" s="17" t="s">
        <v>5816</v>
      </c>
      <c r="V1647" s="17" t="s">
        <v>29</v>
      </c>
      <c r="W1647" s="35" t="s">
        <v>5877</v>
      </c>
      <c r="X1647" s="35" t="s">
        <v>5041</v>
      </c>
      <c r="Y1647" s="11"/>
    </row>
    <row r="1648" spans="1:25" ht="38.25" customHeight="1" x14ac:dyDescent="0.2">
      <c r="A1648" s="33" t="s">
        <v>5878</v>
      </c>
      <c r="B1648" s="34" t="s">
        <v>700</v>
      </c>
      <c r="C1648" s="35" t="s">
        <v>5477</v>
      </c>
      <c r="D1648" s="35" t="s">
        <v>5813</v>
      </c>
      <c r="E1648" s="17" t="s">
        <v>231</v>
      </c>
      <c r="F1648" s="37" t="s">
        <v>5879</v>
      </c>
      <c r="G1648" s="37" t="s">
        <v>493</v>
      </c>
      <c r="H1648" s="19">
        <v>43200</v>
      </c>
      <c r="I1648" s="19">
        <v>44022</v>
      </c>
      <c r="J1648" s="19" t="str">
        <f ca="1">IF(Ugovori_OPULJP[[#This Row],[DATUM ZAVRŠETKA OPERACIJE]]&lt;TODAY(),"završen","u provedbi")</f>
        <v>završen</v>
      </c>
      <c r="K1648" s="18" t="s">
        <v>198</v>
      </c>
      <c r="L1648" s="18" t="s">
        <v>198</v>
      </c>
      <c r="M1648" s="42">
        <v>0.85</v>
      </c>
      <c r="N1648" s="42">
        <v>0.15</v>
      </c>
      <c r="O1648" s="27">
        <f>Ugovori_OPULJP[[#This Row],[Bespovratna sredstva - Ukupno (EU+Nac) HRK
= Ukupna ugovorena vrijednost bespovratnih sredstava]]*Ugovori_OPULJP[[#This Row],[EU STOPA SUFINANCIRANJA %
EU CO-FINANCING RATE %]]</f>
        <v>1052823.5999999999</v>
      </c>
      <c r="P1648" s="27">
        <f>Ugovori_OPULJP[[#This Row],[Bespovratna sredstva - Ukupno (EU+Nac) HRK
= Ukupna ugovorena vrijednost bespovratnih sredstava]]*Ugovori_OPULJP[[#This Row],[STOPA NACIONALNOG SUFINANCIRANJA %]]</f>
        <v>185792.4</v>
      </c>
      <c r="Q1648" s="27">
        <v>1238616</v>
      </c>
      <c r="R1648" s="27">
        <v>0</v>
      </c>
      <c r="S1648" s="27">
        <v>0</v>
      </c>
      <c r="T1648" s="20">
        <f>Ugovori_OPULJP[[#This Row],[Bespovratna sredstva - Ukupno (EU+Nac) HRK
= Ukupna ugovorena vrijednost bespovratnih sredstava]]+Ugovori_OPULJP[[#This Row],[Javni doprinos korisnika - HRK]]+Ugovori_OPULJP[[#This Row],[Privatni doprinos korisnika - HRK]]</f>
        <v>1238616</v>
      </c>
      <c r="U1648" s="17" t="s">
        <v>5816</v>
      </c>
      <c r="V1648" s="17" t="s">
        <v>29</v>
      </c>
      <c r="W1648" s="35" t="s">
        <v>5880</v>
      </c>
      <c r="X1648" s="35" t="s">
        <v>5041</v>
      </c>
      <c r="Y1648" s="11"/>
    </row>
    <row r="1649" spans="1:25" ht="51" customHeight="1" x14ac:dyDescent="0.2">
      <c r="A1649" s="33" t="s">
        <v>5881</v>
      </c>
      <c r="B1649" s="34" t="s">
        <v>700</v>
      </c>
      <c r="C1649" s="35" t="s">
        <v>5477</v>
      </c>
      <c r="D1649" s="35" t="s">
        <v>5813</v>
      </c>
      <c r="E1649" s="17" t="s">
        <v>231</v>
      </c>
      <c r="F1649" s="37" t="s">
        <v>5882</v>
      </c>
      <c r="G1649" s="37" t="s">
        <v>5883</v>
      </c>
      <c r="H1649" s="19">
        <v>43203</v>
      </c>
      <c r="I1649" s="19">
        <v>43812</v>
      </c>
      <c r="J1649" s="19" t="str">
        <f ca="1">IF(Ugovori_OPULJP[[#This Row],[DATUM ZAVRŠETKA OPERACIJE]]&lt;TODAY(),"završen","u provedbi")</f>
        <v>završen</v>
      </c>
      <c r="K1649" s="18" t="s">
        <v>248</v>
      </c>
      <c r="L1649" s="18" t="s">
        <v>248</v>
      </c>
      <c r="M1649" s="42">
        <v>0.85</v>
      </c>
      <c r="N1649" s="42">
        <v>0.15</v>
      </c>
      <c r="O1649" s="27">
        <f>Ugovori_OPULJP[[#This Row],[Bespovratna sredstva - Ukupno (EU+Nac) HRK
= Ukupna ugovorena vrijednost bespovratnih sredstava]]*Ugovori_OPULJP[[#This Row],[EU STOPA SUFINANCIRANJA %
EU CO-FINANCING RATE %]]</f>
        <v>1655853.55</v>
      </c>
      <c r="P1649" s="27">
        <f>Ugovori_OPULJP[[#This Row],[Bespovratna sredstva - Ukupno (EU+Nac) HRK
= Ukupna ugovorena vrijednost bespovratnih sredstava]]*Ugovori_OPULJP[[#This Row],[STOPA NACIONALNOG SUFINANCIRANJA %]]</f>
        <v>292209.45</v>
      </c>
      <c r="Q1649" s="27">
        <v>1948063</v>
      </c>
      <c r="R1649" s="27">
        <v>0</v>
      </c>
      <c r="S1649" s="27">
        <v>0</v>
      </c>
      <c r="T1649" s="20">
        <f>Ugovori_OPULJP[[#This Row],[Bespovratna sredstva - Ukupno (EU+Nac) HRK
= Ukupna ugovorena vrijednost bespovratnih sredstava]]+Ugovori_OPULJP[[#This Row],[Javni doprinos korisnika - HRK]]+Ugovori_OPULJP[[#This Row],[Privatni doprinos korisnika - HRK]]</f>
        <v>1948063</v>
      </c>
      <c r="U1649" s="17" t="s">
        <v>5816</v>
      </c>
      <c r="V1649" s="17" t="s">
        <v>29</v>
      </c>
      <c r="W1649" s="35" t="s">
        <v>5884</v>
      </c>
      <c r="X1649" s="35" t="s">
        <v>5041</v>
      </c>
      <c r="Y1649" s="11"/>
    </row>
    <row r="1650" spans="1:25" ht="51" customHeight="1" x14ac:dyDescent="0.2">
      <c r="A1650" s="33" t="s">
        <v>5885</v>
      </c>
      <c r="B1650" s="34" t="s">
        <v>700</v>
      </c>
      <c r="C1650" s="35" t="s">
        <v>5477</v>
      </c>
      <c r="D1650" s="35" t="s">
        <v>5813</v>
      </c>
      <c r="E1650" s="17" t="s">
        <v>231</v>
      </c>
      <c r="F1650" s="37" t="s">
        <v>5886</v>
      </c>
      <c r="G1650" s="37" t="s">
        <v>632</v>
      </c>
      <c r="H1650" s="19">
        <v>43578</v>
      </c>
      <c r="I1650" s="19">
        <v>44309</v>
      </c>
      <c r="J1650" s="19" t="str">
        <f ca="1">IF(Ugovori_OPULJP[[#This Row],[DATUM ZAVRŠETKA OPERACIJE]]&lt;TODAY(),"završen","u provedbi")</f>
        <v>završen</v>
      </c>
      <c r="K1650" s="18" t="s">
        <v>5887</v>
      </c>
      <c r="L1650" s="18" t="s">
        <v>102</v>
      </c>
      <c r="M1650" s="42">
        <v>0.85</v>
      </c>
      <c r="N1650" s="42">
        <v>0.15</v>
      </c>
      <c r="O1650" s="27">
        <f>Ugovori_OPULJP[[#This Row],[Bespovratna sredstva - Ukupno (EU+Nac) HRK
= Ukupna ugovorena vrijednost bespovratnih sredstava]]*Ugovori_OPULJP[[#This Row],[EU STOPA SUFINANCIRANJA %
EU CO-FINANCING RATE %]]</f>
        <v>1598514.9810000001</v>
      </c>
      <c r="P1650" s="27">
        <f>Ugovori_OPULJP[[#This Row],[Bespovratna sredstva - Ukupno (EU+Nac) HRK
= Ukupna ugovorena vrijednost bespovratnih sredstava]]*Ugovori_OPULJP[[#This Row],[STOPA NACIONALNOG SUFINANCIRANJA %]]</f>
        <v>282090.87900000002</v>
      </c>
      <c r="Q1650" s="27">
        <v>1880605.86</v>
      </c>
      <c r="R1650" s="27">
        <v>0</v>
      </c>
      <c r="S1650" s="27">
        <v>0</v>
      </c>
      <c r="T1650" s="20">
        <f>Ugovori_OPULJP[[#This Row],[Bespovratna sredstva - Ukupno (EU+Nac) HRK
= Ukupna ugovorena vrijednost bespovratnih sredstava]]+Ugovori_OPULJP[[#This Row],[Javni doprinos korisnika - HRK]]+Ugovori_OPULJP[[#This Row],[Privatni doprinos korisnika - HRK]]</f>
        <v>1880605.86</v>
      </c>
      <c r="U1650" s="17" t="s">
        <v>5816</v>
      </c>
      <c r="V1650" s="17" t="s">
        <v>29</v>
      </c>
      <c r="W1650" s="35" t="s">
        <v>5888</v>
      </c>
      <c r="X1650" s="35" t="s">
        <v>5041</v>
      </c>
      <c r="Y1650" s="11"/>
    </row>
    <row r="1651" spans="1:25" ht="51" customHeight="1" x14ac:dyDescent="0.2">
      <c r="A1651" s="33" t="s">
        <v>5889</v>
      </c>
      <c r="B1651" s="34" t="s">
        <v>700</v>
      </c>
      <c r="C1651" s="35" t="s">
        <v>5477</v>
      </c>
      <c r="D1651" s="35" t="s">
        <v>5813</v>
      </c>
      <c r="E1651" s="17" t="s">
        <v>231</v>
      </c>
      <c r="F1651" s="37" t="s">
        <v>5890</v>
      </c>
      <c r="G1651" s="37" t="s">
        <v>5891</v>
      </c>
      <c r="H1651" s="19">
        <v>43578</v>
      </c>
      <c r="I1651" s="19">
        <v>44188</v>
      </c>
      <c r="J1651" s="19" t="str">
        <f ca="1">IF(Ugovori_OPULJP[[#This Row],[DATUM ZAVRŠETKA OPERACIJE]]&lt;TODAY(),"završen","u provedbi")</f>
        <v>završen</v>
      </c>
      <c r="K1651" s="18" t="s">
        <v>102</v>
      </c>
      <c r="L1651" s="18" t="s">
        <v>102</v>
      </c>
      <c r="M1651" s="42">
        <v>0.85</v>
      </c>
      <c r="N1651" s="42">
        <v>0.15</v>
      </c>
      <c r="O1651" s="27">
        <f>Ugovori_OPULJP[[#This Row],[Bespovratna sredstva - Ukupno (EU+Nac) HRK
= Ukupna ugovorena vrijednost bespovratnih sredstava]]*Ugovori_OPULJP[[#This Row],[EU STOPA SUFINANCIRANJA %
EU CO-FINANCING RATE %]]</f>
        <v>848083.11399999994</v>
      </c>
      <c r="P1651" s="27">
        <f>Ugovori_OPULJP[[#This Row],[Bespovratna sredstva - Ukupno (EU+Nac) HRK
= Ukupna ugovorena vrijednost bespovratnih sredstava]]*Ugovori_OPULJP[[#This Row],[STOPA NACIONALNOG SUFINANCIRANJA %]]</f>
        <v>149661.726</v>
      </c>
      <c r="Q1651" s="27">
        <v>997744.84</v>
      </c>
      <c r="R1651" s="27">
        <v>0</v>
      </c>
      <c r="S1651" s="27">
        <v>0</v>
      </c>
      <c r="T1651" s="20">
        <f>Ugovori_OPULJP[[#This Row],[Bespovratna sredstva - Ukupno (EU+Nac) HRK
= Ukupna ugovorena vrijednost bespovratnih sredstava]]+Ugovori_OPULJP[[#This Row],[Javni doprinos korisnika - HRK]]+Ugovori_OPULJP[[#This Row],[Privatni doprinos korisnika - HRK]]</f>
        <v>997744.84</v>
      </c>
      <c r="U1651" s="17" t="s">
        <v>5816</v>
      </c>
      <c r="V1651" s="17" t="s">
        <v>29</v>
      </c>
      <c r="W1651" s="35" t="s">
        <v>5892</v>
      </c>
      <c r="X1651" s="35" t="s">
        <v>5041</v>
      </c>
      <c r="Y1651" s="11"/>
    </row>
    <row r="1652" spans="1:25" ht="38.25" customHeight="1" x14ac:dyDescent="0.2">
      <c r="A1652" s="33" t="s">
        <v>5893</v>
      </c>
      <c r="B1652" s="34" t="s">
        <v>700</v>
      </c>
      <c r="C1652" s="35" t="s">
        <v>5477</v>
      </c>
      <c r="D1652" s="35" t="s">
        <v>5813</v>
      </c>
      <c r="E1652" s="17" t="s">
        <v>231</v>
      </c>
      <c r="F1652" s="37" t="s">
        <v>5894</v>
      </c>
      <c r="G1652" s="37" t="s">
        <v>5895</v>
      </c>
      <c r="H1652" s="19">
        <v>43200</v>
      </c>
      <c r="I1652" s="19">
        <v>43748</v>
      </c>
      <c r="J1652" s="19" t="str">
        <f ca="1">IF(Ugovori_OPULJP[[#This Row],[DATUM ZAVRŠETKA OPERACIJE]]&lt;TODAY(),"završen","u provedbi")</f>
        <v>završen</v>
      </c>
      <c r="K1652" s="18" t="s">
        <v>31</v>
      </c>
      <c r="L1652" s="18" t="s">
        <v>31</v>
      </c>
      <c r="M1652" s="42">
        <v>0.85</v>
      </c>
      <c r="N1652" s="42">
        <v>0.15</v>
      </c>
      <c r="O1652" s="27">
        <f>Ugovori_OPULJP[[#This Row],[Bespovratna sredstva - Ukupno (EU+Nac) HRK
= Ukupna ugovorena vrijednost bespovratnih sredstava]]*Ugovori_OPULJP[[#This Row],[EU STOPA SUFINANCIRANJA %
EU CO-FINANCING RATE %]]</f>
        <v>1324074.3504999999</v>
      </c>
      <c r="P1652" s="27">
        <f>Ugovori_OPULJP[[#This Row],[Bespovratna sredstva - Ukupno (EU+Nac) HRK
= Ukupna ugovorena vrijednost bespovratnih sredstava]]*Ugovori_OPULJP[[#This Row],[STOPA NACIONALNOG SUFINANCIRANJA %]]</f>
        <v>233660.1795</v>
      </c>
      <c r="Q1652" s="27">
        <v>1557734.53</v>
      </c>
      <c r="R1652" s="27">
        <v>0</v>
      </c>
      <c r="S1652" s="27">
        <v>0</v>
      </c>
      <c r="T1652" s="20">
        <f>Ugovori_OPULJP[[#This Row],[Bespovratna sredstva - Ukupno (EU+Nac) HRK
= Ukupna ugovorena vrijednost bespovratnih sredstava]]+Ugovori_OPULJP[[#This Row],[Javni doprinos korisnika - HRK]]+Ugovori_OPULJP[[#This Row],[Privatni doprinos korisnika - HRK]]</f>
        <v>1557734.53</v>
      </c>
      <c r="U1652" s="17" t="s">
        <v>5816</v>
      </c>
      <c r="V1652" s="17" t="s">
        <v>29</v>
      </c>
      <c r="W1652" s="35" t="s">
        <v>5896</v>
      </c>
      <c r="X1652" s="35" t="s">
        <v>5041</v>
      </c>
      <c r="Y1652" s="11"/>
    </row>
    <row r="1653" spans="1:25" ht="38.25" customHeight="1" x14ac:dyDescent="0.2">
      <c r="A1653" s="33" t="s">
        <v>5897</v>
      </c>
      <c r="B1653" s="34" t="s">
        <v>700</v>
      </c>
      <c r="C1653" s="35" t="s">
        <v>5477</v>
      </c>
      <c r="D1653" s="35" t="s">
        <v>5813</v>
      </c>
      <c r="E1653" s="17" t="s">
        <v>231</v>
      </c>
      <c r="F1653" s="37" t="s">
        <v>5898</v>
      </c>
      <c r="G1653" s="37" t="s">
        <v>5899</v>
      </c>
      <c r="H1653" s="19">
        <v>43200</v>
      </c>
      <c r="I1653" s="19">
        <v>44022</v>
      </c>
      <c r="J1653" s="19" t="str">
        <f ca="1">IF(Ugovori_OPULJP[[#This Row],[DATUM ZAVRŠETKA OPERACIJE]]&lt;TODAY(),"završen","u provedbi")</f>
        <v>završen</v>
      </c>
      <c r="K1653" s="18" t="s">
        <v>198</v>
      </c>
      <c r="L1653" s="18" t="s">
        <v>198</v>
      </c>
      <c r="M1653" s="42">
        <v>0.85</v>
      </c>
      <c r="N1653" s="42">
        <v>0.15</v>
      </c>
      <c r="O1653" s="27">
        <f>Ugovori_OPULJP[[#This Row],[Bespovratna sredstva - Ukupno (EU+Nac) HRK
= Ukupna ugovorena vrijednost bespovratnih sredstava]]*Ugovori_OPULJP[[#This Row],[EU STOPA SUFINANCIRANJA %
EU CO-FINANCING RATE %]]</f>
        <v>942479.35399999993</v>
      </c>
      <c r="P1653" s="27">
        <f>Ugovori_OPULJP[[#This Row],[Bespovratna sredstva - Ukupno (EU+Nac) HRK
= Ukupna ugovorena vrijednost bespovratnih sredstava]]*Ugovori_OPULJP[[#This Row],[STOPA NACIONALNOG SUFINANCIRANJA %]]</f>
        <v>166319.886</v>
      </c>
      <c r="Q1653" s="27">
        <v>1108799.24</v>
      </c>
      <c r="R1653" s="27">
        <v>0</v>
      </c>
      <c r="S1653" s="27">
        <v>0</v>
      </c>
      <c r="T1653" s="20">
        <f>Ugovori_OPULJP[[#This Row],[Bespovratna sredstva - Ukupno (EU+Nac) HRK
= Ukupna ugovorena vrijednost bespovratnih sredstava]]+Ugovori_OPULJP[[#This Row],[Javni doprinos korisnika - HRK]]+Ugovori_OPULJP[[#This Row],[Privatni doprinos korisnika - HRK]]</f>
        <v>1108799.24</v>
      </c>
      <c r="U1653" s="17" t="s">
        <v>5816</v>
      </c>
      <c r="V1653" s="17" t="s">
        <v>29</v>
      </c>
      <c r="W1653" s="35" t="s">
        <v>5900</v>
      </c>
      <c r="X1653" s="35" t="s">
        <v>5041</v>
      </c>
      <c r="Y1653" s="11"/>
    </row>
    <row r="1654" spans="1:25" ht="51" customHeight="1" x14ac:dyDescent="0.2">
      <c r="A1654" s="33" t="s">
        <v>5901</v>
      </c>
      <c r="B1654" s="34" t="s">
        <v>700</v>
      </c>
      <c r="C1654" s="35" t="s">
        <v>5477</v>
      </c>
      <c r="D1654" s="35" t="s">
        <v>5813</v>
      </c>
      <c r="E1654" s="17" t="s">
        <v>231</v>
      </c>
      <c r="F1654" s="37" t="s">
        <v>5902</v>
      </c>
      <c r="G1654" s="37" t="s">
        <v>5903</v>
      </c>
      <c r="H1654" s="19">
        <v>43578</v>
      </c>
      <c r="I1654" s="19">
        <v>44309</v>
      </c>
      <c r="J1654" s="19" t="str">
        <f ca="1">IF(Ugovori_OPULJP[[#This Row],[DATUM ZAVRŠETKA OPERACIJE]]&lt;TODAY(),"završen","u provedbi")</f>
        <v>završen</v>
      </c>
      <c r="K1654" s="18" t="s">
        <v>198</v>
      </c>
      <c r="L1654" s="18" t="s">
        <v>198</v>
      </c>
      <c r="M1654" s="42">
        <v>0.85</v>
      </c>
      <c r="N1654" s="42">
        <v>0.15</v>
      </c>
      <c r="O1654" s="27">
        <f>Ugovori_OPULJP[[#This Row],[Bespovratna sredstva - Ukupno (EU+Nac) HRK
= Ukupna ugovorena vrijednost bespovratnih sredstava]]*Ugovori_OPULJP[[#This Row],[EU STOPA SUFINANCIRANJA %
EU CO-FINANCING RATE %]]</f>
        <v>1411467.4575</v>
      </c>
      <c r="P1654" s="27">
        <f>Ugovori_OPULJP[[#This Row],[Bespovratna sredstva - Ukupno (EU+Nac) HRK
= Ukupna ugovorena vrijednost bespovratnih sredstava]]*Ugovori_OPULJP[[#This Row],[STOPA NACIONALNOG SUFINANCIRANJA %]]</f>
        <v>249082.49249999999</v>
      </c>
      <c r="Q1654" s="27">
        <v>1660549.95</v>
      </c>
      <c r="R1654" s="27">
        <v>0</v>
      </c>
      <c r="S1654" s="27">
        <v>0</v>
      </c>
      <c r="T1654" s="20">
        <f>Ugovori_OPULJP[[#This Row],[Bespovratna sredstva - Ukupno (EU+Nac) HRK
= Ukupna ugovorena vrijednost bespovratnih sredstava]]+Ugovori_OPULJP[[#This Row],[Javni doprinos korisnika - HRK]]+Ugovori_OPULJP[[#This Row],[Privatni doprinos korisnika - HRK]]</f>
        <v>1660549.95</v>
      </c>
      <c r="U1654" s="17" t="s">
        <v>5816</v>
      </c>
      <c r="V1654" s="17" t="s">
        <v>29</v>
      </c>
      <c r="W1654" s="35" t="s">
        <v>5904</v>
      </c>
      <c r="X1654" s="35" t="s">
        <v>5041</v>
      </c>
      <c r="Y1654" s="11"/>
    </row>
    <row r="1655" spans="1:25" ht="51" customHeight="1" x14ac:dyDescent="0.2">
      <c r="A1655" s="33" t="s">
        <v>5905</v>
      </c>
      <c r="B1655" s="34" t="s">
        <v>700</v>
      </c>
      <c r="C1655" s="35" t="s">
        <v>5477</v>
      </c>
      <c r="D1655" s="35" t="s">
        <v>5813</v>
      </c>
      <c r="E1655" s="17" t="s">
        <v>231</v>
      </c>
      <c r="F1655" s="37" t="s">
        <v>5906</v>
      </c>
      <c r="G1655" s="37" t="s">
        <v>5907</v>
      </c>
      <c r="H1655" s="19">
        <v>43578</v>
      </c>
      <c r="I1655" s="19">
        <v>44309</v>
      </c>
      <c r="J1655" s="19" t="str">
        <f ca="1">IF(Ugovori_OPULJP[[#This Row],[DATUM ZAVRŠETKA OPERACIJE]]&lt;TODAY(),"završen","u provedbi")</f>
        <v>završen</v>
      </c>
      <c r="K1655" s="18" t="s">
        <v>2652</v>
      </c>
      <c r="L1655" s="18" t="s">
        <v>31</v>
      </c>
      <c r="M1655" s="42">
        <v>0.85</v>
      </c>
      <c r="N1655" s="42">
        <v>0.15</v>
      </c>
      <c r="O1655" s="27">
        <f>Ugovori_OPULJP[[#This Row],[Bespovratna sredstva - Ukupno (EU+Nac) HRK
= Ukupna ugovorena vrijednost bespovratnih sredstava]]*Ugovori_OPULJP[[#This Row],[EU STOPA SUFINANCIRANJA %
EU CO-FINANCING RATE %]]</f>
        <v>1064117.125</v>
      </c>
      <c r="P1655" s="27">
        <f>Ugovori_OPULJP[[#This Row],[Bespovratna sredstva - Ukupno (EU+Nac) HRK
= Ukupna ugovorena vrijednost bespovratnih sredstava]]*Ugovori_OPULJP[[#This Row],[STOPA NACIONALNOG SUFINANCIRANJA %]]</f>
        <v>187785.375</v>
      </c>
      <c r="Q1655" s="27">
        <v>1251902.5</v>
      </c>
      <c r="R1655" s="27">
        <v>0</v>
      </c>
      <c r="S1655" s="27">
        <v>0</v>
      </c>
      <c r="T1655" s="20">
        <f>Ugovori_OPULJP[[#This Row],[Bespovratna sredstva - Ukupno (EU+Nac) HRK
= Ukupna ugovorena vrijednost bespovratnih sredstava]]+Ugovori_OPULJP[[#This Row],[Javni doprinos korisnika - HRK]]+Ugovori_OPULJP[[#This Row],[Privatni doprinos korisnika - HRK]]</f>
        <v>1251902.5</v>
      </c>
      <c r="U1655" s="17" t="s">
        <v>5816</v>
      </c>
      <c r="V1655" s="17" t="s">
        <v>29</v>
      </c>
      <c r="W1655" s="35" t="s">
        <v>5841</v>
      </c>
      <c r="X1655" s="35" t="s">
        <v>5041</v>
      </c>
      <c r="Y1655" s="11"/>
    </row>
    <row r="1656" spans="1:25" ht="51" customHeight="1" x14ac:dyDescent="0.2">
      <c r="A1656" s="33" t="s">
        <v>5908</v>
      </c>
      <c r="B1656" s="34" t="s">
        <v>700</v>
      </c>
      <c r="C1656" s="35" t="s">
        <v>5477</v>
      </c>
      <c r="D1656" s="35" t="s">
        <v>5813</v>
      </c>
      <c r="E1656" s="17" t="s">
        <v>231</v>
      </c>
      <c r="F1656" s="37" t="s">
        <v>5909</v>
      </c>
      <c r="G1656" s="37" t="s">
        <v>391</v>
      </c>
      <c r="H1656" s="19">
        <v>43578</v>
      </c>
      <c r="I1656" s="19">
        <v>44309</v>
      </c>
      <c r="J1656" s="19" t="str">
        <f ca="1">IF(Ugovori_OPULJP[[#This Row],[DATUM ZAVRŠETKA OPERACIJE]]&lt;TODAY(),"završen","u provedbi")</f>
        <v>završen</v>
      </c>
      <c r="K1656" s="18" t="s">
        <v>5910</v>
      </c>
      <c r="L1656" s="18" t="s">
        <v>77</v>
      </c>
      <c r="M1656" s="42">
        <v>0.85</v>
      </c>
      <c r="N1656" s="42">
        <v>0.15</v>
      </c>
      <c r="O1656" s="27">
        <f>Ugovori_OPULJP[[#This Row],[Bespovratna sredstva - Ukupno (EU+Nac) HRK
= Ukupna ugovorena vrijednost bespovratnih sredstava]]*Ugovori_OPULJP[[#This Row],[EU STOPA SUFINANCIRANJA %
EU CO-FINANCING RATE %]]</f>
        <v>1157425.824</v>
      </c>
      <c r="P1656" s="27">
        <f>Ugovori_OPULJP[[#This Row],[Bespovratna sredstva - Ukupno (EU+Nac) HRK
= Ukupna ugovorena vrijednost bespovratnih sredstava]]*Ugovori_OPULJP[[#This Row],[STOPA NACIONALNOG SUFINANCIRANJA %]]</f>
        <v>204251.61599999998</v>
      </c>
      <c r="Q1656" s="27">
        <v>1361677.44</v>
      </c>
      <c r="R1656" s="27">
        <v>0</v>
      </c>
      <c r="S1656" s="27">
        <v>0</v>
      </c>
      <c r="T1656" s="20">
        <f>Ugovori_OPULJP[[#This Row],[Bespovratna sredstva - Ukupno (EU+Nac) HRK
= Ukupna ugovorena vrijednost bespovratnih sredstava]]+Ugovori_OPULJP[[#This Row],[Javni doprinos korisnika - HRK]]+Ugovori_OPULJP[[#This Row],[Privatni doprinos korisnika - HRK]]</f>
        <v>1361677.44</v>
      </c>
      <c r="U1656" s="17" t="s">
        <v>5816</v>
      </c>
      <c r="V1656" s="17" t="s">
        <v>29</v>
      </c>
      <c r="W1656" s="35" t="s">
        <v>5911</v>
      </c>
      <c r="X1656" s="35" t="s">
        <v>5041</v>
      </c>
      <c r="Y1656" s="11"/>
    </row>
    <row r="1657" spans="1:25" ht="51" customHeight="1" x14ac:dyDescent="0.2">
      <c r="A1657" s="33" t="s">
        <v>5912</v>
      </c>
      <c r="B1657" s="34" t="s">
        <v>700</v>
      </c>
      <c r="C1657" s="35" t="s">
        <v>5477</v>
      </c>
      <c r="D1657" s="35" t="s">
        <v>5813</v>
      </c>
      <c r="E1657" s="17" t="s">
        <v>231</v>
      </c>
      <c r="F1657" s="37" t="s">
        <v>5913</v>
      </c>
      <c r="G1657" s="37" t="s">
        <v>5914</v>
      </c>
      <c r="H1657" s="19">
        <v>43578</v>
      </c>
      <c r="I1657" s="19">
        <v>44309</v>
      </c>
      <c r="J1657" s="19" t="str">
        <f ca="1">IF(Ugovori_OPULJP[[#This Row],[DATUM ZAVRŠETKA OPERACIJE]]&lt;TODAY(),"završen","u provedbi")</f>
        <v>završen</v>
      </c>
      <c r="K1657" s="18" t="s">
        <v>198</v>
      </c>
      <c r="L1657" s="18" t="s">
        <v>198</v>
      </c>
      <c r="M1657" s="42">
        <v>0.85</v>
      </c>
      <c r="N1657" s="42">
        <v>0.15</v>
      </c>
      <c r="O1657" s="27">
        <f>Ugovori_OPULJP[[#This Row],[Bespovratna sredstva - Ukupno (EU+Nac) HRK
= Ukupna ugovorena vrijednost bespovratnih sredstava]]*Ugovori_OPULJP[[#This Row],[EU STOPA SUFINANCIRANJA %
EU CO-FINANCING RATE %]]</f>
        <v>1180474.3899999999</v>
      </c>
      <c r="P1657" s="27">
        <f>Ugovori_OPULJP[[#This Row],[Bespovratna sredstva - Ukupno (EU+Nac) HRK
= Ukupna ugovorena vrijednost bespovratnih sredstava]]*Ugovori_OPULJP[[#This Row],[STOPA NACIONALNOG SUFINANCIRANJA %]]</f>
        <v>208319.00999999998</v>
      </c>
      <c r="Q1657" s="27">
        <v>1388793.4</v>
      </c>
      <c r="R1657" s="27">
        <v>0</v>
      </c>
      <c r="S1657" s="27">
        <v>0</v>
      </c>
      <c r="T1657" s="20">
        <f>Ugovori_OPULJP[[#This Row],[Bespovratna sredstva - Ukupno (EU+Nac) HRK
= Ukupna ugovorena vrijednost bespovratnih sredstava]]+Ugovori_OPULJP[[#This Row],[Javni doprinos korisnika - HRK]]+Ugovori_OPULJP[[#This Row],[Privatni doprinos korisnika - HRK]]</f>
        <v>1388793.4</v>
      </c>
      <c r="U1657" s="17" t="s">
        <v>5816</v>
      </c>
      <c r="V1657" s="17" t="s">
        <v>29</v>
      </c>
      <c r="W1657" s="35" t="s">
        <v>5915</v>
      </c>
      <c r="X1657" s="35" t="s">
        <v>5041</v>
      </c>
      <c r="Y1657" s="11"/>
    </row>
    <row r="1658" spans="1:25" ht="51" customHeight="1" x14ac:dyDescent="0.2">
      <c r="A1658" s="33" t="s">
        <v>5916</v>
      </c>
      <c r="B1658" s="34" t="s">
        <v>700</v>
      </c>
      <c r="C1658" s="35" t="s">
        <v>5477</v>
      </c>
      <c r="D1658" s="35" t="s">
        <v>5813</v>
      </c>
      <c r="E1658" s="17" t="s">
        <v>231</v>
      </c>
      <c r="F1658" s="37" t="s">
        <v>5917</v>
      </c>
      <c r="G1658" s="37" t="s">
        <v>5918</v>
      </c>
      <c r="H1658" s="19">
        <v>43200</v>
      </c>
      <c r="I1658" s="19">
        <v>44022</v>
      </c>
      <c r="J1658" s="19" t="str">
        <f ca="1">IF(Ugovori_OPULJP[[#This Row],[DATUM ZAVRŠETKA OPERACIJE]]&lt;TODAY(),"završen","u provedbi")</f>
        <v>završen</v>
      </c>
      <c r="K1658" s="18" t="s">
        <v>248</v>
      </c>
      <c r="L1658" s="18" t="s">
        <v>248</v>
      </c>
      <c r="M1658" s="42">
        <v>0.85</v>
      </c>
      <c r="N1658" s="42">
        <v>0.15</v>
      </c>
      <c r="O1658" s="27">
        <f>Ugovori_OPULJP[[#This Row],[Bespovratna sredstva - Ukupno (EU+Nac) HRK
= Ukupna ugovorena vrijednost bespovratnih sredstava]]*Ugovori_OPULJP[[#This Row],[EU STOPA SUFINANCIRANJA %
EU CO-FINANCING RATE %]]</f>
        <v>1694749.8729999999</v>
      </c>
      <c r="P1658" s="27">
        <f>Ugovori_OPULJP[[#This Row],[Bespovratna sredstva - Ukupno (EU+Nac) HRK
= Ukupna ugovorena vrijednost bespovratnih sredstava]]*Ugovori_OPULJP[[#This Row],[STOPA NACIONALNOG SUFINANCIRANJA %]]</f>
        <v>299073.50699999998</v>
      </c>
      <c r="Q1658" s="27">
        <v>1993823.38</v>
      </c>
      <c r="R1658" s="27">
        <v>0</v>
      </c>
      <c r="S1658" s="27">
        <v>0</v>
      </c>
      <c r="T1658" s="20">
        <f>Ugovori_OPULJP[[#This Row],[Bespovratna sredstva - Ukupno (EU+Nac) HRK
= Ukupna ugovorena vrijednost bespovratnih sredstava]]+Ugovori_OPULJP[[#This Row],[Javni doprinos korisnika - HRK]]+Ugovori_OPULJP[[#This Row],[Privatni doprinos korisnika - HRK]]</f>
        <v>1993823.38</v>
      </c>
      <c r="U1658" s="17" t="s">
        <v>5816</v>
      </c>
      <c r="V1658" s="17" t="s">
        <v>29</v>
      </c>
      <c r="W1658" s="35" t="s">
        <v>5919</v>
      </c>
      <c r="X1658" s="35" t="s">
        <v>5041</v>
      </c>
      <c r="Y1658" s="11"/>
    </row>
    <row r="1659" spans="1:25" ht="38.25" customHeight="1" x14ac:dyDescent="0.2">
      <c r="A1659" s="33" t="s">
        <v>5920</v>
      </c>
      <c r="B1659" s="34" t="s">
        <v>700</v>
      </c>
      <c r="C1659" s="35" t="s">
        <v>5477</v>
      </c>
      <c r="D1659" s="35" t="s">
        <v>5813</v>
      </c>
      <c r="E1659" s="17" t="s">
        <v>231</v>
      </c>
      <c r="F1659" s="37" t="s">
        <v>5921</v>
      </c>
      <c r="G1659" s="37" t="s">
        <v>5922</v>
      </c>
      <c r="H1659" s="19">
        <v>43200</v>
      </c>
      <c r="I1659" s="19">
        <v>43748</v>
      </c>
      <c r="J1659" s="19" t="str">
        <f ca="1">IF(Ugovori_OPULJP[[#This Row],[DATUM ZAVRŠETKA OPERACIJE]]&lt;TODAY(),"završen","u provedbi")</f>
        <v>završen</v>
      </c>
      <c r="K1659" s="18" t="s">
        <v>203</v>
      </c>
      <c r="L1659" s="18" t="s">
        <v>31</v>
      </c>
      <c r="M1659" s="42">
        <v>0.85</v>
      </c>
      <c r="N1659" s="42">
        <v>0.15</v>
      </c>
      <c r="O1659" s="27">
        <f>Ugovori_OPULJP[[#This Row],[Bespovratna sredstva - Ukupno (EU+Nac) HRK
= Ukupna ugovorena vrijednost bespovratnih sredstava]]*Ugovori_OPULJP[[#This Row],[EU STOPA SUFINANCIRANJA %
EU CO-FINANCING RATE %]]</f>
        <v>1051178.5354999998</v>
      </c>
      <c r="P1659" s="27">
        <f>Ugovori_OPULJP[[#This Row],[Bespovratna sredstva - Ukupno (EU+Nac) HRK
= Ukupna ugovorena vrijednost bespovratnih sredstava]]*Ugovori_OPULJP[[#This Row],[STOPA NACIONALNOG SUFINANCIRANJA %]]</f>
        <v>185502.09449999998</v>
      </c>
      <c r="Q1659" s="27">
        <v>1236680.6299999999</v>
      </c>
      <c r="R1659" s="27">
        <v>0</v>
      </c>
      <c r="S1659" s="27">
        <v>0</v>
      </c>
      <c r="T1659" s="20">
        <f>Ugovori_OPULJP[[#This Row],[Bespovratna sredstva - Ukupno (EU+Nac) HRK
= Ukupna ugovorena vrijednost bespovratnih sredstava]]+Ugovori_OPULJP[[#This Row],[Javni doprinos korisnika - HRK]]+Ugovori_OPULJP[[#This Row],[Privatni doprinos korisnika - HRK]]</f>
        <v>1236680.6299999999</v>
      </c>
      <c r="U1659" s="17" t="s">
        <v>5816</v>
      </c>
      <c r="V1659" s="17" t="s">
        <v>29</v>
      </c>
      <c r="W1659" s="35" t="s">
        <v>5923</v>
      </c>
      <c r="X1659" s="35" t="s">
        <v>5041</v>
      </c>
      <c r="Y1659" s="11"/>
    </row>
    <row r="1660" spans="1:25" ht="51" customHeight="1" x14ac:dyDescent="0.2">
      <c r="A1660" s="33" t="s">
        <v>5924</v>
      </c>
      <c r="B1660" s="34" t="s">
        <v>700</v>
      </c>
      <c r="C1660" s="35" t="s">
        <v>5477</v>
      </c>
      <c r="D1660" s="35" t="s">
        <v>5813</v>
      </c>
      <c r="E1660" s="17" t="s">
        <v>231</v>
      </c>
      <c r="F1660" s="37" t="s">
        <v>5925</v>
      </c>
      <c r="G1660" s="37" t="s">
        <v>5926</v>
      </c>
      <c r="H1660" s="19">
        <v>43578</v>
      </c>
      <c r="I1660" s="19">
        <v>44127</v>
      </c>
      <c r="J1660" s="19" t="str">
        <f ca="1">IF(Ugovori_OPULJP[[#This Row],[DATUM ZAVRŠETKA OPERACIJE]]&lt;TODAY(),"završen","u provedbi")</f>
        <v>završen</v>
      </c>
      <c r="K1660" s="18" t="s">
        <v>266</v>
      </c>
      <c r="L1660" s="18" t="s">
        <v>266</v>
      </c>
      <c r="M1660" s="42">
        <v>0.85</v>
      </c>
      <c r="N1660" s="42">
        <v>0.15</v>
      </c>
      <c r="O1660" s="27">
        <f>Ugovori_OPULJP[[#This Row],[Bespovratna sredstva - Ukupno (EU+Nac) HRK
= Ukupna ugovorena vrijednost bespovratnih sredstava]]*Ugovori_OPULJP[[#This Row],[EU STOPA SUFINANCIRANJA %
EU CO-FINANCING RATE %]]</f>
        <v>1137791.3</v>
      </c>
      <c r="P1660" s="27">
        <f>Ugovori_OPULJP[[#This Row],[Bespovratna sredstva - Ukupno (EU+Nac) HRK
= Ukupna ugovorena vrijednost bespovratnih sredstava]]*Ugovori_OPULJP[[#This Row],[STOPA NACIONALNOG SUFINANCIRANJA %]]</f>
        <v>200786.69999999998</v>
      </c>
      <c r="Q1660" s="27">
        <v>1338578</v>
      </c>
      <c r="R1660" s="27">
        <v>0</v>
      </c>
      <c r="S1660" s="27">
        <v>0</v>
      </c>
      <c r="T1660" s="20">
        <f>Ugovori_OPULJP[[#This Row],[Bespovratna sredstva - Ukupno (EU+Nac) HRK
= Ukupna ugovorena vrijednost bespovratnih sredstava]]+Ugovori_OPULJP[[#This Row],[Javni doprinos korisnika - HRK]]+Ugovori_OPULJP[[#This Row],[Privatni doprinos korisnika - HRK]]</f>
        <v>1338578</v>
      </c>
      <c r="U1660" s="17" t="s">
        <v>5816</v>
      </c>
      <c r="V1660" s="17" t="s">
        <v>29</v>
      </c>
      <c r="W1660" s="35" t="s">
        <v>5927</v>
      </c>
      <c r="X1660" s="35" t="s">
        <v>5041</v>
      </c>
      <c r="Y1660" s="11"/>
    </row>
    <row r="1661" spans="1:25" ht="51" customHeight="1" x14ac:dyDescent="0.2">
      <c r="A1661" s="33" t="s">
        <v>5928</v>
      </c>
      <c r="B1661" s="34" t="s">
        <v>700</v>
      </c>
      <c r="C1661" s="35" t="s">
        <v>5477</v>
      </c>
      <c r="D1661" s="35" t="s">
        <v>5813</v>
      </c>
      <c r="E1661" s="17" t="s">
        <v>231</v>
      </c>
      <c r="F1661" s="37" t="s">
        <v>5929</v>
      </c>
      <c r="G1661" s="37" t="s">
        <v>5930</v>
      </c>
      <c r="H1661" s="19">
        <v>43200</v>
      </c>
      <c r="I1661" s="19">
        <v>43565</v>
      </c>
      <c r="J1661" s="19" t="str">
        <f ca="1">IF(Ugovori_OPULJP[[#This Row],[DATUM ZAVRŠETKA OPERACIJE]]&lt;TODAY(),"završen","u provedbi")</f>
        <v>završen</v>
      </c>
      <c r="K1661" s="18" t="s">
        <v>266</v>
      </c>
      <c r="L1661" s="18" t="s">
        <v>128</v>
      </c>
      <c r="M1661" s="42">
        <v>0.85</v>
      </c>
      <c r="N1661" s="42">
        <v>0.15</v>
      </c>
      <c r="O1661" s="27">
        <f>Ugovori_OPULJP[[#This Row],[Bespovratna sredstva - Ukupno (EU+Nac) HRK
= Ukupna ugovorena vrijednost bespovratnih sredstava]]*Ugovori_OPULJP[[#This Row],[EU STOPA SUFINANCIRANJA %
EU CO-FINANCING RATE %]]</f>
        <v>980943.76649999991</v>
      </c>
      <c r="P1661" s="27">
        <f>Ugovori_OPULJP[[#This Row],[Bespovratna sredstva - Ukupno (EU+Nac) HRK
= Ukupna ugovorena vrijednost bespovratnih sredstava]]*Ugovori_OPULJP[[#This Row],[STOPA NACIONALNOG SUFINANCIRANJA %]]</f>
        <v>173107.72349999999</v>
      </c>
      <c r="Q1661" s="27">
        <v>1154051.49</v>
      </c>
      <c r="R1661" s="27">
        <v>0</v>
      </c>
      <c r="S1661" s="27">
        <v>0</v>
      </c>
      <c r="T1661" s="20">
        <f>Ugovori_OPULJP[[#This Row],[Bespovratna sredstva - Ukupno (EU+Nac) HRK
= Ukupna ugovorena vrijednost bespovratnih sredstava]]+Ugovori_OPULJP[[#This Row],[Javni doprinos korisnika - HRK]]+Ugovori_OPULJP[[#This Row],[Privatni doprinos korisnika - HRK]]</f>
        <v>1154051.49</v>
      </c>
      <c r="U1661" s="17" t="s">
        <v>5816</v>
      </c>
      <c r="V1661" s="17" t="s">
        <v>29</v>
      </c>
      <c r="W1661" s="35" t="s">
        <v>5931</v>
      </c>
      <c r="X1661" s="35" t="s">
        <v>5041</v>
      </c>
      <c r="Y1661" s="11"/>
    </row>
    <row r="1662" spans="1:25" ht="76.5" customHeight="1" x14ac:dyDescent="0.2">
      <c r="A1662" s="33" t="s">
        <v>5932</v>
      </c>
      <c r="B1662" s="34" t="s">
        <v>700</v>
      </c>
      <c r="C1662" s="35" t="s">
        <v>5477</v>
      </c>
      <c r="D1662" s="35" t="s">
        <v>5813</v>
      </c>
      <c r="E1662" s="17" t="s">
        <v>231</v>
      </c>
      <c r="F1662" s="37" t="s">
        <v>5933</v>
      </c>
      <c r="G1662" s="37" t="s">
        <v>5934</v>
      </c>
      <c r="H1662" s="19">
        <v>43203</v>
      </c>
      <c r="I1662" s="19">
        <v>44025</v>
      </c>
      <c r="J1662" s="19" t="str">
        <f ca="1">IF(Ugovori_OPULJP[[#This Row],[DATUM ZAVRŠETKA OPERACIJE]]&lt;TODAY(),"završen","u provedbi")</f>
        <v>završen</v>
      </c>
      <c r="K1662" s="18" t="s">
        <v>5935</v>
      </c>
      <c r="L1662" s="18" t="s">
        <v>102</v>
      </c>
      <c r="M1662" s="42">
        <v>0.85</v>
      </c>
      <c r="N1662" s="42">
        <v>0.15</v>
      </c>
      <c r="O1662" s="27">
        <f>Ugovori_OPULJP[[#This Row],[Bespovratna sredstva - Ukupno (EU+Nac) HRK
= Ukupna ugovorena vrijednost bespovratnih sredstava]]*Ugovori_OPULJP[[#This Row],[EU STOPA SUFINANCIRANJA %
EU CO-FINANCING RATE %]]</f>
        <v>1593119.7079999999</v>
      </c>
      <c r="P1662" s="27">
        <f>Ugovori_OPULJP[[#This Row],[Bespovratna sredstva - Ukupno (EU+Nac) HRK
= Ukupna ugovorena vrijednost bespovratnih sredstava]]*Ugovori_OPULJP[[#This Row],[STOPA NACIONALNOG SUFINANCIRANJA %]]</f>
        <v>281138.772</v>
      </c>
      <c r="Q1662" s="27">
        <v>1874258.48</v>
      </c>
      <c r="R1662" s="27">
        <v>0</v>
      </c>
      <c r="S1662" s="27">
        <v>0</v>
      </c>
      <c r="T1662" s="20">
        <f>Ugovori_OPULJP[[#This Row],[Bespovratna sredstva - Ukupno (EU+Nac) HRK
= Ukupna ugovorena vrijednost bespovratnih sredstava]]+Ugovori_OPULJP[[#This Row],[Javni doprinos korisnika - HRK]]+Ugovori_OPULJP[[#This Row],[Privatni doprinos korisnika - HRK]]</f>
        <v>1874258.48</v>
      </c>
      <c r="U1662" s="17" t="s">
        <v>5816</v>
      </c>
      <c r="V1662" s="17" t="s">
        <v>29</v>
      </c>
      <c r="W1662" s="35" t="s">
        <v>5936</v>
      </c>
      <c r="X1662" s="35" t="s">
        <v>5041</v>
      </c>
      <c r="Y1662" s="11"/>
    </row>
    <row r="1663" spans="1:25" ht="63.75" customHeight="1" x14ac:dyDescent="0.2">
      <c r="A1663" s="33" t="s">
        <v>5937</v>
      </c>
      <c r="B1663" s="34" t="s">
        <v>700</v>
      </c>
      <c r="C1663" s="35" t="s">
        <v>5477</v>
      </c>
      <c r="D1663" s="35" t="s">
        <v>5813</v>
      </c>
      <c r="E1663" s="17" t="s">
        <v>231</v>
      </c>
      <c r="F1663" s="37" t="s">
        <v>5938</v>
      </c>
      <c r="G1663" s="37" t="s">
        <v>5939</v>
      </c>
      <c r="H1663" s="19">
        <v>43578</v>
      </c>
      <c r="I1663" s="19">
        <v>44369</v>
      </c>
      <c r="J1663" s="19" t="str">
        <f ca="1">IF(Ugovori_OPULJP[[#This Row],[DATUM ZAVRŠETKA OPERACIJE]]&lt;TODAY(),"završen","u provedbi")</f>
        <v>završen</v>
      </c>
      <c r="K1663" s="18" t="s">
        <v>102</v>
      </c>
      <c r="L1663" s="18" t="s">
        <v>102</v>
      </c>
      <c r="M1663" s="42">
        <v>0.85</v>
      </c>
      <c r="N1663" s="42">
        <v>0.15</v>
      </c>
      <c r="O1663" s="27">
        <f>Ugovori_OPULJP[[#This Row],[Bespovratna sredstva - Ukupno (EU+Nac) HRK
= Ukupna ugovorena vrijednost bespovratnih sredstava]]*Ugovori_OPULJP[[#This Row],[EU STOPA SUFINANCIRANJA %
EU CO-FINANCING RATE %]]</f>
        <v>1604585.5024999999</v>
      </c>
      <c r="P1663" s="27">
        <f>Ugovori_OPULJP[[#This Row],[Bespovratna sredstva - Ukupno (EU+Nac) HRK
= Ukupna ugovorena vrijednost bespovratnih sredstava]]*Ugovori_OPULJP[[#This Row],[STOPA NACIONALNOG SUFINANCIRANJA %]]</f>
        <v>283162.14749999996</v>
      </c>
      <c r="Q1663" s="27">
        <v>1887747.65</v>
      </c>
      <c r="R1663" s="27">
        <v>0</v>
      </c>
      <c r="S1663" s="27">
        <v>0</v>
      </c>
      <c r="T1663" s="20">
        <f>Ugovori_OPULJP[[#This Row],[Bespovratna sredstva - Ukupno (EU+Nac) HRK
= Ukupna ugovorena vrijednost bespovratnih sredstava]]+Ugovori_OPULJP[[#This Row],[Javni doprinos korisnika - HRK]]+Ugovori_OPULJP[[#This Row],[Privatni doprinos korisnika - HRK]]</f>
        <v>1887747.65</v>
      </c>
      <c r="U1663" s="17" t="s">
        <v>5816</v>
      </c>
      <c r="V1663" s="17" t="s">
        <v>29</v>
      </c>
      <c r="W1663" s="35" t="s">
        <v>5940</v>
      </c>
      <c r="X1663" s="35" t="s">
        <v>5041</v>
      </c>
      <c r="Y1663" s="11"/>
    </row>
    <row r="1664" spans="1:25" ht="51" customHeight="1" x14ac:dyDescent="0.2">
      <c r="A1664" s="33" t="s">
        <v>5941</v>
      </c>
      <c r="B1664" s="34" t="s">
        <v>700</v>
      </c>
      <c r="C1664" s="35" t="s">
        <v>5477</v>
      </c>
      <c r="D1664" s="35" t="s">
        <v>5813</v>
      </c>
      <c r="E1664" s="17" t="s">
        <v>231</v>
      </c>
      <c r="F1664" s="37" t="s">
        <v>5942</v>
      </c>
      <c r="G1664" s="37" t="s">
        <v>5943</v>
      </c>
      <c r="H1664" s="19">
        <v>43578</v>
      </c>
      <c r="I1664" s="19">
        <v>44309</v>
      </c>
      <c r="J1664" s="19" t="str">
        <f ca="1">IF(Ugovori_OPULJP[[#This Row],[DATUM ZAVRŠETKA OPERACIJE]]&lt;TODAY(),"završen","u provedbi")</f>
        <v>završen</v>
      </c>
      <c r="K1664" s="18" t="s">
        <v>97</v>
      </c>
      <c r="L1664" s="18" t="s">
        <v>97</v>
      </c>
      <c r="M1664" s="42">
        <v>0.85</v>
      </c>
      <c r="N1664" s="42">
        <v>0.15</v>
      </c>
      <c r="O1664" s="27">
        <f>Ugovori_OPULJP[[#This Row],[Bespovratna sredstva - Ukupno (EU+Nac) HRK
= Ukupna ugovorena vrijednost bespovratnih sredstava]]*Ugovori_OPULJP[[#This Row],[EU STOPA SUFINANCIRANJA %
EU CO-FINANCING RATE %]]</f>
        <v>1663525.6244999999</v>
      </c>
      <c r="P1664" s="27">
        <f>Ugovori_OPULJP[[#This Row],[Bespovratna sredstva - Ukupno (EU+Nac) HRK
= Ukupna ugovorena vrijednost bespovratnih sredstava]]*Ugovori_OPULJP[[#This Row],[STOPA NACIONALNOG SUFINANCIRANJA %]]</f>
        <v>293563.3455</v>
      </c>
      <c r="Q1664" s="27">
        <v>1957088.97</v>
      </c>
      <c r="R1664" s="27">
        <v>0</v>
      </c>
      <c r="S1664" s="27">
        <v>0</v>
      </c>
      <c r="T1664" s="20">
        <f>Ugovori_OPULJP[[#This Row],[Bespovratna sredstva - Ukupno (EU+Nac) HRK
= Ukupna ugovorena vrijednost bespovratnih sredstava]]+Ugovori_OPULJP[[#This Row],[Javni doprinos korisnika - HRK]]+Ugovori_OPULJP[[#This Row],[Privatni doprinos korisnika - HRK]]</f>
        <v>1957088.97</v>
      </c>
      <c r="U1664" s="17" t="s">
        <v>5816</v>
      </c>
      <c r="V1664" s="17" t="s">
        <v>29</v>
      </c>
      <c r="W1664" s="35" t="s">
        <v>5944</v>
      </c>
      <c r="X1664" s="35" t="s">
        <v>5041</v>
      </c>
      <c r="Y1664" s="11"/>
    </row>
    <row r="1665" spans="1:25" ht="63.75" customHeight="1" x14ac:dyDescent="0.2">
      <c r="A1665" s="33" t="s">
        <v>5945</v>
      </c>
      <c r="B1665" s="34" t="s">
        <v>700</v>
      </c>
      <c r="C1665" s="35" t="s">
        <v>5477</v>
      </c>
      <c r="D1665" s="35" t="s">
        <v>5813</v>
      </c>
      <c r="E1665" s="17" t="s">
        <v>231</v>
      </c>
      <c r="F1665" s="37" t="s">
        <v>5946</v>
      </c>
      <c r="G1665" s="37" t="s">
        <v>5947</v>
      </c>
      <c r="H1665" s="19">
        <v>43200</v>
      </c>
      <c r="I1665" s="19">
        <v>43748</v>
      </c>
      <c r="J1665" s="19" t="str">
        <f ca="1">IF(Ugovori_OPULJP[[#This Row],[DATUM ZAVRŠETKA OPERACIJE]]&lt;TODAY(),"završen","u provedbi")</f>
        <v>završen</v>
      </c>
      <c r="K1665" s="18" t="s">
        <v>209</v>
      </c>
      <c r="L1665" s="18" t="s">
        <v>209</v>
      </c>
      <c r="M1665" s="42">
        <v>0.85</v>
      </c>
      <c r="N1665" s="42">
        <v>0.15</v>
      </c>
      <c r="O1665" s="27">
        <f>Ugovori_OPULJP[[#This Row],[Bespovratna sredstva - Ukupno (EU+Nac) HRK
= Ukupna ugovorena vrijednost bespovratnih sredstava]]*Ugovori_OPULJP[[#This Row],[EU STOPA SUFINANCIRANJA %
EU CO-FINANCING RATE %]]</f>
        <v>1090454.375</v>
      </c>
      <c r="P1665" s="27">
        <f>Ugovori_OPULJP[[#This Row],[Bespovratna sredstva - Ukupno (EU+Nac) HRK
= Ukupna ugovorena vrijednost bespovratnih sredstava]]*Ugovori_OPULJP[[#This Row],[STOPA NACIONALNOG SUFINANCIRANJA %]]</f>
        <v>192433.125</v>
      </c>
      <c r="Q1665" s="27">
        <v>1282887.5</v>
      </c>
      <c r="R1665" s="27">
        <v>0</v>
      </c>
      <c r="S1665" s="27">
        <v>0</v>
      </c>
      <c r="T1665" s="20">
        <f>Ugovori_OPULJP[[#This Row],[Bespovratna sredstva - Ukupno (EU+Nac) HRK
= Ukupna ugovorena vrijednost bespovratnih sredstava]]+Ugovori_OPULJP[[#This Row],[Javni doprinos korisnika - HRK]]+Ugovori_OPULJP[[#This Row],[Privatni doprinos korisnika - HRK]]</f>
        <v>1282887.5</v>
      </c>
      <c r="U1665" s="17" t="s">
        <v>5816</v>
      </c>
      <c r="V1665" s="17" t="s">
        <v>29</v>
      </c>
      <c r="W1665" s="35" t="s">
        <v>5948</v>
      </c>
      <c r="X1665" s="35" t="s">
        <v>5041</v>
      </c>
      <c r="Y1665" s="11"/>
    </row>
    <row r="1666" spans="1:25" ht="51" customHeight="1" x14ac:dyDescent="0.2">
      <c r="A1666" s="33" t="s">
        <v>5949</v>
      </c>
      <c r="B1666" s="34" t="s">
        <v>700</v>
      </c>
      <c r="C1666" s="35" t="s">
        <v>5477</v>
      </c>
      <c r="D1666" s="35" t="s">
        <v>5813</v>
      </c>
      <c r="E1666" s="17" t="s">
        <v>231</v>
      </c>
      <c r="F1666" s="37" t="s">
        <v>5950</v>
      </c>
      <c r="G1666" s="37" t="s">
        <v>5951</v>
      </c>
      <c r="H1666" s="19">
        <v>43200</v>
      </c>
      <c r="I1666" s="19">
        <v>43931</v>
      </c>
      <c r="J1666" s="19" t="str">
        <f ca="1">IF(Ugovori_OPULJP[[#This Row],[DATUM ZAVRŠETKA OPERACIJE]]&lt;TODAY(),"završen","u provedbi")</f>
        <v>završen</v>
      </c>
      <c r="K1666" s="18" t="s">
        <v>266</v>
      </c>
      <c r="L1666" s="18" t="s">
        <v>266</v>
      </c>
      <c r="M1666" s="42">
        <v>0.85</v>
      </c>
      <c r="N1666" s="42">
        <v>0.15</v>
      </c>
      <c r="O1666" s="27">
        <f>Ugovori_OPULJP[[#This Row],[Bespovratna sredstva - Ukupno (EU+Nac) HRK
= Ukupna ugovorena vrijednost bespovratnih sredstava]]*Ugovori_OPULJP[[#This Row],[EU STOPA SUFINANCIRANJA %
EU CO-FINANCING RATE %]]</f>
        <v>1190079.1945</v>
      </c>
      <c r="P1666" s="27">
        <f>Ugovori_OPULJP[[#This Row],[Bespovratna sredstva - Ukupno (EU+Nac) HRK
= Ukupna ugovorena vrijednost bespovratnih sredstava]]*Ugovori_OPULJP[[#This Row],[STOPA NACIONALNOG SUFINANCIRANJA %]]</f>
        <v>210013.97549999997</v>
      </c>
      <c r="Q1666" s="27">
        <v>1400093.17</v>
      </c>
      <c r="R1666" s="27">
        <v>0</v>
      </c>
      <c r="S1666" s="27">
        <v>0</v>
      </c>
      <c r="T1666" s="20">
        <f>Ugovori_OPULJP[[#This Row],[Bespovratna sredstva - Ukupno (EU+Nac) HRK
= Ukupna ugovorena vrijednost bespovratnih sredstava]]+Ugovori_OPULJP[[#This Row],[Javni doprinos korisnika - HRK]]+Ugovori_OPULJP[[#This Row],[Privatni doprinos korisnika - HRK]]</f>
        <v>1400093.17</v>
      </c>
      <c r="U1666" s="17" t="s">
        <v>5816</v>
      </c>
      <c r="V1666" s="17" t="s">
        <v>29</v>
      </c>
      <c r="W1666" s="35" t="s">
        <v>5952</v>
      </c>
      <c r="X1666" s="35" t="s">
        <v>5041</v>
      </c>
      <c r="Y1666" s="11"/>
    </row>
    <row r="1667" spans="1:25" ht="51" customHeight="1" x14ac:dyDescent="0.2">
      <c r="A1667" s="33" t="s">
        <v>5953</v>
      </c>
      <c r="B1667" s="34" t="s">
        <v>700</v>
      </c>
      <c r="C1667" s="35" t="s">
        <v>5477</v>
      </c>
      <c r="D1667" s="35" t="s">
        <v>5813</v>
      </c>
      <c r="E1667" s="17" t="s">
        <v>231</v>
      </c>
      <c r="F1667" s="37" t="s">
        <v>5954</v>
      </c>
      <c r="G1667" s="37" t="s">
        <v>5955</v>
      </c>
      <c r="H1667" s="19">
        <v>43200</v>
      </c>
      <c r="I1667" s="19">
        <v>43931</v>
      </c>
      <c r="J1667" s="19" t="str">
        <f ca="1">IF(Ugovori_OPULJP[[#This Row],[DATUM ZAVRŠETKA OPERACIJE]]&lt;TODAY(),"završen","u provedbi")</f>
        <v>završen</v>
      </c>
      <c r="K1667" s="18" t="s">
        <v>402</v>
      </c>
      <c r="L1667" s="18" t="s">
        <v>402</v>
      </c>
      <c r="M1667" s="42">
        <v>0.85</v>
      </c>
      <c r="N1667" s="42">
        <v>0.15</v>
      </c>
      <c r="O1667" s="27">
        <f>Ugovori_OPULJP[[#This Row],[Bespovratna sredstva - Ukupno (EU+Nac) HRK
= Ukupna ugovorena vrijednost bespovratnih sredstava]]*Ugovori_OPULJP[[#This Row],[EU STOPA SUFINANCIRANJA %
EU CO-FINANCING RATE %]]</f>
        <v>1692990.9850000001</v>
      </c>
      <c r="P1667" s="27">
        <f>Ugovori_OPULJP[[#This Row],[Bespovratna sredstva - Ukupno (EU+Nac) HRK
= Ukupna ugovorena vrijednost bespovratnih sredstava]]*Ugovori_OPULJP[[#This Row],[STOPA NACIONALNOG SUFINANCIRANJA %]]</f>
        <v>298763.11499999999</v>
      </c>
      <c r="Q1667" s="27">
        <v>1991754.1</v>
      </c>
      <c r="R1667" s="27">
        <v>0</v>
      </c>
      <c r="S1667" s="27">
        <v>0</v>
      </c>
      <c r="T1667" s="20">
        <f>Ugovori_OPULJP[[#This Row],[Bespovratna sredstva - Ukupno (EU+Nac) HRK
= Ukupna ugovorena vrijednost bespovratnih sredstava]]+Ugovori_OPULJP[[#This Row],[Javni doprinos korisnika - HRK]]+Ugovori_OPULJP[[#This Row],[Privatni doprinos korisnika - HRK]]</f>
        <v>1991754.1</v>
      </c>
      <c r="U1667" s="17" t="s">
        <v>5816</v>
      </c>
      <c r="V1667" s="17" t="s">
        <v>29</v>
      </c>
      <c r="W1667" s="35" t="s">
        <v>5956</v>
      </c>
      <c r="X1667" s="35" t="s">
        <v>5041</v>
      </c>
      <c r="Y1667" s="11"/>
    </row>
    <row r="1668" spans="1:25" ht="63.75" customHeight="1" x14ac:dyDescent="0.2">
      <c r="A1668" s="33" t="s">
        <v>5957</v>
      </c>
      <c r="B1668" s="34" t="s">
        <v>700</v>
      </c>
      <c r="C1668" s="35" t="s">
        <v>5477</v>
      </c>
      <c r="D1668" s="35" t="s">
        <v>5813</v>
      </c>
      <c r="E1668" s="17" t="s">
        <v>231</v>
      </c>
      <c r="F1668" s="37" t="s">
        <v>5958</v>
      </c>
      <c r="G1668" s="37" t="s">
        <v>517</v>
      </c>
      <c r="H1668" s="19">
        <v>43200</v>
      </c>
      <c r="I1668" s="19">
        <v>43931</v>
      </c>
      <c r="J1668" s="19" t="str">
        <f ca="1">IF(Ugovori_OPULJP[[#This Row],[DATUM ZAVRŠETKA OPERACIJE]]&lt;TODAY(),"završen","u provedbi")</f>
        <v>završen</v>
      </c>
      <c r="K1668" s="18" t="s">
        <v>31</v>
      </c>
      <c r="L1668" s="18" t="s">
        <v>31</v>
      </c>
      <c r="M1668" s="42">
        <v>0.85</v>
      </c>
      <c r="N1668" s="42">
        <v>0.15</v>
      </c>
      <c r="O1668" s="27">
        <f>Ugovori_OPULJP[[#This Row],[Bespovratna sredstva - Ukupno (EU+Nac) HRK
= Ukupna ugovorena vrijednost bespovratnih sredstava]]*Ugovori_OPULJP[[#This Row],[EU STOPA SUFINANCIRANJA %
EU CO-FINANCING RATE %]]</f>
        <v>1660841.656</v>
      </c>
      <c r="P1668" s="27">
        <f>Ugovori_OPULJP[[#This Row],[Bespovratna sredstva - Ukupno (EU+Nac) HRK
= Ukupna ugovorena vrijednost bespovratnih sredstava]]*Ugovori_OPULJP[[#This Row],[STOPA NACIONALNOG SUFINANCIRANJA %]]</f>
        <v>293089.70400000003</v>
      </c>
      <c r="Q1668" s="27">
        <v>1953931.36</v>
      </c>
      <c r="R1668" s="27">
        <v>0</v>
      </c>
      <c r="S1668" s="27">
        <v>0</v>
      </c>
      <c r="T1668" s="20">
        <f>Ugovori_OPULJP[[#This Row],[Bespovratna sredstva - Ukupno (EU+Nac) HRK
= Ukupna ugovorena vrijednost bespovratnih sredstava]]+Ugovori_OPULJP[[#This Row],[Javni doprinos korisnika - HRK]]+Ugovori_OPULJP[[#This Row],[Privatni doprinos korisnika - HRK]]</f>
        <v>1953931.36</v>
      </c>
      <c r="U1668" s="17" t="s">
        <v>5816</v>
      </c>
      <c r="V1668" s="17" t="s">
        <v>29</v>
      </c>
      <c r="W1668" s="35" t="s">
        <v>5959</v>
      </c>
      <c r="X1668" s="35" t="s">
        <v>5041</v>
      </c>
      <c r="Y1668" s="11"/>
    </row>
    <row r="1669" spans="1:25" ht="63.75" customHeight="1" x14ac:dyDescent="0.2">
      <c r="A1669" s="33" t="s">
        <v>5960</v>
      </c>
      <c r="B1669" s="34" t="s">
        <v>700</v>
      </c>
      <c r="C1669" s="35" t="s">
        <v>5477</v>
      </c>
      <c r="D1669" s="35" t="s">
        <v>5813</v>
      </c>
      <c r="E1669" s="17" t="s">
        <v>231</v>
      </c>
      <c r="F1669" s="37" t="s">
        <v>5961</v>
      </c>
      <c r="G1669" s="37" t="s">
        <v>5962</v>
      </c>
      <c r="H1669" s="19">
        <v>43200</v>
      </c>
      <c r="I1669" s="19">
        <v>43809</v>
      </c>
      <c r="J1669" s="19" t="str">
        <f ca="1">IF(Ugovori_OPULJP[[#This Row],[DATUM ZAVRŠETKA OPERACIJE]]&lt;TODAY(),"završen","u provedbi")</f>
        <v>završen</v>
      </c>
      <c r="K1669" s="18" t="s">
        <v>248</v>
      </c>
      <c r="L1669" s="18" t="s">
        <v>248</v>
      </c>
      <c r="M1669" s="42">
        <v>0.85</v>
      </c>
      <c r="N1669" s="42">
        <v>0.15</v>
      </c>
      <c r="O1669" s="27">
        <f>Ugovori_OPULJP[[#This Row],[Bespovratna sredstva - Ukupno (EU+Nac) HRK
= Ukupna ugovorena vrijednost bespovratnih sredstava]]*Ugovori_OPULJP[[#This Row],[EU STOPA SUFINANCIRANJA %
EU CO-FINANCING RATE %]]</f>
        <v>1127753.6499999999</v>
      </c>
      <c r="P1669" s="27">
        <f>Ugovori_OPULJP[[#This Row],[Bespovratna sredstva - Ukupno (EU+Nac) HRK
= Ukupna ugovorena vrijednost bespovratnih sredstava]]*Ugovori_OPULJP[[#This Row],[STOPA NACIONALNOG SUFINANCIRANJA %]]</f>
        <v>199015.35</v>
      </c>
      <c r="Q1669" s="27">
        <v>1326769</v>
      </c>
      <c r="R1669" s="27">
        <v>0</v>
      </c>
      <c r="S1669" s="27">
        <v>0</v>
      </c>
      <c r="T1669" s="20">
        <f>Ugovori_OPULJP[[#This Row],[Bespovratna sredstva - Ukupno (EU+Nac) HRK
= Ukupna ugovorena vrijednost bespovratnih sredstava]]+Ugovori_OPULJP[[#This Row],[Javni doprinos korisnika - HRK]]+Ugovori_OPULJP[[#This Row],[Privatni doprinos korisnika - HRK]]</f>
        <v>1326769</v>
      </c>
      <c r="U1669" s="17" t="s">
        <v>5816</v>
      </c>
      <c r="V1669" s="17" t="s">
        <v>29</v>
      </c>
      <c r="W1669" s="35" t="s">
        <v>5963</v>
      </c>
      <c r="X1669" s="35" t="s">
        <v>5041</v>
      </c>
      <c r="Y1669" s="11"/>
    </row>
    <row r="1670" spans="1:25" ht="63.75" customHeight="1" x14ac:dyDescent="0.2">
      <c r="A1670" s="33" t="s">
        <v>5964</v>
      </c>
      <c r="B1670" s="34" t="s">
        <v>700</v>
      </c>
      <c r="C1670" s="35" t="s">
        <v>5477</v>
      </c>
      <c r="D1670" s="35" t="s">
        <v>5813</v>
      </c>
      <c r="E1670" s="17" t="s">
        <v>231</v>
      </c>
      <c r="F1670" s="37" t="s">
        <v>5965</v>
      </c>
      <c r="G1670" s="37" t="s">
        <v>5966</v>
      </c>
      <c r="H1670" s="19">
        <v>43578</v>
      </c>
      <c r="I1670" s="19">
        <v>44309</v>
      </c>
      <c r="J1670" s="19" t="str">
        <f ca="1">IF(Ugovori_OPULJP[[#This Row],[DATUM ZAVRŠETKA OPERACIJE]]&lt;TODAY(),"završen","u provedbi")</f>
        <v>završen</v>
      </c>
      <c r="K1670" s="18" t="s">
        <v>5967</v>
      </c>
      <c r="L1670" s="18" t="s">
        <v>354</v>
      </c>
      <c r="M1670" s="42">
        <v>0.85</v>
      </c>
      <c r="N1670" s="42">
        <v>0.15</v>
      </c>
      <c r="O1670" s="27">
        <f>Ugovori_OPULJP[[#This Row],[Bespovratna sredstva - Ukupno (EU+Nac) HRK
= Ukupna ugovorena vrijednost bespovratnih sredstava]]*Ugovori_OPULJP[[#This Row],[EU STOPA SUFINANCIRANJA %
EU CO-FINANCING RATE %]]</f>
        <v>1605297.4624999999</v>
      </c>
      <c r="P1670" s="27">
        <f>Ugovori_OPULJP[[#This Row],[Bespovratna sredstva - Ukupno (EU+Nac) HRK
= Ukupna ugovorena vrijednost bespovratnih sredstava]]*Ugovori_OPULJP[[#This Row],[STOPA NACIONALNOG SUFINANCIRANJA %]]</f>
        <v>283287.78749999998</v>
      </c>
      <c r="Q1670" s="27">
        <v>1888585.25</v>
      </c>
      <c r="R1670" s="27">
        <v>0</v>
      </c>
      <c r="S1670" s="27">
        <v>0</v>
      </c>
      <c r="T1670" s="20">
        <f>Ugovori_OPULJP[[#This Row],[Bespovratna sredstva - Ukupno (EU+Nac) HRK
= Ukupna ugovorena vrijednost bespovratnih sredstava]]+Ugovori_OPULJP[[#This Row],[Javni doprinos korisnika - HRK]]+Ugovori_OPULJP[[#This Row],[Privatni doprinos korisnika - HRK]]</f>
        <v>1888585.25</v>
      </c>
      <c r="U1670" s="17" t="s">
        <v>5816</v>
      </c>
      <c r="V1670" s="17" t="s">
        <v>29</v>
      </c>
      <c r="W1670" s="35" t="s">
        <v>5968</v>
      </c>
      <c r="X1670" s="35" t="s">
        <v>5041</v>
      </c>
      <c r="Y1670" s="11"/>
    </row>
    <row r="1671" spans="1:25" ht="63.75" customHeight="1" x14ac:dyDescent="0.2">
      <c r="A1671" s="33" t="s">
        <v>5969</v>
      </c>
      <c r="B1671" s="34" t="s">
        <v>700</v>
      </c>
      <c r="C1671" s="35" t="s">
        <v>5477</v>
      </c>
      <c r="D1671" s="35" t="s">
        <v>5813</v>
      </c>
      <c r="E1671" s="17" t="s">
        <v>231</v>
      </c>
      <c r="F1671" s="37" t="s">
        <v>5970</v>
      </c>
      <c r="G1671" s="37" t="s">
        <v>5971</v>
      </c>
      <c r="H1671" s="19">
        <v>43578</v>
      </c>
      <c r="I1671" s="19">
        <v>44309</v>
      </c>
      <c r="J1671" s="19" t="str">
        <f ca="1">IF(Ugovori_OPULJP[[#This Row],[DATUM ZAVRŠETKA OPERACIJE]]&lt;TODAY(),"završen","u provedbi")</f>
        <v>završen</v>
      </c>
      <c r="K1671" s="18" t="s">
        <v>5972</v>
      </c>
      <c r="L1671" s="18" t="s">
        <v>248</v>
      </c>
      <c r="M1671" s="42">
        <v>0.85</v>
      </c>
      <c r="N1671" s="42">
        <v>0.15</v>
      </c>
      <c r="O1671" s="27">
        <f>Ugovori_OPULJP[[#This Row],[Bespovratna sredstva - Ukupno (EU+Nac) HRK
= Ukupna ugovorena vrijednost bespovratnih sredstava]]*Ugovori_OPULJP[[#This Row],[EU STOPA SUFINANCIRANJA %
EU CO-FINANCING RATE %]]</f>
        <v>1493376.9935000001</v>
      </c>
      <c r="P1671" s="27">
        <f>Ugovori_OPULJP[[#This Row],[Bespovratna sredstva - Ukupno (EU+Nac) HRK
= Ukupna ugovorena vrijednost bespovratnih sredstava]]*Ugovori_OPULJP[[#This Row],[STOPA NACIONALNOG SUFINANCIRANJA %]]</f>
        <v>263537.1165</v>
      </c>
      <c r="Q1671" s="27">
        <v>1756914.11</v>
      </c>
      <c r="R1671" s="27">
        <v>0</v>
      </c>
      <c r="S1671" s="27">
        <v>0</v>
      </c>
      <c r="T1671" s="20">
        <f>Ugovori_OPULJP[[#This Row],[Bespovratna sredstva - Ukupno (EU+Nac) HRK
= Ukupna ugovorena vrijednost bespovratnih sredstava]]+Ugovori_OPULJP[[#This Row],[Javni doprinos korisnika - HRK]]+Ugovori_OPULJP[[#This Row],[Privatni doprinos korisnika - HRK]]</f>
        <v>1756914.11</v>
      </c>
      <c r="U1671" s="17" t="s">
        <v>5816</v>
      </c>
      <c r="V1671" s="17" t="s">
        <v>29</v>
      </c>
      <c r="W1671" s="35" t="s">
        <v>5973</v>
      </c>
      <c r="X1671" s="35" t="s">
        <v>5041</v>
      </c>
      <c r="Y1671" s="11"/>
    </row>
    <row r="1672" spans="1:25" ht="63.75" customHeight="1" x14ac:dyDescent="0.2">
      <c r="A1672" s="33" t="s">
        <v>5974</v>
      </c>
      <c r="B1672" s="34" t="s">
        <v>700</v>
      </c>
      <c r="C1672" s="35" t="s">
        <v>5477</v>
      </c>
      <c r="D1672" s="35" t="s">
        <v>5975</v>
      </c>
      <c r="E1672" s="17" t="s">
        <v>5048</v>
      </c>
      <c r="F1672" s="37" t="s">
        <v>5976</v>
      </c>
      <c r="G1672" s="37" t="s">
        <v>5977</v>
      </c>
      <c r="H1672" s="19">
        <v>43013</v>
      </c>
      <c r="I1672" s="19">
        <v>44109</v>
      </c>
      <c r="J1672" s="19" t="str">
        <f ca="1">IF(Ugovori_OPULJP[[#This Row],[DATUM ZAVRŠETKA OPERACIJE]]&lt;TODAY(),"završen","u provedbi")</f>
        <v>završen</v>
      </c>
      <c r="K1672" s="18" t="s">
        <v>266</v>
      </c>
      <c r="L1672" s="18" t="s">
        <v>266</v>
      </c>
      <c r="M1672" s="42">
        <v>0.85</v>
      </c>
      <c r="N1672" s="42">
        <v>0.15</v>
      </c>
      <c r="O1672" s="27">
        <f>Ugovori_OPULJP[[#This Row],[Bespovratna sredstva - Ukupno (EU+Nac) HRK
= Ukupna ugovorena vrijednost bespovratnih sredstava]]*Ugovori_OPULJP[[#This Row],[EU STOPA SUFINANCIRANJA %
EU CO-FINANCING RATE %]]</f>
        <v>9012136.6620000005</v>
      </c>
      <c r="P1672" s="27">
        <f>Ugovori_OPULJP[[#This Row],[Bespovratna sredstva - Ukupno (EU+Nac) HRK
= Ukupna ugovorena vrijednost bespovratnih sredstava]]*Ugovori_OPULJP[[#This Row],[STOPA NACIONALNOG SUFINANCIRANJA %]]</f>
        <v>1590377.058</v>
      </c>
      <c r="Q1672" s="27">
        <v>10602513.720000001</v>
      </c>
      <c r="R1672" s="27">
        <v>0</v>
      </c>
      <c r="S1672" s="27">
        <v>0</v>
      </c>
      <c r="T1672" s="20">
        <f>Ugovori_OPULJP[[#This Row],[Bespovratna sredstva - Ukupno (EU+Nac) HRK
= Ukupna ugovorena vrijednost bespovratnih sredstava]]+Ugovori_OPULJP[[#This Row],[Javni doprinos korisnika - HRK]]+Ugovori_OPULJP[[#This Row],[Privatni doprinos korisnika - HRK]]</f>
        <v>10602513.720000001</v>
      </c>
      <c r="U1672" s="17" t="s">
        <v>32</v>
      </c>
      <c r="V1672" s="17" t="s">
        <v>29</v>
      </c>
      <c r="W1672" s="35" t="s">
        <v>5978</v>
      </c>
      <c r="X1672" s="35" t="s">
        <v>5041</v>
      </c>
      <c r="Y1672" s="11"/>
    </row>
    <row r="1673" spans="1:25" ht="63.75" customHeight="1" x14ac:dyDescent="0.2">
      <c r="A1673" s="33" t="s">
        <v>5979</v>
      </c>
      <c r="B1673" s="34" t="s">
        <v>700</v>
      </c>
      <c r="C1673" s="35" t="s">
        <v>5477</v>
      </c>
      <c r="D1673" s="35" t="s">
        <v>5975</v>
      </c>
      <c r="E1673" s="17" t="s">
        <v>5048</v>
      </c>
      <c r="F1673" s="37" t="s">
        <v>5980</v>
      </c>
      <c r="G1673" s="37" t="s">
        <v>5981</v>
      </c>
      <c r="H1673" s="19">
        <v>43013</v>
      </c>
      <c r="I1673" s="19">
        <v>44109</v>
      </c>
      <c r="J1673" s="19" t="str">
        <f ca="1">IF(Ugovori_OPULJP[[#This Row],[DATUM ZAVRŠETKA OPERACIJE]]&lt;TODAY(),"završen","u provedbi")</f>
        <v>završen</v>
      </c>
      <c r="K1673" s="18" t="s">
        <v>5982</v>
      </c>
      <c r="L1673" s="18" t="s">
        <v>77</v>
      </c>
      <c r="M1673" s="42">
        <v>0.85</v>
      </c>
      <c r="N1673" s="42">
        <v>0.15</v>
      </c>
      <c r="O1673" s="27">
        <f>Ugovori_OPULJP[[#This Row],[Bespovratna sredstva - Ukupno (EU+Nac) HRK
= Ukupna ugovorena vrijednost bespovratnih sredstava]]*Ugovori_OPULJP[[#This Row],[EU STOPA SUFINANCIRANJA %
EU CO-FINANCING RATE %]]</f>
        <v>9390769.8080000002</v>
      </c>
      <c r="P1673" s="27">
        <f>Ugovori_OPULJP[[#This Row],[Bespovratna sredstva - Ukupno (EU+Nac) HRK
= Ukupna ugovorena vrijednost bespovratnih sredstava]]*Ugovori_OPULJP[[#This Row],[STOPA NACIONALNOG SUFINANCIRANJA %]]</f>
        <v>1657194.672</v>
      </c>
      <c r="Q1673" s="27">
        <v>11047964.48</v>
      </c>
      <c r="R1673" s="27">
        <v>0</v>
      </c>
      <c r="S1673" s="27">
        <v>0</v>
      </c>
      <c r="T1673" s="20">
        <f>Ugovori_OPULJP[[#This Row],[Bespovratna sredstva - Ukupno (EU+Nac) HRK
= Ukupna ugovorena vrijednost bespovratnih sredstava]]+Ugovori_OPULJP[[#This Row],[Javni doprinos korisnika - HRK]]+Ugovori_OPULJP[[#This Row],[Privatni doprinos korisnika - HRK]]</f>
        <v>11047964.48</v>
      </c>
      <c r="U1673" s="17" t="s">
        <v>32</v>
      </c>
      <c r="V1673" s="17" t="s">
        <v>29</v>
      </c>
      <c r="W1673" s="35" t="s">
        <v>5983</v>
      </c>
      <c r="X1673" s="35" t="s">
        <v>5041</v>
      </c>
      <c r="Y1673" s="11"/>
    </row>
    <row r="1674" spans="1:25" ht="63.75" customHeight="1" x14ac:dyDescent="0.2">
      <c r="A1674" s="33" t="s">
        <v>5984</v>
      </c>
      <c r="B1674" s="34" t="s">
        <v>700</v>
      </c>
      <c r="C1674" s="35" t="s">
        <v>5477</v>
      </c>
      <c r="D1674" s="35" t="s">
        <v>5975</v>
      </c>
      <c r="E1674" s="17" t="s">
        <v>5048</v>
      </c>
      <c r="F1674" s="37" t="s">
        <v>5985</v>
      </c>
      <c r="G1674" s="37" t="s">
        <v>5986</v>
      </c>
      <c r="H1674" s="19">
        <v>43041</v>
      </c>
      <c r="I1674" s="19">
        <v>44563</v>
      </c>
      <c r="J1674" s="19" t="str">
        <f ca="1">IF(Ugovori_OPULJP[[#This Row],[DATUM ZAVRŠETKA OPERACIJE]]&lt;TODAY(),"završen","u provedbi")</f>
        <v>završen</v>
      </c>
      <c r="K1674" s="18" t="s">
        <v>97</v>
      </c>
      <c r="L1674" s="18" t="s">
        <v>97</v>
      </c>
      <c r="M1674" s="42">
        <v>0.85</v>
      </c>
      <c r="N1674" s="42">
        <v>0.15</v>
      </c>
      <c r="O1674" s="27">
        <f>Ugovori_OPULJP[[#This Row],[Bespovratna sredstva - Ukupno (EU+Nac) HRK
= Ukupna ugovorena vrijednost bespovratnih sredstava]]*Ugovori_OPULJP[[#This Row],[EU STOPA SUFINANCIRANJA %
EU CO-FINANCING RATE %]]</f>
        <v>9753714.7504999992</v>
      </c>
      <c r="P1674" s="27">
        <f>Ugovori_OPULJP[[#This Row],[Bespovratna sredstva - Ukupno (EU+Nac) HRK
= Ukupna ugovorena vrijednost bespovratnih sredstava]]*Ugovori_OPULJP[[#This Row],[STOPA NACIONALNOG SUFINANCIRANJA %]]</f>
        <v>1721243.7794999999</v>
      </c>
      <c r="Q1674" s="27">
        <v>11474958.529999999</v>
      </c>
      <c r="R1674" s="27">
        <v>0</v>
      </c>
      <c r="S1674" s="27">
        <v>0</v>
      </c>
      <c r="T1674" s="20">
        <f>Ugovori_OPULJP[[#This Row],[Bespovratna sredstva - Ukupno (EU+Nac) HRK
= Ukupna ugovorena vrijednost bespovratnih sredstava]]+Ugovori_OPULJP[[#This Row],[Javni doprinos korisnika - HRK]]+Ugovori_OPULJP[[#This Row],[Privatni doprinos korisnika - HRK]]</f>
        <v>11474958.529999999</v>
      </c>
      <c r="U1674" s="17" t="s">
        <v>32</v>
      </c>
      <c r="V1674" s="17" t="s">
        <v>29</v>
      </c>
      <c r="W1674" s="35" t="s">
        <v>5987</v>
      </c>
      <c r="X1674" s="35" t="s">
        <v>5041</v>
      </c>
      <c r="Y1674" s="11"/>
    </row>
    <row r="1675" spans="1:25" ht="63.75" customHeight="1" x14ac:dyDescent="0.2">
      <c r="A1675" s="33" t="s">
        <v>5988</v>
      </c>
      <c r="B1675" s="34" t="s">
        <v>700</v>
      </c>
      <c r="C1675" s="35" t="s">
        <v>5477</v>
      </c>
      <c r="D1675" s="35" t="s">
        <v>5975</v>
      </c>
      <c r="E1675" s="17" t="s">
        <v>5048</v>
      </c>
      <c r="F1675" s="37" t="s">
        <v>5989</v>
      </c>
      <c r="G1675" s="37" t="s">
        <v>5990</v>
      </c>
      <c r="H1675" s="19">
        <v>43571</v>
      </c>
      <c r="I1675" s="19">
        <v>44667</v>
      </c>
      <c r="J1675" s="19" t="str">
        <f ca="1">IF(Ugovori_OPULJP[[#This Row],[DATUM ZAVRŠETKA OPERACIJE]]&lt;TODAY(),"završen","u provedbi")</f>
        <v>završen</v>
      </c>
      <c r="K1675" s="18" t="s">
        <v>31</v>
      </c>
      <c r="L1675" s="18" t="s">
        <v>31</v>
      </c>
      <c r="M1675" s="42">
        <v>0.85</v>
      </c>
      <c r="N1675" s="42">
        <v>0.15</v>
      </c>
      <c r="O1675" s="27">
        <f>Ugovori_OPULJP[[#This Row],[Bespovratna sredstva - Ukupno (EU+Nac) HRK
= Ukupna ugovorena vrijednost bespovratnih sredstava]]*Ugovori_OPULJP[[#This Row],[EU STOPA SUFINANCIRANJA %
EU CO-FINANCING RATE %]]</f>
        <v>9683058.5855</v>
      </c>
      <c r="P1675" s="27">
        <f>Ugovori_OPULJP[[#This Row],[Bespovratna sredstva - Ukupno (EU+Nac) HRK
= Ukupna ugovorena vrijednost bespovratnih sredstava]]*Ugovori_OPULJP[[#This Row],[STOPA NACIONALNOG SUFINANCIRANJA %]]</f>
        <v>1708775.0445000001</v>
      </c>
      <c r="Q1675" s="27">
        <v>11391833.630000001</v>
      </c>
      <c r="R1675" s="27">
        <v>0</v>
      </c>
      <c r="S1675" s="27">
        <v>0</v>
      </c>
      <c r="T1675" s="20">
        <f>Ugovori_OPULJP[[#This Row],[Bespovratna sredstva - Ukupno (EU+Nac) HRK
= Ukupna ugovorena vrijednost bespovratnih sredstava]]+Ugovori_OPULJP[[#This Row],[Javni doprinos korisnika - HRK]]+Ugovori_OPULJP[[#This Row],[Privatni doprinos korisnika - HRK]]</f>
        <v>11391833.630000001</v>
      </c>
      <c r="U1675" s="17" t="s">
        <v>32</v>
      </c>
      <c r="V1675" s="17" t="s">
        <v>29</v>
      </c>
      <c r="W1675" s="35" t="s">
        <v>5991</v>
      </c>
      <c r="X1675" s="35" t="s">
        <v>5041</v>
      </c>
      <c r="Y1675" s="11"/>
    </row>
    <row r="1676" spans="1:25" ht="63.75" customHeight="1" x14ac:dyDescent="0.2">
      <c r="A1676" s="33" t="s">
        <v>5992</v>
      </c>
      <c r="B1676" s="34" t="s">
        <v>700</v>
      </c>
      <c r="C1676" s="35" t="s">
        <v>5477</v>
      </c>
      <c r="D1676" s="35" t="s">
        <v>5975</v>
      </c>
      <c r="E1676" s="17" t="s">
        <v>5048</v>
      </c>
      <c r="F1676" s="37" t="s">
        <v>5993</v>
      </c>
      <c r="G1676" s="37" t="s">
        <v>5994</v>
      </c>
      <c r="H1676" s="19">
        <v>43571</v>
      </c>
      <c r="I1676" s="19">
        <v>44667</v>
      </c>
      <c r="J1676" s="19" t="str">
        <f ca="1">IF(Ugovori_OPULJP[[#This Row],[DATUM ZAVRŠETKA OPERACIJE]]&lt;TODAY(),"završen","u provedbi")</f>
        <v>završen</v>
      </c>
      <c r="K1676" s="18" t="s">
        <v>152</v>
      </c>
      <c r="L1676" s="18" t="s">
        <v>153</v>
      </c>
      <c r="M1676" s="42">
        <v>0.85</v>
      </c>
      <c r="N1676" s="42">
        <v>0.15</v>
      </c>
      <c r="O1676" s="27">
        <f>Ugovori_OPULJP[[#This Row],[Bespovratna sredstva - Ukupno (EU+Nac) HRK
= Ukupna ugovorena vrijednost bespovratnih sredstava]]*Ugovori_OPULJP[[#This Row],[EU STOPA SUFINANCIRANJA %
EU CO-FINANCING RATE %]]</f>
        <v>9723741.3279999997</v>
      </c>
      <c r="P1676" s="27">
        <f>Ugovori_OPULJP[[#This Row],[Bespovratna sredstva - Ukupno (EU+Nac) HRK
= Ukupna ugovorena vrijednost bespovratnih sredstava]]*Ugovori_OPULJP[[#This Row],[STOPA NACIONALNOG SUFINANCIRANJA %]]</f>
        <v>1715954.352</v>
      </c>
      <c r="Q1676" s="27">
        <v>11439695.68</v>
      </c>
      <c r="R1676" s="27">
        <v>0</v>
      </c>
      <c r="S1676" s="27">
        <v>0</v>
      </c>
      <c r="T1676" s="20">
        <f>Ugovori_OPULJP[[#This Row],[Bespovratna sredstva - Ukupno (EU+Nac) HRK
= Ukupna ugovorena vrijednost bespovratnih sredstava]]+Ugovori_OPULJP[[#This Row],[Javni doprinos korisnika - HRK]]+Ugovori_OPULJP[[#This Row],[Privatni doprinos korisnika - HRK]]</f>
        <v>11439695.68</v>
      </c>
      <c r="U1676" s="17" t="s">
        <v>32</v>
      </c>
      <c r="V1676" s="17" t="s">
        <v>29</v>
      </c>
      <c r="W1676" s="35" t="s">
        <v>5995</v>
      </c>
      <c r="X1676" s="35" t="s">
        <v>5041</v>
      </c>
      <c r="Y1676" s="11"/>
    </row>
    <row r="1677" spans="1:25" ht="63.75" customHeight="1" x14ac:dyDescent="0.2">
      <c r="A1677" s="33" t="s">
        <v>5996</v>
      </c>
      <c r="B1677" s="34" t="s">
        <v>700</v>
      </c>
      <c r="C1677" s="35" t="s">
        <v>5477</v>
      </c>
      <c r="D1677" s="35" t="s">
        <v>5975</v>
      </c>
      <c r="E1677" s="17" t="s">
        <v>5048</v>
      </c>
      <c r="F1677" s="37" t="s">
        <v>5997</v>
      </c>
      <c r="G1677" s="37" t="s">
        <v>5998</v>
      </c>
      <c r="H1677" s="19">
        <v>43846</v>
      </c>
      <c r="I1677" s="19">
        <v>44942</v>
      </c>
      <c r="J1677" s="19" t="str">
        <f ca="1">IF(Ugovori_OPULJP[[#This Row],[DATUM ZAVRŠETKA OPERACIJE]]&lt;TODAY(),"završen","u provedbi")</f>
        <v>u provedbi</v>
      </c>
      <c r="K1677" s="18" t="s">
        <v>248</v>
      </c>
      <c r="L1677" s="18" t="s">
        <v>248</v>
      </c>
      <c r="M1677" s="42">
        <v>0.85</v>
      </c>
      <c r="N1677" s="42">
        <v>0.15</v>
      </c>
      <c r="O1677" s="27">
        <f>Ugovori_OPULJP[[#This Row],[Bespovratna sredstva - Ukupno (EU+Nac) HRK
= Ukupna ugovorena vrijednost bespovratnih sredstava]]*Ugovori_OPULJP[[#This Row],[EU STOPA SUFINANCIRANJA %
EU CO-FINANCING RATE %]]</f>
        <v>9743748.8574999999</v>
      </c>
      <c r="P1677" s="27">
        <f>Ugovori_OPULJP[[#This Row],[Bespovratna sredstva - Ukupno (EU+Nac) HRK
= Ukupna ugovorena vrijednost bespovratnih sredstava]]*Ugovori_OPULJP[[#This Row],[STOPA NACIONALNOG SUFINANCIRANJA %]]</f>
        <v>1719485.0924999998</v>
      </c>
      <c r="Q1677" s="27">
        <v>11463233.949999999</v>
      </c>
      <c r="R1677" s="27">
        <v>0</v>
      </c>
      <c r="S1677" s="27">
        <v>0</v>
      </c>
      <c r="T1677" s="20">
        <f>Ugovori_OPULJP[[#This Row],[Bespovratna sredstva - Ukupno (EU+Nac) HRK
= Ukupna ugovorena vrijednost bespovratnih sredstava]]+Ugovori_OPULJP[[#This Row],[Javni doprinos korisnika - HRK]]+Ugovori_OPULJP[[#This Row],[Privatni doprinos korisnika - HRK]]</f>
        <v>11463233.949999999</v>
      </c>
      <c r="U1677" s="17" t="s">
        <v>32</v>
      </c>
      <c r="V1677" s="17" t="s">
        <v>29</v>
      </c>
      <c r="W1677" s="35" t="s">
        <v>5999</v>
      </c>
      <c r="X1677" s="35" t="s">
        <v>5041</v>
      </c>
      <c r="Y1677" s="11"/>
    </row>
    <row r="1678" spans="1:25" ht="63.75" customHeight="1" x14ac:dyDescent="0.2">
      <c r="A1678" s="55" t="s">
        <v>6000</v>
      </c>
      <c r="B1678" s="24" t="s">
        <v>700</v>
      </c>
      <c r="C1678" s="21" t="s">
        <v>5477</v>
      </c>
      <c r="D1678" s="21" t="s">
        <v>5975</v>
      </c>
      <c r="E1678" s="17" t="s">
        <v>5048</v>
      </c>
      <c r="F1678" s="22" t="s">
        <v>6001</v>
      </c>
      <c r="G1678" s="22" t="s">
        <v>6002</v>
      </c>
      <c r="H1678" s="29">
        <v>44125</v>
      </c>
      <c r="I1678" s="29">
        <v>45128</v>
      </c>
      <c r="J1678" s="29" t="str">
        <f ca="1">IF(Ugovori_OPULJP[[#This Row],[DATUM ZAVRŠETKA OPERACIJE]]&lt;TODAY(),"završen","u provedbi")</f>
        <v>u provedbi</v>
      </c>
      <c r="K1678" s="43" t="s">
        <v>198</v>
      </c>
      <c r="L1678" s="22" t="s">
        <v>198</v>
      </c>
      <c r="M1678" s="42">
        <v>0.85</v>
      </c>
      <c r="N1678" s="42">
        <v>0.15</v>
      </c>
      <c r="O1678" s="27">
        <f>Ugovori_OPULJP[[#This Row],[Bespovratna sredstva - Ukupno (EU+Nac) HRK
= Ukupna ugovorena vrijednost bespovratnih sredstava]]*Ugovori_OPULJP[[#This Row],[EU STOPA SUFINANCIRANJA %
EU CO-FINANCING RATE %]]</f>
        <v>9702638.2080000006</v>
      </c>
      <c r="P1678" s="27">
        <f>Ugovori_OPULJP[[#This Row],[Bespovratna sredstva - Ukupno (EU+Nac) HRK
= Ukupna ugovorena vrijednost bespovratnih sredstava]]*Ugovori_OPULJP[[#This Row],[STOPA NACIONALNOG SUFINANCIRANJA %]]</f>
        <v>1712230.2720000001</v>
      </c>
      <c r="Q1678" s="20">
        <v>11414868.48</v>
      </c>
      <c r="R1678" s="27">
        <v>0</v>
      </c>
      <c r="S1678" s="27">
        <v>0</v>
      </c>
      <c r="T1678" s="20">
        <f>Ugovori_OPULJP[[#This Row],[Bespovratna sredstva - Ukupno (EU+Nac) HRK
= Ukupna ugovorena vrijednost bespovratnih sredstava]]+Ugovori_OPULJP[[#This Row],[Javni doprinos korisnika - HRK]]+Ugovori_OPULJP[[#This Row],[Privatni doprinos korisnika - HRK]]</f>
        <v>11414868.48</v>
      </c>
      <c r="U1678" s="44" t="s">
        <v>32</v>
      </c>
      <c r="V1678" s="44" t="s">
        <v>29</v>
      </c>
      <c r="W1678" s="21" t="s">
        <v>6003</v>
      </c>
      <c r="X1678" s="21" t="s">
        <v>5041</v>
      </c>
      <c r="Y1678" s="11"/>
    </row>
    <row r="1679" spans="1:25" ht="63.75" customHeight="1" x14ac:dyDescent="0.2">
      <c r="A1679" s="33" t="s">
        <v>6004</v>
      </c>
      <c r="B1679" s="34" t="s">
        <v>700</v>
      </c>
      <c r="C1679" s="35" t="s">
        <v>5477</v>
      </c>
      <c r="D1679" s="35" t="s">
        <v>5975</v>
      </c>
      <c r="E1679" s="17" t="s">
        <v>5048</v>
      </c>
      <c r="F1679" s="37" t="s">
        <v>6005</v>
      </c>
      <c r="G1679" s="37" t="s">
        <v>6006</v>
      </c>
      <c r="H1679" s="19">
        <v>44133</v>
      </c>
      <c r="I1679" s="19">
        <v>45228</v>
      </c>
      <c r="J1679" s="19" t="str">
        <f ca="1">IF(Ugovori_OPULJP[[#This Row],[DATUM ZAVRŠETKA OPERACIJE]]&lt;TODAY(),"završen","u provedbi")</f>
        <v>u provedbi</v>
      </c>
      <c r="K1679" s="18" t="s">
        <v>248</v>
      </c>
      <c r="L1679" s="18" t="s">
        <v>248</v>
      </c>
      <c r="M1679" s="42">
        <v>0.85</v>
      </c>
      <c r="N1679" s="42">
        <v>0.15</v>
      </c>
      <c r="O1679" s="27">
        <f>Ugovori_OPULJP[[#This Row],[Bespovratna sredstva - Ukupno (EU+Nac) HRK
= Ukupna ugovorena vrijednost bespovratnih sredstava]]*Ugovori_OPULJP[[#This Row],[EU STOPA SUFINANCIRANJA %
EU CO-FINANCING RATE %]]</f>
        <v>9753393</v>
      </c>
      <c r="P1679" s="27">
        <f>Ugovori_OPULJP[[#This Row],[Bespovratna sredstva - Ukupno (EU+Nac) HRK
= Ukupna ugovorena vrijednost bespovratnih sredstava]]*Ugovori_OPULJP[[#This Row],[STOPA NACIONALNOG SUFINANCIRANJA %]]</f>
        <v>1721187</v>
      </c>
      <c r="Q1679" s="27">
        <v>11474580</v>
      </c>
      <c r="R1679" s="27">
        <v>0</v>
      </c>
      <c r="S1679" s="27">
        <v>0</v>
      </c>
      <c r="T1679" s="20">
        <f>Ugovori_OPULJP[[#This Row],[Bespovratna sredstva - Ukupno (EU+Nac) HRK
= Ukupna ugovorena vrijednost bespovratnih sredstava]]+Ugovori_OPULJP[[#This Row],[Javni doprinos korisnika - HRK]]+Ugovori_OPULJP[[#This Row],[Privatni doprinos korisnika - HRK]]</f>
        <v>11474580</v>
      </c>
      <c r="U1679" s="17" t="s">
        <v>32</v>
      </c>
      <c r="V1679" s="17" t="s">
        <v>29</v>
      </c>
      <c r="W1679" s="35" t="s">
        <v>6007</v>
      </c>
      <c r="X1679" s="35" t="s">
        <v>5041</v>
      </c>
      <c r="Y1679" s="11"/>
    </row>
    <row r="1680" spans="1:25" ht="63.75" customHeight="1" x14ac:dyDescent="0.2">
      <c r="A1680" s="28" t="s">
        <v>6008</v>
      </c>
      <c r="B1680" s="24" t="s">
        <v>700</v>
      </c>
      <c r="C1680" s="21" t="s">
        <v>5477</v>
      </c>
      <c r="D1680" s="35" t="s">
        <v>5975</v>
      </c>
      <c r="E1680" s="17" t="s">
        <v>5048</v>
      </c>
      <c r="F1680" s="23" t="s">
        <v>6009</v>
      </c>
      <c r="G1680" s="23" t="s">
        <v>6010</v>
      </c>
      <c r="H1680" s="29">
        <v>44316</v>
      </c>
      <c r="I1680" s="29">
        <v>45412</v>
      </c>
      <c r="J1680" s="29" t="str">
        <f ca="1">IF(Ugovori_OPULJP[[#This Row],[DATUM ZAVRŠETKA OPERACIJE]]&lt;TODAY(),"završen","u provedbi")</f>
        <v>u provedbi</v>
      </c>
      <c r="K1680" s="22" t="s">
        <v>320</v>
      </c>
      <c r="L1680" s="22" t="s">
        <v>320</v>
      </c>
      <c r="M1680" s="42">
        <v>0.85</v>
      </c>
      <c r="N1680" s="42">
        <v>0.15</v>
      </c>
      <c r="O1680" s="27">
        <f>Ugovori_OPULJP[[#This Row],[Bespovratna sredstva - Ukupno (EU+Nac) HRK
= Ukupna ugovorena vrijednost bespovratnih sredstava]]*Ugovori_OPULJP[[#This Row],[EU STOPA SUFINANCIRANJA %
EU CO-FINANCING RATE %]]</f>
        <v>9288872.6154999994</v>
      </c>
      <c r="P1680" s="27">
        <f>Ugovori_OPULJP[[#This Row],[Bespovratna sredstva - Ukupno (EU+Nac) HRK
= Ukupna ugovorena vrijednost bespovratnih sredstava]]*Ugovori_OPULJP[[#This Row],[STOPA NACIONALNOG SUFINANCIRANJA %]]</f>
        <v>1639212.8144999999</v>
      </c>
      <c r="Q1680" s="20">
        <v>10928085.43</v>
      </c>
      <c r="R1680" s="27">
        <v>0</v>
      </c>
      <c r="S1680" s="27">
        <v>0</v>
      </c>
      <c r="T1680" s="20">
        <f>Ugovori_OPULJP[[#This Row],[Bespovratna sredstva - Ukupno (EU+Nac) HRK
= Ukupna ugovorena vrijednost bespovratnih sredstava]]+Ugovori_OPULJP[[#This Row],[Javni doprinos korisnika - HRK]]+Ugovori_OPULJP[[#This Row],[Privatni doprinos korisnika - HRK]]</f>
        <v>10928085.43</v>
      </c>
      <c r="U1680" s="17" t="s">
        <v>32</v>
      </c>
      <c r="V1680" s="17" t="s">
        <v>29</v>
      </c>
      <c r="W1680" s="21" t="s">
        <v>6011</v>
      </c>
      <c r="X1680" s="21" t="s">
        <v>5041</v>
      </c>
      <c r="Y1680" s="11"/>
    </row>
    <row r="1681" spans="1:25" ht="63.75" customHeight="1" x14ac:dyDescent="0.2">
      <c r="A1681" s="88" t="s">
        <v>6012</v>
      </c>
      <c r="B1681" s="34" t="s">
        <v>700</v>
      </c>
      <c r="C1681" s="35" t="s">
        <v>5477</v>
      </c>
      <c r="D1681" s="35" t="s">
        <v>5975</v>
      </c>
      <c r="E1681" s="17" t="s">
        <v>5048</v>
      </c>
      <c r="F1681" s="61" t="s">
        <v>6013</v>
      </c>
      <c r="G1681" s="61" t="s">
        <v>6014</v>
      </c>
      <c r="H1681" s="62">
        <v>44313</v>
      </c>
      <c r="I1681" s="62">
        <v>45409</v>
      </c>
      <c r="J1681" s="62" t="str">
        <f ca="1">IF(Ugovori_OPULJP[[#This Row],[DATUM ZAVRŠETKA OPERACIJE]]&lt;TODAY(),"završen","u provedbi")</f>
        <v>u provedbi</v>
      </c>
      <c r="K1681" s="18" t="s">
        <v>248</v>
      </c>
      <c r="L1681" s="18" t="s">
        <v>248</v>
      </c>
      <c r="M1681" s="42">
        <v>0.85</v>
      </c>
      <c r="N1681" s="42">
        <v>0.15</v>
      </c>
      <c r="O1681" s="63">
        <f>Ugovori_OPULJP[[#This Row],[Bespovratna sredstva - Ukupno (EU+Nac) HRK
= Ukupna ugovorena vrijednost bespovratnih sredstava]]*Ugovori_OPULJP[[#This Row],[EU STOPA SUFINANCIRANJA %
EU CO-FINANCING RATE %]]</f>
        <v>9480450.2819999997</v>
      </c>
      <c r="P1681" s="63">
        <f>Ugovori_OPULJP[[#This Row],[Bespovratna sredstva - Ukupno (EU+Nac) HRK
= Ukupna ugovorena vrijednost bespovratnih sredstava]]*Ugovori_OPULJP[[#This Row],[STOPA NACIONALNOG SUFINANCIRANJA %]]</f>
        <v>1673020.638</v>
      </c>
      <c r="Q1681" s="64">
        <v>11153470.92</v>
      </c>
      <c r="R1681" s="27">
        <v>0</v>
      </c>
      <c r="S1681" s="27">
        <v>0</v>
      </c>
      <c r="T1681" s="64">
        <f>Ugovori_OPULJP[[#This Row],[Bespovratna sredstva - Ukupno (EU+Nac) HRK
= Ukupna ugovorena vrijednost bespovratnih sredstava]]+Ugovori_OPULJP[[#This Row],[Javni doprinos korisnika - HRK]]+Ugovori_OPULJP[[#This Row],[Privatni doprinos korisnika - HRK]]</f>
        <v>11153470.92</v>
      </c>
      <c r="U1681" s="17" t="s">
        <v>32</v>
      </c>
      <c r="V1681" s="17" t="s">
        <v>29</v>
      </c>
      <c r="W1681" s="56" t="s">
        <v>6015</v>
      </c>
      <c r="X1681" s="35" t="s">
        <v>5041</v>
      </c>
      <c r="Y1681" s="11"/>
    </row>
    <row r="1682" spans="1:25" ht="63.75" customHeight="1" x14ac:dyDescent="0.2">
      <c r="A1682" s="28" t="s">
        <v>6016</v>
      </c>
      <c r="B1682" s="24" t="s">
        <v>700</v>
      </c>
      <c r="C1682" s="21" t="s">
        <v>5477</v>
      </c>
      <c r="D1682" s="35" t="s">
        <v>5975</v>
      </c>
      <c r="E1682" s="17" t="s">
        <v>5048</v>
      </c>
      <c r="F1682" s="23" t="s">
        <v>6017</v>
      </c>
      <c r="G1682" s="23" t="s">
        <v>6018</v>
      </c>
      <c r="H1682" s="29">
        <v>44378</v>
      </c>
      <c r="I1682" s="29">
        <v>45292</v>
      </c>
      <c r="J1682" s="29" t="str">
        <f ca="1">IF(Ugovori_OPULJP[[#This Row],[DATUM ZAVRŠETKA OPERACIJE]]&lt;TODAY(),"završen","u provedbi")</f>
        <v>u provedbi</v>
      </c>
      <c r="K1682" s="22" t="s">
        <v>77</v>
      </c>
      <c r="L1682" s="22" t="s">
        <v>77</v>
      </c>
      <c r="M1682" s="42">
        <v>0.85</v>
      </c>
      <c r="N1682" s="42">
        <v>0.15</v>
      </c>
      <c r="O1682" s="27">
        <f>Ugovori_OPULJP[[#This Row],[Bespovratna sredstva - Ukupno (EU+Nac) HRK
= Ukupna ugovorena vrijednost bespovratnih sredstava]]*Ugovori_OPULJP[[#This Row],[EU STOPA SUFINANCIRANJA %
EU CO-FINANCING RATE %]]</f>
        <v>9733948.2129999995</v>
      </c>
      <c r="P1682" s="27">
        <f>Ugovori_OPULJP[[#This Row],[Bespovratna sredstva - Ukupno (EU+Nac) HRK
= Ukupna ugovorena vrijednost bespovratnih sredstava]]*Ugovori_OPULJP[[#This Row],[STOPA NACIONALNOG SUFINANCIRANJA %]]</f>
        <v>1717755.5669999998</v>
      </c>
      <c r="Q1682" s="20">
        <v>11451703.779999999</v>
      </c>
      <c r="R1682" s="27">
        <v>0</v>
      </c>
      <c r="S1682" s="27">
        <v>0</v>
      </c>
      <c r="T1682" s="20">
        <f>Ugovori_OPULJP[[#This Row],[Bespovratna sredstva - Ukupno (EU+Nac) HRK
= Ukupna ugovorena vrijednost bespovratnih sredstava]]+Ugovori_OPULJP[[#This Row],[Javni doprinos korisnika - HRK]]+Ugovori_OPULJP[[#This Row],[Privatni doprinos korisnika - HRK]]</f>
        <v>11451703.779999999</v>
      </c>
      <c r="U1682" s="17" t="s">
        <v>32</v>
      </c>
      <c r="V1682" s="17" t="s">
        <v>29</v>
      </c>
      <c r="W1682" s="56" t="s">
        <v>6019</v>
      </c>
      <c r="X1682" s="35" t="s">
        <v>5041</v>
      </c>
      <c r="Y1682" s="11"/>
    </row>
    <row r="1683" spans="1:25" ht="63.75" customHeight="1" x14ac:dyDescent="0.2">
      <c r="A1683" s="33" t="s">
        <v>6020</v>
      </c>
      <c r="B1683" s="34" t="s">
        <v>700</v>
      </c>
      <c r="C1683" s="35" t="s">
        <v>5477</v>
      </c>
      <c r="D1683" s="35" t="s">
        <v>6021</v>
      </c>
      <c r="E1683" s="17" t="s">
        <v>5048</v>
      </c>
      <c r="F1683" s="37" t="s">
        <v>6022</v>
      </c>
      <c r="G1683" s="37" t="s">
        <v>6023</v>
      </c>
      <c r="H1683" s="19">
        <v>43344</v>
      </c>
      <c r="I1683" s="19">
        <v>44440</v>
      </c>
      <c r="J1683" s="19" t="str">
        <f ca="1">IF(Ugovori_OPULJP[[#This Row],[DATUM ZAVRŠETKA OPERACIJE]]&lt;TODAY(),"završen","u provedbi")</f>
        <v>završen</v>
      </c>
      <c r="K1683" s="18" t="s">
        <v>6024</v>
      </c>
      <c r="L1683" s="18" t="s">
        <v>77</v>
      </c>
      <c r="M1683" s="42">
        <v>0.85</v>
      </c>
      <c r="N1683" s="42">
        <v>0.15</v>
      </c>
      <c r="O1683" s="27">
        <f>Ugovori_OPULJP[[#This Row],[Bespovratna sredstva - Ukupno (EU+Nac) HRK
= Ukupna ugovorena vrijednost bespovratnih sredstava]]*Ugovori_OPULJP[[#This Row],[EU STOPA SUFINANCIRANJA %
EU CO-FINANCING RATE %]]</f>
        <v>4668963.0365000004</v>
      </c>
      <c r="P1683" s="27">
        <f>Ugovori_OPULJP[[#This Row],[Bespovratna sredstva - Ukupno (EU+Nac) HRK
= Ukupna ugovorena vrijednost bespovratnih sredstava]]*Ugovori_OPULJP[[#This Row],[STOPA NACIONALNOG SUFINANCIRANJA %]]</f>
        <v>823934.65350000001</v>
      </c>
      <c r="Q1683" s="27">
        <v>5492897.6900000004</v>
      </c>
      <c r="R1683" s="27">
        <v>0</v>
      </c>
      <c r="S1683" s="27">
        <v>0</v>
      </c>
      <c r="T1683" s="20">
        <f>Ugovori_OPULJP[[#This Row],[Bespovratna sredstva - Ukupno (EU+Nac) HRK
= Ukupna ugovorena vrijednost bespovratnih sredstava]]+Ugovori_OPULJP[[#This Row],[Javni doprinos korisnika - HRK]]+Ugovori_OPULJP[[#This Row],[Privatni doprinos korisnika - HRK]]</f>
        <v>5492897.6900000004</v>
      </c>
      <c r="U1683" s="17" t="s">
        <v>32</v>
      </c>
      <c r="V1683" s="17" t="s">
        <v>29</v>
      </c>
      <c r="W1683" s="35" t="s">
        <v>6025</v>
      </c>
      <c r="X1683" s="35" t="s">
        <v>5041</v>
      </c>
      <c r="Y1683" s="11"/>
    </row>
    <row r="1684" spans="1:25" ht="63.75" customHeight="1" x14ac:dyDescent="0.2">
      <c r="A1684" s="33" t="s">
        <v>6026</v>
      </c>
      <c r="B1684" s="34" t="s">
        <v>700</v>
      </c>
      <c r="C1684" s="35" t="s">
        <v>5477</v>
      </c>
      <c r="D1684" s="35" t="s">
        <v>6021</v>
      </c>
      <c r="E1684" s="17" t="s">
        <v>5048</v>
      </c>
      <c r="F1684" s="37" t="s">
        <v>6027</v>
      </c>
      <c r="G1684" s="37" t="s">
        <v>6028</v>
      </c>
      <c r="H1684" s="19">
        <v>43432</v>
      </c>
      <c r="I1684" s="19">
        <v>44528</v>
      </c>
      <c r="J1684" s="19" t="str">
        <f ca="1">IF(Ugovori_OPULJP[[#This Row],[DATUM ZAVRŠETKA OPERACIJE]]&lt;TODAY(),"završen","u provedbi")</f>
        <v>završen</v>
      </c>
      <c r="K1684" s="18" t="s">
        <v>92</v>
      </c>
      <c r="L1684" s="18" t="s">
        <v>92</v>
      </c>
      <c r="M1684" s="42">
        <v>0.85</v>
      </c>
      <c r="N1684" s="42">
        <v>0.15</v>
      </c>
      <c r="O1684" s="27">
        <f>Ugovori_OPULJP[[#This Row],[Bespovratna sredstva - Ukupno (EU+Nac) HRK
= Ukupna ugovorena vrijednost bespovratnih sredstava]]*Ugovori_OPULJP[[#This Row],[EU STOPA SUFINANCIRANJA %
EU CO-FINANCING RATE %]]</f>
        <v>5052205.7834999999</v>
      </c>
      <c r="P1684" s="27">
        <f>Ugovori_OPULJP[[#This Row],[Bespovratna sredstva - Ukupno (EU+Nac) HRK
= Ukupna ugovorena vrijednost bespovratnih sredstava]]*Ugovori_OPULJP[[#This Row],[STOPA NACIONALNOG SUFINANCIRANJA %]]</f>
        <v>891565.72649999999</v>
      </c>
      <c r="Q1684" s="27">
        <v>5943771.5099999998</v>
      </c>
      <c r="R1684" s="27">
        <v>0</v>
      </c>
      <c r="S1684" s="27">
        <v>0</v>
      </c>
      <c r="T1684" s="20">
        <f>Ugovori_OPULJP[[#This Row],[Bespovratna sredstva - Ukupno (EU+Nac) HRK
= Ukupna ugovorena vrijednost bespovratnih sredstava]]+Ugovori_OPULJP[[#This Row],[Javni doprinos korisnika - HRK]]+Ugovori_OPULJP[[#This Row],[Privatni doprinos korisnika - HRK]]</f>
        <v>5943771.5099999998</v>
      </c>
      <c r="U1684" s="17" t="s">
        <v>32</v>
      </c>
      <c r="V1684" s="17" t="s">
        <v>29</v>
      </c>
      <c r="W1684" s="35" t="s">
        <v>6029</v>
      </c>
      <c r="X1684" s="35" t="s">
        <v>5041</v>
      </c>
      <c r="Y1684" s="11"/>
    </row>
    <row r="1685" spans="1:25" ht="63.75" customHeight="1" x14ac:dyDescent="0.2">
      <c r="A1685" s="33" t="s">
        <v>6030</v>
      </c>
      <c r="B1685" s="34" t="s">
        <v>700</v>
      </c>
      <c r="C1685" s="35" t="s">
        <v>5477</v>
      </c>
      <c r="D1685" s="35" t="s">
        <v>6021</v>
      </c>
      <c r="E1685" s="17" t="s">
        <v>5048</v>
      </c>
      <c r="F1685" s="37" t="s">
        <v>6031</v>
      </c>
      <c r="G1685" s="37" t="s">
        <v>6032</v>
      </c>
      <c r="H1685" s="19">
        <v>43432</v>
      </c>
      <c r="I1685" s="19">
        <v>44528</v>
      </c>
      <c r="J1685" s="19" t="str">
        <f ca="1">IF(Ugovori_OPULJP[[#This Row],[DATUM ZAVRŠETKA OPERACIJE]]&lt;TODAY(),"završen","u provedbi")</f>
        <v>završen</v>
      </c>
      <c r="K1685" s="18" t="s">
        <v>152</v>
      </c>
      <c r="L1685" s="18" t="s">
        <v>31</v>
      </c>
      <c r="M1685" s="42">
        <v>0.85</v>
      </c>
      <c r="N1685" s="42">
        <v>0.15</v>
      </c>
      <c r="O1685" s="27">
        <f>Ugovori_OPULJP[[#This Row],[Bespovratna sredstva - Ukupno (EU+Nac) HRK
= Ukupna ugovorena vrijednost bespovratnih sredstava]]*Ugovori_OPULJP[[#This Row],[EU STOPA SUFINANCIRANJA %
EU CO-FINANCING RATE %]]</f>
        <v>5097736.2459999993</v>
      </c>
      <c r="P1685" s="27">
        <f>Ugovori_OPULJP[[#This Row],[Bespovratna sredstva - Ukupno (EU+Nac) HRK
= Ukupna ugovorena vrijednost bespovratnih sredstava]]*Ugovori_OPULJP[[#This Row],[STOPA NACIONALNOG SUFINANCIRANJA %]]</f>
        <v>899600.51399999997</v>
      </c>
      <c r="Q1685" s="27">
        <v>5997336.7599999998</v>
      </c>
      <c r="R1685" s="27">
        <v>0</v>
      </c>
      <c r="S1685" s="27">
        <v>0</v>
      </c>
      <c r="T1685" s="20">
        <f>Ugovori_OPULJP[[#This Row],[Bespovratna sredstva - Ukupno (EU+Nac) HRK
= Ukupna ugovorena vrijednost bespovratnih sredstava]]+Ugovori_OPULJP[[#This Row],[Javni doprinos korisnika - HRK]]+Ugovori_OPULJP[[#This Row],[Privatni doprinos korisnika - HRK]]</f>
        <v>5997336.7599999998</v>
      </c>
      <c r="U1685" s="17" t="s">
        <v>32</v>
      </c>
      <c r="V1685" s="17" t="s">
        <v>29</v>
      </c>
      <c r="W1685" s="35" t="s">
        <v>6033</v>
      </c>
      <c r="X1685" s="35" t="s">
        <v>5041</v>
      </c>
      <c r="Y1685" s="11"/>
    </row>
    <row r="1686" spans="1:25" ht="63.75" customHeight="1" x14ac:dyDescent="0.2">
      <c r="A1686" s="33" t="s">
        <v>6034</v>
      </c>
      <c r="B1686" s="34" t="s">
        <v>700</v>
      </c>
      <c r="C1686" s="35" t="s">
        <v>5477</v>
      </c>
      <c r="D1686" s="35" t="s">
        <v>6021</v>
      </c>
      <c r="E1686" s="17" t="s">
        <v>5048</v>
      </c>
      <c r="F1686" s="37" t="s">
        <v>6035</v>
      </c>
      <c r="G1686" s="37" t="s">
        <v>6036</v>
      </c>
      <c r="H1686" s="19">
        <v>43483</v>
      </c>
      <c r="I1686" s="19">
        <v>44579</v>
      </c>
      <c r="J1686" s="19" t="str">
        <f ca="1">IF(Ugovori_OPULJP[[#This Row],[DATUM ZAVRŠETKA OPERACIJE]]&lt;TODAY(),"završen","u provedbi")</f>
        <v>završen</v>
      </c>
      <c r="K1686" s="18" t="s">
        <v>171</v>
      </c>
      <c r="L1686" s="18" t="s">
        <v>171</v>
      </c>
      <c r="M1686" s="42">
        <v>0.85</v>
      </c>
      <c r="N1686" s="42">
        <v>0.15</v>
      </c>
      <c r="O1686" s="27">
        <f>Ugovori_OPULJP[[#This Row],[Bespovratna sredstva - Ukupno (EU+Nac) HRK
= Ukupna ugovorena vrijednost bespovratnih sredstava]]*Ugovori_OPULJP[[#This Row],[EU STOPA SUFINANCIRANJA %
EU CO-FINANCING RATE %]]</f>
        <v>5082832.7709999997</v>
      </c>
      <c r="P1686" s="27">
        <f>Ugovori_OPULJP[[#This Row],[Bespovratna sredstva - Ukupno (EU+Nac) HRK
= Ukupna ugovorena vrijednost bespovratnih sredstava]]*Ugovori_OPULJP[[#This Row],[STOPA NACIONALNOG SUFINANCIRANJA %]]</f>
        <v>896970.48899999994</v>
      </c>
      <c r="Q1686" s="27">
        <v>5979803.2599999998</v>
      </c>
      <c r="R1686" s="27">
        <v>0</v>
      </c>
      <c r="S1686" s="27">
        <v>0</v>
      </c>
      <c r="T1686" s="20">
        <f>Ugovori_OPULJP[[#This Row],[Bespovratna sredstva - Ukupno (EU+Nac) HRK
= Ukupna ugovorena vrijednost bespovratnih sredstava]]+Ugovori_OPULJP[[#This Row],[Javni doprinos korisnika - HRK]]+Ugovori_OPULJP[[#This Row],[Privatni doprinos korisnika - HRK]]</f>
        <v>5979803.2599999998</v>
      </c>
      <c r="U1686" s="17" t="s">
        <v>32</v>
      </c>
      <c r="V1686" s="17" t="s">
        <v>29</v>
      </c>
      <c r="W1686" s="35" t="s">
        <v>6037</v>
      </c>
      <c r="X1686" s="35" t="s">
        <v>5041</v>
      </c>
      <c r="Y1686" s="11"/>
    </row>
    <row r="1687" spans="1:25" ht="63.75" customHeight="1" x14ac:dyDescent="0.2">
      <c r="A1687" s="33" t="s">
        <v>6038</v>
      </c>
      <c r="B1687" s="34" t="s">
        <v>700</v>
      </c>
      <c r="C1687" s="35" t="s">
        <v>5477</v>
      </c>
      <c r="D1687" s="35" t="s">
        <v>6021</v>
      </c>
      <c r="E1687" s="17" t="s">
        <v>5048</v>
      </c>
      <c r="F1687" s="37" t="s">
        <v>6039</v>
      </c>
      <c r="G1687" s="37" t="s">
        <v>6040</v>
      </c>
      <c r="H1687" s="19">
        <v>43571</v>
      </c>
      <c r="I1687" s="19">
        <v>44667</v>
      </c>
      <c r="J1687" s="19" t="str">
        <f ca="1">IF(Ugovori_OPULJP[[#This Row],[DATUM ZAVRŠETKA OPERACIJE]]&lt;TODAY(),"završen","u provedbi")</f>
        <v>završen</v>
      </c>
      <c r="K1687" s="18" t="s">
        <v>77</v>
      </c>
      <c r="L1687" s="18" t="s">
        <v>77</v>
      </c>
      <c r="M1687" s="42">
        <v>0.85</v>
      </c>
      <c r="N1687" s="42">
        <v>0.15</v>
      </c>
      <c r="O1687" s="27">
        <f>Ugovori_OPULJP[[#This Row],[Bespovratna sredstva - Ukupno (EU+Nac) HRK
= Ukupna ugovorena vrijednost bespovratnih sredstava]]*Ugovori_OPULJP[[#This Row],[EU STOPA SUFINANCIRANJA %
EU CO-FINANCING RATE %]]</f>
        <v>3619323.5279999995</v>
      </c>
      <c r="P1687" s="27">
        <f>Ugovori_OPULJP[[#This Row],[Bespovratna sredstva - Ukupno (EU+Nac) HRK
= Ukupna ugovorena vrijednost bespovratnih sredstava]]*Ugovori_OPULJP[[#This Row],[STOPA NACIONALNOG SUFINANCIRANJA %]]</f>
        <v>638704.15199999989</v>
      </c>
      <c r="Q1687" s="27">
        <v>4258027.68</v>
      </c>
      <c r="R1687" s="27">
        <v>0</v>
      </c>
      <c r="S1687" s="27">
        <v>0</v>
      </c>
      <c r="T1687" s="20">
        <f>Ugovori_OPULJP[[#This Row],[Bespovratna sredstva - Ukupno (EU+Nac) HRK
= Ukupna ugovorena vrijednost bespovratnih sredstava]]+Ugovori_OPULJP[[#This Row],[Javni doprinos korisnika - HRK]]+Ugovori_OPULJP[[#This Row],[Privatni doprinos korisnika - HRK]]</f>
        <v>4258027.68</v>
      </c>
      <c r="U1687" s="17" t="s">
        <v>32</v>
      </c>
      <c r="V1687" s="17" t="s">
        <v>29</v>
      </c>
      <c r="W1687" s="35" t="s">
        <v>6041</v>
      </c>
      <c r="X1687" s="35" t="s">
        <v>5041</v>
      </c>
      <c r="Y1687" s="11"/>
    </row>
    <row r="1688" spans="1:25" ht="63.75" customHeight="1" x14ac:dyDescent="0.2">
      <c r="A1688" s="33" t="s">
        <v>6042</v>
      </c>
      <c r="B1688" s="34" t="s">
        <v>700</v>
      </c>
      <c r="C1688" s="35" t="s">
        <v>5477</v>
      </c>
      <c r="D1688" s="35" t="s">
        <v>6021</v>
      </c>
      <c r="E1688" s="17" t="s">
        <v>5048</v>
      </c>
      <c r="F1688" s="37" t="s">
        <v>6043</v>
      </c>
      <c r="G1688" s="37" t="s">
        <v>6044</v>
      </c>
      <c r="H1688" s="19">
        <v>43767</v>
      </c>
      <c r="I1688" s="19">
        <v>44863</v>
      </c>
      <c r="J1688" s="19" t="str">
        <f ca="1">IF(Ugovori_OPULJP[[#This Row],[DATUM ZAVRŠETKA OPERACIJE]]&lt;TODAY(),"završen","u provedbi")</f>
        <v>u provedbi</v>
      </c>
      <c r="K1688" s="18" t="s">
        <v>97</v>
      </c>
      <c r="L1688" s="18" t="s">
        <v>97</v>
      </c>
      <c r="M1688" s="42">
        <v>0.85</v>
      </c>
      <c r="N1688" s="42">
        <v>0.15</v>
      </c>
      <c r="O1688" s="27">
        <f>Ugovori_OPULJP[[#This Row],[Bespovratna sredstva - Ukupno (EU+Nac) HRK
= Ukupna ugovorena vrijednost bespovratnih sredstava]]*Ugovori_OPULJP[[#This Row],[EU STOPA SUFINANCIRANJA %
EU CO-FINANCING RATE %]]</f>
        <v>5089517.375</v>
      </c>
      <c r="P1688" s="27">
        <f>Ugovori_OPULJP[[#This Row],[Bespovratna sredstva - Ukupno (EU+Nac) HRK
= Ukupna ugovorena vrijednost bespovratnih sredstava]]*Ugovori_OPULJP[[#This Row],[STOPA NACIONALNOG SUFINANCIRANJA %]]</f>
        <v>898150.125</v>
      </c>
      <c r="Q1688" s="27">
        <v>5987667.5</v>
      </c>
      <c r="R1688" s="27">
        <v>0</v>
      </c>
      <c r="S1688" s="27">
        <v>0</v>
      </c>
      <c r="T1688" s="20">
        <f>Ugovori_OPULJP[[#This Row],[Bespovratna sredstva - Ukupno (EU+Nac) HRK
= Ukupna ugovorena vrijednost bespovratnih sredstava]]+Ugovori_OPULJP[[#This Row],[Javni doprinos korisnika - HRK]]+Ugovori_OPULJP[[#This Row],[Privatni doprinos korisnika - HRK]]</f>
        <v>5987667.5</v>
      </c>
      <c r="U1688" s="17" t="s">
        <v>32</v>
      </c>
      <c r="V1688" s="17" t="s">
        <v>29</v>
      </c>
      <c r="W1688" s="35" t="s">
        <v>6045</v>
      </c>
      <c r="X1688" s="35" t="s">
        <v>5041</v>
      </c>
      <c r="Y1688" s="11"/>
    </row>
    <row r="1689" spans="1:25" ht="63.75" customHeight="1" x14ac:dyDescent="0.2">
      <c r="A1689" s="33" t="s">
        <v>6046</v>
      </c>
      <c r="B1689" s="34" t="s">
        <v>700</v>
      </c>
      <c r="C1689" s="35" t="s">
        <v>5477</v>
      </c>
      <c r="D1689" s="35" t="s">
        <v>6021</v>
      </c>
      <c r="E1689" s="17" t="s">
        <v>5048</v>
      </c>
      <c r="F1689" s="37" t="s">
        <v>6047</v>
      </c>
      <c r="G1689" s="37" t="s">
        <v>6048</v>
      </c>
      <c r="H1689" s="19">
        <v>43846</v>
      </c>
      <c r="I1689" s="19">
        <v>44942</v>
      </c>
      <c r="J1689" s="19" t="str">
        <f ca="1">IF(Ugovori_OPULJP[[#This Row],[DATUM ZAVRŠETKA OPERACIJE]]&lt;TODAY(),"završen","u provedbi")</f>
        <v>u provedbi</v>
      </c>
      <c r="K1689" s="18" t="s">
        <v>248</v>
      </c>
      <c r="L1689" s="18" t="s">
        <v>248</v>
      </c>
      <c r="M1689" s="42">
        <v>0.85</v>
      </c>
      <c r="N1689" s="42">
        <v>0.15</v>
      </c>
      <c r="O1689" s="27">
        <f>Ugovori_OPULJP[[#This Row],[Bespovratna sredstva - Ukupno (EU+Nac) HRK
= Ukupna ugovorena vrijednost bespovratnih sredstava]]*Ugovori_OPULJP[[#This Row],[EU STOPA SUFINANCIRANJA %
EU CO-FINANCING RATE %]]</f>
        <v>4478762.3020000001</v>
      </c>
      <c r="P1689" s="27">
        <f>Ugovori_OPULJP[[#This Row],[Bespovratna sredstva - Ukupno (EU+Nac) HRK
= Ukupna ugovorena vrijednost bespovratnih sredstava]]*Ugovori_OPULJP[[#This Row],[STOPA NACIONALNOG SUFINANCIRANJA %]]</f>
        <v>790369.81799999997</v>
      </c>
      <c r="Q1689" s="27">
        <v>5269132.12</v>
      </c>
      <c r="R1689" s="27">
        <v>0</v>
      </c>
      <c r="S1689" s="27">
        <v>0</v>
      </c>
      <c r="T1689" s="20">
        <f>Ugovori_OPULJP[[#This Row],[Bespovratna sredstva - Ukupno (EU+Nac) HRK
= Ukupna ugovorena vrijednost bespovratnih sredstava]]+Ugovori_OPULJP[[#This Row],[Javni doprinos korisnika - HRK]]+Ugovori_OPULJP[[#This Row],[Privatni doprinos korisnika - HRK]]</f>
        <v>5269132.12</v>
      </c>
      <c r="U1689" s="17" t="s">
        <v>32</v>
      </c>
      <c r="V1689" s="17" t="s">
        <v>29</v>
      </c>
      <c r="W1689" s="35" t="s">
        <v>6049</v>
      </c>
      <c r="X1689" s="35" t="s">
        <v>5041</v>
      </c>
      <c r="Y1689" s="11"/>
    </row>
    <row r="1690" spans="1:25" ht="63.75" customHeight="1" x14ac:dyDescent="0.2">
      <c r="A1690" s="33" t="s">
        <v>6050</v>
      </c>
      <c r="B1690" s="34" t="s">
        <v>700</v>
      </c>
      <c r="C1690" s="35" t="s">
        <v>5477</v>
      </c>
      <c r="D1690" s="35" t="s">
        <v>6021</v>
      </c>
      <c r="E1690" s="17" t="s">
        <v>5048</v>
      </c>
      <c r="F1690" s="37" t="s">
        <v>6051</v>
      </c>
      <c r="G1690" s="37" t="s">
        <v>6052</v>
      </c>
      <c r="H1690" s="19">
        <v>43767</v>
      </c>
      <c r="I1690" s="19">
        <v>44863</v>
      </c>
      <c r="J1690" s="19" t="str">
        <f ca="1">IF(Ugovori_OPULJP[[#This Row],[DATUM ZAVRŠETKA OPERACIJE]]&lt;TODAY(),"završen","u provedbi")</f>
        <v>u provedbi</v>
      </c>
      <c r="K1690" s="18" t="s">
        <v>248</v>
      </c>
      <c r="L1690" s="18" t="s">
        <v>248</v>
      </c>
      <c r="M1690" s="42">
        <v>0.85</v>
      </c>
      <c r="N1690" s="42">
        <v>0.15</v>
      </c>
      <c r="O1690" s="27">
        <f>Ugovori_OPULJP[[#This Row],[Bespovratna sredstva - Ukupno (EU+Nac) HRK
= Ukupna ugovorena vrijednost bespovratnih sredstava]]*Ugovori_OPULJP[[#This Row],[EU STOPA SUFINANCIRANJA %
EU CO-FINANCING RATE %]]</f>
        <v>5096330.9835000001</v>
      </c>
      <c r="P1690" s="27">
        <f>Ugovori_OPULJP[[#This Row],[Bespovratna sredstva - Ukupno (EU+Nac) HRK
= Ukupna ugovorena vrijednost bespovratnih sredstava]]*Ugovori_OPULJP[[#This Row],[STOPA NACIONALNOG SUFINANCIRANJA %]]</f>
        <v>899352.52649999992</v>
      </c>
      <c r="Q1690" s="27">
        <v>5995683.5099999998</v>
      </c>
      <c r="R1690" s="27">
        <v>0</v>
      </c>
      <c r="S1690" s="27">
        <v>0</v>
      </c>
      <c r="T1690" s="20">
        <f>Ugovori_OPULJP[[#This Row],[Bespovratna sredstva - Ukupno (EU+Nac) HRK
= Ukupna ugovorena vrijednost bespovratnih sredstava]]+Ugovori_OPULJP[[#This Row],[Javni doprinos korisnika - HRK]]+Ugovori_OPULJP[[#This Row],[Privatni doprinos korisnika - HRK]]</f>
        <v>5995683.5099999998</v>
      </c>
      <c r="U1690" s="17" t="s">
        <v>32</v>
      </c>
      <c r="V1690" s="17" t="s">
        <v>29</v>
      </c>
      <c r="W1690" s="35" t="s">
        <v>6053</v>
      </c>
      <c r="X1690" s="35" t="s">
        <v>5041</v>
      </c>
      <c r="Y1690" s="11"/>
    </row>
    <row r="1691" spans="1:25" ht="63.75" customHeight="1" x14ac:dyDescent="0.2">
      <c r="A1691" s="33" t="s">
        <v>6054</v>
      </c>
      <c r="B1691" s="34" t="s">
        <v>700</v>
      </c>
      <c r="C1691" s="35" t="s">
        <v>5477</v>
      </c>
      <c r="D1691" s="35" t="s">
        <v>6021</v>
      </c>
      <c r="E1691" s="17" t="s">
        <v>5048</v>
      </c>
      <c r="F1691" s="37" t="s">
        <v>6055</v>
      </c>
      <c r="G1691" s="37" t="s">
        <v>6056</v>
      </c>
      <c r="H1691" s="19">
        <v>43846</v>
      </c>
      <c r="I1691" s="19">
        <v>44942</v>
      </c>
      <c r="J1691" s="19" t="str">
        <f ca="1">IF(Ugovori_OPULJP[[#This Row],[DATUM ZAVRŠETKA OPERACIJE]]&lt;TODAY(),"završen","u provedbi")</f>
        <v>u provedbi</v>
      </c>
      <c r="K1691" s="18" t="s">
        <v>107</v>
      </c>
      <c r="L1691" s="18" t="s">
        <v>97</v>
      </c>
      <c r="M1691" s="42">
        <v>0.85</v>
      </c>
      <c r="N1691" s="42">
        <v>0.15</v>
      </c>
      <c r="O1691" s="27">
        <f>Ugovori_OPULJP[[#This Row],[Bespovratna sredstva - Ukupno (EU+Nac) HRK
= Ukupna ugovorena vrijednost bespovratnih sredstava]]*Ugovori_OPULJP[[#This Row],[EU STOPA SUFINANCIRANJA %
EU CO-FINANCING RATE %]]</f>
        <v>4850295.5935000004</v>
      </c>
      <c r="P1691" s="27">
        <f>Ugovori_OPULJP[[#This Row],[Bespovratna sredstva - Ukupno (EU+Nac) HRK
= Ukupna ugovorena vrijednost bespovratnih sredstava]]*Ugovori_OPULJP[[#This Row],[STOPA NACIONALNOG SUFINANCIRANJA %]]</f>
        <v>855934.51650000003</v>
      </c>
      <c r="Q1691" s="27">
        <v>5706230.1100000003</v>
      </c>
      <c r="R1691" s="27">
        <v>0</v>
      </c>
      <c r="S1691" s="27">
        <v>0</v>
      </c>
      <c r="T1691" s="20">
        <f>Ugovori_OPULJP[[#This Row],[Bespovratna sredstva - Ukupno (EU+Nac) HRK
= Ukupna ugovorena vrijednost bespovratnih sredstava]]+Ugovori_OPULJP[[#This Row],[Javni doprinos korisnika - HRK]]+Ugovori_OPULJP[[#This Row],[Privatni doprinos korisnika - HRK]]</f>
        <v>5706230.1100000003</v>
      </c>
      <c r="U1691" s="17" t="s">
        <v>32</v>
      </c>
      <c r="V1691" s="17" t="s">
        <v>29</v>
      </c>
      <c r="W1691" s="35" t="s">
        <v>6057</v>
      </c>
      <c r="X1691" s="35" t="s">
        <v>5041</v>
      </c>
      <c r="Y1691" s="11"/>
    </row>
    <row r="1692" spans="1:25" ht="63.75" customHeight="1" x14ac:dyDescent="0.2">
      <c r="A1692" s="33" t="s">
        <v>6058</v>
      </c>
      <c r="B1692" s="34" t="s">
        <v>700</v>
      </c>
      <c r="C1692" s="35" t="s">
        <v>5477</v>
      </c>
      <c r="D1692" s="35" t="s">
        <v>6021</v>
      </c>
      <c r="E1692" s="17" t="s">
        <v>5048</v>
      </c>
      <c r="F1692" s="37" t="s">
        <v>6059</v>
      </c>
      <c r="G1692" s="37" t="s">
        <v>6060</v>
      </c>
      <c r="H1692" s="19">
        <v>44012</v>
      </c>
      <c r="I1692" s="19">
        <v>45107</v>
      </c>
      <c r="J1692" s="19" t="str">
        <f ca="1">IF(Ugovori_OPULJP[[#This Row],[DATUM ZAVRŠETKA OPERACIJE]]&lt;TODAY(),"završen","u provedbi")</f>
        <v>u provedbi</v>
      </c>
      <c r="K1692" s="18" t="s">
        <v>77</v>
      </c>
      <c r="L1692" s="18" t="s">
        <v>77</v>
      </c>
      <c r="M1692" s="42">
        <v>0.85</v>
      </c>
      <c r="N1692" s="42">
        <v>0.15</v>
      </c>
      <c r="O1692" s="27">
        <f>Ugovori_OPULJP[[#This Row],[Bespovratna sredstva - Ukupno (EU+Nac) HRK
= Ukupna ugovorena vrijednost bespovratnih sredstava]]*Ugovori_OPULJP[[#This Row],[EU STOPA SUFINANCIRANJA %
EU CO-FINANCING RATE %]]</f>
        <v>5099281.9029999999</v>
      </c>
      <c r="P1692" s="27">
        <f>Ugovori_OPULJP[[#This Row],[Bespovratna sredstva - Ukupno (EU+Nac) HRK
= Ukupna ugovorena vrijednost bespovratnih sredstava]]*Ugovori_OPULJP[[#This Row],[STOPA NACIONALNOG SUFINANCIRANJA %]]</f>
        <v>899873.27699999989</v>
      </c>
      <c r="Q1692" s="27">
        <v>5999155.1799999997</v>
      </c>
      <c r="R1692" s="27">
        <v>0</v>
      </c>
      <c r="S1692" s="27">
        <v>0</v>
      </c>
      <c r="T1692" s="20">
        <f>Ugovori_OPULJP[[#This Row],[Bespovratna sredstva - Ukupno (EU+Nac) HRK
= Ukupna ugovorena vrijednost bespovratnih sredstava]]+Ugovori_OPULJP[[#This Row],[Javni doprinos korisnika - HRK]]+Ugovori_OPULJP[[#This Row],[Privatni doprinos korisnika - HRK]]</f>
        <v>5999155.1799999997</v>
      </c>
      <c r="U1692" s="17" t="s">
        <v>32</v>
      </c>
      <c r="V1692" s="17" t="s">
        <v>29</v>
      </c>
      <c r="W1692" s="35" t="s">
        <v>6061</v>
      </c>
      <c r="X1692" s="35" t="s">
        <v>5041</v>
      </c>
      <c r="Y1692" s="11"/>
    </row>
    <row r="1693" spans="1:25" ht="63.75" customHeight="1" x14ac:dyDescent="0.2">
      <c r="A1693" s="33" t="s">
        <v>6062</v>
      </c>
      <c r="B1693" s="34" t="s">
        <v>700</v>
      </c>
      <c r="C1693" s="35" t="s">
        <v>5477</v>
      </c>
      <c r="D1693" s="35" t="s">
        <v>6063</v>
      </c>
      <c r="E1693" s="17" t="s">
        <v>231</v>
      </c>
      <c r="F1693" s="37" t="s">
        <v>6064</v>
      </c>
      <c r="G1693" s="37" t="s">
        <v>2218</v>
      </c>
      <c r="H1693" s="19">
        <v>44109</v>
      </c>
      <c r="I1693" s="19">
        <v>44839</v>
      </c>
      <c r="J1693" s="19" t="str">
        <f ca="1">IF(Ugovori_OPULJP[[#This Row],[DATUM ZAVRŠETKA OPERACIJE]]&lt;TODAY(),"završen","u provedbi")</f>
        <v>u provedbi</v>
      </c>
      <c r="K1693" s="18" t="s">
        <v>6065</v>
      </c>
      <c r="L1693" s="18" t="s">
        <v>92</v>
      </c>
      <c r="M1693" s="42">
        <v>0.85</v>
      </c>
      <c r="N1693" s="42">
        <v>0.15</v>
      </c>
      <c r="O1693" s="27">
        <f>Ugovori_OPULJP[[#This Row],[Bespovratna sredstva - Ukupno (EU+Nac) HRK
= Ukupna ugovorena vrijednost bespovratnih sredstava]]*Ugovori_OPULJP[[#This Row],[EU STOPA SUFINANCIRANJA %
EU CO-FINANCING RATE %]]</f>
        <v>1274638.75</v>
      </c>
      <c r="P1693" s="27">
        <f>Ugovori_OPULJP[[#This Row],[Bespovratna sredstva - Ukupno (EU+Nac) HRK
= Ukupna ugovorena vrijednost bespovratnih sredstava]]*Ugovori_OPULJP[[#This Row],[STOPA NACIONALNOG SUFINANCIRANJA %]]</f>
        <v>224936.25</v>
      </c>
      <c r="Q1693" s="27">
        <v>1499575</v>
      </c>
      <c r="R1693" s="27">
        <v>0</v>
      </c>
      <c r="S1693" s="27">
        <v>0</v>
      </c>
      <c r="T1693" s="20">
        <f>Ugovori_OPULJP[[#This Row],[Bespovratna sredstva - Ukupno (EU+Nac) HRK
= Ukupna ugovorena vrijednost bespovratnih sredstava]]+Ugovori_OPULJP[[#This Row],[Javni doprinos korisnika - HRK]]+Ugovori_OPULJP[[#This Row],[Privatni doprinos korisnika - HRK]]</f>
        <v>1499575</v>
      </c>
      <c r="U1693" s="17" t="s">
        <v>32</v>
      </c>
      <c r="V1693" s="17" t="s">
        <v>29</v>
      </c>
      <c r="W1693" s="35" t="s">
        <v>6066</v>
      </c>
      <c r="X1693" s="35" t="s">
        <v>5041</v>
      </c>
      <c r="Y1693" s="11"/>
    </row>
    <row r="1694" spans="1:25" ht="63.75" customHeight="1" x14ac:dyDescent="0.2">
      <c r="A1694" s="33" t="s">
        <v>6067</v>
      </c>
      <c r="B1694" s="34" t="s">
        <v>700</v>
      </c>
      <c r="C1694" s="35" t="s">
        <v>5477</v>
      </c>
      <c r="D1694" s="35" t="s">
        <v>6063</v>
      </c>
      <c r="E1694" s="17" t="s">
        <v>231</v>
      </c>
      <c r="F1694" s="37" t="s">
        <v>6068</v>
      </c>
      <c r="G1694" s="37" t="s">
        <v>2145</v>
      </c>
      <c r="H1694" s="19">
        <v>44109</v>
      </c>
      <c r="I1694" s="19">
        <v>44839</v>
      </c>
      <c r="J1694" s="19" t="str">
        <f ca="1">IF(Ugovori_OPULJP[[#This Row],[DATUM ZAVRŠETKA OPERACIJE]]&lt;TODAY(),"završen","u provedbi")</f>
        <v>u provedbi</v>
      </c>
      <c r="K1694" s="18" t="s">
        <v>6065</v>
      </c>
      <c r="L1694" s="18" t="s">
        <v>97</v>
      </c>
      <c r="M1694" s="42">
        <v>0.85</v>
      </c>
      <c r="N1694" s="42">
        <v>0.15</v>
      </c>
      <c r="O1694" s="27">
        <f>Ugovori_OPULJP[[#This Row],[Bespovratna sredstva - Ukupno (EU+Nac) HRK
= Ukupna ugovorena vrijednost bespovratnih sredstava]]*Ugovori_OPULJP[[#This Row],[EU STOPA SUFINANCIRANJA %
EU CO-FINANCING RATE %]]</f>
        <v>1274978.75</v>
      </c>
      <c r="P1694" s="27">
        <f>Ugovori_OPULJP[[#This Row],[Bespovratna sredstva - Ukupno (EU+Nac) HRK
= Ukupna ugovorena vrijednost bespovratnih sredstava]]*Ugovori_OPULJP[[#This Row],[STOPA NACIONALNOG SUFINANCIRANJA %]]</f>
        <v>224996.25</v>
      </c>
      <c r="Q1694" s="27">
        <v>1499975</v>
      </c>
      <c r="R1694" s="27">
        <v>0</v>
      </c>
      <c r="S1694" s="27">
        <v>0</v>
      </c>
      <c r="T1694" s="20">
        <f>Ugovori_OPULJP[[#This Row],[Bespovratna sredstva - Ukupno (EU+Nac) HRK
= Ukupna ugovorena vrijednost bespovratnih sredstava]]+Ugovori_OPULJP[[#This Row],[Javni doprinos korisnika - HRK]]+Ugovori_OPULJP[[#This Row],[Privatni doprinos korisnika - HRK]]</f>
        <v>1499975</v>
      </c>
      <c r="U1694" s="17" t="s">
        <v>32</v>
      </c>
      <c r="V1694" s="17" t="s">
        <v>29</v>
      </c>
      <c r="W1694" s="35" t="s">
        <v>6069</v>
      </c>
      <c r="X1694" s="35" t="s">
        <v>5041</v>
      </c>
      <c r="Y1694" s="11"/>
    </row>
    <row r="1695" spans="1:25" ht="63.75" customHeight="1" x14ac:dyDescent="0.2">
      <c r="A1695" s="33" t="s">
        <v>6070</v>
      </c>
      <c r="B1695" s="34" t="s">
        <v>700</v>
      </c>
      <c r="C1695" s="35" t="s">
        <v>5477</v>
      </c>
      <c r="D1695" s="35" t="s">
        <v>6063</v>
      </c>
      <c r="E1695" s="17" t="s">
        <v>231</v>
      </c>
      <c r="F1695" s="37" t="s">
        <v>6071</v>
      </c>
      <c r="G1695" s="37" t="s">
        <v>1936</v>
      </c>
      <c r="H1695" s="19">
        <v>44109</v>
      </c>
      <c r="I1695" s="19">
        <v>44839</v>
      </c>
      <c r="J1695" s="19" t="str">
        <f ca="1">IF(Ugovori_OPULJP[[#This Row],[DATUM ZAVRŠETKA OPERACIJE]]&lt;TODAY(),"završen","u provedbi")</f>
        <v>u provedbi</v>
      </c>
      <c r="K1695" s="18" t="s">
        <v>6072</v>
      </c>
      <c r="L1695" s="18" t="s">
        <v>97</v>
      </c>
      <c r="M1695" s="42">
        <v>0.85</v>
      </c>
      <c r="N1695" s="42">
        <v>0.15</v>
      </c>
      <c r="O1695" s="27">
        <f>Ugovori_OPULJP[[#This Row],[Bespovratna sredstva - Ukupno (EU+Nac) HRK
= Ukupna ugovorena vrijednost bespovratnih sredstava]]*Ugovori_OPULJP[[#This Row],[EU STOPA SUFINANCIRANJA %
EU CO-FINANCING RATE %]]</f>
        <v>1274638.75</v>
      </c>
      <c r="P1695" s="27">
        <f>Ugovori_OPULJP[[#This Row],[Bespovratna sredstva - Ukupno (EU+Nac) HRK
= Ukupna ugovorena vrijednost bespovratnih sredstava]]*Ugovori_OPULJP[[#This Row],[STOPA NACIONALNOG SUFINANCIRANJA %]]</f>
        <v>224936.25</v>
      </c>
      <c r="Q1695" s="27">
        <v>1499575</v>
      </c>
      <c r="R1695" s="27">
        <v>0</v>
      </c>
      <c r="S1695" s="27">
        <v>0</v>
      </c>
      <c r="T1695" s="20">
        <f>Ugovori_OPULJP[[#This Row],[Bespovratna sredstva - Ukupno (EU+Nac) HRK
= Ukupna ugovorena vrijednost bespovratnih sredstava]]+Ugovori_OPULJP[[#This Row],[Javni doprinos korisnika - HRK]]+Ugovori_OPULJP[[#This Row],[Privatni doprinos korisnika - HRK]]</f>
        <v>1499575</v>
      </c>
      <c r="U1695" s="17" t="s">
        <v>32</v>
      </c>
      <c r="V1695" s="17" t="s">
        <v>29</v>
      </c>
      <c r="W1695" s="35" t="s">
        <v>6073</v>
      </c>
      <c r="X1695" s="35" t="s">
        <v>5041</v>
      </c>
      <c r="Y1695" s="11"/>
    </row>
    <row r="1696" spans="1:25" ht="63.75" customHeight="1" x14ac:dyDescent="0.2">
      <c r="A1696" s="33" t="s">
        <v>6074</v>
      </c>
      <c r="B1696" s="34" t="s">
        <v>700</v>
      </c>
      <c r="C1696" s="35" t="s">
        <v>5477</v>
      </c>
      <c r="D1696" s="35" t="s">
        <v>6063</v>
      </c>
      <c r="E1696" s="17" t="s">
        <v>231</v>
      </c>
      <c r="F1696" s="37" t="s">
        <v>12888</v>
      </c>
      <c r="G1696" s="37" t="s">
        <v>1482</v>
      </c>
      <c r="H1696" s="19">
        <v>44109</v>
      </c>
      <c r="I1696" s="19">
        <v>44839</v>
      </c>
      <c r="J1696" s="19" t="str">
        <f ca="1">IF(Ugovori_OPULJP[[#This Row],[DATUM ZAVRŠETKA OPERACIJE]]&lt;TODAY(),"završen","u provedbi")</f>
        <v>u provedbi</v>
      </c>
      <c r="K1696" s="18" t="s">
        <v>6065</v>
      </c>
      <c r="L1696" s="18" t="s">
        <v>97</v>
      </c>
      <c r="M1696" s="42">
        <v>0.85</v>
      </c>
      <c r="N1696" s="42">
        <v>0.15</v>
      </c>
      <c r="O1696" s="27">
        <f>Ugovori_OPULJP[[#This Row],[Bespovratna sredstva - Ukupno (EU+Nac) HRK
= Ukupna ugovorena vrijednost bespovratnih sredstava]]*Ugovori_OPULJP[[#This Row],[EU STOPA SUFINANCIRANJA %
EU CO-FINANCING RATE %]]</f>
        <v>1274978.75</v>
      </c>
      <c r="P1696" s="27">
        <f>Ugovori_OPULJP[[#This Row],[Bespovratna sredstva - Ukupno (EU+Nac) HRK
= Ukupna ugovorena vrijednost bespovratnih sredstava]]*Ugovori_OPULJP[[#This Row],[STOPA NACIONALNOG SUFINANCIRANJA %]]</f>
        <v>224996.25</v>
      </c>
      <c r="Q1696" s="27">
        <v>1499975</v>
      </c>
      <c r="R1696" s="27">
        <v>0</v>
      </c>
      <c r="S1696" s="27">
        <v>0</v>
      </c>
      <c r="T1696" s="20">
        <f>Ugovori_OPULJP[[#This Row],[Bespovratna sredstva - Ukupno (EU+Nac) HRK
= Ukupna ugovorena vrijednost bespovratnih sredstava]]+Ugovori_OPULJP[[#This Row],[Javni doprinos korisnika - HRK]]+Ugovori_OPULJP[[#This Row],[Privatni doprinos korisnika - HRK]]</f>
        <v>1499975</v>
      </c>
      <c r="U1696" s="17" t="s">
        <v>32</v>
      </c>
      <c r="V1696" s="17" t="s">
        <v>29</v>
      </c>
      <c r="W1696" s="35" t="s">
        <v>6075</v>
      </c>
      <c r="X1696" s="35" t="s">
        <v>5041</v>
      </c>
      <c r="Y1696" s="11"/>
    </row>
    <row r="1697" spans="1:25" ht="63.75" customHeight="1" x14ac:dyDescent="0.2">
      <c r="A1697" s="33" t="s">
        <v>6076</v>
      </c>
      <c r="B1697" s="34" t="s">
        <v>700</v>
      </c>
      <c r="C1697" s="35" t="s">
        <v>5477</v>
      </c>
      <c r="D1697" s="35" t="s">
        <v>6063</v>
      </c>
      <c r="E1697" s="17" t="s">
        <v>231</v>
      </c>
      <c r="F1697" s="37" t="s">
        <v>12889</v>
      </c>
      <c r="G1697" s="37" t="s">
        <v>2234</v>
      </c>
      <c r="H1697" s="19">
        <v>44109</v>
      </c>
      <c r="I1697" s="19">
        <v>44839</v>
      </c>
      <c r="J1697" s="19" t="str">
        <f ca="1">IF(Ugovori_OPULJP[[#This Row],[DATUM ZAVRŠETKA OPERACIJE]]&lt;TODAY(),"završen","u provedbi")</f>
        <v>u provedbi</v>
      </c>
      <c r="K1697" s="18" t="s">
        <v>6065</v>
      </c>
      <c r="L1697" s="18" t="s">
        <v>97</v>
      </c>
      <c r="M1697" s="42">
        <v>0.85</v>
      </c>
      <c r="N1697" s="42">
        <v>0.15</v>
      </c>
      <c r="O1697" s="27">
        <f>Ugovori_OPULJP[[#This Row],[Bespovratna sredstva - Ukupno (EU+Nac) HRK
= Ukupna ugovorena vrijednost bespovratnih sredstava]]*Ugovori_OPULJP[[#This Row],[EU STOPA SUFINANCIRANJA %
EU CO-FINANCING RATE %]]</f>
        <v>1272856.0959999999</v>
      </c>
      <c r="P1697" s="27">
        <f>Ugovori_OPULJP[[#This Row],[Bespovratna sredstva - Ukupno (EU+Nac) HRK
= Ukupna ugovorena vrijednost bespovratnih sredstava]]*Ugovori_OPULJP[[#This Row],[STOPA NACIONALNOG SUFINANCIRANJA %]]</f>
        <v>224621.66399999999</v>
      </c>
      <c r="Q1697" s="27">
        <v>1497477.76</v>
      </c>
      <c r="R1697" s="27">
        <v>0</v>
      </c>
      <c r="S1697" s="27">
        <v>0</v>
      </c>
      <c r="T1697" s="20">
        <f>Ugovori_OPULJP[[#This Row],[Bespovratna sredstva - Ukupno (EU+Nac) HRK
= Ukupna ugovorena vrijednost bespovratnih sredstava]]+Ugovori_OPULJP[[#This Row],[Javni doprinos korisnika - HRK]]+Ugovori_OPULJP[[#This Row],[Privatni doprinos korisnika - HRK]]</f>
        <v>1497477.76</v>
      </c>
      <c r="U1697" s="17" t="s">
        <v>32</v>
      </c>
      <c r="V1697" s="17" t="s">
        <v>29</v>
      </c>
      <c r="W1697" s="35" t="s">
        <v>6077</v>
      </c>
      <c r="X1697" s="35" t="s">
        <v>5041</v>
      </c>
      <c r="Y1697" s="11"/>
    </row>
    <row r="1698" spans="1:25" ht="63.75" customHeight="1" x14ac:dyDescent="0.2">
      <c r="A1698" s="33" t="s">
        <v>6078</v>
      </c>
      <c r="B1698" s="34" t="s">
        <v>700</v>
      </c>
      <c r="C1698" s="35" t="s">
        <v>5477</v>
      </c>
      <c r="D1698" s="35" t="s">
        <v>6063</v>
      </c>
      <c r="E1698" s="17" t="s">
        <v>231</v>
      </c>
      <c r="F1698" s="37" t="s">
        <v>6079</v>
      </c>
      <c r="G1698" s="37" t="s">
        <v>1296</v>
      </c>
      <c r="H1698" s="19">
        <v>44109</v>
      </c>
      <c r="I1698" s="19">
        <v>44839</v>
      </c>
      <c r="J1698" s="19" t="str">
        <f ca="1">IF(Ugovori_OPULJP[[#This Row],[DATUM ZAVRŠETKA OPERACIJE]]&lt;TODAY(),"završen","u provedbi")</f>
        <v>u provedbi</v>
      </c>
      <c r="K1698" s="18" t="s">
        <v>6065</v>
      </c>
      <c r="L1698" s="18" t="s">
        <v>97</v>
      </c>
      <c r="M1698" s="42">
        <v>0.85</v>
      </c>
      <c r="N1698" s="42">
        <v>0.15</v>
      </c>
      <c r="O1698" s="27">
        <f>Ugovori_OPULJP[[#This Row],[Bespovratna sredstva - Ukupno (EU+Nac) HRK
= Ukupna ugovorena vrijednost bespovratnih sredstava]]*Ugovori_OPULJP[[#This Row],[EU STOPA SUFINANCIRANJA %
EU CO-FINANCING RATE %]]</f>
        <v>1270983.75</v>
      </c>
      <c r="P1698" s="27">
        <f>Ugovori_OPULJP[[#This Row],[Bespovratna sredstva - Ukupno (EU+Nac) HRK
= Ukupna ugovorena vrijednost bespovratnih sredstava]]*Ugovori_OPULJP[[#This Row],[STOPA NACIONALNOG SUFINANCIRANJA %]]</f>
        <v>224291.25</v>
      </c>
      <c r="Q1698" s="27">
        <v>1495275</v>
      </c>
      <c r="R1698" s="27">
        <v>0</v>
      </c>
      <c r="S1698" s="27">
        <v>0</v>
      </c>
      <c r="T1698" s="20">
        <f>Ugovori_OPULJP[[#This Row],[Bespovratna sredstva - Ukupno (EU+Nac) HRK
= Ukupna ugovorena vrijednost bespovratnih sredstava]]+Ugovori_OPULJP[[#This Row],[Javni doprinos korisnika - HRK]]+Ugovori_OPULJP[[#This Row],[Privatni doprinos korisnika - HRK]]</f>
        <v>1495275</v>
      </c>
      <c r="U1698" s="17" t="s">
        <v>32</v>
      </c>
      <c r="V1698" s="17" t="s">
        <v>29</v>
      </c>
      <c r="W1698" s="35" t="s">
        <v>6080</v>
      </c>
      <c r="X1698" s="35" t="s">
        <v>5041</v>
      </c>
      <c r="Y1698" s="11"/>
    </row>
    <row r="1699" spans="1:25" ht="63.75" customHeight="1" x14ac:dyDescent="0.2">
      <c r="A1699" s="33" t="s">
        <v>6081</v>
      </c>
      <c r="B1699" s="34" t="s">
        <v>700</v>
      </c>
      <c r="C1699" s="35" t="s">
        <v>5477</v>
      </c>
      <c r="D1699" s="35" t="s">
        <v>6063</v>
      </c>
      <c r="E1699" s="17" t="s">
        <v>231</v>
      </c>
      <c r="F1699" s="37" t="s">
        <v>6082</v>
      </c>
      <c r="G1699" s="37" t="s">
        <v>3503</v>
      </c>
      <c r="H1699" s="19">
        <v>44109</v>
      </c>
      <c r="I1699" s="19">
        <v>44839</v>
      </c>
      <c r="J1699" s="19" t="str">
        <f ca="1">IF(Ugovori_OPULJP[[#This Row],[DATUM ZAVRŠETKA OPERACIJE]]&lt;TODAY(),"završen","u provedbi")</f>
        <v>u provedbi</v>
      </c>
      <c r="K1699" s="18" t="s">
        <v>6065</v>
      </c>
      <c r="L1699" s="18" t="s">
        <v>97</v>
      </c>
      <c r="M1699" s="42">
        <v>0.85</v>
      </c>
      <c r="N1699" s="42">
        <v>0.15</v>
      </c>
      <c r="O1699" s="27">
        <f>Ugovori_OPULJP[[#This Row],[Bespovratna sredstva - Ukupno (EU+Nac) HRK
= Ukupna ugovorena vrijednost bespovratnih sredstava]]*Ugovori_OPULJP[[#This Row],[EU STOPA SUFINANCIRANJA %
EU CO-FINANCING RATE %]]</f>
        <v>1274978.75</v>
      </c>
      <c r="P1699" s="27">
        <f>Ugovori_OPULJP[[#This Row],[Bespovratna sredstva - Ukupno (EU+Nac) HRK
= Ukupna ugovorena vrijednost bespovratnih sredstava]]*Ugovori_OPULJP[[#This Row],[STOPA NACIONALNOG SUFINANCIRANJA %]]</f>
        <v>224996.25</v>
      </c>
      <c r="Q1699" s="27">
        <v>1499975</v>
      </c>
      <c r="R1699" s="27">
        <v>0</v>
      </c>
      <c r="S1699" s="27">
        <v>0</v>
      </c>
      <c r="T1699" s="20">
        <f>Ugovori_OPULJP[[#This Row],[Bespovratna sredstva - Ukupno (EU+Nac) HRK
= Ukupna ugovorena vrijednost bespovratnih sredstava]]+Ugovori_OPULJP[[#This Row],[Javni doprinos korisnika - HRK]]+Ugovori_OPULJP[[#This Row],[Privatni doprinos korisnika - HRK]]</f>
        <v>1499975</v>
      </c>
      <c r="U1699" s="17" t="s">
        <v>32</v>
      </c>
      <c r="V1699" s="17" t="s">
        <v>29</v>
      </c>
      <c r="W1699" s="35" t="s">
        <v>6077</v>
      </c>
      <c r="X1699" s="35" t="s">
        <v>5041</v>
      </c>
      <c r="Y1699" s="11"/>
    </row>
    <row r="1700" spans="1:25" ht="63.75" customHeight="1" x14ac:dyDescent="0.2">
      <c r="A1700" s="33" t="s">
        <v>6083</v>
      </c>
      <c r="B1700" s="34" t="s">
        <v>700</v>
      </c>
      <c r="C1700" s="35" t="s">
        <v>5477</v>
      </c>
      <c r="D1700" s="35" t="s">
        <v>6063</v>
      </c>
      <c r="E1700" s="17" t="s">
        <v>231</v>
      </c>
      <c r="F1700" s="37" t="s">
        <v>6084</v>
      </c>
      <c r="G1700" s="37" t="s">
        <v>1034</v>
      </c>
      <c r="H1700" s="19">
        <v>44091</v>
      </c>
      <c r="I1700" s="19">
        <v>44821</v>
      </c>
      <c r="J1700" s="19" t="str">
        <f ca="1">IF(Ugovori_OPULJP[[#This Row],[DATUM ZAVRŠETKA OPERACIJE]]&lt;TODAY(),"završen","u provedbi")</f>
        <v>u provedbi</v>
      </c>
      <c r="K1700" s="18" t="s">
        <v>597</v>
      </c>
      <c r="L1700" s="18" t="s">
        <v>402</v>
      </c>
      <c r="M1700" s="42">
        <v>0.85</v>
      </c>
      <c r="N1700" s="42">
        <v>0.15</v>
      </c>
      <c r="O1700" s="27">
        <f>Ugovori_OPULJP[[#This Row],[Bespovratna sredstva - Ukupno (EU+Nac) HRK
= Ukupna ugovorena vrijednost bespovratnih sredstava]]*Ugovori_OPULJP[[#This Row],[EU STOPA SUFINANCIRANJA %
EU CO-FINANCING RATE %]]</f>
        <v>1232900.3159999999</v>
      </c>
      <c r="P1700" s="27">
        <f>Ugovori_OPULJP[[#This Row],[Bespovratna sredstva - Ukupno (EU+Nac) HRK
= Ukupna ugovorena vrijednost bespovratnih sredstava]]*Ugovori_OPULJP[[#This Row],[STOPA NACIONALNOG SUFINANCIRANJA %]]</f>
        <v>217570.644</v>
      </c>
      <c r="Q1700" s="27">
        <v>1450470.96</v>
      </c>
      <c r="R1700" s="27">
        <v>0</v>
      </c>
      <c r="S1700" s="27">
        <v>0</v>
      </c>
      <c r="T1700" s="20">
        <f>Ugovori_OPULJP[[#This Row],[Bespovratna sredstva - Ukupno (EU+Nac) HRK
= Ukupna ugovorena vrijednost bespovratnih sredstava]]+Ugovori_OPULJP[[#This Row],[Javni doprinos korisnika - HRK]]+Ugovori_OPULJP[[#This Row],[Privatni doprinos korisnika - HRK]]</f>
        <v>1450470.96</v>
      </c>
      <c r="U1700" s="17" t="s">
        <v>32</v>
      </c>
      <c r="V1700" s="17" t="s">
        <v>29</v>
      </c>
      <c r="W1700" s="35" t="s">
        <v>6085</v>
      </c>
      <c r="X1700" s="35" t="s">
        <v>5041</v>
      </c>
      <c r="Y1700" s="11"/>
    </row>
    <row r="1701" spans="1:25" ht="63.75" customHeight="1" x14ac:dyDescent="0.2">
      <c r="A1701" s="33" t="s">
        <v>6086</v>
      </c>
      <c r="B1701" s="34" t="s">
        <v>700</v>
      </c>
      <c r="C1701" s="35" t="s">
        <v>5477</v>
      </c>
      <c r="D1701" s="35" t="s">
        <v>6063</v>
      </c>
      <c r="E1701" s="17" t="s">
        <v>231</v>
      </c>
      <c r="F1701" s="37" t="s">
        <v>6087</v>
      </c>
      <c r="G1701" s="37" t="s">
        <v>1568</v>
      </c>
      <c r="H1701" s="19">
        <v>44109</v>
      </c>
      <c r="I1701" s="19">
        <v>44839</v>
      </c>
      <c r="J1701" s="19" t="str">
        <f ca="1">IF(Ugovori_OPULJP[[#This Row],[DATUM ZAVRŠETKA OPERACIJE]]&lt;TODAY(),"završen","u provedbi")</f>
        <v>u provedbi</v>
      </c>
      <c r="K1701" s="18" t="s">
        <v>6065</v>
      </c>
      <c r="L1701" s="18" t="s">
        <v>97</v>
      </c>
      <c r="M1701" s="42">
        <v>0.85</v>
      </c>
      <c r="N1701" s="42">
        <v>0.15</v>
      </c>
      <c r="O1701" s="27">
        <f>Ugovori_OPULJP[[#This Row],[Bespovratna sredstva - Ukupno (EU+Nac) HRK
= Ukupna ugovorena vrijednost bespovratnih sredstava]]*Ugovori_OPULJP[[#This Row],[EU STOPA SUFINANCIRANJA %
EU CO-FINANCING RATE %]]</f>
        <v>1275000</v>
      </c>
      <c r="P1701" s="27">
        <f>Ugovori_OPULJP[[#This Row],[Bespovratna sredstva - Ukupno (EU+Nac) HRK
= Ukupna ugovorena vrijednost bespovratnih sredstava]]*Ugovori_OPULJP[[#This Row],[STOPA NACIONALNOG SUFINANCIRANJA %]]</f>
        <v>225000</v>
      </c>
      <c r="Q1701" s="27">
        <v>1500000</v>
      </c>
      <c r="R1701" s="27">
        <v>0</v>
      </c>
      <c r="S1701" s="27">
        <v>0</v>
      </c>
      <c r="T1701" s="20">
        <f>Ugovori_OPULJP[[#This Row],[Bespovratna sredstva - Ukupno (EU+Nac) HRK
= Ukupna ugovorena vrijednost bespovratnih sredstava]]+Ugovori_OPULJP[[#This Row],[Javni doprinos korisnika - HRK]]+Ugovori_OPULJP[[#This Row],[Privatni doprinos korisnika - HRK]]</f>
        <v>1500000</v>
      </c>
      <c r="U1701" s="17" t="s">
        <v>32</v>
      </c>
      <c r="V1701" s="17" t="s">
        <v>29</v>
      </c>
      <c r="W1701" s="35" t="s">
        <v>6088</v>
      </c>
      <c r="X1701" s="35" t="s">
        <v>5041</v>
      </c>
      <c r="Y1701" s="11"/>
    </row>
    <row r="1702" spans="1:25" ht="63.75" customHeight="1" x14ac:dyDescent="0.2">
      <c r="A1702" s="33" t="s">
        <v>6089</v>
      </c>
      <c r="B1702" s="34" t="s">
        <v>700</v>
      </c>
      <c r="C1702" s="35" t="s">
        <v>5477</v>
      </c>
      <c r="D1702" s="35" t="s">
        <v>6063</v>
      </c>
      <c r="E1702" s="17" t="s">
        <v>231</v>
      </c>
      <c r="F1702" s="37" t="s">
        <v>6090</v>
      </c>
      <c r="G1702" s="37" t="s">
        <v>1361</v>
      </c>
      <c r="H1702" s="19">
        <v>44109</v>
      </c>
      <c r="I1702" s="19">
        <v>44839</v>
      </c>
      <c r="J1702" s="19" t="str">
        <f ca="1">IF(Ugovori_OPULJP[[#This Row],[DATUM ZAVRŠETKA OPERACIJE]]&lt;TODAY(),"završen","u provedbi")</f>
        <v>u provedbi</v>
      </c>
      <c r="K1702" s="18" t="s">
        <v>6065</v>
      </c>
      <c r="L1702" s="18" t="s">
        <v>97</v>
      </c>
      <c r="M1702" s="42">
        <v>0.85</v>
      </c>
      <c r="N1702" s="42">
        <v>0.15</v>
      </c>
      <c r="O1702" s="27">
        <f>Ugovori_OPULJP[[#This Row],[Bespovratna sredstva - Ukupno (EU+Nac) HRK
= Ukupna ugovorena vrijednost bespovratnih sredstava]]*Ugovori_OPULJP[[#This Row],[EU STOPA SUFINANCIRANJA %
EU CO-FINANCING RATE %]]</f>
        <v>1259786.054</v>
      </c>
      <c r="P1702" s="27">
        <f>Ugovori_OPULJP[[#This Row],[Bespovratna sredstva - Ukupno (EU+Nac) HRK
= Ukupna ugovorena vrijednost bespovratnih sredstava]]*Ugovori_OPULJP[[#This Row],[STOPA NACIONALNOG SUFINANCIRANJA %]]</f>
        <v>222315.18599999999</v>
      </c>
      <c r="Q1702" s="27">
        <v>1482101.24</v>
      </c>
      <c r="R1702" s="27">
        <v>0</v>
      </c>
      <c r="S1702" s="27">
        <v>0</v>
      </c>
      <c r="T1702" s="20">
        <f>Ugovori_OPULJP[[#This Row],[Bespovratna sredstva - Ukupno (EU+Nac) HRK
= Ukupna ugovorena vrijednost bespovratnih sredstava]]+Ugovori_OPULJP[[#This Row],[Javni doprinos korisnika - HRK]]+Ugovori_OPULJP[[#This Row],[Privatni doprinos korisnika - HRK]]</f>
        <v>1482101.24</v>
      </c>
      <c r="U1702" s="17" t="s">
        <v>32</v>
      </c>
      <c r="V1702" s="17" t="s">
        <v>29</v>
      </c>
      <c r="W1702" s="35" t="s">
        <v>6091</v>
      </c>
      <c r="X1702" s="35" t="s">
        <v>5041</v>
      </c>
      <c r="Y1702" s="11"/>
    </row>
    <row r="1703" spans="1:25" ht="63.75" customHeight="1" x14ac:dyDescent="0.2">
      <c r="A1703" s="33" t="s">
        <v>6092</v>
      </c>
      <c r="B1703" s="34" t="s">
        <v>700</v>
      </c>
      <c r="C1703" s="35" t="s">
        <v>5477</v>
      </c>
      <c r="D1703" s="35" t="s">
        <v>6063</v>
      </c>
      <c r="E1703" s="17" t="s">
        <v>231</v>
      </c>
      <c r="F1703" s="37" t="s">
        <v>6093</v>
      </c>
      <c r="G1703" s="37" t="s">
        <v>233</v>
      </c>
      <c r="H1703" s="19">
        <v>44109</v>
      </c>
      <c r="I1703" s="19">
        <v>44839</v>
      </c>
      <c r="J1703" s="19" t="str">
        <f ca="1">IF(Ugovori_OPULJP[[#This Row],[DATUM ZAVRŠETKA OPERACIJE]]&lt;TODAY(),"završen","u provedbi")</f>
        <v>u provedbi</v>
      </c>
      <c r="K1703" s="18" t="s">
        <v>6072</v>
      </c>
      <c r="L1703" s="18" t="s">
        <v>97</v>
      </c>
      <c r="M1703" s="42">
        <v>0.85</v>
      </c>
      <c r="N1703" s="42">
        <v>0.15</v>
      </c>
      <c r="O1703" s="27">
        <f>Ugovori_OPULJP[[#This Row],[Bespovratna sredstva - Ukupno (EU+Nac) HRK
= Ukupna ugovorena vrijednost bespovratnih sredstava]]*Ugovori_OPULJP[[#This Row],[EU STOPA SUFINANCIRANJA %
EU CO-FINANCING RATE %]]</f>
        <v>1274999.9745</v>
      </c>
      <c r="P1703" s="27">
        <f>Ugovori_OPULJP[[#This Row],[Bespovratna sredstva - Ukupno (EU+Nac) HRK
= Ukupna ugovorena vrijednost bespovratnih sredstava]]*Ugovori_OPULJP[[#This Row],[STOPA NACIONALNOG SUFINANCIRANJA %]]</f>
        <v>224999.99549999999</v>
      </c>
      <c r="Q1703" s="27">
        <v>1499999.97</v>
      </c>
      <c r="R1703" s="27">
        <v>0</v>
      </c>
      <c r="S1703" s="27">
        <v>0</v>
      </c>
      <c r="T1703" s="20">
        <f>Ugovori_OPULJP[[#This Row],[Bespovratna sredstva - Ukupno (EU+Nac) HRK
= Ukupna ugovorena vrijednost bespovratnih sredstava]]+Ugovori_OPULJP[[#This Row],[Javni doprinos korisnika - HRK]]+Ugovori_OPULJP[[#This Row],[Privatni doprinos korisnika - HRK]]</f>
        <v>1499999.97</v>
      </c>
      <c r="U1703" s="17" t="s">
        <v>32</v>
      </c>
      <c r="V1703" s="17" t="s">
        <v>29</v>
      </c>
      <c r="W1703" s="35" t="s">
        <v>6094</v>
      </c>
      <c r="X1703" s="35" t="s">
        <v>5041</v>
      </c>
      <c r="Y1703" s="11"/>
    </row>
    <row r="1704" spans="1:25" ht="63.75" customHeight="1" x14ac:dyDescent="0.2">
      <c r="A1704" s="33" t="s">
        <v>6095</v>
      </c>
      <c r="B1704" s="34" t="s">
        <v>700</v>
      </c>
      <c r="C1704" s="35" t="s">
        <v>5477</v>
      </c>
      <c r="D1704" s="35" t="s">
        <v>6063</v>
      </c>
      <c r="E1704" s="17" t="s">
        <v>231</v>
      </c>
      <c r="F1704" s="37" t="s">
        <v>6096</v>
      </c>
      <c r="G1704" s="37" t="s">
        <v>1327</v>
      </c>
      <c r="H1704" s="19">
        <v>44039</v>
      </c>
      <c r="I1704" s="19">
        <v>44769</v>
      </c>
      <c r="J1704" s="19" t="str">
        <f ca="1">IF(Ugovori_OPULJP[[#This Row],[DATUM ZAVRŠETKA OPERACIJE]]&lt;TODAY(),"završen","u provedbi")</f>
        <v>u provedbi</v>
      </c>
      <c r="K1704" s="18" t="s">
        <v>6097</v>
      </c>
      <c r="L1704" s="18" t="s">
        <v>92</v>
      </c>
      <c r="M1704" s="42">
        <v>0.85</v>
      </c>
      <c r="N1704" s="42">
        <v>0.15</v>
      </c>
      <c r="O1704" s="27">
        <f>Ugovori_OPULJP[[#This Row],[Bespovratna sredstva - Ukupno (EU+Nac) HRK
= Ukupna ugovorena vrijednost bespovratnih sredstava]]*Ugovori_OPULJP[[#This Row],[EU STOPA SUFINANCIRANJA %
EU CO-FINANCING RATE %]]</f>
        <v>1274802.6129999999</v>
      </c>
      <c r="P1704" s="27">
        <f>Ugovori_OPULJP[[#This Row],[Bespovratna sredstva - Ukupno (EU+Nac) HRK
= Ukupna ugovorena vrijednost bespovratnih sredstava]]*Ugovori_OPULJP[[#This Row],[STOPA NACIONALNOG SUFINANCIRANJA %]]</f>
        <v>224965.16699999999</v>
      </c>
      <c r="Q1704" s="27">
        <v>1499767.78</v>
      </c>
      <c r="R1704" s="27">
        <v>0</v>
      </c>
      <c r="S1704" s="27">
        <v>0</v>
      </c>
      <c r="T1704" s="20">
        <f>Ugovori_OPULJP[[#This Row],[Bespovratna sredstva - Ukupno (EU+Nac) HRK
= Ukupna ugovorena vrijednost bespovratnih sredstava]]+Ugovori_OPULJP[[#This Row],[Javni doprinos korisnika - HRK]]+Ugovori_OPULJP[[#This Row],[Privatni doprinos korisnika - HRK]]</f>
        <v>1499767.78</v>
      </c>
      <c r="U1704" s="17" t="s">
        <v>32</v>
      </c>
      <c r="V1704" s="17" t="s">
        <v>29</v>
      </c>
      <c r="W1704" s="35" t="s">
        <v>6098</v>
      </c>
      <c r="X1704" s="35" t="s">
        <v>5041</v>
      </c>
      <c r="Y1704" s="11"/>
    </row>
    <row r="1705" spans="1:25" ht="63.75" customHeight="1" x14ac:dyDescent="0.2">
      <c r="A1705" s="33" t="s">
        <v>6099</v>
      </c>
      <c r="B1705" s="34" t="s">
        <v>700</v>
      </c>
      <c r="C1705" s="35" t="s">
        <v>5477</v>
      </c>
      <c r="D1705" s="35" t="s">
        <v>6063</v>
      </c>
      <c r="E1705" s="17" t="s">
        <v>231</v>
      </c>
      <c r="F1705" s="37" t="s">
        <v>6100</v>
      </c>
      <c r="G1705" s="37" t="s">
        <v>1381</v>
      </c>
      <c r="H1705" s="19">
        <v>44109</v>
      </c>
      <c r="I1705" s="19">
        <v>44839</v>
      </c>
      <c r="J1705" s="19" t="str">
        <f ca="1">IF(Ugovori_OPULJP[[#This Row],[DATUM ZAVRŠETKA OPERACIJE]]&lt;TODAY(),"završen","u provedbi")</f>
        <v>u provedbi</v>
      </c>
      <c r="K1705" s="18" t="s">
        <v>6065</v>
      </c>
      <c r="L1705" s="18" t="s">
        <v>97</v>
      </c>
      <c r="M1705" s="42">
        <v>0.85</v>
      </c>
      <c r="N1705" s="42">
        <v>0.15</v>
      </c>
      <c r="O1705" s="27">
        <f>Ugovori_OPULJP[[#This Row],[Bespovratna sredstva - Ukupno (EU+Nac) HRK
= Ukupna ugovorena vrijednost bespovratnih sredstava]]*Ugovori_OPULJP[[#This Row],[EU STOPA SUFINANCIRANJA %
EU CO-FINANCING RATE %]]</f>
        <v>1274647.25</v>
      </c>
      <c r="P1705" s="27">
        <f>Ugovori_OPULJP[[#This Row],[Bespovratna sredstva - Ukupno (EU+Nac) HRK
= Ukupna ugovorena vrijednost bespovratnih sredstava]]*Ugovori_OPULJP[[#This Row],[STOPA NACIONALNOG SUFINANCIRANJA %]]</f>
        <v>224937.75</v>
      </c>
      <c r="Q1705" s="27">
        <v>1499585</v>
      </c>
      <c r="R1705" s="27">
        <v>0</v>
      </c>
      <c r="S1705" s="27">
        <v>0</v>
      </c>
      <c r="T1705" s="20">
        <f>Ugovori_OPULJP[[#This Row],[Bespovratna sredstva - Ukupno (EU+Nac) HRK
= Ukupna ugovorena vrijednost bespovratnih sredstava]]+Ugovori_OPULJP[[#This Row],[Javni doprinos korisnika - HRK]]+Ugovori_OPULJP[[#This Row],[Privatni doprinos korisnika - HRK]]</f>
        <v>1499585</v>
      </c>
      <c r="U1705" s="17" t="s">
        <v>32</v>
      </c>
      <c r="V1705" s="17" t="s">
        <v>29</v>
      </c>
      <c r="W1705" s="35" t="s">
        <v>6101</v>
      </c>
      <c r="X1705" s="35" t="s">
        <v>5041</v>
      </c>
      <c r="Y1705" s="11"/>
    </row>
    <row r="1706" spans="1:25" ht="63.75" customHeight="1" x14ac:dyDescent="0.2">
      <c r="A1706" s="33" t="s">
        <v>6102</v>
      </c>
      <c r="B1706" s="34" t="s">
        <v>700</v>
      </c>
      <c r="C1706" s="35" t="s">
        <v>5477</v>
      </c>
      <c r="D1706" s="35" t="s">
        <v>6063</v>
      </c>
      <c r="E1706" s="17" t="s">
        <v>231</v>
      </c>
      <c r="F1706" s="37" t="s">
        <v>6103</v>
      </c>
      <c r="G1706" s="37" t="s">
        <v>2309</v>
      </c>
      <c r="H1706" s="19">
        <v>43936</v>
      </c>
      <c r="I1706" s="19">
        <v>44666</v>
      </c>
      <c r="J1706" s="19" t="str">
        <f ca="1">IF(Ugovori_OPULJP[[#This Row],[DATUM ZAVRŠETKA OPERACIJE]]&lt;TODAY(),"završen","u provedbi")</f>
        <v>završen</v>
      </c>
      <c r="K1706" s="18" t="s">
        <v>6104</v>
      </c>
      <c r="L1706" s="18" t="s">
        <v>31</v>
      </c>
      <c r="M1706" s="42">
        <v>0.85</v>
      </c>
      <c r="N1706" s="42">
        <v>0.15</v>
      </c>
      <c r="O1706" s="27">
        <f>Ugovori_OPULJP[[#This Row],[Bespovratna sredstva - Ukupno (EU+Nac) HRK
= Ukupna ugovorena vrijednost bespovratnih sredstava]]*Ugovori_OPULJP[[#This Row],[EU STOPA SUFINANCIRANJA %
EU CO-FINANCING RATE %]]</f>
        <v>1251050.9524999999</v>
      </c>
      <c r="P1706" s="27">
        <f>Ugovori_OPULJP[[#This Row],[Bespovratna sredstva - Ukupno (EU+Nac) HRK
= Ukupna ugovorena vrijednost bespovratnih sredstava]]*Ugovori_OPULJP[[#This Row],[STOPA NACIONALNOG SUFINANCIRANJA %]]</f>
        <v>220773.69749999998</v>
      </c>
      <c r="Q1706" s="27">
        <v>1471824.65</v>
      </c>
      <c r="R1706" s="27">
        <v>0</v>
      </c>
      <c r="S1706" s="27">
        <v>0</v>
      </c>
      <c r="T1706" s="20">
        <f>Ugovori_OPULJP[[#This Row],[Bespovratna sredstva - Ukupno (EU+Nac) HRK
= Ukupna ugovorena vrijednost bespovratnih sredstava]]+Ugovori_OPULJP[[#This Row],[Javni doprinos korisnika - HRK]]+Ugovori_OPULJP[[#This Row],[Privatni doprinos korisnika - HRK]]</f>
        <v>1471824.65</v>
      </c>
      <c r="U1706" s="17" t="s">
        <v>32</v>
      </c>
      <c r="V1706" s="17" t="s">
        <v>29</v>
      </c>
      <c r="W1706" s="35" t="s">
        <v>6105</v>
      </c>
      <c r="X1706" s="35" t="s">
        <v>5041</v>
      </c>
      <c r="Y1706" s="11"/>
    </row>
    <row r="1707" spans="1:25" ht="63.75" customHeight="1" x14ac:dyDescent="0.2">
      <c r="A1707" s="33" t="s">
        <v>6106</v>
      </c>
      <c r="B1707" s="34" t="s">
        <v>700</v>
      </c>
      <c r="C1707" s="35" t="s">
        <v>5477</v>
      </c>
      <c r="D1707" s="35" t="s">
        <v>6063</v>
      </c>
      <c r="E1707" s="17" t="s">
        <v>231</v>
      </c>
      <c r="F1707" s="37" t="s">
        <v>6107</v>
      </c>
      <c r="G1707" s="37" t="s">
        <v>2012</v>
      </c>
      <c r="H1707" s="19">
        <v>44109</v>
      </c>
      <c r="I1707" s="19">
        <v>44839</v>
      </c>
      <c r="J1707" s="19" t="str">
        <f ca="1">IF(Ugovori_OPULJP[[#This Row],[DATUM ZAVRŠETKA OPERACIJE]]&lt;TODAY(),"završen","u provedbi")</f>
        <v>u provedbi</v>
      </c>
      <c r="K1707" s="18" t="s">
        <v>6065</v>
      </c>
      <c r="L1707" s="18" t="s">
        <v>97</v>
      </c>
      <c r="M1707" s="42">
        <v>0.85</v>
      </c>
      <c r="N1707" s="42">
        <v>0.15</v>
      </c>
      <c r="O1707" s="27">
        <f>Ugovori_OPULJP[[#This Row],[Bespovratna sredstva - Ukupno (EU+Nac) HRK
= Ukupna ugovorena vrijednost bespovratnih sredstava]]*Ugovori_OPULJP[[#This Row],[EU STOPA SUFINANCIRANJA %
EU CO-FINANCING RATE %]]</f>
        <v>1273444.5</v>
      </c>
      <c r="P1707" s="27">
        <f>Ugovori_OPULJP[[#This Row],[Bespovratna sredstva - Ukupno (EU+Nac) HRK
= Ukupna ugovorena vrijednost bespovratnih sredstava]]*Ugovori_OPULJP[[#This Row],[STOPA NACIONALNOG SUFINANCIRANJA %]]</f>
        <v>224725.5</v>
      </c>
      <c r="Q1707" s="27">
        <v>1498170</v>
      </c>
      <c r="R1707" s="27">
        <v>0</v>
      </c>
      <c r="S1707" s="27">
        <v>0</v>
      </c>
      <c r="T1707" s="20">
        <f>Ugovori_OPULJP[[#This Row],[Bespovratna sredstva - Ukupno (EU+Nac) HRK
= Ukupna ugovorena vrijednost bespovratnih sredstava]]+Ugovori_OPULJP[[#This Row],[Javni doprinos korisnika - HRK]]+Ugovori_OPULJP[[#This Row],[Privatni doprinos korisnika - HRK]]</f>
        <v>1498170</v>
      </c>
      <c r="U1707" s="17" t="s">
        <v>32</v>
      </c>
      <c r="V1707" s="17" t="s">
        <v>29</v>
      </c>
      <c r="W1707" s="35" t="s">
        <v>6108</v>
      </c>
      <c r="X1707" s="35" t="s">
        <v>5041</v>
      </c>
      <c r="Y1707" s="11"/>
    </row>
    <row r="1708" spans="1:25" ht="63.75" customHeight="1" x14ac:dyDescent="0.2">
      <c r="A1708" s="33" t="s">
        <v>6109</v>
      </c>
      <c r="B1708" s="34" t="s">
        <v>700</v>
      </c>
      <c r="C1708" s="35" t="s">
        <v>5477</v>
      </c>
      <c r="D1708" s="35" t="s">
        <v>6063</v>
      </c>
      <c r="E1708" s="17" t="s">
        <v>231</v>
      </c>
      <c r="F1708" s="37" t="s">
        <v>6110</v>
      </c>
      <c r="G1708" s="37" t="s">
        <v>1300</v>
      </c>
      <c r="H1708" s="19">
        <v>44109</v>
      </c>
      <c r="I1708" s="19">
        <v>44839</v>
      </c>
      <c r="J1708" s="19" t="str">
        <f ca="1">IF(Ugovori_OPULJP[[#This Row],[DATUM ZAVRŠETKA OPERACIJE]]&lt;TODAY(),"završen","u provedbi")</f>
        <v>u provedbi</v>
      </c>
      <c r="K1708" s="18" t="s">
        <v>6065</v>
      </c>
      <c r="L1708" s="18" t="s">
        <v>97</v>
      </c>
      <c r="M1708" s="42">
        <v>0.85</v>
      </c>
      <c r="N1708" s="42">
        <v>0.15</v>
      </c>
      <c r="O1708" s="27">
        <f>Ugovori_OPULJP[[#This Row],[Bespovratna sredstva - Ukupno (EU+Nac) HRK
= Ukupna ugovorena vrijednost bespovratnih sredstava]]*Ugovori_OPULJP[[#This Row],[EU STOPA SUFINANCIRANJA %
EU CO-FINANCING RATE %]]</f>
        <v>1232424.52</v>
      </c>
      <c r="P1708" s="27">
        <f>Ugovori_OPULJP[[#This Row],[Bespovratna sredstva - Ukupno (EU+Nac) HRK
= Ukupna ugovorena vrijednost bespovratnih sredstava]]*Ugovori_OPULJP[[#This Row],[STOPA NACIONALNOG SUFINANCIRANJA %]]</f>
        <v>217486.68</v>
      </c>
      <c r="Q1708" s="27">
        <v>1449911.2</v>
      </c>
      <c r="R1708" s="27">
        <v>0</v>
      </c>
      <c r="S1708" s="27">
        <v>0</v>
      </c>
      <c r="T1708" s="20">
        <f>Ugovori_OPULJP[[#This Row],[Bespovratna sredstva - Ukupno (EU+Nac) HRK
= Ukupna ugovorena vrijednost bespovratnih sredstava]]+Ugovori_OPULJP[[#This Row],[Javni doprinos korisnika - HRK]]+Ugovori_OPULJP[[#This Row],[Privatni doprinos korisnika - HRK]]</f>
        <v>1449911.2</v>
      </c>
      <c r="U1708" s="17" t="s">
        <v>32</v>
      </c>
      <c r="V1708" s="17" t="s">
        <v>29</v>
      </c>
      <c r="W1708" s="35" t="s">
        <v>6111</v>
      </c>
      <c r="X1708" s="35" t="s">
        <v>5041</v>
      </c>
      <c r="Y1708" s="11"/>
    </row>
    <row r="1709" spans="1:25" ht="63.75" customHeight="1" x14ac:dyDescent="0.2">
      <c r="A1709" s="33" t="s">
        <v>6112</v>
      </c>
      <c r="B1709" s="34" t="s">
        <v>700</v>
      </c>
      <c r="C1709" s="35" t="s">
        <v>5477</v>
      </c>
      <c r="D1709" s="35" t="s">
        <v>6063</v>
      </c>
      <c r="E1709" s="17" t="s">
        <v>231</v>
      </c>
      <c r="F1709" s="37" t="s">
        <v>6113</v>
      </c>
      <c r="G1709" s="37" t="s">
        <v>1123</v>
      </c>
      <c r="H1709" s="19">
        <v>43955</v>
      </c>
      <c r="I1709" s="19">
        <v>44685</v>
      </c>
      <c r="J1709" s="19" t="str">
        <f ca="1">IF(Ugovori_OPULJP[[#This Row],[DATUM ZAVRŠETKA OPERACIJE]]&lt;TODAY(),"završen","u provedbi")</f>
        <v>završen</v>
      </c>
      <c r="K1709" s="18" t="s">
        <v>6114</v>
      </c>
      <c r="L1709" s="18" t="s">
        <v>97</v>
      </c>
      <c r="M1709" s="42">
        <v>0.85</v>
      </c>
      <c r="N1709" s="42">
        <v>0.15</v>
      </c>
      <c r="O1709" s="27">
        <f>Ugovori_OPULJP[[#This Row],[Bespovratna sredstva - Ukupno (EU+Nac) HRK
= Ukupna ugovorena vrijednost bespovratnih sredstava]]*Ugovori_OPULJP[[#This Row],[EU STOPA SUFINANCIRANJA %
EU CO-FINANCING RATE %]]</f>
        <v>1181499.8640000001</v>
      </c>
      <c r="P1709" s="27">
        <f>Ugovori_OPULJP[[#This Row],[Bespovratna sredstva - Ukupno (EU+Nac) HRK
= Ukupna ugovorena vrijednost bespovratnih sredstava]]*Ugovori_OPULJP[[#This Row],[STOPA NACIONALNOG SUFINANCIRANJA %]]</f>
        <v>208499.976</v>
      </c>
      <c r="Q1709" s="27">
        <v>1389999.84</v>
      </c>
      <c r="R1709" s="27">
        <v>0</v>
      </c>
      <c r="S1709" s="27">
        <v>0</v>
      </c>
      <c r="T1709" s="20">
        <f>Ugovori_OPULJP[[#This Row],[Bespovratna sredstva - Ukupno (EU+Nac) HRK
= Ukupna ugovorena vrijednost bespovratnih sredstava]]+Ugovori_OPULJP[[#This Row],[Javni doprinos korisnika - HRK]]+Ugovori_OPULJP[[#This Row],[Privatni doprinos korisnika - HRK]]</f>
        <v>1389999.84</v>
      </c>
      <c r="U1709" s="17" t="s">
        <v>32</v>
      </c>
      <c r="V1709" s="17" t="s">
        <v>29</v>
      </c>
      <c r="W1709" s="35" t="s">
        <v>6115</v>
      </c>
      <c r="X1709" s="35" t="s">
        <v>5041</v>
      </c>
      <c r="Y1709" s="11"/>
    </row>
    <row r="1710" spans="1:25" ht="63.75" customHeight="1" x14ac:dyDescent="0.2">
      <c r="A1710" s="33" t="s">
        <v>6116</v>
      </c>
      <c r="B1710" s="34" t="s">
        <v>700</v>
      </c>
      <c r="C1710" s="35" t="s">
        <v>5477</v>
      </c>
      <c r="D1710" s="35" t="s">
        <v>6063</v>
      </c>
      <c r="E1710" s="17" t="s">
        <v>231</v>
      </c>
      <c r="F1710" s="37" t="s">
        <v>6117</v>
      </c>
      <c r="G1710" s="37" t="s">
        <v>1587</v>
      </c>
      <c r="H1710" s="19">
        <v>44044</v>
      </c>
      <c r="I1710" s="19">
        <v>44774</v>
      </c>
      <c r="J1710" s="19" t="str">
        <f ca="1">IF(Ugovori_OPULJP[[#This Row],[DATUM ZAVRŠETKA OPERACIJE]]&lt;TODAY(),"završen","u provedbi")</f>
        <v>u provedbi</v>
      </c>
      <c r="K1710" s="18" t="s">
        <v>6118</v>
      </c>
      <c r="L1710" s="18" t="s">
        <v>153</v>
      </c>
      <c r="M1710" s="42">
        <v>0.85</v>
      </c>
      <c r="N1710" s="42">
        <v>0.15</v>
      </c>
      <c r="O1710" s="27">
        <f>Ugovori_OPULJP[[#This Row],[Bespovratna sredstva - Ukupno (EU+Nac) HRK
= Ukupna ugovorena vrijednost bespovratnih sredstava]]*Ugovori_OPULJP[[#This Row],[EU STOPA SUFINANCIRANJA %
EU CO-FINANCING RATE %]]</f>
        <v>1273790.8665</v>
      </c>
      <c r="P1710" s="27">
        <f>Ugovori_OPULJP[[#This Row],[Bespovratna sredstva - Ukupno (EU+Nac) HRK
= Ukupna ugovorena vrijednost bespovratnih sredstava]]*Ugovori_OPULJP[[#This Row],[STOPA NACIONALNOG SUFINANCIRANJA %]]</f>
        <v>224786.62349999999</v>
      </c>
      <c r="Q1710" s="27">
        <v>1498577.49</v>
      </c>
      <c r="R1710" s="27">
        <v>0</v>
      </c>
      <c r="S1710" s="27">
        <v>0</v>
      </c>
      <c r="T1710" s="20">
        <f>Ugovori_OPULJP[[#This Row],[Bespovratna sredstva - Ukupno (EU+Nac) HRK
= Ukupna ugovorena vrijednost bespovratnih sredstava]]+Ugovori_OPULJP[[#This Row],[Javni doprinos korisnika - HRK]]+Ugovori_OPULJP[[#This Row],[Privatni doprinos korisnika - HRK]]</f>
        <v>1498577.49</v>
      </c>
      <c r="U1710" s="17" t="s">
        <v>32</v>
      </c>
      <c r="V1710" s="17" t="s">
        <v>29</v>
      </c>
      <c r="W1710" s="35" t="s">
        <v>6119</v>
      </c>
      <c r="X1710" s="35" t="s">
        <v>5041</v>
      </c>
      <c r="Y1710" s="11"/>
    </row>
    <row r="1711" spans="1:25" ht="63.75" customHeight="1" x14ac:dyDescent="0.2">
      <c r="A1711" s="33" t="s">
        <v>6120</v>
      </c>
      <c r="B1711" s="34" t="s">
        <v>700</v>
      </c>
      <c r="C1711" s="35" t="s">
        <v>5477</v>
      </c>
      <c r="D1711" s="35" t="s">
        <v>6063</v>
      </c>
      <c r="E1711" s="17" t="s">
        <v>231</v>
      </c>
      <c r="F1711" s="37" t="s">
        <v>6121</v>
      </c>
      <c r="G1711" s="37" t="s">
        <v>1123</v>
      </c>
      <c r="H1711" s="19">
        <v>44109</v>
      </c>
      <c r="I1711" s="19">
        <v>44839</v>
      </c>
      <c r="J1711" s="19" t="str">
        <f ca="1">IF(Ugovori_OPULJP[[#This Row],[DATUM ZAVRŠETKA OPERACIJE]]&lt;TODAY(),"završen","u provedbi")</f>
        <v>u provedbi</v>
      </c>
      <c r="K1711" s="18" t="s">
        <v>6065</v>
      </c>
      <c r="L1711" s="18" t="s">
        <v>97</v>
      </c>
      <c r="M1711" s="42">
        <v>0.85</v>
      </c>
      <c r="N1711" s="42">
        <v>0.15</v>
      </c>
      <c r="O1711" s="27">
        <f>Ugovori_OPULJP[[#This Row],[Bespovratna sredstva - Ukupno (EU+Nac) HRK
= Ukupna ugovorena vrijednost bespovratnih sredstava]]*Ugovori_OPULJP[[#This Row],[EU STOPA SUFINANCIRANJA %
EU CO-FINANCING RATE %]]</f>
        <v>1178689.9765000001</v>
      </c>
      <c r="P1711" s="27">
        <f>Ugovori_OPULJP[[#This Row],[Bespovratna sredstva - Ukupno (EU+Nac) HRK
= Ukupna ugovorena vrijednost bespovratnih sredstava]]*Ugovori_OPULJP[[#This Row],[STOPA NACIONALNOG SUFINANCIRANJA %]]</f>
        <v>208004.11350000001</v>
      </c>
      <c r="Q1711" s="27">
        <v>1386694.09</v>
      </c>
      <c r="R1711" s="27">
        <v>0</v>
      </c>
      <c r="S1711" s="27">
        <v>0</v>
      </c>
      <c r="T1711" s="20">
        <f>Ugovori_OPULJP[[#This Row],[Bespovratna sredstva - Ukupno (EU+Nac) HRK
= Ukupna ugovorena vrijednost bespovratnih sredstava]]+Ugovori_OPULJP[[#This Row],[Javni doprinos korisnika - HRK]]+Ugovori_OPULJP[[#This Row],[Privatni doprinos korisnika - HRK]]</f>
        <v>1386694.09</v>
      </c>
      <c r="U1711" s="17" t="s">
        <v>32</v>
      </c>
      <c r="V1711" s="17" t="s">
        <v>29</v>
      </c>
      <c r="W1711" s="35" t="s">
        <v>6122</v>
      </c>
      <c r="X1711" s="35" t="s">
        <v>5041</v>
      </c>
      <c r="Y1711" s="11"/>
    </row>
    <row r="1712" spans="1:25" ht="63.75" customHeight="1" x14ac:dyDescent="0.2">
      <c r="A1712" s="33" t="s">
        <v>6123</v>
      </c>
      <c r="B1712" s="34" t="s">
        <v>700</v>
      </c>
      <c r="C1712" s="35" t="s">
        <v>5477</v>
      </c>
      <c r="D1712" s="35" t="s">
        <v>6063</v>
      </c>
      <c r="E1712" s="17" t="s">
        <v>231</v>
      </c>
      <c r="F1712" s="37" t="s">
        <v>6124</v>
      </c>
      <c r="G1712" s="37" t="s">
        <v>31</v>
      </c>
      <c r="H1712" s="19">
        <v>44096</v>
      </c>
      <c r="I1712" s="19">
        <v>44826</v>
      </c>
      <c r="J1712" s="19" t="str">
        <f ca="1">IF(Ugovori_OPULJP[[#This Row],[DATUM ZAVRŠETKA OPERACIJE]]&lt;TODAY(),"završen","u provedbi")</f>
        <v>u provedbi</v>
      </c>
      <c r="K1712" s="18" t="s">
        <v>6125</v>
      </c>
      <c r="L1712" s="18" t="s">
        <v>31</v>
      </c>
      <c r="M1712" s="42">
        <v>0.85</v>
      </c>
      <c r="N1712" s="42">
        <v>0.15</v>
      </c>
      <c r="O1712" s="27">
        <f>Ugovori_OPULJP[[#This Row],[Bespovratna sredstva - Ukupno (EU+Nac) HRK
= Ukupna ugovorena vrijednost bespovratnih sredstava]]*Ugovori_OPULJP[[#This Row],[EU STOPA SUFINANCIRANJA %
EU CO-FINANCING RATE %]]</f>
        <v>1208661.4864999999</v>
      </c>
      <c r="P1712" s="27">
        <f>Ugovori_OPULJP[[#This Row],[Bespovratna sredstva - Ukupno (EU+Nac) HRK
= Ukupna ugovorena vrijednost bespovratnih sredstava]]*Ugovori_OPULJP[[#This Row],[STOPA NACIONALNOG SUFINANCIRANJA %]]</f>
        <v>213293.20349999997</v>
      </c>
      <c r="Q1712" s="27">
        <v>1421954.69</v>
      </c>
      <c r="R1712" s="27">
        <v>0</v>
      </c>
      <c r="S1712" s="27">
        <v>0</v>
      </c>
      <c r="T1712" s="20">
        <f>Ugovori_OPULJP[[#This Row],[Bespovratna sredstva - Ukupno (EU+Nac) HRK
= Ukupna ugovorena vrijednost bespovratnih sredstava]]+Ugovori_OPULJP[[#This Row],[Javni doprinos korisnika - HRK]]+Ugovori_OPULJP[[#This Row],[Privatni doprinos korisnika - HRK]]</f>
        <v>1421954.69</v>
      </c>
      <c r="U1712" s="17" t="s">
        <v>32</v>
      </c>
      <c r="V1712" s="17" t="s">
        <v>29</v>
      </c>
      <c r="W1712" s="35" t="s">
        <v>6126</v>
      </c>
      <c r="X1712" s="35" t="s">
        <v>5041</v>
      </c>
      <c r="Y1712" s="11"/>
    </row>
    <row r="1713" spans="1:25" ht="63.75" customHeight="1" x14ac:dyDescent="0.2">
      <c r="A1713" s="33" t="s">
        <v>6127</v>
      </c>
      <c r="B1713" s="34" t="s">
        <v>700</v>
      </c>
      <c r="C1713" s="35" t="s">
        <v>5477</v>
      </c>
      <c r="D1713" s="35" t="s">
        <v>6063</v>
      </c>
      <c r="E1713" s="17" t="s">
        <v>231</v>
      </c>
      <c r="F1713" s="37" t="s">
        <v>6128</v>
      </c>
      <c r="G1713" s="37" t="s">
        <v>6129</v>
      </c>
      <c r="H1713" s="19">
        <v>44033</v>
      </c>
      <c r="I1713" s="19">
        <v>44763</v>
      </c>
      <c r="J1713" s="19" t="str">
        <f ca="1">IF(Ugovori_OPULJP[[#This Row],[DATUM ZAVRŠETKA OPERACIJE]]&lt;TODAY(),"završen","u provedbi")</f>
        <v>u provedbi</v>
      </c>
      <c r="K1713" s="18" t="s">
        <v>6130</v>
      </c>
      <c r="L1713" s="18" t="s">
        <v>171</v>
      </c>
      <c r="M1713" s="42">
        <v>0.85</v>
      </c>
      <c r="N1713" s="42">
        <v>0.15</v>
      </c>
      <c r="O1713" s="27">
        <f>Ugovori_OPULJP[[#This Row],[Bespovratna sredstva - Ukupno (EU+Nac) HRK
= Ukupna ugovorena vrijednost bespovratnih sredstava]]*Ugovori_OPULJP[[#This Row],[EU STOPA SUFINANCIRANJA %
EU CO-FINANCING RATE %]]</f>
        <v>1254620.7145</v>
      </c>
      <c r="P1713" s="27">
        <f>Ugovori_OPULJP[[#This Row],[Bespovratna sredstva - Ukupno (EU+Nac) HRK
= Ukupna ugovorena vrijednost bespovratnih sredstava]]*Ugovori_OPULJP[[#This Row],[STOPA NACIONALNOG SUFINANCIRANJA %]]</f>
        <v>221403.65550000002</v>
      </c>
      <c r="Q1713" s="27">
        <v>1476024.37</v>
      </c>
      <c r="R1713" s="27">
        <v>0</v>
      </c>
      <c r="S1713" s="27">
        <v>0</v>
      </c>
      <c r="T1713" s="20">
        <f>Ugovori_OPULJP[[#This Row],[Bespovratna sredstva - Ukupno (EU+Nac) HRK
= Ukupna ugovorena vrijednost bespovratnih sredstava]]+Ugovori_OPULJP[[#This Row],[Javni doprinos korisnika - HRK]]+Ugovori_OPULJP[[#This Row],[Privatni doprinos korisnika - HRK]]</f>
        <v>1476024.37</v>
      </c>
      <c r="U1713" s="17" t="s">
        <v>32</v>
      </c>
      <c r="V1713" s="17" t="s">
        <v>29</v>
      </c>
      <c r="W1713" s="35" t="s">
        <v>6131</v>
      </c>
      <c r="X1713" s="35" t="s">
        <v>5041</v>
      </c>
      <c r="Y1713" s="11"/>
    </row>
    <row r="1714" spans="1:25" ht="63.75" customHeight="1" x14ac:dyDescent="0.2">
      <c r="A1714" s="33" t="s">
        <v>6132</v>
      </c>
      <c r="B1714" s="34" t="s">
        <v>700</v>
      </c>
      <c r="C1714" s="35" t="s">
        <v>5477</v>
      </c>
      <c r="D1714" s="35" t="s">
        <v>6063</v>
      </c>
      <c r="E1714" s="17" t="s">
        <v>231</v>
      </c>
      <c r="F1714" s="37" t="s">
        <v>6133</v>
      </c>
      <c r="G1714" s="37" t="s">
        <v>6134</v>
      </c>
      <c r="H1714" s="19">
        <v>44035</v>
      </c>
      <c r="I1714" s="19">
        <v>44584</v>
      </c>
      <c r="J1714" s="19" t="str">
        <f ca="1">IF(Ugovori_OPULJP[[#This Row],[DATUM ZAVRŠETKA OPERACIJE]]&lt;TODAY(),"završen","u provedbi")</f>
        <v>završen</v>
      </c>
      <c r="K1714" s="18" t="s">
        <v>6135</v>
      </c>
      <c r="L1714" s="18" t="s">
        <v>209</v>
      </c>
      <c r="M1714" s="42">
        <v>0.85</v>
      </c>
      <c r="N1714" s="42">
        <v>0.15</v>
      </c>
      <c r="O1714" s="27">
        <f>Ugovori_OPULJP[[#This Row],[Bespovratna sredstva - Ukupno (EU+Nac) HRK
= Ukupna ugovorena vrijednost bespovratnih sredstava]]*Ugovori_OPULJP[[#This Row],[EU STOPA SUFINANCIRANJA %
EU CO-FINANCING RATE %]]</f>
        <v>1270503.466</v>
      </c>
      <c r="P1714" s="27">
        <f>Ugovori_OPULJP[[#This Row],[Bespovratna sredstva - Ukupno (EU+Nac) HRK
= Ukupna ugovorena vrijednost bespovratnih sredstava]]*Ugovori_OPULJP[[#This Row],[STOPA NACIONALNOG SUFINANCIRANJA %]]</f>
        <v>224206.49399999998</v>
      </c>
      <c r="Q1714" s="27">
        <v>1494709.96</v>
      </c>
      <c r="R1714" s="27">
        <v>0</v>
      </c>
      <c r="S1714" s="27">
        <v>0</v>
      </c>
      <c r="T1714" s="20">
        <f>Ugovori_OPULJP[[#This Row],[Bespovratna sredstva - Ukupno (EU+Nac) HRK
= Ukupna ugovorena vrijednost bespovratnih sredstava]]+Ugovori_OPULJP[[#This Row],[Javni doprinos korisnika - HRK]]+Ugovori_OPULJP[[#This Row],[Privatni doprinos korisnika - HRK]]</f>
        <v>1494709.96</v>
      </c>
      <c r="U1714" s="17" t="s">
        <v>32</v>
      </c>
      <c r="V1714" s="17" t="s">
        <v>29</v>
      </c>
      <c r="W1714" s="35" t="s">
        <v>6136</v>
      </c>
      <c r="X1714" s="35" t="s">
        <v>5041</v>
      </c>
      <c r="Y1714" s="11"/>
    </row>
    <row r="1715" spans="1:25" ht="63.75" customHeight="1" x14ac:dyDescent="0.2">
      <c r="A1715" s="33" t="s">
        <v>6137</v>
      </c>
      <c r="B1715" s="34" t="s">
        <v>700</v>
      </c>
      <c r="C1715" s="35" t="s">
        <v>5477</v>
      </c>
      <c r="D1715" s="35" t="s">
        <v>6063</v>
      </c>
      <c r="E1715" s="17" t="s">
        <v>231</v>
      </c>
      <c r="F1715" s="37" t="s">
        <v>6138</v>
      </c>
      <c r="G1715" s="37" t="s">
        <v>6139</v>
      </c>
      <c r="H1715" s="19">
        <v>43986</v>
      </c>
      <c r="I1715" s="19">
        <v>44716</v>
      </c>
      <c r="J1715" s="19" t="str">
        <f ca="1">IF(Ugovori_OPULJP[[#This Row],[DATUM ZAVRŠETKA OPERACIJE]]&lt;TODAY(),"završen","u provedbi")</f>
        <v>završen</v>
      </c>
      <c r="K1715" s="18" t="s">
        <v>6140</v>
      </c>
      <c r="L1715" s="18" t="s">
        <v>31</v>
      </c>
      <c r="M1715" s="42">
        <v>0.85</v>
      </c>
      <c r="N1715" s="42">
        <v>0.15</v>
      </c>
      <c r="O1715" s="27">
        <f>Ugovori_OPULJP[[#This Row],[Bespovratna sredstva - Ukupno (EU+Nac) HRK
= Ukupna ugovorena vrijednost bespovratnih sredstava]]*Ugovori_OPULJP[[#This Row],[EU STOPA SUFINANCIRANJA %
EU CO-FINANCING RATE %]]</f>
        <v>1237387.5</v>
      </c>
      <c r="P1715" s="27">
        <f>Ugovori_OPULJP[[#This Row],[Bespovratna sredstva - Ukupno (EU+Nac) HRK
= Ukupna ugovorena vrijednost bespovratnih sredstava]]*Ugovori_OPULJP[[#This Row],[STOPA NACIONALNOG SUFINANCIRANJA %]]</f>
        <v>218362.5</v>
      </c>
      <c r="Q1715" s="27">
        <v>1455750</v>
      </c>
      <c r="R1715" s="27">
        <v>0</v>
      </c>
      <c r="S1715" s="27">
        <v>0</v>
      </c>
      <c r="T1715" s="20">
        <f>Ugovori_OPULJP[[#This Row],[Bespovratna sredstva - Ukupno (EU+Nac) HRK
= Ukupna ugovorena vrijednost bespovratnih sredstava]]+Ugovori_OPULJP[[#This Row],[Javni doprinos korisnika - HRK]]+Ugovori_OPULJP[[#This Row],[Privatni doprinos korisnika - HRK]]</f>
        <v>1455750</v>
      </c>
      <c r="U1715" s="17" t="s">
        <v>32</v>
      </c>
      <c r="V1715" s="17" t="s">
        <v>29</v>
      </c>
      <c r="W1715" s="35" t="s">
        <v>6141</v>
      </c>
      <c r="X1715" s="35" t="s">
        <v>5041</v>
      </c>
      <c r="Y1715" s="11"/>
    </row>
    <row r="1716" spans="1:25" ht="63.75" customHeight="1" x14ac:dyDescent="0.2">
      <c r="A1716" s="33" t="s">
        <v>6142</v>
      </c>
      <c r="B1716" s="34" t="s">
        <v>700</v>
      </c>
      <c r="C1716" s="35" t="s">
        <v>5477</v>
      </c>
      <c r="D1716" s="35" t="s">
        <v>6063</v>
      </c>
      <c r="E1716" s="17" t="s">
        <v>231</v>
      </c>
      <c r="F1716" s="37" t="s">
        <v>6143</v>
      </c>
      <c r="G1716" s="37" t="s">
        <v>6144</v>
      </c>
      <c r="H1716" s="19">
        <v>44008</v>
      </c>
      <c r="I1716" s="19">
        <v>44738</v>
      </c>
      <c r="J1716" s="19" t="str">
        <f ca="1">IF(Ugovori_OPULJP[[#This Row],[DATUM ZAVRŠETKA OPERACIJE]]&lt;TODAY(),"završen","u provedbi")</f>
        <v>završen</v>
      </c>
      <c r="K1716" s="18" t="s">
        <v>354</v>
      </c>
      <c r="L1716" s="18" t="s">
        <v>354</v>
      </c>
      <c r="M1716" s="42">
        <v>0.85</v>
      </c>
      <c r="N1716" s="42">
        <v>0.15</v>
      </c>
      <c r="O1716" s="27">
        <f>Ugovori_OPULJP[[#This Row],[Bespovratna sredstva - Ukupno (EU+Nac) HRK
= Ukupna ugovorena vrijednost bespovratnih sredstava]]*Ugovori_OPULJP[[#This Row],[EU STOPA SUFINANCIRANJA %
EU CO-FINANCING RATE %]]</f>
        <v>481661</v>
      </c>
      <c r="P1716" s="27">
        <f>Ugovori_OPULJP[[#This Row],[Bespovratna sredstva - Ukupno (EU+Nac) HRK
= Ukupna ugovorena vrijednost bespovratnih sredstava]]*Ugovori_OPULJP[[#This Row],[STOPA NACIONALNOG SUFINANCIRANJA %]]</f>
        <v>84999</v>
      </c>
      <c r="Q1716" s="27">
        <v>566660</v>
      </c>
      <c r="R1716" s="27">
        <v>0</v>
      </c>
      <c r="S1716" s="27">
        <v>0</v>
      </c>
      <c r="T1716" s="20">
        <f>Ugovori_OPULJP[[#This Row],[Bespovratna sredstva - Ukupno (EU+Nac) HRK
= Ukupna ugovorena vrijednost bespovratnih sredstava]]+Ugovori_OPULJP[[#This Row],[Javni doprinos korisnika - HRK]]+Ugovori_OPULJP[[#This Row],[Privatni doprinos korisnika - HRK]]</f>
        <v>566660</v>
      </c>
      <c r="U1716" s="17" t="s">
        <v>32</v>
      </c>
      <c r="V1716" s="17" t="s">
        <v>29</v>
      </c>
      <c r="W1716" s="35" t="s">
        <v>6145</v>
      </c>
      <c r="X1716" s="35" t="s">
        <v>5041</v>
      </c>
      <c r="Y1716" s="11"/>
    </row>
    <row r="1717" spans="1:25" ht="63.75" customHeight="1" x14ac:dyDescent="0.2">
      <c r="A1717" s="33" t="s">
        <v>6146</v>
      </c>
      <c r="B1717" s="34" t="s">
        <v>700</v>
      </c>
      <c r="C1717" s="35" t="s">
        <v>5477</v>
      </c>
      <c r="D1717" s="35" t="s">
        <v>6063</v>
      </c>
      <c r="E1717" s="17" t="s">
        <v>231</v>
      </c>
      <c r="F1717" s="37" t="s">
        <v>6147</v>
      </c>
      <c r="G1717" s="37" t="s">
        <v>1154</v>
      </c>
      <c r="H1717" s="19">
        <v>44032</v>
      </c>
      <c r="I1717" s="19">
        <v>44762</v>
      </c>
      <c r="J1717" s="19" t="str">
        <f ca="1">IF(Ugovori_OPULJP[[#This Row],[DATUM ZAVRŠETKA OPERACIJE]]&lt;TODAY(),"završen","u provedbi")</f>
        <v>u provedbi</v>
      </c>
      <c r="K1717" s="18" t="s">
        <v>6148</v>
      </c>
      <c r="L1717" s="18" t="s">
        <v>354</v>
      </c>
      <c r="M1717" s="42">
        <v>0.85</v>
      </c>
      <c r="N1717" s="42">
        <v>0.15</v>
      </c>
      <c r="O1717" s="27">
        <f>Ugovori_OPULJP[[#This Row],[Bespovratna sredstva - Ukupno (EU+Nac) HRK
= Ukupna ugovorena vrijednost bespovratnih sredstava]]*Ugovori_OPULJP[[#This Row],[EU STOPA SUFINANCIRANJA %
EU CO-FINANCING RATE %]]</f>
        <v>1230769.7145</v>
      </c>
      <c r="P1717" s="27">
        <f>Ugovori_OPULJP[[#This Row],[Bespovratna sredstva - Ukupno (EU+Nac) HRK
= Ukupna ugovorena vrijednost bespovratnih sredstava]]*Ugovori_OPULJP[[#This Row],[STOPA NACIONALNOG SUFINANCIRANJA %]]</f>
        <v>217194.65550000002</v>
      </c>
      <c r="Q1717" s="27">
        <v>1447964.37</v>
      </c>
      <c r="R1717" s="27">
        <v>0</v>
      </c>
      <c r="S1717" s="27">
        <v>0</v>
      </c>
      <c r="T1717" s="20">
        <f>Ugovori_OPULJP[[#This Row],[Bespovratna sredstva - Ukupno (EU+Nac) HRK
= Ukupna ugovorena vrijednost bespovratnih sredstava]]+Ugovori_OPULJP[[#This Row],[Javni doprinos korisnika - HRK]]+Ugovori_OPULJP[[#This Row],[Privatni doprinos korisnika - HRK]]</f>
        <v>1447964.37</v>
      </c>
      <c r="U1717" s="17" t="s">
        <v>32</v>
      </c>
      <c r="V1717" s="17" t="s">
        <v>29</v>
      </c>
      <c r="W1717" s="35" t="s">
        <v>6149</v>
      </c>
      <c r="X1717" s="35" t="s">
        <v>5041</v>
      </c>
      <c r="Y1717" s="11"/>
    </row>
    <row r="1718" spans="1:25" ht="63.75" customHeight="1" x14ac:dyDescent="0.2">
      <c r="A1718" s="33" t="s">
        <v>6150</v>
      </c>
      <c r="B1718" s="34" t="s">
        <v>700</v>
      </c>
      <c r="C1718" s="35" t="s">
        <v>5477</v>
      </c>
      <c r="D1718" s="35" t="s">
        <v>6063</v>
      </c>
      <c r="E1718" s="17" t="s">
        <v>231</v>
      </c>
      <c r="F1718" s="37" t="s">
        <v>6151</v>
      </c>
      <c r="G1718" s="37" t="s">
        <v>6152</v>
      </c>
      <c r="H1718" s="19">
        <v>44005</v>
      </c>
      <c r="I1718" s="19">
        <v>44735</v>
      </c>
      <c r="J1718" s="19" t="str">
        <f ca="1">IF(Ugovori_OPULJP[[#This Row],[DATUM ZAVRŠETKA OPERACIJE]]&lt;TODAY(),"završen","u provedbi")</f>
        <v>završen</v>
      </c>
      <c r="K1718" s="18" t="s">
        <v>6153</v>
      </c>
      <c r="L1718" s="18" t="s">
        <v>209</v>
      </c>
      <c r="M1718" s="42">
        <v>0.85</v>
      </c>
      <c r="N1718" s="42">
        <v>0.15</v>
      </c>
      <c r="O1718" s="27">
        <f>Ugovori_OPULJP[[#This Row],[Bespovratna sredstva - Ukupno (EU+Nac) HRK
= Ukupna ugovorena vrijednost bespovratnih sredstava]]*Ugovori_OPULJP[[#This Row],[EU STOPA SUFINANCIRANJA %
EU CO-FINANCING RATE %]]</f>
        <v>1235284.192</v>
      </c>
      <c r="P1718" s="27">
        <f>Ugovori_OPULJP[[#This Row],[Bespovratna sredstva - Ukupno (EU+Nac) HRK
= Ukupna ugovorena vrijednost bespovratnih sredstava]]*Ugovori_OPULJP[[#This Row],[STOPA NACIONALNOG SUFINANCIRANJA %]]</f>
        <v>217991.32800000001</v>
      </c>
      <c r="Q1718" s="27">
        <v>1453275.52</v>
      </c>
      <c r="R1718" s="27">
        <v>0</v>
      </c>
      <c r="S1718" s="27">
        <v>0</v>
      </c>
      <c r="T1718" s="20">
        <f>Ugovori_OPULJP[[#This Row],[Bespovratna sredstva - Ukupno (EU+Nac) HRK
= Ukupna ugovorena vrijednost bespovratnih sredstava]]+Ugovori_OPULJP[[#This Row],[Javni doprinos korisnika - HRK]]+Ugovori_OPULJP[[#This Row],[Privatni doprinos korisnika - HRK]]</f>
        <v>1453275.52</v>
      </c>
      <c r="U1718" s="17" t="s">
        <v>32</v>
      </c>
      <c r="V1718" s="17" t="s">
        <v>29</v>
      </c>
      <c r="W1718" s="35" t="s">
        <v>6154</v>
      </c>
      <c r="X1718" s="35" t="s">
        <v>5041</v>
      </c>
      <c r="Y1718" s="11"/>
    </row>
    <row r="1719" spans="1:25" ht="63.75" customHeight="1" x14ac:dyDescent="0.2">
      <c r="A1719" s="33" t="s">
        <v>6155</v>
      </c>
      <c r="B1719" s="34" t="s">
        <v>700</v>
      </c>
      <c r="C1719" s="35" t="s">
        <v>5477</v>
      </c>
      <c r="D1719" s="35" t="s">
        <v>6063</v>
      </c>
      <c r="E1719" s="17" t="s">
        <v>231</v>
      </c>
      <c r="F1719" s="37" t="s">
        <v>6156</v>
      </c>
      <c r="G1719" s="37" t="s">
        <v>6157</v>
      </c>
      <c r="H1719" s="19">
        <v>44043</v>
      </c>
      <c r="I1719" s="19">
        <v>44773</v>
      </c>
      <c r="J1719" s="19" t="str">
        <f ca="1">IF(Ugovori_OPULJP[[#This Row],[DATUM ZAVRŠETKA OPERACIJE]]&lt;TODAY(),"završen","u provedbi")</f>
        <v>u provedbi</v>
      </c>
      <c r="K1719" s="18" t="s">
        <v>6158</v>
      </c>
      <c r="L1719" s="18" t="s">
        <v>31</v>
      </c>
      <c r="M1719" s="42">
        <v>0.85</v>
      </c>
      <c r="N1719" s="42">
        <v>0.15</v>
      </c>
      <c r="O1719" s="27">
        <f>Ugovori_OPULJP[[#This Row],[Bespovratna sredstva - Ukupno (EU+Nac) HRK
= Ukupna ugovorena vrijednost bespovratnih sredstava]]*Ugovori_OPULJP[[#This Row],[EU STOPA SUFINANCIRANJA %
EU CO-FINANCING RATE %]]</f>
        <v>1274236.173</v>
      </c>
      <c r="P1719" s="27">
        <f>Ugovori_OPULJP[[#This Row],[Bespovratna sredstva - Ukupno (EU+Nac) HRK
= Ukupna ugovorena vrijednost bespovratnih sredstava]]*Ugovori_OPULJP[[#This Row],[STOPA NACIONALNOG SUFINANCIRANJA %]]</f>
        <v>224865.20699999997</v>
      </c>
      <c r="Q1719" s="27">
        <v>1499101.38</v>
      </c>
      <c r="R1719" s="27">
        <v>0</v>
      </c>
      <c r="S1719" s="27">
        <v>79999.95</v>
      </c>
      <c r="T1719" s="20">
        <f>Ugovori_OPULJP[[#This Row],[Bespovratna sredstva - Ukupno (EU+Nac) HRK
= Ukupna ugovorena vrijednost bespovratnih sredstava]]+Ugovori_OPULJP[[#This Row],[Javni doprinos korisnika - HRK]]+Ugovori_OPULJP[[#This Row],[Privatni doprinos korisnika - HRK]]</f>
        <v>1579101.3299999998</v>
      </c>
      <c r="U1719" s="17" t="s">
        <v>32</v>
      </c>
      <c r="V1719" s="17" t="s">
        <v>29</v>
      </c>
      <c r="W1719" s="35" t="s">
        <v>6159</v>
      </c>
      <c r="X1719" s="35" t="s">
        <v>5041</v>
      </c>
      <c r="Y1719" s="11"/>
    </row>
    <row r="1720" spans="1:25" ht="63.75" customHeight="1" x14ac:dyDescent="0.2">
      <c r="A1720" s="33" t="s">
        <v>6160</v>
      </c>
      <c r="B1720" s="34" t="s">
        <v>700</v>
      </c>
      <c r="C1720" s="35" t="s">
        <v>5477</v>
      </c>
      <c r="D1720" s="35" t="s">
        <v>6063</v>
      </c>
      <c r="E1720" s="17" t="s">
        <v>231</v>
      </c>
      <c r="F1720" s="37" t="s">
        <v>6161</v>
      </c>
      <c r="G1720" s="37" t="s">
        <v>1549</v>
      </c>
      <c r="H1720" s="19">
        <v>43948</v>
      </c>
      <c r="I1720" s="19">
        <v>44678</v>
      </c>
      <c r="J1720" s="19" t="str">
        <f ca="1">IF(Ugovori_OPULJP[[#This Row],[DATUM ZAVRŠETKA OPERACIJE]]&lt;TODAY(),"završen","u provedbi")</f>
        <v>završen</v>
      </c>
      <c r="K1720" s="18" t="s">
        <v>6162</v>
      </c>
      <c r="L1720" s="18" t="s">
        <v>354</v>
      </c>
      <c r="M1720" s="42">
        <v>0.85</v>
      </c>
      <c r="N1720" s="42">
        <v>0.15</v>
      </c>
      <c r="O1720" s="27">
        <f>Ugovori_OPULJP[[#This Row],[Bespovratna sredstva - Ukupno (EU+Nac) HRK
= Ukupna ugovorena vrijednost bespovratnih sredstava]]*Ugovori_OPULJP[[#This Row],[EU STOPA SUFINANCIRANJA %
EU CO-FINANCING RATE %]]</f>
        <v>1269024.925</v>
      </c>
      <c r="P1720" s="27">
        <f>Ugovori_OPULJP[[#This Row],[Bespovratna sredstva - Ukupno (EU+Nac) HRK
= Ukupna ugovorena vrijednost bespovratnih sredstava]]*Ugovori_OPULJP[[#This Row],[STOPA NACIONALNOG SUFINANCIRANJA %]]</f>
        <v>223945.57499999998</v>
      </c>
      <c r="Q1720" s="27">
        <v>1492970.5</v>
      </c>
      <c r="R1720" s="27">
        <v>0</v>
      </c>
      <c r="S1720" s="27">
        <v>0</v>
      </c>
      <c r="T1720" s="20">
        <f>Ugovori_OPULJP[[#This Row],[Bespovratna sredstva - Ukupno (EU+Nac) HRK
= Ukupna ugovorena vrijednost bespovratnih sredstava]]+Ugovori_OPULJP[[#This Row],[Javni doprinos korisnika - HRK]]+Ugovori_OPULJP[[#This Row],[Privatni doprinos korisnika - HRK]]</f>
        <v>1492970.5</v>
      </c>
      <c r="U1720" s="17" t="s">
        <v>32</v>
      </c>
      <c r="V1720" s="17" t="s">
        <v>29</v>
      </c>
      <c r="W1720" s="35" t="s">
        <v>6163</v>
      </c>
      <c r="X1720" s="35" t="s">
        <v>5041</v>
      </c>
      <c r="Y1720" s="11"/>
    </row>
    <row r="1721" spans="1:25" ht="63.75" customHeight="1" x14ac:dyDescent="0.2">
      <c r="A1721" s="33" t="s">
        <v>6164</v>
      </c>
      <c r="B1721" s="34" t="s">
        <v>700</v>
      </c>
      <c r="C1721" s="35" t="s">
        <v>5477</v>
      </c>
      <c r="D1721" s="35" t="s">
        <v>6063</v>
      </c>
      <c r="E1721" s="17" t="s">
        <v>231</v>
      </c>
      <c r="F1721" s="37" t="s">
        <v>12890</v>
      </c>
      <c r="G1721" s="37" t="s">
        <v>1623</v>
      </c>
      <c r="H1721" s="19">
        <v>43983</v>
      </c>
      <c r="I1721" s="19">
        <v>44713</v>
      </c>
      <c r="J1721" s="19" t="str">
        <f ca="1">IF(Ugovori_OPULJP[[#This Row],[DATUM ZAVRŠETKA OPERACIJE]]&lt;TODAY(),"završen","u provedbi")</f>
        <v>završen</v>
      </c>
      <c r="K1721" s="18" t="s">
        <v>324</v>
      </c>
      <c r="L1721" s="18" t="s">
        <v>324</v>
      </c>
      <c r="M1721" s="42">
        <v>0.85</v>
      </c>
      <c r="N1721" s="42">
        <v>0.15</v>
      </c>
      <c r="O1721" s="27">
        <f>Ugovori_OPULJP[[#This Row],[Bespovratna sredstva - Ukupno (EU+Nac) HRK
= Ukupna ugovorena vrijednost bespovratnih sredstava]]*Ugovori_OPULJP[[#This Row],[EU STOPA SUFINANCIRANJA %
EU CO-FINANCING RATE %]]</f>
        <v>998819.22399999993</v>
      </c>
      <c r="P1721" s="27">
        <f>Ugovori_OPULJP[[#This Row],[Bespovratna sredstva - Ukupno (EU+Nac) HRK
= Ukupna ugovorena vrijednost bespovratnih sredstava]]*Ugovori_OPULJP[[#This Row],[STOPA NACIONALNOG SUFINANCIRANJA %]]</f>
        <v>176262.21599999999</v>
      </c>
      <c r="Q1721" s="27">
        <v>1175081.44</v>
      </c>
      <c r="R1721" s="27">
        <v>0</v>
      </c>
      <c r="S1721" s="27">
        <v>0</v>
      </c>
      <c r="T1721" s="20">
        <f>Ugovori_OPULJP[[#This Row],[Bespovratna sredstva - Ukupno (EU+Nac) HRK
= Ukupna ugovorena vrijednost bespovratnih sredstava]]+Ugovori_OPULJP[[#This Row],[Javni doprinos korisnika - HRK]]+Ugovori_OPULJP[[#This Row],[Privatni doprinos korisnika - HRK]]</f>
        <v>1175081.44</v>
      </c>
      <c r="U1721" s="17" t="s">
        <v>32</v>
      </c>
      <c r="V1721" s="17" t="s">
        <v>29</v>
      </c>
      <c r="W1721" s="35" t="s">
        <v>6165</v>
      </c>
      <c r="X1721" s="35" t="s">
        <v>5041</v>
      </c>
      <c r="Y1721" s="11"/>
    </row>
    <row r="1722" spans="1:25" ht="63.75" customHeight="1" x14ac:dyDescent="0.2">
      <c r="A1722" s="33" t="s">
        <v>6166</v>
      </c>
      <c r="B1722" s="34" t="s">
        <v>700</v>
      </c>
      <c r="C1722" s="35" t="s">
        <v>5477</v>
      </c>
      <c r="D1722" s="35" t="s">
        <v>6063</v>
      </c>
      <c r="E1722" s="17" t="s">
        <v>231</v>
      </c>
      <c r="F1722" s="37" t="s">
        <v>6167</v>
      </c>
      <c r="G1722" s="37" t="s">
        <v>6168</v>
      </c>
      <c r="H1722" s="19">
        <v>44136</v>
      </c>
      <c r="I1722" s="19">
        <v>44866</v>
      </c>
      <c r="J1722" s="19" t="str">
        <f ca="1">IF(Ugovori_OPULJP[[#This Row],[DATUM ZAVRŠETKA OPERACIJE]]&lt;TODAY(),"završen","u provedbi")</f>
        <v>u provedbi</v>
      </c>
      <c r="K1722" s="18" t="s">
        <v>6169</v>
      </c>
      <c r="L1722" s="18" t="s">
        <v>31</v>
      </c>
      <c r="M1722" s="42">
        <v>0.85</v>
      </c>
      <c r="N1722" s="42">
        <v>0.15</v>
      </c>
      <c r="O1722" s="27">
        <f>Ugovori_OPULJP[[#This Row],[Bespovratna sredstva - Ukupno (EU+Nac) HRK
= Ukupna ugovorena vrijednost bespovratnih sredstava]]*Ugovori_OPULJP[[#This Row],[EU STOPA SUFINANCIRANJA %
EU CO-FINANCING RATE %]]</f>
        <v>1219966.852</v>
      </c>
      <c r="P1722" s="27">
        <f>Ugovori_OPULJP[[#This Row],[Bespovratna sredstva - Ukupno (EU+Nac) HRK
= Ukupna ugovorena vrijednost bespovratnih sredstava]]*Ugovori_OPULJP[[#This Row],[STOPA NACIONALNOG SUFINANCIRANJA %]]</f>
        <v>215288.26800000001</v>
      </c>
      <c r="Q1722" s="27">
        <v>1435255.12</v>
      </c>
      <c r="R1722" s="27">
        <v>0</v>
      </c>
      <c r="S1722" s="27">
        <v>0</v>
      </c>
      <c r="T1722" s="20">
        <f>Ugovori_OPULJP[[#This Row],[Bespovratna sredstva - Ukupno (EU+Nac) HRK
= Ukupna ugovorena vrijednost bespovratnih sredstava]]+Ugovori_OPULJP[[#This Row],[Javni doprinos korisnika - HRK]]+Ugovori_OPULJP[[#This Row],[Privatni doprinos korisnika - HRK]]</f>
        <v>1435255.12</v>
      </c>
      <c r="U1722" s="17" t="s">
        <v>32</v>
      </c>
      <c r="V1722" s="17" t="s">
        <v>29</v>
      </c>
      <c r="W1722" s="35" t="s">
        <v>6170</v>
      </c>
      <c r="X1722" s="35" t="s">
        <v>5041</v>
      </c>
      <c r="Y1722" s="11"/>
    </row>
    <row r="1723" spans="1:25" ht="63.75" customHeight="1" x14ac:dyDescent="0.2">
      <c r="A1723" s="33" t="s">
        <v>6171</v>
      </c>
      <c r="B1723" s="34" t="s">
        <v>700</v>
      </c>
      <c r="C1723" s="35" t="s">
        <v>5477</v>
      </c>
      <c r="D1723" s="35" t="s">
        <v>6063</v>
      </c>
      <c r="E1723" s="17" t="s">
        <v>231</v>
      </c>
      <c r="F1723" s="37" t="s">
        <v>6172</v>
      </c>
      <c r="G1723" s="37" t="s">
        <v>3044</v>
      </c>
      <c r="H1723" s="19">
        <v>44109</v>
      </c>
      <c r="I1723" s="19">
        <v>44839</v>
      </c>
      <c r="J1723" s="19" t="str">
        <f ca="1">IF(Ugovori_OPULJP[[#This Row],[DATUM ZAVRŠETKA OPERACIJE]]&lt;TODAY(),"završen","u provedbi")</f>
        <v>u provedbi</v>
      </c>
      <c r="K1723" s="18" t="s">
        <v>6065</v>
      </c>
      <c r="L1723" s="18" t="s">
        <v>97</v>
      </c>
      <c r="M1723" s="42">
        <v>0.85</v>
      </c>
      <c r="N1723" s="42">
        <v>0.15</v>
      </c>
      <c r="O1723" s="27">
        <f>Ugovori_OPULJP[[#This Row],[Bespovratna sredstva - Ukupno (EU+Nac) HRK
= Ukupna ugovorena vrijednost bespovratnih sredstava]]*Ugovori_OPULJP[[#This Row],[EU STOPA SUFINANCIRANJA %
EU CO-FINANCING RATE %]]</f>
        <v>858627.84</v>
      </c>
      <c r="P1723" s="27">
        <f>Ugovori_OPULJP[[#This Row],[Bespovratna sredstva - Ukupno (EU+Nac) HRK
= Ukupna ugovorena vrijednost bespovratnih sredstava]]*Ugovori_OPULJP[[#This Row],[STOPA NACIONALNOG SUFINANCIRANJA %]]</f>
        <v>151522.56</v>
      </c>
      <c r="Q1723" s="27">
        <v>1010150.4</v>
      </c>
      <c r="R1723" s="27">
        <v>0</v>
      </c>
      <c r="S1723" s="27">
        <v>0</v>
      </c>
      <c r="T1723" s="20">
        <f>Ugovori_OPULJP[[#This Row],[Bespovratna sredstva - Ukupno (EU+Nac) HRK
= Ukupna ugovorena vrijednost bespovratnih sredstava]]+Ugovori_OPULJP[[#This Row],[Javni doprinos korisnika - HRK]]+Ugovori_OPULJP[[#This Row],[Privatni doprinos korisnika - HRK]]</f>
        <v>1010150.4</v>
      </c>
      <c r="U1723" s="17" t="s">
        <v>32</v>
      </c>
      <c r="V1723" s="17" t="s">
        <v>29</v>
      </c>
      <c r="W1723" s="35" t="s">
        <v>6173</v>
      </c>
      <c r="X1723" s="35" t="s">
        <v>5041</v>
      </c>
      <c r="Y1723" s="11"/>
    </row>
    <row r="1724" spans="1:25" ht="63.75" customHeight="1" x14ac:dyDescent="0.2">
      <c r="A1724" s="33" t="s">
        <v>6174</v>
      </c>
      <c r="B1724" s="34" t="s">
        <v>700</v>
      </c>
      <c r="C1724" s="35" t="s">
        <v>5477</v>
      </c>
      <c r="D1724" s="35" t="s">
        <v>6063</v>
      </c>
      <c r="E1724" s="17" t="s">
        <v>231</v>
      </c>
      <c r="F1724" s="37" t="s">
        <v>6175</v>
      </c>
      <c r="G1724" s="37" t="s">
        <v>6176</v>
      </c>
      <c r="H1724" s="19">
        <v>44013</v>
      </c>
      <c r="I1724" s="19">
        <v>44743</v>
      </c>
      <c r="J1724" s="19" t="str">
        <f ca="1">IF(Ugovori_OPULJP[[#This Row],[DATUM ZAVRŠETKA OPERACIJE]]&lt;TODAY(),"završen","u provedbi")</f>
        <v>završen</v>
      </c>
      <c r="K1724" s="18" t="s">
        <v>30</v>
      </c>
      <c r="L1724" s="18" t="s">
        <v>31</v>
      </c>
      <c r="M1724" s="42">
        <v>0.85</v>
      </c>
      <c r="N1724" s="42">
        <v>0.15</v>
      </c>
      <c r="O1724" s="27">
        <f>Ugovori_OPULJP[[#This Row],[Bespovratna sredstva - Ukupno (EU+Nac) HRK
= Ukupna ugovorena vrijednost bespovratnih sredstava]]*Ugovori_OPULJP[[#This Row],[EU STOPA SUFINANCIRANJA %
EU CO-FINANCING RATE %]]</f>
        <v>1110375.247</v>
      </c>
      <c r="P1724" s="27">
        <f>Ugovori_OPULJP[[#This Row],[Bespovratna sredstva - Ukupno (EU+Nac) HRK
= Ukupna ugovorena vrijednost bespovratnih sredstava]]*Ugovori_OPULJP[[#This Row],[STOPA NACIONALNOG SUFINANCIRANJA %]]</f>
        <v>195948.573</v>
      </c>
      <c r="Q1724" s="27">
        <v>1306323.82</v>
      </c>
      <c r="R1724" s="27">
        <v>0</v>
      </c>
      <c r="S1724" s="27">
        <v>0</v>
      </c>
      <c r="T1724" s="20">
        <f>Ugovori_OPULJP[[#This Row],[Bespovratna sredstva - Ukupno (EU+Nac) HRK
= Ukupna ugovorena vrijednost bespovratnih sredstava]]+Ugovori_OPULJP[[#This Row],[Javni doprinos korisnika - HRK]]+Ugovori_OPULJP[[#This Row],[Privatni doprinos korisnika - HRK]]</f>
        <v>1306323.82</v>
      </c>
      <c r="U1724" s="17" t="s">
        <v>32</v>
      </c>
      <c r="V1724" s="17" t="s">
        <v>29</v>
      </c>
      <c r="W1724" s="35" t="s">
        <v>6177</v>
      </c>
      <c r="X1724" s="35" t="s">
        <v>5041</v>
      </c>
      <c r="Y1724" s="11"/>
    </row>
    <row r="1725" spans="1:25" ht="63.75" customHeight="1" x14ac:dyDescent="0.2">
      <c r="A1725" s="33" t="s">
        <v>6178</v>
      </c>
      <c r="B1725" s="34" t="s">
        <v>700</v>
      </c>
      <c r="C1725" s="35" t="s">
        <v>5477</v>
      </c>
      <c r="D1725" s="35" t="s">
        <v>6063</v>
      </c>
      <c r="E1725" s="17" t="s">
        <v>231</v>
      </c>
      <c r="F1725" s="37" t="s">
        <v>6179</v>
      </c>
      <c r="G1725" s="37" t="s">
        <v>1078</v>
      </c>
      <c r="H1725" s="19">
        <v>44036</v>
      </c>
      <c r="I1725" s="19">
        <v>44766</v>
      </c>
      <c r="J1725" s="19" t="str">
        <f ca="1">IF(Ugovori_OPULJP[[#This Row],[DATUM ZAVRŠETKA OPERACIJE]]&lt;TODAY(),"završen","u provedbi")</f>
        <v>u provedbi</v>
      </c>
      <c r="K1725" s="18" t="s">
        <v>102</v>
      </c>
      <c r="L1725" s="18" t="s">
        <v>102</v>
      </c>
      <c r="M1725" s="42">
        <v>0.85</v>
      </c>
      <c r="N1725" s="42">
        <v>0.15</v>
      </c>
      <c r="O1725" s="27">
        <f>Ugovori_OPULJP[[#This Row],[Bespovratna sredstva - Ukupno (EU+Nac) HRK
= Ukupna ugovorena vrijednost bespovratnih sredstava]]*Ugovori_OPULJP[[#This Row],[EU STOPA SUFINANCIRANJA %
EU CO-FINANCING RATE %]]</f>
        <v>1148801.8770000001</v>
      </c>
      <c r="P1725" s="27">
        <f>Ugovori_OPULJP[[#This Row],[Bespovratna sredstva - Ukupno (EU+Nac) HRK
= Ukupna ugovorena vrijednost bespovratnih sredstava]]*Ugovori_OPULJP[[#This Row],[STOPA NACIONALNOG SUFINANCIRANJA %]]</f>
        <v>202729.74300000002</v>
      </c>
      <c r="Q1725" s="27">
        <v>1351531.62</v>
      </c>
      <c r="R1725" s="27">
        <v>0</v>
      </c>
      <c r="S1725" s="27">
        <v>0</v>
      </c>
      <c r="T1725" s="20">
        <f>Ugovori_OPULJP[[#This Row],[Bespovratna sredstva - Ukupno (EU+Nac) HRK
= Ukupna ugovorena vrijednost bespovratnih sredstava]]+Ugovori_OPULJP[[#This Row],[Javni doprinos korisnika - HRK]]+Ugovori_OPULJP[[#This Row],[Privatni doprinos korisnika - HRK]]</f>
        <v>1351531.62</v>
      </c>
      <c r="U1725" s="17" t="s">
        <v>32</v>
      </c>
      <c r="V1725" s="17" t="s">
        <v>29</v>
      </c>
      <c r="W1725" s="35" t="s">
        <v>6180</v>
      </c>
      <c r="X1725" s="35" t="s">
        <v>5041</v>
      </c>
      <c r="Y1725" s="11"/>
    </row>
    <row r="1726" spans="1:25" ht="63.75" customHeight="1" x14ac:dyDescent="0.2">
      <c r="A1726" s="33" t="s">
        <v>6181</v>
      </c>
      <c r="B1726" s="34" t="s">
        <v>700</v>
      </c>
      <c r="C1726" s="35" t="s">
        <v>5477</v>
      </c>
      <c r="D1726" s="35" t="s">
        <v>6063</v>
      </c>
      <c r="E1726" s="17" t="s">
        <v>231</v>
      </c>
      <c r="F1726" s="37" t="s">
        <v>6182</v>
      </c>
      <c r="G1726" s="37" t="s">
        <v>1658</v>
      </c>
      <c r="H1726" s="19">
        <v>44131</v>
      </c>
      <c r="I1726" s="19">
        <v>44861</v>
      </c>
      <c r="J1726" s="19" t="str">
        <f ca="1">IF(Ugovori_OPULJP[[#This Row],[DATUM ZAVRŠETKA OPERACIJE]]&lt;TODAY(),"završen","u provedbi")</f>
        <v>u provedbi</v>
      </c>
      <c r="K1726" s="18" t="s">
        <v>324</v>
      </c>
      <c r="L1726" s="18" t="s">
        <v>324</v>
      </c>
      <c r="M1726" s="42">
        <v>0.85</v>
      </c>
      <c r="N1726" s="42">
        <v>0.15</v>
      </c>
      <c r="O1726" s="27">
        <f>Ugovori_OPULJP[[#This Row],[Bespovratna sredstva - Ukupno (EU+Nac) HRK
= Ukupna ugovorena vrijednost bespovratnih sredstava]]*Ugovori_OPULJP[[#This Row],[EU STOPA SUFINANCIRANJA %
EU CO-FINANCING RATE %]]</f>
        <v>1133862.906</v>
      </c>
      <c r="P1726" s="27">
        <f>Ugovori_OPULJP[[#This Row],[Bespovratna sredstva - Ukupno (EU+Nac) HRK
= Ukupna ugovorena vrijednost bespovratnih sredstava]]*Ugovori_OPULJP[[#This Row],[STOPA NACIONALNOG SUFINANCIRANJA %]]</f>
        <v>200093.454</v>
      </c>
      <c r="Q1726" s="27">
        <v>1333956.3600000001</v>
      </c>
      <c r="R1726" s="27">
        <v>0</v>
      </c>
      <c r="S1726" s="27">
        <v>0</v>
      </c>
      <c r="T1726" s="20">
        <f>Ugovori_OPULJP[[#This Row],[Bespovratna sredstva - Ukupno (EU+Nac) HRK
= Ukupna ugovorena vrijednost bespovratnih sredstava]]+Ugovori_OPULJP[[#This Row],[Javni doprinos korisnika - HRK]]+Ugovori_OPULJP[[#This Row],[Privatni doprinos korisnika - HRK]]</f>
        <v>1333956.3600000001</v>
      </c>
      <c r="U1726" s="17" t="s">
        <v>32</v>
      </c>
      <c r="V1726" s="17" t="s">
        <v>29</v>
      </c>
      <c r="W1726" s="35" t="s">
        <v>6183</v>
      </c>
      <c r="X1726" s="35" t="s">
        <v>5041</v>
      </c>
      <c r="Y1726" s="11"/>
    </row>
    <row r="1727" spans="1:25" ht="63.75" customHeight="1" x14ac:dyDescent="0.2">
      <c r="A1727" s="33" t="s">
        <v>6184</v>
      </c>
      <c r="B1727" s="34" t="s">
        <v>700</v>
      </c>
      <c r="C1727" s="35" t="s">
        <v>5477</v>
      </c>
      <c r="D1727" s="35" t="s">
        <v>6063</v>
      </c>
      <c r="E1727" s="17" t="s">
        <v>231</v>
      </c>
      <c r="F1727" s="37" t="s">
        <v>6185</v>
      </c>
      <c r="G1727" s="37" t="s">
        <v>913</v>
      </c>
      <c r="H1727" s="19">
        <v>44013</v>
      </c>
      <c r="I1727" s="19">
        <v>44562</v>
      </c>
      <c r="J1727" s="19" t="str">
        <f ca="1">IF(Ugovori_OPULJP[[#This Row],[DATUM ZAVRŠETKA OPERACIJE]]&lt;TODAY(),"završen","u provedbi")</f>
        <v>završen</v>
      </c>
      <c r="K1727" s="18" t="s">
        <v>6186</v>
      </c>
      <c r="L1727" s="18" t="s">
        <v>31</v>
      </c>
      <c r="M1727" s="42">
        <v>0.85</v>
      </c>
      <c r="N1727" s="42">
        <v>0.15</v>
      </c>
      <c r="O1727" s="27">
        <f>Ugovori_OPULJP[[#This Row],[Bespovratna sredstva - Ukupno (EU+Nac) HRK
= Ukupna ugovorena vrijednost bespovratnih sredstava]]*Ugovori_OPULJP[[#This Row],[EU STOPA SUFINANCIRANJA %
EU CO-FINANCING RATE %]]</f>
        <v>1260263.55</v>
      </c>
      <c r="P1727" s="27">
        <f>Ugovori_OPULJP[[#This Row],[Bespovratna sredstva - Ukupno (EU+Nac) HRK
= Ukupna ugovorena vrijednost bespovratnih sredstava]]*Ugovori_OPULJP[[#This Row],[STOPA NACIONALNOG SUFINANCIRANJA %]]</f>
        <v>222399.44999999998</v>
      </c>
      <c r="Q1727" s="27">
        <v>1482663</v>
      </c>
      <c r="R1727" s="27">
        <v>0</v>
      </c>
      <c r="S1727" s="27">
        <v>0</v>
      </c>
      <c r="T1727" s="20">
        <f>Ugovori_OPULJP[[#This Row],[Bespovratna sredstva - Ukupno (EU+Nac) HRK
= Ukupna ugovorena vrijednost bespovratnih sredstava]]+Ugovori_OPULJP[[#This Row],[Javni doprinos korisnika - HRK]]+Ugovori_OPULJP[[#This Row],[Privatni doprinos korisnika - HRK]]</f>
        <v>1482663</v>
      </c>
      <c r="U1727" s="17" t="s">
        <v>32</v>
      </c>
      <c r="V1727" s="17" t="s">
        <v>29</v>
      </c>
      <c r="W1727" s="35" t="s">
        <v>6187</v>
      </c>
      <c r="X1727" s="35" t="s">
        <v>5041</v>
      </c>
      <c r="Y1727" s="11"/>
    </row>
    <row r="1728" spans="1:25" ht="63.75" customHeight="1" x14ac:dyDescent="0.2">
      <c r="A1728" s="33" t="s">
        <v>6188</v>
      </c>
      <c r="B1728" s="34" t="s">
        <v>700</v>
      </c>
      <c r="C1728" s="35" t="s">
        <v>5477</v>
      </c>
      <c r="D1728" s="35" t="s">
        <v>6063</v>
      </c>
      <c r="E1728" s="17" t="s">
        <v>231</v>
      </c>
      <c r="F1728" s="37" t="s">
        <v>6189</v>
      </c>
      <c r="G1728" s="37" t="s">
        <v>6190</v>
      </c>
      <c r="H1728" s="19">
        <v>44013</v>
      </c>
      <c r="I1728" s="19">
        <v>44562</v>
      </c>
      <c r="J1728" s="19" t="str">
        <f ca="1">IF(Ugovori_OPULJP[[#This Row],[DATUM ZAVRŠETKA OPERACIJE]]&lt;TODAY(),"završen","u provedbi")</f>
        <v>završen</v>
      </c>
      <c r="K1728" s="18" t="s">
        <v>6191</v>
      </c>
      <c r="L1728" s="18" t="s">
        <v>31</v>
      </c>
      <c r="M1728" s="42">
        <v>0.85</v>
      </c>
      <c r="N1728" s="42">
        <v>0.15</v>
      </c>
      <c r="O1728" s="27">
        <f>Ugovori_OPULJP[[#This Row],[Bespovratna sredstva - Ukupno (EU+Nac) HRK
= Ukupna ugovorena vrijednost bespovratnih sredstava]]*Ugovori_OPULJP[[#This Row],[EU STOPA SUFINANCIRANJA %
EU CO-FINANCING RATE %]]</f>
        <v>1274867.3999999999</v>
      </c>
      <c r="P1728" s="27">
        <f>Ugovori_OPULJP[[#This Row],[Bespovratna sredstva - Ukupno (EU+Nac) HRK
= Ukupna ugovorena vrijednost bespovratnih sredstava]]*Ugovori_OPULJP[[#This Row],[STOPA NACIONALNOG SUFINANCIRANJA %]]</f>
        <v>224976.6</v>
      </c>
      <c r="Q1728" s="27">
        <v>1499844</v>
      </c>
      <c r="R1728" s="27">
        <v>0</v>
      </c>
      <c r="S1728" s="27">
        <v>0</v>
      </c>
      <c r="T1728" s="20">
        <f>Ugovori_OPULJP[[#This Row],[Bespovratna sredstva - Ukupno (EU+Nac) HRK
= Ukupna ugovorena vrijednost bespovratnih sredstava]]+Ugovori_OPULJP[[#This Row],[Javni doprinos korisnika - HRK]]+Ugovori_OPULJP[[#This Row],[Privatni doprinos korisnika - HRK]]</f>
        <v>1499844</v>
      </c>
      <c r="U1728" s="17" t="s">
        <v>32</v>
      </c>
      <c r="V1728" s="17" t="s">
        <v>29</v>
      </c>
      <c r="W1728" s="35" t="s">
        <v>6192</v>
      </c>
      <c r="X1728" s="35" t="s">
        <v>5041</v>
      </c>
      <c r="Y1728" s="11"/>
    </row>
    <row r="1729" spans="1:25" ht="63.75" customHeight="1" x14ac:dyDescent="0.2">
      <c r="A1729" s="33" t="s">
        <v>6193</v>
      </c>
      <c r="B1729" s="34" t="s">
        <v>700</v>
      </c>
      <c r="C1729" s="35" t="s">
        <v>5477</v>
      </c>
      <c r="D1729" s="35" t="s">
        <v>6063</v>
      </c>
      <c r="E1729" s="17" t="s">
        <v>231</v>
      </c>
      <c r="F1729" s="37" t="s">
        <v>6194</v>
      </c>
      <c r="G1729" s="37" t="s">
        <v>2096</v>
      </c>
      <c r="H1729" s="19">
        <v>44109</v>
      </c>
      <c r="I1729" s="19">
        <v>44839</v>
      </c>
      <c r="J1729" s="19" t="str">
        <f ca="1">IF(Ugovori_OPULJP[[#This Row],[DATUM ZAVRŠETKA OPERACIJE]]&lt;TODAY(),"završen","u provedbi")</f>
        <v>u provedbi</v>
      </c>
      <c r="K1729" s="18" t="s">
        <v>97</v>
      </c>
      <c r="L1729" s="18" t="s">
        <v>97</v>
      </c>
      <c r="M1729" s="42">
        <v>0.85</v>
      </c>
      <c r="N1729" s="42">
        <v>0.15</v>
      </c>
      <c r="O1729" s="27">
        <f>Ugovori_OPULJP[[#This Row],[Bespovratna sredstva - Ukupno (EU+Nac) HRK
= Ukupna ugovorena vrijednost bespovratnih sredstava]]*Ugovori_OPULJP[[#This Row],[EU STOPA SUFINANCIRANJA %
EU CO-FINANCING RATE %]]</f>
        <v>677654</v>
      </c>
      <c r="P1729" s="27">
        <f>Ugovori_OPULJP[[#This Row],[Bespovratna sredstva - Ukupno (EU+Nac) HRK
= Ukupna ugovorena vrijednost bespovratnih sredstava]]*Ugovori_OPULJP[[#This Row],[STOPA NACIONALNOG SUFINANCIRANJA %]]</f>
        <v>119586</v>
      </c>
      <c r="Q1729" s="27">
        <v>797240</v>
      </c>
      <c r="R1729" s="27">
        <v>0</v>
      </c>
      <c r="S1729" s="27">
        <v>0</v>
      </c>
      <c r="T1729" s="20">
        <f>Ugovori_OPULJP[[#This Row],[Bespovratna sredstva - Ukupno (EU+Nac) HRK
= Ukupna ugovorena vrijednost bespovratnih sredstava]]+Ugovori_OPULJP[[#This Row],[Javni doprinos korisnika - HRK]]+Ugovori_OPULJP[[#This Row],[Privatni doprinos korisnika - HRK]]</f>
        <v>797240</v>
      </c>
      <c r="U1729" s="17" t="s">
        <v>32</v>
      </c>
      <c r="V1729" s="17" t="s">
        <v>29</v>
      </c>
      <c r="W1729" s="35" t="s">
        <v>6195</v>
      </c>
      <c r="X1729" s="35" t="s">
        <v>5041</v>
      </c>
      <c r="Y1729" s="11"/>
    </row>
    <row r="1730" spans="1:25" ht="63.75" customHeight="1" x14ac:dyDescent="0.2">
      <c r="A1730" s="33" t="s">
        <v>6196</v>
      </c>
      <c r="B1730" s="34" t="s">
        <v>700</v>
      </c>
      <c r="C1730" s="35" t="s">
        <v>5477</v>
      </c>
      <c r="D1730" s="35" t="s">
        <v>6063</v>
      </c>
      <c r="E1730" s="17" t="s">
        <v>231</v>
      </c>
      <c r="F1730" s="37" t="s">
        <v>6197</v>
      </c>
      <c r="G1730" s="37" t="s">
        <v>1126</v>
      </c>
      <c r="H1730" s="19">
        <v>44043</v>
      </c>
      <c r="I1730" s="19">
        <v>44773</v>
      </c>
      <c r="J1730" s="19" t="str">
        <f ca="1">IF(Ugovori_OPULJP[[#This Row],[DATUM ZAVRŠETKA OPERACIJE]]&lt;TODAY(),"završen","u provedbi")</f>
        <v>u provedbi</v>
      </c>
      <c r="K1730" s="18" t="s">
        <v>6198</v>
      </c>
      <c r="L1730" s="18" t="s">
        <v>209</v>
      </c>
      <c r="M1730" s="42">
        <v>0.85</v>
      </c>
      <c r="N1730" s="42">
        <v>0.15</v>
      </c>
      <c r="O1730" s="27">
        <f>Ugovori_OPULJP[[#This Row],[Bespovratna sredstva - Ukupno (EU+Nac) HRK
= Ukupna ugovorena vrijednost bespovratnih sredstava]]*Ugovori_OPULJP[[#This Row],[EU STOPA SUFINANCIRANJA %
EU CO-FINANCING RATE %]]</f>
        <v>1270712.8125</v>
      </c>
      <c r="P1730" s="27">
        <f>Ugovori_OPULJP[[#This Row],[Bespovratna sredstva - Ukupno (EU+Nac) HRK
= Ukupna ugovorena vrijednost bespovratnih sredstava]]*Ugovori_OPULJP[[#This Row],[STOPA NACIONALNOG SUFINANCIRANJA %]]</f>
        <v>224243.4375</v>
      </c>
      <c r="Q1730" s="27">
        <v>1494956.25</v>
      </c>
      <c r="R1730" s="27">
        <v>0</v>
      </c>
      <c r="S1730" s="27">
        <v>0</v>
      </c>
      <c r="T1730" s="20">
        <f>Ugovori_OPULJP[[#This Row],[Bespovratna sredstva - Ukupno (EU+Nac) HRK
= Ukupna ugovorena vrijednost bespovratnih sredstava]]+Ugovori_OPULJP[[#This Row],[Javni doprinos korisnika - HRK]]+Ugovori_OPULJP[[#This Row],[Privatni doprinos korisnika - HRK]]</f>
        <v>1494956.25</v>
      </c>
      <c r="U1730" s="17" t="s">
        <v>32</v>
      </c>
      <c r="V1730" s="17" t="s">
        <v>29</v>
      </c>
      <c r="W1730" s="35" t="s">
        <v>6199</v>
      </c>
      <c r="X1730" s="35" t="s">
        <v>5041</v>
      </c>
      <c r="Y1730" s="11"/>
    </row>
    <row r="1731" spans="1:25" ht="63.75" customHeight="1" x14ac:dyDescent="0.2">
      <c r="A1731" s="33" t="s">
        <v>6200</v>
      </c>
      <c r="B1731" s="34" t="s">
        <v>700</v>
      </c>
      <c r="C1731" s="35" t="s">
        <v>5477</v>
      </c>
      <c r="D1731" s="35" t="s">
        <v>6063</v>
      </c>
      <c r="E1731" s="17" t="s">
        <v>231</v>
      </c>
      <c r="F1731" s="37" t="s">
        <v>6201</v>
      </c>
      <c r="G1731" s="37" t="s">
        <v>5703</v>
      </c>
      <c r="H1731" s="19">
        <v>43924</v>
      </c>
      <c r="I1731" s="19">
        <v>44654</v>
      </c>
      <c r="J1731" s="19" t="str">
        <f ca="1">IF(Ugovori_OPULJP[[#This Row],[DATUM ZAVRŠETKA OPERACIJE]]&lt;TODAY(),"završen","u provedbi")</f>
        <v>završen</v>
      </c>
      <c r="K1731" s="18" t="s">
        <v>6202</v>
      </c>
      <c r="L1731" s="18" t="s">
        <v>171</v>
      </c>
      <c r="M1731" s="42">
        <v>0.85</v>
      </c>
      <c r="N1731" s="42">
        <v>0.15</v>
      </c>
      <c r="O1731" s="27">
        <f>Ugovori_OPULJP[[#This Row],[Bespovratna sredstva - Ukupno (EU+Nac) HRK
= Ukupna ugovorena vrijednost bespovratnih sredstava]]*Ugovori_OPULJP[[#This Row],[EU STOPA SUFINANCIRANJA %
EU CO-FINANCING RATE %]]</f>
        <v>1274493.706</v>
      </c>
      <c r="P1731" s="27">
        <f>Ugovori_OPULJP[[#This Row],[Bespovratna sredstva - Ukupno (EU+Nac) HRK
= Ukupna ugovorena vrijednost bespovratnih sredstava]]*Ugovori_OPULJP[[#This Row],[STOPA NACIONALNOG SUFINANCIRANJA %]]</f>
        <v>224910.65400000001</v>
      </c>
      <c r="Q1731" s="27">
        <v>1499404.36</v>
      </c>
      <c r="R1731" s="27">
        <v>0</v>
      </c>
      <c r="S1731" s="27">
        <v>0</v>
      </c>
      <c r="T1731" s="20">
        <f>Ugovori_OPULJP[[#This Row],[Bespovratna sredstva - Ukupno (EU+Nac) HRK
= Ukupna ugovorena vrijednost bespovratnih sredstava]]+Ugovori_OPULJP[[#This Row],[Javni doprinos korisnika - HRK]]+Ugovori_OPULJP[[#This Row],[Privatni doprinos korisnika - HRK]]</f>
        <v>1499404.36</v>
      </c>
      <c r="U1731" s="17" t="s">
        <v>32</v>
      </c>
      <c r="V1731" s="17" t="s">
        <v>29</v>
      </c>
      <c r="W1731" s="35" t="s">
        <v>6203</v>
      </c>
      <c r="X1731" s="35" t="s">
        <v>5041</v>
      </c>
      <c r="Y1731" s="11"/>
    </row>
    <row r="1732" spans="1:25" ht="63.75" customHeight="1" x14ac:dyDescent="0.2">
      <c r="A1732" s="33" t="s">
        <v>6204</v>
      </c>
      <c r="B1732" s="34" t="s">
        <v>700</v>
      </c>
      <c r="C1732" s="35" t="s">
        <v>5477</v>
      </c>
      <c r="D1732" s="35" t="s">
        <v>6063</v>
      </c>
      <c r="E1732" s="17" t="s">
        <v>231</v>
      </c>
      <c r="F1732" s="37" t="s">
        <v>6205</v>
      </c>
      <c r="G1732" s="37" t="s">
        <v>133</v>
      </c>
      <c r="H1732" s="19">
        <v>43966</v>
      </c>
      <c r="I1732" s="19">
        <v>44696</v>
      </c>
      <c r="J1732" s="19" t="str">
        <f ca="1">IF(Ugovori_OPULJP[[#This Row],[DATUM ZAVRŠETKA OPERACIJE]]&lt;TODAY(),"završen","u provedbi")</f>
        <v>završen</v>
      </c>
      <c r="K1732" s="18" t="s">
        <v>30</v>
      </c>
      <c r="L1732" s="18" t="s">
        <v>31</v>
      </c>
      <c r="M1732" s="42">
        <v>0.85</v>
      </c>
      <c r="N1732" s="42">
        <v>0.15</v>
      </c>
      <c r="O1732" s="27">
        <f>Ugovori_OPULJP[[#This Row],[Bespovratna sredstva - Ukupno (EU+Nac) HRK
= Ukupna ugovorena vrijednost bespovratnih sredstava]]*Ugovori_OPULJP[[#This Row],[EU STOPA SUFINANCIRANJA %
EU CO-FINANCING RATE %]]</f>
        <v>1274995.3844999999</v>
      </c>
      <c r="P1732" s="27">
        <f>Ugovori_OPULJP[[#This Row],[Bespovratna sredstva - Ukupno (EU+Nac) HRK
= Ukupna ugovorena vrijednost bespovratnih sredstava]]*Ugovori_OPULJP[[#This Row],[STOPA NACIONALNOG SUFINANCIRANJA %]]</f>
        <v>224999.18549999999</v>
      </c>
      <c r="Q1732" s="27">
        <v>1499994.57</v>
      </c>
      <c r="R1732" s="27">
        <v>0</v>
      </c>
      <c r="S1732" s="27">
        <v>0</v>
      </c>
      <c r="T1732" s="20">
        <f>Ugovori_OPULJP[[#This Row],[Bespovratna sredstva - Ukupno (EU+Nac) HRK
= Ukupna ugovorena vrijednost bespovratnih sredstava]]+Ugovori_OPULJP[[#This Row],[Javni doprinos korisnika - HRK]]+Ugovori_OPULJP[[#This Row],[Privatni doprinos korisnika - HRK]]</f>
        <v>1499994.57</v>
      </c>
      <c r="U1732" s="17" t="s">
        <v>32</v>
      </c>
      <c r="V1732" s="17" t="s">
        <v>29</v>
      </c>
      <c r="W1732" s="35" t="s">
        <v>6206</v>
      </c>
      <c r="X1732" s="35" t="s">
        <v>5041</v>
      </c>
      <c r="Y1732" s="11"/>
    </row>
    <row r="1733" spans="1:25" ht="63.75" customHeight="1" x14ac:dyDescent="0.2">
      <c r="A1733" s="33" t="s">
        <v>6207</v>
      </c>
      <c r="B1733" s="34" t="s">
        <v>700</v>
      </c>
      <c r="C1733" s="35" t="s">
        <v>5477</v>
      </c>
      <c r="D1733" s="35" t="s">
        <v>6063</v>
      </c>
      <c r="E1733" s="17" t="s">
        <v>231</v>
      </c>
      <c r="F1733" s="37" t="s">
        <v>6208</v>
      </c>
      <c r="G1733" s="37" t="s">
        <v>133</v>
      </c>
      <c r="H1733" s="19">
        <v>43952</v>
      </c>
      <c r="I1733" s="19">
        <v>44682</v>
      </c>
      <c r="J1733" s="19" t="str">
        <f ca="1">IF(Ugovori_OPULJP[[#This Row],[DATUM ZAVRŠETKA OPERACIJE]]&lt;TODAY(),"završen","u provedbi")</f>
        <v>završen</v>
      </c>
      <c r="K1733" s="18" t="s">
        <v>6209</v>
      </c>
      <c r="L1733" s="18" t="s">
        <v>31</v>
      </c>
      <c r="M1733" s="42">
        <v>0.85</v>
      </c>
      <c r="N1733" s="42">
        <v>0.15</v>
      </c>
      <c r="O1733" s="27">
        <f>Ugovori_OPULJP[[#This Row],[Bespovratna sredstva - Ukupno (EU+Nac) HRK
= Ukupna ugovorena vrijednost bespovratnih sredstava]]*Ugovori_OPULJP[[#This Row],[EU STOPA SUFINANCIRANJA %
EU CO-FINANCING RATE %]]</f>
        <v>1275000</v>
      </c>
      <c r="P1733" s="27">
        <f>Ugovori_OPULJP[[#This Row],[Bespovratna sredstva - Ukupno (EU+Nac) HRK
= Ukupna ugovorena vrijednost bespovratnih sredstava]]*Ugovori_OPULJP[[#This Row],[STOPA NACIONALNOG SUFINANCIRANJA %]]</f>
        <v>225000</v>
      </c>
      <c r="Q1733" s="27">
        <v>1500000</v>
      </c>
      <c r="R1733" s="27">
        <v>0</v>
      </c>
      <c r="S1733" s="27">
        <v>0</v>
      </c>
      <c r="T1733" s="20">
        <f>Ugovori_OPULJP[[#This Row],[Bespovratna sredstva - Ukupno (EU+Nac) HRK
= Ukupna ugovorena vrijednost bespovratnih sredstava]]+Ugovori_OPULJP[[#This Row],[Javni doprinos korisnika - HRK]]+Ugovori_OPULJP[[#This Row],[Privatni doprinos korisnika - HRK]]</f>
        <v>1500000</v>
      </c>
      <c r="U1733" s="17" t="s">
        <v>32</v>
      </c>
      <c r="V1733" s="17" t="s">
        <v>29</v>
      </c>
      <c r="W1733" s="35" t="s">
        <v>6210</v>
      </c>
      <c r="X1733" s="35" t="s">
        <v>5041</v>
      </c>
      <c r="Y1733" s="11"/>
    </row>
    <row r="1734" spans="1:25" ht="63.75" customHeight="1" x14ac:dyDescent="0.2">
      <c r="A1734" s="33" t="s">
        <v>6211</v>
      </c>
      <c r="B1734" s="34" t="s">
        <v>700</v>
      </c>
      <c r="C1734" s="35" t="s">
        <v>5477</v>
      </c>
      <c r="D1734" s="35" t="s">
        <v>6063</v>
      </c>
      <c r="E1734" s="17" t="s">
        <v>231</v>
      </c>
      <c r="F1734" s="37" t="s">
        <v>6212</v>
      </c>
      <c r="G1734" s="37" t="s">
        <v>133</v>
      </c>
      <c r="H1734" s="19">
        <v>44046</v>
      </c>
      <c r="I1734" s="19">
        <v>44776</v>
      </c>
      <c r="J1734" s="19" t="str">
        <f ca="1">IF(Ugovori_OPULJP[[#This Row],[DATUM ZAVRŠETKA OPERACIJE]]&lt;TODAY(),"završen","u provedbi")</f>
        <v>u provedbi</v>
      </c>
      <c r="K1734" s="18" t="s">
        <v>6213</v>
      </c>
      <c r="L1734" s="18" t="s">
        <v>31</v>
      </c>
      <c r="M1734" s="42">
        <v>0.85</v>
      </c>
      <c r="N1734" s="42">
        <v>0.15</v>
      </c>
      <c r="O1734" s="27">
        <f>Ugovori_OPULJP[[#This Row],[Bespovratna sredstva - Ukupno (EU+Nac) HRK
= Ukupna ugovorena vrijednost bespovratnih sredstava]]*Ugovori_OPULJP[[#This Row],[EU STOPA SUFINANCIRANJA %
EU CO-FINANCING RATE %]]</f>
        <v>1275000</v>
      </c>
      <c r="P1734" s="27">
        <f>Ugovori_OPULJP[[#This Row],[Bespovratna sredstva - Ukupno (EU+Nac) HRK
= Ukupna ugovorena vrijednost bespovratnih sredstava]]*Ugovori_OPULJP[[#This Row],[STOPA NACIONALNOG SUFINANCIRANJA %]]</f>
        <v>225000</v>
      </c>
      <c r="Q1734" s="27">
        <v>1500000</v>
      </c>
      <c r="R1734" s="27">
        <v>0</v>
      </c>
      <c r="S1734" s="27">
        <v>0</v>
      </c>
      <c r="T1734" s="20">
        <f>Ugovori_OPULJP[[#This Row],[Bespovratna sredstva - Ukupno (EU+Nac) HRK
= Ukupna ugovorena vrijednost bespovratnih sredstava]]+Ugovori_OPULJP[[#This Row],[Javni doprinos korisnika - HRK]]+Ugovori_OPULJP[[#This Row],[Privatni doprinos korisnika - HRK]]</f>
        <v>1500000</v>
      </c>
      <c r="U1734" s="17" t="s">
        <v>32</v>
      </c>
      <c r="V1734" s="17" t="s">
        <v>29</v>
      </c>
      <c r="W1734" s="35" t="s">
        <v>6214</v>
      </c>
      <c r="X1734" s="35" t="s">
        <v>5041</v>
      </c>
      <c r="Y1734" s="11"/>
    </row>
    <row r="1735" spans="1:25" ht="63.75" customHeight="1" x14ac:dyDescent="0.2">
      <c r="A1735" s="33" t="s">
        <v>6215</v>
      </c>
      <c r="B1735" s="34" t="s">
        <v>700</v>
      </c>
      <c r="C1735" s="35" t="s">
        <v>5477</v>
      </c>
      <c r="D1735" s="35" t="s">
        <v>6063</v>
      </c>
      <c r="E1735" s="17" t="s">
        <v>231</v>
      </c>
      <c r="F1735" s="37" t="s">
        <v>12891</v>
      </c>
      <c r="G1735" s="37" t="s">
        <v>2195</v>
      </c>
      <c r="H1735" s="19">
        <v>43952</v>
      </c>
      <c r="I1735" s="19">
        <v>44682</v>
      </c>
      <c r="J1735" s="19" t="str">
        <f ca="1">IF(Ugovori_OPULJP[[#This Row],[DATUM ZAVRŠETKA OPERACIJE]]&lt;TODAY(),"završen","u provedbi")</f>
        <v>završen</v>
      </c>
      <c r="K1735" s="18" t="s">
        <v>6216</v>
      </c>
      <c r="L1735" s="18" t="s">
        <v>31</v>
      </c>
      <c r="M1735" s="42">
        <v>0.85</v>
      </c>
      <c r="N1735" s="42">
        <v>0.15</v>
      </c>
      <c r="O1735" s="27">
        <f>Ugovori_OPULJP[[#This Row],[Bespovratna sredstva - Ukupno (EU+Nac) HRK
= Ukupna ugovorena vrijednost bespovratnih sredstava]]*Ugovori_OPULJP[[#This Row],[EU STOPA SUFINANCIRANJA %
EU CO-FINANCING RATE %]]</f>
        <v>1269170.5725</v>
      </c>
      <c r="P1735" s="27">
        <f>Ugovori_OPULJP[[#This Row],[Bespovratna sredstva - Ukupno (EU+Nac) HRK
= Ukupna ugovorena vrijednost bespovratnih sredstava]]*Ugovori_OPULJP[[#This Row],[STOPA NACIONALNOG SUFINANCIRANJA %]]</f>
        <v>223971.2775</v>
      </c>
      <c r="Q1735" s="27">
        <v>1493141.85</v>
      </c>
      <c r="R1735" s="27">
        <v>0</v>
      </c>
      <c r="S1735" s="27">
        <v>0</v>
      </c>
      <c r="T1735" s="20">
        <f>Ugovori_OPULJP[[#This Row],[Bespovratna sredstva - Ukupno (EU+Nac) HRK
= Ukupna ugovorena vrijednost bespovratnih sredstava]]+Ugovori_OPULJP[[#This Row],[Javni doprinos korisnika - HRK]]+Ugovori_OPULJP[[#This Row],[Privatni doprinos korisnika - HRK]]</f>
        <v>1493141.85</v>
      </c>
      <c r="U1735" s="17" t="s">
        <v>32</v>
      </c>
      <c r="V1735" s="17" t="s">
        <v>29</v>
      </c>
      <c r="W1735" s="35" t="s">
        <v>6217</v>
      </c>
      <c r="X1735" s="35" t="s">
        <v>5041</v>
      </c>
      <c r="Y1735" s="11"/>
    </row>
    <row r="1736" spans="1:25" ht="63.75" customHeight="1" x14ac:dyDescent="0.2">
      <c r="A1736" s="33" t="s">
        <v>6218</v>
      </c>
      <c r="B1736" s="34" t="s">
        <v>700</v>
      </c>
      <c r="C1736" s="35" t="s">
        <v>5477</v>
      </c>
      <c r="D1736" s="35" t="s">
        <v>6063</v>
      </c>
      <c r="E1736" s="17" t="s">
        <v>231</v>
      </c>
      <c r="F1736" s="37" t="s">
        <v>6219</v>
      </c>
      <c r="G1736" s="37" t="s">
        <v>2195</v>
      </c>
      <c r="H1736" s="19">
        <v>43952</v>
      </c>
      <c r="I1736" s="19">
        <v>44741</v>
      </c>
      <c r="J1736" s="19" t="str">
        <f ca="1">IF(Ugovori_OPULJP[[#This Row],[DATUM ZAVRŠETKA OPERACIJE]]&lt;TODAY(),"završen","u provedbi")</f>
        <v>završen</v>
      </c>
      <c r="K1736" s="18" t="s">
        <v>6220</v>
      </c>
      <c r="L1736" s="18" t="s">
        <v>31</v>
      </c>
      <c r="M1736" s="42">
        <v>0.85</v>
      </c>
      <c r="N1736" s="42">
        <v>0.15</v>
      </c>
      <c r="O1736" s="27">
        <f>Ugovori_OPULJP[[#This Row],[Bespovratna sredstva - Ukupno (EU+Nac) HRK
= Ukupna ugovorena vrijednost bespovratnih sredstava]]*Ugovori_OPULJP[[#This Row],[EU STOPA SUFINANCIRANJA %
EU CO-FINANCING RATE %]]</f>
        <v>1273885.871</v>
      </c>
      <c r="P1736" s="27">
        <f>Ugovori_OPULJP[[#This Row],[Bespovratna sredstva - Ukupno (EU+Nac) HRK
= Ukupna ugovorena vrijednost bespovratnih sredstava]]*Ugovori_OPULJP[[#This Row],[STOPA NACIONALNOG SUFINANCIRANJA %]]</f>
        <v>224803.389</v>
      </c>
      <c r="Q1736" s="27">
        <v>1498689.26</v>
      </c>
      <c r="R1736" s="27">
        <v>0</v>
      </c>
      <c r="S1736" s="27">
        <v>0</v>
      </c>
      <c r="T1736" s="20">
        <f>Ugovori_OPULJP[[#This Row],[Bespovratna sredstva - Ukupno (EU+Nac) HRK
= Ukupna ugovorena vrijednost bespovratnih sredstava]]+Ugovori_OPULJP[[#This Row],[Javni doprinos korisnika - HRK]]+Ugovori_OPULJP[[#This Row],[Privatni doprinos korisnika - HRK]]</f>
        <v>1498689.26</v>
      </c>
      <c r="U1736" s="17" t="s">
        <v>32</v>
      </c>
      <c r="V1736" s="17" t="s">
        <v>29</v>
      </c>
      <c r="W1736" s="35" t="s">
        <v>6221</v>
      </c>
      <c r="X1736" s="35" t="s">
        <v>5041</v>
      </c>
      <c r="Y1736" s="11"/>
    </row>
    <row r="1737" spans="1:25" ht="63.75" customHeight="1" x14ac:dyDescent="0.2">
      <c r="A1737" s="33" t="s">
        <v>6222</v>
      </c>
      <c r="B1737" s="34" t="s">
        <v>700</v>
      </c>
      <c r="C1737" s="35" t="s">
        <v>5477</v>
      </c>
      <c r="D1737" s="35" t="s">
        <v>6063</v>
      </c>
      <c r="E1737" s="17" t="s">
        <v>231</v>
      </c>
      <c r="F1737" s="37" t="s">
        <v>6223</v>
      </c>
      <c r="G1737" s="37" t="s">
        <v>3875</v>
      </c>
      <c r="H1737" s="19">
        <v>44131</v>
      </c>
      <c r="I1737" s="19">
        <v>44861</v>
      </c>
      <c r="J1737" s="19" t="str">
        <f ca="1">IF(Ugovori_OPULJP[[#This Row],[DATUM ZAVRŠETKA OPERACIJE]]&lt;TODAY(),"završen","u provedbi")</f>
        <v>u provedbi</v>
      </c>
      <c r="K1737" s="18" t="s">
        <v>290</v>
      </c>
      <c r="L1737" s="18" t="s">
        <v>77</v>
      </c>
      <c r="M1737" s="42">
        <v>0.85</v>
      </c>
      <c r="N1737" s="42">
        <v>0.15</v>
      </c>
      <c r="O1737" s="27">
        <f>Ugovori_OPULJP[[#This Row],[Bespovratna sredstva - Ukupno (EU+Nac) HRK
= Ukupna ugovorena vrijednost bespovratnih sredstava]]*Ugovori_OPULJP[[#This Row],[EU STOPA SUFINANCIRANJA %
EU CO-FINANCING RATE %]]</f>
        <v>803573</v>
      </c>
      <c r="P1737" s="27">
        <f>Ugovori_OPULJP[[#This Row],[Bespovratna sredstva - Ukupno (EU+Nac) HRK
= Ukupna ugovorena vrijednost bespovratnih sredstava]]*Ugovori_OPULJP[[#This Row],[STOPA NACIONALNOG SUFINANCIRANJA %]]</f>
        <v>141807</v>
      </c>
      <c r="Q1737" s="27">
        <v>945380</v>
      </c>
      <c r="R1737" s="27">
        <v>0</v>
      </c>
      <c r="S1737" s="27">
        <v>0</v>
      </c>
      <c r="T1737" s="20">
        <f>Ugovori_OPULJP[[#This Row],[Bespovratna sredstva - Ukupno (EU+Nac) HRK
= Ukupna ugovorena vrijednost bespovratnih sredstava]]+Ugovori_OPULJP[[#This Row],[Javni doprinos korisnika - HRK]]+Ugovori_OPULJP[[#This Row],[Privatni doprinos korisnika - HRK]]</f>
        <v>945380</v>
      </c>
      <c r="U1737" s="17" t="s">
        <v>32</v>
      </c>
      <c r="V1737" s="17" t="s">
        <v>29</v>
      </c>
      <c r="W1737" s="35" t="s">
        <v>6224</v>
      </c>
      <c r="X1737" s="35" t="s">
        <v>5041</v>
      </c>
      <c r="Y1737" s="11"/>
    </row>
    <row r="1738" spans="1:25" ht="63.75" customHeight="1" x14ac:dyDescent="0.2">
      <c r="A1738" s="33" t="s">
        <v>6225</v>
      </c>
      <c r="B1738" s="34" t="s">
        <v>700</v>
      </c>
      <c r="C1738" s="35" t="s">
        <v>5477</v>
      </c>
      <c r="D1738" s="35" t="s">
        <v>6063</v>
      </c>
      <c r="E1738" s="17" t="s">
        <v>231</v>
      </c>
      <c r="F1738" s="37" t="s">
        <v>12892</v>
      </c>
      <c r="G1738" s="37" t="s">
        <v>1377</v>
      </c>
      <c r="H1738" s="19">
        <v>44032</v>
      </c>
      <c r="I1738" s="19">
        <v>44762</v>
      </c>
      <c r="J1738" s="19" t="str">
        <f ca="1">IF(Ugovori_OPULJP[[#This Row],[DATUM ZAVRŠETKA OPERACIJE]]&lt;TODAY(),"završen","u provedbi")</f>
        <v>u provedbi</v>
      </c>
      <c r="K1738" s="18" t="s">
        <v>6226</v>
      </c>
      <c r="L1738" s="18" t="s">
        <v>184</v>
      </c>
      <c r="M1738" s="42">
        <v>0.85</v>
      </c>
      <c r="N1738" s="42">
        <v>0.15</v>
      </c>
      <c r="O1738" s="27">
        <f>Ugovori_OPULJP[[#This Row],[Bespovratna sredstva - Ukupno (EU+Nac) HRK
= Ukupna ugovorena vrijednost bespovratnih sredstava]]*Ugovori_OPULJP[[#This Row],[EU STOPA SUFINANCIRANJA %
EU CO-FINANCING RATE %]]</f>
        <v>1264187.6174999999</v>
      </c>
      <c r="P1738" s="27">
        <f>Ugovori_OPULJP[[#This Row],[Bespovratna sredstva - Ukupno (EU+Nac) HRK
= Ukupna ugovorena vrijednost bespovratnih sredstava]]*Ugovori_OPULJP[[#This Row],[STOPA NACIONALNOG SUFINANCIRANJA %]]</f>
        <v>223091.9325</v>
      </c>
      <c r="Q1738" s="27">
        <v>1487279.55</v>
      </c>
      <c r="R1738" s="27">
        <v>0</v>
      </c>
      <c r="S1738" s="27">
        <v>0</v>
      </c>
      <c r="T1738" s="20">
        <f>Ugovori_OPULJP[[#This Row],[Bespovratna sredstva - Ukupno (EU+Nac) HRK
= Ukupna ugovorena vrijednost bespovratnih sredstava]]+Ugovori_OPULJP[[#This Row],[Javni doprinos korisnika - HRK]]+Ugovori_OPULJP[[#This Row],[Privatni doprinos korisnika - HRK]]</f>
        <v>1487279.55</v>
      </c>
      <c r="U1738" s="17" t="s">
        <v>32</v>
      </c>
      <c r="V1738" s="17" t="s">
        <v>29</v>
      </c>
      <c r="W1738" s="35" t="s">
        <v>6227</v>
      </c>
      <c r="X1738" s="35" t="s">
        <v>5041</v>
      </c>
      <c r="Y1738" s="11"/>
    </row>
    <row r="1739" spans="1:25" ht="63.75" customHeight="1" x14ac:dyDescent="0.2">
      <c r="A1739" s="33" t="s">
        <v>6228</v>
      </c>
      <c r="B1739" s="34" t="s">
        <v>700</v>
      </c>
      <c r="C1739" s="35" t="s">
        <v>5477</v>
      </c>
      <c r="D1739" s="35" t="s">
        <v>6063</v>
      </c>
      <c r="E1739" s="17" t="s">
        <v>231</v>
      </c>
      <c r="F1739" s="37" t="s">
        <v>6229</v>
      </c>
      <c r="G1739" s="37" t="s">
        <v>1377</v>
      </c>
      <c r="H1739" s="19">
        <v>43924</v>
      </c>
      <c r="I1739" s="19">
        <v>44716</v>
      </c>
      <c r="J1739" s="19" t="str">
        <f ca="1">IF(Ugovori_OPULJP[[#This Row],[DATUM ZAVRŠETKA OPERACIJE]]&lt;TODAY(),"završen","u provedbi")</f>
        <v>završen</v>
      </c>
      <c r="K1739" s="18" t="s">
        <v>6230</v>
      </c>
      <c r="L1739" s="18" t="s">
        <v>184</v>
      </c>
      <c r="M1739" s="42">
        <v>0.85</v>
      </c>
      <c r="N1739" s="42">
        <v>0.15</v>
      </c>
      <c r="O1739" s="27">
        <f>Ugovori_OPULJP[[#This Row],[Bespovratna sredstva - Ukupno (EU+Nac) HRK
= Ukupna ugovorena vrijednost bespovratnih sredstava]]*Ugovori_OPULJP[[#This Row],[EU STOPA SUFINANCIRANJA %
EU CO-FINANCING RATE %]]</f>
        <v>1272174.2175</v>
      </c>
      <c r="P1739" s="27">
        <f>Ugovori_OPULJP[[#This Row],[Bespovratna sredstva - Ukupno (EU+Nac) HRK
= Ukupna ugovorena vrijednost bespovratnih sredstava]]*Ugovori_OPULJP[[#This Row],[STOPA NACIONALNOG SUFINANCIRANJA %]]</f>
        <v>224501.33249999999</v>
      </c>
      <c r="Q1739" s="27">
        <v>1496675.55</v>
      </c>
      <c r="R1739" s="27">
        <v>0</v>
      </c>
      <c r="S1739" s="27">
        <v>0</v>
      </c>
      <c r="T1739" s="20">
        <f>Ugovori_OPULJP[[#This Row],[Bespovratna sredstva - Ukupno (EU+Nac) HRK
= Ukupna ugovorena vrijednost bespovratnih sredstava]]+Ugovori_OPULJP[[#This Row],[Javni doprinos korisnika - HRK]]+Ugovori_OPULJP[[#This Row],[Privatni doprinos korisnika - HRK]]</f>
        <v>1496675.55</v>
      </c>
      <c r="U1739" s="17" t="s">
        <v>32</v>
      </c>
      <c r="V1739" s="17" t="s">
        <v>29</v>
      </c>
      <c r="W1739" s="35" t="s">
        <v>6231</v>
      </c>
      <c r="X1739" s="35" t="s">
        <v>5041</v>
      </c>
      <c r="Y1739" s="11"/>
    </row>
    <row r="1740" spans="1:25" ht="63.75" customHeight="1" x14ac:dyDescent="0.2">
      <c r="A1740" s="33" t="s">
        <v>6232</v>
      </c>
      <c r="B1740" s="34" t="s">
        <v>700</v>
      </c>
      <c r="C1740" s="35" t="s">
        <v>5477</v>
      </c>
      <c r="D1740" s="35" t="s">
        <v>6063</v>
      </c>
      <c r="E1740" s="17" t="s">
        <v>231</v>
      </c>
      <c r="F1740" s="37" t="s">
        <v>6233</v>
      </c>
      <c r="G1740" s="37" t="s">
        <v>2496</v>
      </c>
      <c r="H1740" s="19">
        <v>43922</v>
      </c>
      <c r="I1740" s="19">
        <v>44652</v>
      </c>
      <c r="J1740" s="19" t="str">
        <f ca="1">IF(Ugovori_OPULJP[[#This Row],[DATUM ZAVRŠETKA OPERACIJE]]&lt;TODAY(),"završen","u provedbi")</f>
        <v>završen</v>
      </c>
      <c r="K1740" s="18" t="s">
        <v>158</v>
      </c>
      <c r="L1740" s="18" t="s">
        <v>248</v>
      </c>
      <c r="M1740" s="42">
        <v>0.85</v>
      </c>
      <c r="N1740" s="42">
        <v>0.15</v>
      </c>
      <c r="O1740" s="27">
        <f>Ugovori_OPULJP[[#This Row],[Bespovratna sredstva - Ukupno (EU+Nac) HRK
= Ukupna ugovorena vrijednost bespovratnih sredstava]]*Ugovori_OPULJP[[#This Row],[EU STOPA SUFINANCIRANJA %
EU CO-FINANCING RATE %]]</f>
        <v>1185706.8370000001</v>
      </c>
      <c r="P1740" s="27">
        <f>Ugovori_OPULJP[[#This Row],[Bespovratna sredstva - Ukupno (EU+Nac) HRK
= Ukupna ugovorena vrijednost bespovratnih sredstava]]*Ugovori_OPULJP[[#This Row],[STOPA NACIONALNOG SUFINANCIRANJA %]]</f>
        <v>209242.383</v>
      </c>
      <c r="Q1740" s="27">
        <v>1394949.22</v>
      </c>
      <c r="R1740" s="27">
        <v>0</v>
      </c>
      <c r="S1740" s="27">
        <v>0</v>
      </c>
      <c r="T1740" s="20">
        <f>Ugovori_OPULJP[[#This Row],[Bespovratna sredstva - Ukupno (EU+Nac) HRK
= Ukupna ugovorena vrijednost bespovratnih sredstava]]+Ugovori_OPULJP[[#This Row],[Javni doprinos korisnika - HRK]]+Ugovori_OPULJP[[#This Row],[Privatni doprinos korisnika - HRK]]</f>
        <v>1394949.22</v>
      </c>
      <c r="U1740" s="17" t="s">
        <v>32</v>
      </c>
      <c r="V1740" s="17" t="s">
        <v>29</v>
      </c>
      <c r="W1740" s="35" t="s">
        <v>6234</v>
      </c>
      <c r="X1740" s="35" t="s">
        <v>5041</v>
      </c>
      <c r="Y1740" s="11"/>
    </row>
    <row r="1741" spans="1:25" ht="63.75" customHeight="1" x14ac:dyDescent="0.2">
      <c r="A1741" s="33" t="s">
        <v>6235</v>
      </c>
      <c r="B1741" s="34" t="s">
        <v>700</v>
      </c>
      <c r="C1741" s="35" t="s">
        <v>5477</v>
      </c>
      <c r="D1741" s="35" t="s">
        <v>6063</v>
      </c>
      <c r="E1741" s="17" t="s">
        <v>231</v>
      </c>
      <c r="F1741" s="37" t="s">
        <v>6236</v>
      </c>
      <c r="G1741" s="37" t="s">
        <v>31</v>
      </c>
      <c r="H1741" s="19">
        <v>44011</v>
      </c>
      <c r="I1741" s="19">
        <v>44620</v>
      </c>
      <c r="J1741" s="19" t="str">
        <f ca="1">IF(Ugovori_OPULJP[[#This Row],[DATUM ZAVRŠETKA OPERACIJE]]&lt;TODAY(),"završen","u provedbi")</f>
        <v>završen</v>
      </c>
      <c r="K1741" s="18" t="s">
        <v>6237</v>
      </c>
      <c r="L1741" s="18" t="s">
        <v>31</v>
      </c>
      <c r="M1741" s="42">
        <v>0.85</v>
      </c>
      <c r="N1741" s="42">
        <v>0.15</v>
      </c>
      <c r="O1741" s="27">
        <f>Ugovori_OPULJP[[#This Row],[Bespovratna sredstva - Ukupno (EU+Nac) HRK
= Ukupna ugovorena vrijednost bespovratnih sredstava]]*Ugovori_OPULJP[[#This Row],[EU STOPA SUFINANCIRANJA %
EU CO-FINANCING RATE %]]</f>
        <v>1251950.125</v>
      </c>
      <c r="P1741" s="27">
        <f>Ugovori_OPULJP[[#This Row],[Bespovratna sredstva - Ukupno (EU+Nac) HRK
= Ukupna ugovorena vrijednost bespovratnih sredstava]]*Ugovori_OPULJP[[#This Row],[STOPA NACIONALNOG SUFINANCIRANJA %]]</f>
        <v>220932.375</v>
      </c>
      <c r="Q1741" s="27">
        <v>1472882.5</v>
      </c>
      <c r="R1741" s="27">
        <v>0</v>
      </c>
      <c r="S1741" s="27">
        <v>0</v>
      </c>
      <c r="T1741" s="20">
        <f>Ugovori_OPULJP[[#This Row],[Bespovratna sredstva - Ukupno (EU+Nac) HRK
= Ukupna ugovorena vrijednost bespovratnih sredstava]]+Ugovori_OPULJP[[#This Row],[Javni doprinos korisnika - HRK]]+Ugovori_OPULJP[[#This Row],[Privatni doprinos korisnika - HRK]]</f>
        <v>1472882.5</v>
      </c>
      <c r="U1741" s="17" t="s">
        <v>32</v>
      </c>
      <c r="V1741" s="17" t="s">
        <v>29</v>
      </c>
      <c r="W1741" s="35" t="s">
        <v>6238</v>
      </c>
      <c r="X1741" s="35" t="s">
        <v>5041</v>
      </c>
      <c r="Y1741" s="11"/>
    </row>
    <row r="1742" spans="1:25" ht="63.75" customHeight="1" x14ac:dyDescent="0.2">
      <c r="A1742" s="33" t="s">
        <v>6239</v>
      </c>
      <c r="B1742" s="34" t="s">
        <v>700</v>
      </c>
      <c r="C1742" s="35" t="s">
        <v>5477</v>
      </c>
      <c r="D1742" s="35" t="s">
        <v>6063</v>
      </c>
      <c r="E1742" s="17" t="s">
        <v>231</v>
      </c>
      <c r="F1742" s="37" t="s">
        <v>6240</v>
      </c>
      <c r="G1742" s="37" t="s">
        <v>179</v>
      </c>
      <c r="H1742" s="19">
        <v>43952</v>
      </c>
      <c r="I1742" s="19">
        <v>44682</v>
      </c>
      <c r="J1742" s="19" t="str">
        <f ca="1">IF(Ugovori_OPULJP[[#This Row],[DATUM ZAVRŠETKA OPERACIJE]]&lt;TODAY(),"završen","u provedbi")</f>
        <v>završen</v>
      </c>
      <c r="K1742" s="18" t="s">
        <v>6241</v>
      </c>
      <c r="L1742" s="18" t="s">
        <v>31</v>
      </c>
      <c r="M1742" s="42">
        <v>0.85</v>
      </c>
      <c r="N1742" s="42">
        <v>0.15</v>
      </c>
      <c r="O1742" s="27">
        <f>Ugovori_OPULJP[[#This Row],[Bespovratna sredstva - Ukupno (EU+Nac) HRK
= Ukupna ugovorena vrijednost bespovratnih sredstava]]*Ugovori_OPULJP[[#This Row],[EU STOPA SUFINANCIRANJA %
EU CO-FINANCING RATE %]]</f>
        <v>1274475.3119999999</v>
      </c>
      <c r="P1742" s="27">
        <f>Ugovori_OPULJP[[#This Row],[Bespovratna sredstva - Ukupno (EU+Nac) HRK
= Ukupna ugovorena vrijednost bespovratnih sredstava]]*Ugovori_OPULJP[[#This Row],[STOPA NACIONALNOG SUFINANCIRANJA %]]</f>
        <v>224907.408</v>
      </c>
      <c r="Q1742" s="27">
        <v>1499382.72</v>
      </c>
      <c r="R1742" s="27">
        <v>0</v>
      </c>
      <c r="S1742" s="27">
        <v>0</v>
      </c>
      <c r="T1742" s="20">
        <f>Ugovori_OPULJP[[#This Row],[Bespovratna sredstva - Ukupno (EU+Nac) HRK
= Ukupna ugovorena vrijednost bespovratnih sredstava]]+Ugovori_OPULJP[[#This Row],[Javni doprinos korisnika - HRK]]+Ugovori_OPULJP[[#This Row],[Privatni doprinos korisnika - HRK]]</f>
        <v>1499382.72</v>
      </c>
      <c r="U1742" s="17" t="s">
        <v>32</v>
      </c>
      <c r="V1742" s="17" t="s">
        <v>29</v>
      </c>
      <c r="W1742" s="35" t="s">
        <v>6242</v>
      </c>
      <c r="X1742" s="35" t="s">
        <v>5041</v>
      </c>
      <c r="Y1742" s="11"/>
    </row>
    <row r="1743" spans="1:25" ht="63.75" customHeight="1" x14ac:dyDescent="0.2">
      <c r="A1743" s="33" t="s">
        <v>6243</v>
      </c>
      <c r="B1743" s="34" t="s">
        <v>700</v>
      </c>
      <c r="C1743" s="35" t="s">
        <v>5477</v>
      </c>
      <c r="D1743" s="35" t="s">
        <v>6063</v>
      </c>
      <c r="E1743" s="17" t="s">
        <v>231</v>
      </c>
      <c r="F1743" s="37" t="s">
        <v>6244</v>
      </c>
      <c r="G1743" s="37" t="s">
        <v>5990</v>
      </c>
      <c r="H1743" s="19">
        <v>44001</v>
      </c>
      <c r="I1743" s="19">
        <v>44731</v>
      </c>
      <c r="J1743" s="19" t="str">
        <f ca="1">IF(Ugovori_OPULJP[[#This Row],[DATUM ZAVRŠETKA OPERACIJE]]&lt;TODAY(),"završen","u provedbi")</f>
        <v>završen</v>
      </c>
      <c r="K1743" s="18" t="s">
        <v>6245</v>
      </c>
      <c r="L1743" s="18" t="s">
        <v>31</v>
      </c>
      <c r="M1743" s="42">
        <v>0.85</v>
      </c>
      <c r="N1743" s="42">
        <v>0.15</v>
      </c>
      <c r="O1743" s="27">
        <f>Ugovori_OPULJP[[#This Row],[Bespovratna sredstva - Ukupno (EU+Nac) HRK
= Ukupna ugovorena vrijednost bespovratnih sredstava]]*Ugovori_OPULJP[[#This Row],[EU STOPA SUFINANCIRANJA %
EU CO-FINANCING RATE %]]</f>
        <v>1249570.8984999999</v>
      </c>
      <c r="P1743" s="27">
        <f>Ugovori_OPULJP[[#This Row],[Bespovratna sredstva - Ukupno (EU+Nac) HRK
= Ukupna ugovorena vrijednost bespovratnih sredstava]]*Ugovori_OPULJP[[#This Row],[STOPA NACIONALNOG SUFINANCIRANJA %]]</f>
        <v>220512.51149999999</v>
      </c>
      <c r="Q1743" s="27">
        <v>1470083.41</v>
      </c>
      <c r="R1743" s="27">
        <v>0</v>
      </c>
      <c r="S1743" s="27">
        <v>0</v>
      </c>
      <c r="T1743" s="20">
        <f>Ugovori_OPULJP[[#This Row],[Bespovratna sredstva - Ukupno (EU+Nac) HRK
= Ukupna ugovorena vrijednost bespovratnih sredstava]]+Ugovori_OPULJP[[#This Row],[Javni doprinos korisnika - HRK]]+Ugovori_OPULJP[[#This Row],[Privatni doprinos korisnika - HRK]]</f>
        <v>1470083.41</v>
      </c>
      <c r="U1743" s="17" t="s">
        <v>32</v>
      </c>
      <c r="V1743" s="17" t="s">
        <v>29</v>
      </c>
      <c r="W1743" s="35" t="s">
        <v>6246</v>
      </c>
      <c r="X1743" s="35" t="s">
        <v>5041</v>
      </c>
      <c r="Y1743" s="11"/>
    </row>
    <row r="1744" spans="1:25" ht="63.75" customHeight="1" x14ac:dyDescent="0.2">
      <c r="A1744" s="33" t="s">
        <v>6247</v>
      </c>
      <c r="B1744" s="34" t="s">
        <v>700</v>
      </c>
      <c r="C1744" s="35" t="s">
        <v>5477</v>
      </c>
      <c r="D1744" s="35" t="s">
        <v>6063</v>
      </c>
      <c r="E1744" s="17" t="s">
        <v>231</v>
      </c>
      <c r="F1744" s="37" t="s">
        <v>6248</v>
      </c>
      <c r="G1744" s="37" t="s">
        <v>601</v>
      </c>
      <c r="H1744" s="19">
        <v>44138</v>
      </c>
      <c r="I1744" s="19">
        <v>44868</v>
      </c>
      <c r="J1744" s="19" t="str">
        <f ca="1">IF(Ugovori_OPULJP[[#This Row],[DATUM ZAVRŠETKA OPERACIJE]]&lt;TODAY(),"završen","u provedbi")</f>
        <v>u provedbi</v>
      </c>
      <c r="K1744" s="18" t="s">
        <v>6249</v>
      </c>
      <c r="L1744" s="18" t="s">
        <v>102</v>
      </c>
      <c r="M1744" s="42">
        <v>0.85</v>
      </c>
      <c r="N1744" s="42">
        <v>0.15</v>
      </c>
      <c r="O1744" s="27">
        <f>Ugovori_OPULJP[[#This Row],[Bespovratna sredstva - Ukupno (EU+Nac) HRK
= Ukupna ugovorena vrijednost bespovratnih sredstava]]*Ugovori_OPULJP[[#This Row],[EU STOPA SUFINANCIRANJA %
EU CO-FINANCING RATE %]]</f>
        <v>1093986.7879999999</v>
      </c>
      <c r="P1744" s="27">
        <f>Ugovori_OPULJP[[#This Row],[Bespovratna sredstva - Ukupno (EU+Nac) HRK
= Ukupna ugovorena vrijednost bespovratnih sredstava]]*Ugovori_OPULJP[[#This Row],[STOPA NACIONALNOG SUFINANCIRANJA %]]</f>
        <v>193056.492</v>
      </c>
      <c r="Q1744" s="27">
        <v>1287043.28</v>
      </c>
      <c r="R1744" s="27">
        <v>0</v>
      </c>
      <c r="S1744" s="27">
        <v>0</v>
      </c>
      <c r="T1744" s="20">
        <f>Ugovori_OPULJP[[#This Row],[Bespovratna sredstva - Ukupno (EU+Nac) HRK
= Ukupna ugovorena vrijednost bespovratnih sredstava]]+Ugovori_OPULJP[[#This Row],[Javni doprinos korisnika - HRK]]+Ugovori_OPULJP[[#This Row],[Privatni doprinos korisnika - HRK]]</f>
        <v>1287043.28</v>
      </c>
      <c r="U1744" s="17" t="s">
        <v>32</v>
      </c>
      <c r="V1744" s="17" t="s">
        <v>29</v>
      </c>
      <c r="W1744" s="35" t="s">
        <v>6250</v>
      </c>
      <c r="X1744" s="35" t="s">
        <v>5041</v>
      </c>
      <c r="Y1744" s="11"/>
    </row>
    <row r="1745" spans="1:25" ht="63.75" customHeight="1" x14ac:dyDescent="0.2">
      <c r="A1745" s="33" t="s">
        <v>6251</v>
      </c>
      <c r="B1745" s="34" t="s">
        <v>700</v>
      </c>
      <c r="C1745" s="35" t="s">
        <v>5477</v>
      </c>
      <c r="D1745" s="35" t="s">
        <v>6063</v>
      </c>
      <c r="E1745" s="17" t="s">
        <v>231</v>
      </c>
      <c r="F1745" s="37" t="s">
        <v>12893</v>
      </c>
      <c r="G1745" s="37" t="s">
        <v>2413</v>
      </c>
      <c r="H1745" s="19">
        <v>43927</v>
      </c>
      <c r="I1745" s="19">
        <v>44657</v>
      </c>
      <c r="J1745" s="19" t="str">
        <f ca="1">IF(Ugovori_OPULJP[[#This Row],[DATUM ZAVRŠETKA OPERACIJE]]&lt;TODAY(),"završen","u provedbi")</f>
        <v>završen</v>
      </c>
      <c r="K1745" s="18" t="s">
        <v>6252</v>
      </c>
      <c r="L1745" s="18" t="s">
        <v>77</v>
      </c>
      <c r="M1745" s="42">
        <v>0.85</v>
      </c>
      <c r="N1745" s="42">
        <v>0.15</v>
      </c>
      <c r="O1745" s="27">
        <f>Ugovori_OPULJP[[#This Row],[Bespovratna sredstva - Ukupno (EU+Nac) HRK
= Ukupna ugovorena vrijednost bespovratnih sredstava]]*Ugovori_OPULJP[[#This Row],[EU STOPA SUFINANCIRANJA %
EU CO-FINANCING RATE %]]</f>
        <v>1039943.3375</v>
      </c>
      <c r="P1745" s="27">
        <f>Ugovori_OPULJP[[#This Row],[Bespovratna sredstva - Ukupno (EU+Nac) HRK
= Ukupna ugovorena vrijednost bespovratnih sredstava]]*Ugovori_OPULJP[[#This Row],[STOPA NACIONALNOG SUFINANCIRANJA %]]</f>
        <v>183519.41250000001</v>
      </c>
      <c r="Q1745" s="27">
        <v>1223462.75</v>
      </c>
      <c r="R1745" s="27">
        <v>0</v>
      </c>
      <c r="S1745" s="27">
        <v>0</v>
      </c>
      <c r="T1745" s="20">
        <f>Ugovori_OPULJP[[#This Row],[Bespovratna sredstva - Ukupno (EU+Nac) HRK
= Ukupna ugovorena vrijednost bespovratnih sredstava]]+Ugovori_OPULJP[[#This Row],[Javni doprinos korisnika - HRK]]+Ugovori_OPULJP[[#This Row],[Privatni doprinos korisnika - HRK]]</f>
        <v>1223462.75</v>
      </c>
      <c r="U1745" s="17" t="s">
        <v>32</v>
      </c>
      <c r="V1745" s="17" t="s">
        <v>29</v>
      </c>
      <c r="W1745" s="35" t="s">
        <v>6253</v>
      </c>
      <c r="X1745" s="35" t="s">
        <v>5041</v>
      </c>
      <c r="Y1745" s="11"/>
    </row>
    <row r="1746" spans="1:25" ht="63.75" customHeight="1" x14ac:dyDescent="0.2">
      <c r="A1746" s="33" t="s">
        <v>6254</v>
      </c>
      <c r="B1746" s="34" t="s">
        <v>700</v>
      </c>
      <c r="C1746" s="35" t="s">
        <v>5477</v>
      </c>
      <c r="D1746" s="35" t="s">
        <v>6063</v>
      </c>
      <c r="E1746" s="17" t="s">
        <v>231</v>
      </c>
      <c r="F1746" s="37" t="s">
        <v>6255</v>
      </c>
      <c r="G1746" s="37" t="s">
        <v>6256</v>
      </c>
      <c r="H1746" s="19">
        <v>43941</v>
      </c>
      <c r="I1746" s="19">
        <v>44671</v>
      </c>
      <c r="J1746" s="19" t="str">
        <f ca="1">IF(Ugovori_OPULJP[[#This Row],[DATUM ZAVRŠETKA OPERACIJE]]&lt;TODAY(),"završen","u provedbi")</f>
        <v>završen</v>
      </c>
      <c r="K1746" s="18" t="s">
        <v>6257</v>
      </c>
      <c r="L1746" s="18" t="s">
        <v>31</v>
      </c>
      <c r="M1746" s="42">
        <v>0.85</v>
      </c>
      <c r="N1746" s="42">
        <v>0.15</v>
      </c>
      <c r="O1746" s="27">
        <f>Ugovori_OPULJP[[#This Row],[Bespovratna sredstva - Ukupno (EU+Nac) HRK
= Ukupna ugovorena vrijednost bespovratnih sredstava]]*Ugovori_OPULJP[[#This Row],[EU STOPA SUFINANCIRANJA %
EU CO-FINANCING RATE %]]</f>
        <v>1274679.193</v>
      </c>
      <c r="P1746" s="27">
        <f>Ugovori_OPULJP[[#This Row],[Bespovratna sredstva - Ukupno (EU+Nac) HRK
= Ukupna ugovorena vrijednost bespovratnih sredstava]]*Ugovori_OPULJP[[#This Row],[STOPA NACIONALNOG SUFINANCIRANJA %]]</f>
        <v>224943.38700000002</v>
      </c>
      <c r="Q1746" s="27">
        <v>1499622.58</v>
      </c>
      <c r="R1746" s="27">
        <v>0</v>
      </c>
      <c r="S1746" s="27">
        <v>0</v>
      </c>
      <c r="T1746" s="20">
        <f>Ugovori_OPULJP[[#This Row],[Bespovratna sredstva - Ukupno (EU+Nac) HRK
= Ukupna ugovorena vrijednost bespovratnih sredstava]]+Ugovori_OPULJP[[#This Row],[Javni doprinos korisnika - HRK]]+Ugovori_OPULJP[[#This Row],[Privatni doprinos korisnika - HRK]]</f>
        <v>1499622.58</v>
      </c>
      <c r="U1746" s="17" t="s">
        <v>32</v>
      </c>
      <c r="V1746" s="17" t="s">
        <v>29</v>
      </c>
      <c r="W1746" s="35" t="s">
        <v>6258</v>
      </c>
      <c r="X1746" s="35" t="s">
        <v>5041</v>
      </c>
      <c r="Y1746" s="11"/>
    </row>
    <row r="1747" spans="1:25" ht="63.75" customHeight="1" x14ac:dyDescent="0.2">
      <c r="A1747" s="33" t="s">
        <v>6259</v>
      </c>
      <c r="B1747" s="34" t="s">
        <v>700</v>
      </c>
      <c r="C1747" s="35" t="s">
        <v>5477</v>
      </c>
      <c r="D1747" s="35" t="s">
        <v>6063</v>
      </c>
      <c r="E1747" s="17" t="s">
        <v>231</v>
      </c>
      <c r="F1747" s="37" t="s">
        <v>6260</v>
      </c>
      <c r="G1747" s="37" t="s">
        <v>365</v>
      </c>
      <c r="H1747" s="19">
        <v>43936</v>
      </c>
      <c r="I1747" s="19">
        <v>44666</v>
      </c>
      <c r="J1747" s="19" t="str">
        <f ca="1">IF(Ugovori_OPULJP[[#This Row],[DATUM ZAVRŠETKA OPERACIJE]]&lt;TODAY(),"završen","u provedbi")</f>
        <v>završen</v>
      </c>
      <c r="K1747" s="18" t="s">
        <v>6261</v>
      </c>
      <c r="L1747" s="18" t="s">
        <v>248</v>
      </c>
      <c r="M1747" s="42">
        <v>0.85</v>
      </c>
      <c r="N1747" s="42">
        <v>0.15</v>
      </c>
      <c r="O1747" s="27">
        <f>Ugovori_OPULJP[[#This Row],[Bespovratna sredstva - Ukupno (EU+Nac) HRK
= Ukupna ugovorena vrijednost bespovratnih sredstava]]*Ugovori_OPULJP[[#This Row],[EU STOPA SUFINANCIRANJA %
EU CO-FINANCING RATE %]]</f>
        <v>1274544.6465</v>
      </c>
      <c r="P1747" s="27">
        <f>Ugovori_OPULJP[[#This Row],[Bespovratna sredstva - Ukupno (EU+Nac) HRK
= Ukupna ugovorena vrijednost bespovratnih sredstava]]*Ugovori_OPULJP[[#This Row],[STOPA NACIONALNOG SUFINANCIRANJA %]]</f>
        <v>224919.64350000001</v>
      </c>
      <c r="Q1747" s="27">
        <v>1499464.29</v>
      </c>
      <c r="R1747" s="27">
        <v>0</v>
      </c>
      <c r="S1747" s="27">
        <v>0</v>
      </c>
      <c r="T1747" s="20">
        <f>Ugovori_OPULJP[[#This Row],[Bespovratna sredstva - Ukupno (EU+Nac) HRK
= Ukupna ugovorena vrijednost bespovratnih sredstava]]+Ugovori_OPULJP[[#This Row],[Javni doprinos korisnika - HRK]]+Ugovori_OPULJP[[#This Row],[Privatni doprinos korisnika - HRK]]</f>
        <v>1499464.29</v>
      </c>
      <c r="U1747" s="17" t="s">
        <v>32</v>
      </c>
      <c r="V1747" s="17" t="s">
        <v>29</v>
      </c>
      <c r="W1747" s="35" t="s">
        <v>6262</v>
      </c>
      <c r="X1747" s="35" t="s">
        <v>5041</v>
      </c>
      <c r="Y1747" s="11"/>
    </row>
    <row r="1748" spans="1:25" ht="63.75" customHeight="1" x14ac:dyDescent="0.2">
      <c r="A1748" s="33" t="s">
        <v>6263</v>
      </c>
      <c r="B1748" s="34" t="s">
        <v>700</v>
      </c>
      <c r="C1748" s="35" t="s">
        <v>5477</v>
      </c>
      <c r="D1748" s="35" t="s">
        <v>6063</v>
      </c>
      <c r="E1748" s="17" t="s">
        <v>231</v>
      </c>
      <c r="F1748" s="37" t="s">
        <v>12894</v>
      </c>
      <c r="G1748" s="37" t="s">
        <v>6264</v>
      </c>
      <c r="H1748" s="19">
        <v>44044</v>
      </c>
      <c r="I1748" s="19">
        <v>44774</v>
      </c>
      <c r="J1748" s="19" t="str">
        <f ca="1">IF(Ugovori_OPULJP[[#This Row],[DATUM ZAVRŠETKA OPERACIJE]]&lt;TODAY(),"završen","u provedbi")</f>
        <v>u provedbi</v>
      </c>
      <c r="K1748" s="18" t="s">
        <v>171</v>
      </c>
      <c r="L1748" s="18" t="s">
        <v>171</v>
      </c>
      <c r="M1748" s="42">
        <v>0.85</v>
      </c>
      <c r="N1748" s="42">
        <v>0.15</v>
      </c>
      <c r="O1748" s="27">
        <f>Ugovori_OPULJP[[#This Row],[Bespovratna sredstva - Ukupno (EU+Nac) HRK
= Ukupna ugovorena vrijednost bespovratnih sredstava]]*Ugovori_OPULJP[[#This Row],[EU STOPA SUFINANCIRANJA %
EU CO-FINANCING RATE %]]</f>
        <v>1206158.7209999999</v>
      </c>
      <c r="P1748" s="27">
        <f>Ugovori_OPULJP[[#This Row],[Bespovratna sredstva - Ukupno (EU+Nac) HRK
= Ukupna ugovorena vrijednost bespovratnih sredstava]]*Ugovori_OPULJP[[#This Row],[STOPA NACIONALNOG SUFINANCIRANJA %]]</f>
        <v>212851.53899999999</v>
      </c>
      <c r="Q1748" s="27">
        <v>1419010.26</v>
      </c>
      <c r="R1748" s="27">
        <v>0</v>
      </c>
      <c r="S1748" s="27">
        <v>0</v>
      </c>
      <c r="T1748" s="20">
        <f>Ugovori_OPULJP[[#This Row],[Bespovratna sredstva - Ukupno (EU+Nac) HRK
= Ukupna ugovorena vrijednost bespovratnih sredstava]]+Ugovori_OPULJP[[#This Row],[Javni doprinos korisnika - HRK]]+Ugovori_OPULJP[[#This Row],[Privatni doprinos korisnika - HRK]]</f>
        <v>1419010.26</v>
      </c>
      <c r="U1748" s="17" t="s">
        <v>32</v>
      </c>
      <c r="V1748" s="17" t="s">
        <v>29</v>
      </c>
      <c r="W1748" s="35" t="s">
        <v>6265</v>
      </c>
      <c r="X1748" s="35" t="s">
        <v>5041</v>
      </c>
      <c r="Y1748" s="11"/>
    </row>
    <row r="1749" spans="1:25" ht="63.75" customHeight="1" x14ac:dyDescent="0.2">
      <c r="A1749" s="33" t="s">
        <v>6266</v>
      </c>
      <c r="B1749" s="34" t="s">
        <v>700</v>
      </c>
      <c r="C1749" s="35" t="s">
        <v>5477</v>
      </c>
      <c r="D1749" s="35" t="s">
        <v>6063</v>
      </c>
      <c r="E1749" s="17" t="s">
        <v>231</v>
      </c>
      <c r="F1749" s="37" t="s">
        <v>6267</v>
      </c>
      <c r="G1749" s="37" t="s">
        <v>6268</v>
      </c>
      <c r="H1749" s="19">
        <v>44013</v>
      </c>
      <c r="I1749" s="19">
        <v>44743</v>
      </c>
      <c r="J1749" s="19" t="str">
        <f ca="1">IF(Ugovori_OPULJP[[#This Row],[DATUM ZAVRŠETKA OPERACIJE]]&lt;TODAY(),"završen","u provedbi")</f>
        <v>završen</v>
      </c>
      <c r="K1749" s="18" t="s">
        <v>6269</v>
      </c>
      <c r="L1749" s="18" t="s">
        <v>31</v>
      </c>
      <c r="M1749" s="42">
        <v>0.85</v>
      </c>
      <c r="N1749" s="42">
        <v>0.15</v>
      </c>
      <c r="O1749" s="27">
        <f>Ugovori_OPULJP[[#This Row],[Bespovratna sredstva - Ukupno (EU+Nac) HRK
= Ukupna ugovorena vrijednost bespovratnih sredstava]]*Ugovori_OPULJP[[#This Row],[EU STOPA SUFINANCIRANJA %
EU CO-FINANCING RATE %]]</f>
        <v>1212825.9935000001</v>
      </c>
      <c r="P1749" s="27">
        <f>Ugovori_OPULJP[[#This Row],[Bespovratna sredstva - Ukupno (EU+Nac) HRK
= Ukupna ugovorena vrijednost bespovratnih sredstava]]*Ugovori_OPULJP[[#This Row],[STOPA NACIONALNOG SUFINANCIRANJA %]]</f>
        <v>214028.1165</v>
      </c>
      <c r="Q1749" s="27">
        <v>1426854.11</v>
      </c>
      <c r="R1749" s="27">
        <v>0</v>
      </c>
      <c r="S1749" s="27">
        <v>0</v>
      </c>
      <c r="T1749" s="20">
        <f>Ugovori_OPULJP[[#This Row],[Bespovratna sredstva - Ukupno (EU+Nac) HRK
= Ukupna ugovorena vrijednost bespovratnih sredstava]]+Ugovori_OPULJP[[#This Row],[Javni doprinos korisnika - HRK]]+Ugovori_OPULJP[[#This Row],[Privatni doprinos korisnika - HRK]]</f>
        <v>1426854.11</v>
      </c>
      <c r="U1749" s="17" t="s">
        <v>32</v>
      </c>
      <c r="V1749" s="17" t="s">
        <v>29</v>
      </c>
      <c r="W1749" s="35" t="s">
        <v>6270</v>
      </c>
      <c r="X1749" s="35" t="s">
        <v>5041</v>
      </c>
      <c r="Y1749" s="11"/>
    </row>
    <row r="1750" spans="1:25" ht="63.75" customHeight="1" x14ac:dyDescent="0.2">
      <c r="A1750" s="33" t="s">
        <v>6271</v>
      </c>
      <c r="B1750" s="34" t="s">
        <v>700</v>
      </c>
      <c r="C1750" s="35" t="s">
        <v>5477</v>
      </c>
      <c r="D1750" s="35" t="s">
        <v>6063</v>
      </c>
      <c r="E1750" s="17" t="s">
        <v>231</v>
      </c>
      <c r="F1750" s="37" t="s">
        <v>6272</v>
      </c>
      <c r="G1750" s="23" t="s">
        <v>1432</v>
      </c>
      <c r="H1750" s="19">
        <v>44127</v>
      </c>
      <c r="I1750" s="19">
        <v>44857</v>
      </c>
      <c r="J1750" s="19" t="str">
        <f ca="1">IF(Ugovori_OPULJP[[#This Row],[DATUM ZAVRŠETKA OPERACIJE]]&lt;TODAY(),"završen","u provedbi")</f>
        <v>u provedbi</v>
      </c>
      <c r="K1750" s="18" t="s">
        <v>184</v>
      </c>
      <c r="L1750" s="18" t="s">
        <v>184</v>
      </c>
      <c r="M1750" s="42">
        <v>0.85</v>
      </c>
      <c r="N1750" s="42">
        <v>0.15</v>
      </c>
      <c r="O1750" s="27">
        <f>Ugovori_OPULJP[[#This Row],[Bespovratna sredstva - Ukupno (EU+Nac) HRK
= Ukupna ugovorena vrijednost bespovratnih sredstava]]*Ugovori_OPULJP[[#This Row],[EU STOPA SUFINANCIRANJA %
EU CO-FINANCING RATE %]]</f>
        <v>1246458.2749999999</v>
      </c>
      <c r="P1750" s="27">
        <f>Ugovori_OPULJP[[#This Row],[Bespovratna sredstva - Ukupno (EU+Nac) HRK
= Ukupna ugovorena vrijednost bespovratnih sredstava]]*Ugovori_OPULJP[[#This Row],[STOPA NACIONALNOG SUFINANCIRANJA %]]</f>
        <v>219963.22500000001</v>
      </c>
      <c r="Q1750" s="27">
        <v>1466421.5</v>
      </c>
      <c r="R1750" s="27">
        <v>0</v>
      </c>
      <c r="S1750" s="27">
        <v>0</v>
      </c>
      <c r="T1750" s="20">
        <f>Ugovori_OPULJP[[#This Row],[Bespovratna sredstva - Ukupno (EU+Nac) HRK
= Ukupna ugovorena vrijednost bespovratnih sredstava]]+Ugovori_OPULJP[[#This Row],[Javni doprinos korisnika - HRK]]+Ugovori_OPULJP[[#This Row],[Privatni doprinos korisnika - HRK]]</f>
        <v>1466421.5</v>
      </c>
      <c r="U1750" s="17" t="s">
        <v>32</v>
      </c>
      <c r="V1750" s="17" t="s">
        <v>29</v>
      </c>
      <c r="W1750" s="35" t="s">
        <v>6273</v>
      </c>
      <c r="X1750" s="35" t="s">
        <v>5041</v>
      </c>
      <c r="Y1750" s="11"/>
    </row>
    <row r="1751" spans="1:25" ht="63.75" customHeight="1" x14ac:dyDescent="0.2">
      <c r="A1751" s="33" t="s">
        <v>6274</v>
      </c>
      <c r="B1751" s="34" t="s">
        <v>700</v>
      </c>
      <c r="C1751" s="35" t="s">
        <v>5477</v>
      </c>
      <c r="D1751" s="35" t="s">
        <v>6063</v>
      </c>
      <c r="E1751" s="17" t="s">
        <v>231</v>
      </c>
      <c r="F1751" s="37" t="s">
        <v>6275</v>
      </c>
      <c r="G1751" s="37" t="s">
        <v>31</v>
      </c>
      <c r="H1751" s="19">
        <v>43959</v>
      </c>
      <c r="I1751" s="19">
        <v>44689</v>
      </c>
      <c r="J1751" s="19" t="str">
        <f ca="1">IF(Ugovori_OPULJP[[#This Row],[DATUM ZAVRŠETKA OPERACIJE]]&lt;TODAY(),"završen","u provedbi")</f>
        <v>završen</v>
      </c>
      <c r="K1751" s="18" t="s">
        <v>6276</v>
      </c>
      <c r="L1751" s="18" t="s">
        <v>31</v>
      </c>
      <c r="M1751" s="42">
        <v>0.85</v>
      </c>
      <c r="N1751" s="42">
        <v>0.15</v>
      </c>
      <c r="O1751" s="27">
        <f>Ugovori_OPULJP[[#This Row],[Bespovratna sredstva - Ukupno (EU+Nac) HRK
= Ukupna ugovorena vrijednost bespovratnih sredstava]]*Ugovori_OPULJP[[#This Row],[EU STOPA SUFINANCIRANJA %
EU CO-FINANCING RATE %]]</f>
        <v>1274523.2350000001</v>
      </c>
      <c r="P1751" s="27">
        <f>Ugovori_OPULJP[[#This Row],[Bespovratna sredstva - Ukupno (EU+Nac) HRK
= Ukupna ugovorena vrijednost bespovratnih sredstava]]*Ugovori_OPULJP[[#This Row],[STOPA NACIONALNOG SUFINANCIRANJA %]]</f>
        <v>224915.86500000002</v>
      </c>
      <c r="Q1751" s="27">
        <v>1499439.1</v>
      </c>
      <c r="R1751" s="27">
        <v>0</v>
      </c>
      <c r="S1751" s="27">
        <v>0</v>
      </c>
      <c r="T1751" s="20">
        <f>Ugovori_OPULJP[[#This Row],[Bespovratna sredstva - Ukupno (EU+Nac) HRK
= Ukupna ugovorena vrijednost bespovratnih sredstava]]+Ugovori_OPULJP[[#This Row],[Javni doprinos korisnika - HRK]]+Ugovori_OPULJP[[#This Row],[Privatni doprinos korisnika - HRK]]</f>
        <v>1499439.1</v>
      </c>
      <c r="U1751" s="17" t="s">
        <v>32</v>
      </c>
      <c r="V1751" s="17" t="s">
        <v>29</v>
      </c>
      <c r="W1751" s="35" t="s">
        <v>6277</v>
      </c>
      <c r="X1751" s="35" t="s">
        <v>5041</v>
      </c>
      <c r="Y1751" s="11"/>
    </row>
    <row r="1752" spans="1:25" ht="63.75" customHeight="1" x14ac:dyDescent="0.2">
      <c r="A1752" s="33" t="s">
        <v>6278</v>
      </c>
      <c r="B1752" s="34" t="s">
        <v>700</v>
      </c>
      <c r="C1752" s="35" t="s">
        <v>5477</v>
      </c>
      <c r="D1752" s="35" t="s">
        <v>6063</v>
      </c>
      <c r="E1752" s="17" t="s">
        <v>231</v>
      </c>
      <c r="F1752" s="37" t="s">
        <v>6279</v>
      </c>
      <c r="G1752" s="37" t="s">
        <v>31</v>
      </c>
      <c r="H1752" s="19">
        <v>43959</v>
      </c>
      <c r="I1752" s="19">
        <v>44689</v>
      </c>
      <c r="J1752" s="19" t="str">
        <f ca="1">IF(Ugovori_OPULJP[[#This Row],[DATUM ZAVRŠETKA OPERACIJE]]&lt;TODAY(),"završen","u provedbi")</f>
        <v>završen</v>
      </c>
      <c r="K1752" s="18" t="s">
        <v>6280</v>
      </c>
      <c r="L1752" s="18" t="s">
        <v>31</v>
      </c>
      <c r="M1752" s="42">
        <v>0.85</v>
      </c>
      <c r="N1752" s="42">
        <v>0.15</v>
      </c>
      <c r="O1752" s="27">
        <f>Ugovori_OPULJP[[#This Row],[Bespovratna sredstva - Ukupno (EU+Nac) HRK
= Ukupna ugovorena vrijednost bespovratnih sredstava]]*Ugovori_OPULJP[[#This Row],[EU STOPA SUFINANCIRANJA %
EU CO-FINANCING RATE %]]</f>
        <v>1244200.9640000002</v>
      </c>
      <c r="P1752" s="27">
        <f>Ugovori_OPULJP[[#This Row],[Bespovratna sredstva - Ukupno (EU+Nac) HRK
= Ukupna ugovorena vrijednost bespovratnih sredstava]]*Ugovori_OPULJP[[#This Row],[STOPA NACIONALNOG SUFINANCIRANJA %]]</f>
        <v>219564.87600000002</v>
      </c>
      <c r="Q1752" s="27">
        <v>1463765.84</v>
      </c>
      <c r="R1752" s="27">
        <v>0</v>
      </c>
      <c r="S1752" s="27">
        <v>0</v>
      </c>
      <c r="T1752" s="20">
        <f>Ugovori_OPULJP[[#This Row],[Bespovratna sredstva - Ukupno (EU+Nac) HRK
= Ukupna ugovorena vrijednost bespovratnih sredstava]]+Ugovori_OPULJP[[#This Row],[Javni doprinos korisnika - HRK]]+Ugovori_OPULJP[[#This Row],[Privatni doprinos korisnika - HRK]]</f>
        <v>1463765.84</v>
      </c>
      <c r="U1752" s="17" t="s">
        <v>32</v>
      </c>
      <c r="V1752" s="17" t="s">
        <v>29</v>
      </c>
      <c r="W1752" s="35" t="s">
        <v>6281</v>
      </c>
      <c r="X1752" s="35" t="s">
        <v>5041</v>
      </c>
      <c r="Y1752" s="11"/>
    </row>
    <row r="1753" spans="1:25" ht="63.75" customHeight="1" x14ac:dyDescent="0.2">
      <c r="A1753" s="33" t="s">
        <v>6282</v>
      </c>
      <c r="B1753" s="34" t="s">
        <v>700</v>
      </c>
      <c r="C1753" s="35" t="s">
        <v>5477</v>
      </c>
      <c r="D1753" s="35" t="s">
        <v>6063</v>
      </c>
      <c r="E1753" s="17" t="s">
        <v>231</v>
      </c>
      <c r="F1753" s="37" t="s">
        <v>12895</v>
      </c>
      <c r="G1753" s="37" t="s">
        <v>6283</v>
      </c>
      <c r="H1753" s="19">
        <v>43928</v>
      </c>
      <c r="I1753" s="19">
        <v>44658</v>
      </c>
      <c r="J1753" s="19" t="str">
        <f ca="1">IF(Ugovori_OPULJP[[#This Row],[DATUM ZAVRŠETKA OPERACIJE]]&lt;TODAY(),"završen","u provedbi")</f>
        <v>završen</v>
      </c>
      <c r="K1753" s="18" t="s">
        <v>6284</v>
      </c>
      <c r="L1753" s="18" t="s">
        <v>31</v>
      </c>
      <c r="M1753" s="42">
        <v>0.85</v>
      </c>
      <c r="N1753" s="42">
        <v>0.15</v>
      </c>
      <c r="O1753" s="27">
        <f>Ugovori_OPULJP[[#This Row],[Bespovratna sredstva - Ukupno (EU+Nac) HRK
= Ukupna ugovorena vrijednost bespovratnih sredstava]]*Ugovori_OPULJP[[#This Row],[EU STOPA SUFINANCIRANJA %
EU CO-FINANCING RATE %]]</f>
        <v>909316.66350000002</v>
      </c>
      <c r="P1753" s="27">
        <f>Ugovori_OPULJP[[#This Row],[Bespovratna sredstva - Ukupno (EU+Nac) HRK
= Ukupna ugovorena vrijednost bespovratnih sredstava]]*Ugovori_OPULJP[[#This Row],[STOPA NACIONALNOG SUFINANCIRANJA %]]</f>
        <v>160467.6465</v>
      </c>
      <c r="Q1753" s="27">
        <v>1069784.31</v>
      </c>
      <c r="R1753" s="27">
        <v>0</v>
      </c>
      <c r="S1753" s="27">
        <v>0</v>
      </c>
      <c r="T1753" s="20">
        <f>Ugovori_OPULJP[[#This Row],[Bespovratna sredstva - Ukupno (EU+Nac) HRK
= Ukupna ugovorena vrijednost bespovratnih sredstava]]+Ugovori_OPULJP[[#This Row],[Javni doprinos korisnika - HRK]]+Ugovori_OPULJP[[#This Row],[Privatni doprinos korisnika - HRK]]</f>
        <v>1069784.31</v>
      </c>
      <c r="U1753" s="17" t="s">
        <v>32</v>
      </c>
      <c r="V1753" s="17" t="s">
        <v>29</v>
      </c>
      <c r="W1753" s="35" t="s">
        <v>6285</v>
      </c>
      <c r="X1753" s="35" t="s">
        <v>5041</v>
      </c>
      <c r="Y1753" s="11"/>
    </row>
    <row r="1754" spans="1:25" ht="63.75" customHeight="1" x14ac:dyDescent="0.2">
      <c r="A1754" s="33" t="s">
        <v>6286</v>
      </c>
      <c r="B1754" s="34" t="s">
        <v>700</v>
      </c>
      <c r="C1754" s="35" t="s">
        <v>5477</v>
      </c>
      <c r="D1754" s="35" t="s">
        <v>6063</v>
      </c>
      <c r="E1754" s="17" t="s">
        <v>231</v>
      </c>
      <c r="F1754" s="37" t="s">
        <v>6287</v>
      </c>
      <c r="G1754" s="37" t="s">
        <v>439</v>
      </c>
      <c r="H1754" s="19">
        <v>43948</v>
      </c>
      <c r="I1754" s="19">
        <v>44496</v>
      </c>
      <c r="J1754" s="19" t="str">
        <f ca="1">IF(Ugovori_OPULJP[[#This Row],[DATUM ZAVRŠETKA OPERACIJE]]&lt;TODAY(),"završen","u provedbi")</f>
        <v>završen</v>
      </c>
      <c r="K1754" s="18" t="s">
        <v>6288</v>
      </c>
      <c r="L1754" s="18" t="s">
        <v>92</v>
      </c>
      <c r="M1754" s="42">
        <v>0.85</v>
      </c>
      <c r="N1754" s="42">
        <v>0.15</v>
      </c>
      <c r="O1754" s="27">
        <f>Ugovori_OPULJP[[#This Row],[Bespovratna sredstva - Ukupno (EU+Nac) HRK
= Ukupna ugovorena vrijednost bespovratnih sredstava]]*Ugovori_OPULJP[[#This Row],[EU STOPA SUFINANCIRANJA %
EU CO-FINANCING RATE %]]</f>
        <v>1273353.125</v>
      </c>
      <c r="P1754" s="27">
        <f>Ugovori_OPULJP[[#This Row],[Bespovratna sredstva - Ukupno (EU+Nac) HRK
= Ukupna ugovorena vrijednost bespovratnih sredstava]]*Ugovori_OPULJP[[#This Row],[STOPA NACIONALNOG SUFINANCIRANJA %]]</f>
        <v>224709.375</v>
      </c>
      <c r="Q1754" s="27">
        <v>1498062.5</v>
      </c>
      <c r="R1754" s="27">
        <v>0</v>
      </c>
      <c r="S1754" s="27">
        <v>0</v>
      </c>
      <c r="T1754" s="20">
        <f>Ugovori_OPULJP[[#This Row],[Bespovratna sredstva - Ukupno (EU+Nac) HRK
= Ukupna ugovorena vrijednost bespovratnih sredstava]]+Ugovori_OPULJP[[#This Row],[Javni doprinos korisnika - HRK]]+Ugovori_OPULJP[[#This Row],[Privatni doprinos korisnika - HRK]]</f>
        <v>1498062.5</v>
      </c>
      <c r="U1754" s="17" t="s">
        <v>32</v>
      </c>
      <c r="V1754" s="17" t="s">
        <v>29</v>
      </c>
      <c r="W1754" s="35" t="s">
        <v>6289</v>
      </c>
      <c r="X1754" s="35" t="s">
        <v>5041</v>
      </c>
      <c r="Y1754" s="11"/>
    </row>
    <row r="1755" spans="1:25" ht="63.75" customHeight="1" x14ac:dyDescent="0.2">
      <c r="A1755" s="33" t="s">
        <v>6290</v>
      </c>
      <c r="B1755" s="34" t="s">
        <v>700</v>
      </c>
      <c r="C1755" s="35" t="s">
        <v>5477</v>
      </c>
      <c r="D1755" s="35" t="s">
        <v>6063</v>
      </c>
      <c r="E1755" s="17" t="s">
        <v>231</v>
      </c>
      <c r="F1755" s="37" t="s">
        <v>12896</v>
      </c>
      <c r="G1755" s="37" t="s">
        <v>2368</v>
      </c>
      <c r="H1755" s="19">
        <v>43922</v>
      </c>
      <c r="I1755" s="19">
        <v>44652</v>
      </c>
      <c r="J1755" s="19" t="str">
        <f ca="1">IF(Ugovori_OPULJP[[#This Row],[DATUM ZAVRŠETKA OPERACIJE]]&lt;TODAY(),"završen","u provedbi")</f>
        <v>završen</v>
      </c>
      <c r="K1755" s="18" t="s">
        <v>6291</v>
      </c>
      <c r="L1755" s="18" t="s">
        <v>97</v>
      </c>
      <c r="M1755" s="42">
        <v>0.85</v>
      </c>
      <c r="N1755" s="42">
        <v>0.15</v>
      </c>
      <c r="O1755" s="27">
        <f>Ugovori_OPULJP[[#This Row],[Bespovratna sredstva - Ukupno (EU+Nac) HRK
= Ukupna ugovorena vrijednost bespovratnih sredstava]]*Ugovori_OPULJP[[#This Row],[EU STOPA SUFINANCIRANJA %
EU CO-FINANCING RATE %]]</f>
        <v>1201307.1845</v>
      </c>
      <c r="P1755" s="27">
        <f>Ugovori_OPULJP[[#This Row],[Bespovratna sredstva - Ukupno (EU+Nac) HRK
= Ukupna ugovorena vrijednost bespovratnih sredstava]]*Ugovori_OPULJP[[#This Row],[STOPA NACIONALNOG SUFINANCIRANJA %]]</f>
        <v>211995.3855</v>
      </c>
      <c r="Q1755" s="27">
        <v>1413302.57</v>
      </c>
      <c r="R1755" s="27">
        <v>0</v>
      </c>
      <c r="S1755" s="27">
        <v>0</v>
      </c>
      <c r="T1755" s="20">
        <f>Ugovori_OPULJP[[#This Row],[Bespovratna sredstva - Ukupno (EU+Nac) HRK
= Ukupna ugovorena vrijednost bespovratnih sredstava]]+Ugovori_OPULJP[[#This Row],[Javni doprinos korisnika - HRK]]+Ugovori_OPULJP[[#This Row],[Privatni doprinos korisnika - HRK]]</f>
        <v>1413302.57</v>
      </c>
      <c r="U1755" s="17" t="s">
        <v>32</v>
      </c>
      <c r="V1755" s="17" t="s">
        <v>29</v>
      </c>
      <c r="W1755" s="35" t="s">
        <v>6292</v>
      </c>
      <c r="X1755" s="35" t="s">
        <v>5041</v>
      </c>
      <c r="Y1755" s="11"/>
    </row>
    <row r="1756" spans="1:25" ht="63.75" customHeight="1" x14ac:dyDescent="0.2">
      <c r="A1756" s="33" t="s">
        <v>6293</v>
      </c>
      <c r="B1756" s="34" t="s">
        <v>700</v>
      </c>
      <c r="C1756" s="35" t="s">
        <v>5477</v>
      </c>
      <c r="D1756" s="35" t="s">
        <v>6063</v>
      </c>
      <c r="E1756" s="17" t="s">
        <v>231</v>
      </c>
      <c r="F1756" s="37" t="s">
        <v>6294</v>
      </c>
      <c r="G1756" s="37" t="s">
        <v>2875</v>
      </c>
      <c r="H1756" s="19">
        <v>43948</v>
      </c>
      <c r="I1756" s="19">
        <v>44496</v>
      </c>
      <c r="J1756" s="19" t="str">
        <f ca="1">IF(Ugovori_OPULJP[[#This Row],[DATUM ZAVRŠETKA OPERACIJE]]&lt;TODAY(),"završen","u provedbi")</f>
        <v>završen</v>
      </c>
      <c r="K1756" s="18" t="s">
        <v>6295</v>
      </c>
      <c r="L1756" s="18" t="s">
        <v>92</v>
      </c>
      <c r="M1756" s="42">
        <v>0.85</v>
      </c>
      <c r="N1756" s="42">
        <v>0.15</v>
      </c>
      <c r="O1756" s="27">
        <f>Ugovori_OPULJP[[#This Row],[Bespovratna sredstva - Ukupno (EU+Nac) HRK
= Ukupna ugovorena vrijednost bespovratnih sredstava]]*Ugovori_OPULJP[[#This Row],[EU STOPA SUFINANCIRANJA %
EU CO-FINANCING RATE %]]</f>
        <v>1269976.7635000001</v>
      </c>
      <c r="P1756" s="27">
        <f>Ugovori_OPULJP[[#This Row],[Bespovratna sredstva - Ukupno (EU+Nac) HRK
= Ukupna ugovorena vrijednost bespovratnih sredstava]]*Ugovori_OPULJP[[#This Row],[STOPA NACIONALNOG SUFINANCIRANJA %]]</f>
        <v>224113.5465</v>
      </c>
      <c r="Q1756" s="27">
        <v>1494090.31</v>
      </c>
      <c r="R1756" s="27">
        <v>0</v>
      </c>
      <c r="S1756" s="27">
        <v>0</v>
      </c>
      <c r="T1756" s="20">
        <f>Ugovori_OPULJP[[#This Row],[Bespovratna sredstva - Ukupno (EU+Nac) HRK
= Ukupna ugovorena vrijednost bespovratnih sredstava]]+Ugovori_OPULJP[[#This Row],[Javni doprinos korisnika - HRK]]+Ugovori_OPULJP[[#This Row],[Privatni doprinos korisnika - HRK]]</f>
        <v>1494090.31</v>
      </c>
      <c r="U1756" s="17" t="s">
        <v>32</v>
      </c>
      <c r="V1756" s="17" t="s">
        <v>29</v>
      </c>
      <c r="W1756" s="35" t="s">
        <v>6296</v>
      </c>
      <c r="X1756" s="35" t="s">
        <v>5041</v>
      </c>
      <c r="Y1756" s="11"/>
    </row>
    <row r="1757" spans="1:25" ht="63.75" customHeight="1" x14ac:dyDescent="0.2">
      <c r="A1757" s="33" t="s">
        <v>6297</v>
      </c>
      <c r="B1757" s="34" t="s">
        <v>700</v>
      </c>
      <c r="C1757" s="35" t="s">
        <v>5477</v>
      </c>
      <c r="D1757" s="35" t="s">
        <v>6063</v>
      </c>
      <c r="E1757" s="17" t="s">
        <v>231</v>
      </c>
      <c r="F1757" s="37" t="s">
        <v>6298</v>
      </c>
      <c r="G1757" s="37" t="s">
        <v>6299</v>
      </c>
      <c r="H1757" s="19">
        <v>43983</v>
      </c>
      <c r="I1757" s="19">
        <v>44713</v>
      </c>
      <c r="J1757" s="19" t="str">
        <f ca="1">IF(Ugovori_OPULJP[[#This Row],[DATUM ZAVRŠETKA OPERACIJE]]&lt;TODAY(),"završen","u provedbi")</f>
        <v>završen</v>
      </c>
      <c r="K1757" s="22" t="s">
        <v>31</v>
      </c>
      <c r="L1757" s="18" t="s">
        <v>31</v>
      </c>
      <c r="M1757" s="42">
        <v>0.85</v>
      </c>
      <c r="N1757" s="42">
        <v>0.15</v>
      </c>
      <c r="O1757" s="27">
        <f>Ugovori_OPULJP[[#This Row],[Bespovratna sredstva - Ukupno (EU+Nac) HRK
= Ukupna ugovorena vrijednost bespovratnih sredstava]]*Ugovori_OPULJP[[#This Row],[EU STOPA SUFINANCIRANJA %
EU CO-FINANCING RATE %]]</f>
        <v>1239524.298</v>
      </c>
      <c r="P1757" s="27">
        <f>Ugovori_OPULJP[[#This Row],[Bespovratna sredstva - Ukupno (EU+Nac) HRK
= Ukupna ugovorena vrijednost bespovratnih sredstava]]*Ugovori_OPULJP[[#This Row],[STOPA NACIONALNOG SUFINANCIRANJA %]]</f>
        <v>218739.58199999997</v>
      </c>
      <c r="Q1757" s="27">
        <v>1458263.88</v>
      </c>
      <c r="R1757" s="27">
        <v>0</v>
      </c>
      <c r="S1757" s="27">
        <v>0</v>
      </c>
      <c r="T1757" s="20">
        <f>Ugovori_OPULJP[[#This Row],[Bespovratna sredstva - Ukupno (EU+Nac) HRK
= Ukupna ugovorena vrijednost bespovratnih sredstava]]+Ugovori_OPULJP[[#This Row],[Javni doprinos korisnika - HRK]]+Ugovori_OPULJP[[#This Row],[Privatni doprinos korisnika - HRK]]</f>
        <v>1458263.88</v>
      </c>
      <c r="U1757" s="17" t="s">
        <v>32</v>
      </c>
      <c r="V1757" s="17" t="s">
        <v>29</v>
      </c>
      <c r="W1757" s="35" t="s">
        <v>6300</v>
      </c>
      <c r="X1757" s="35" t="s">
        <v>5041</v>
      </c>
      <c r="Y1757" s="11"/>
    </row>
    <row r="1758" spans="1:25" ht="63.75" customHeight="1" x14ac:dyDescent="0.2">
      <c r="A1758" s="33" t="s">
        <v>6301</v>
      </c>
      <c r="B1758" s="34" t="s">
        <v>700</v>
      </c>
      <c r="C1758" s="35" t="s">
        <v>5477</v>
      </c>
      <c r="D1758" s="35" t="s">
        <v>6063</v>
      </c>
      <c r="E1758" s="17" t="s">
        <v>231</v>
      </c>
      <c r="F1758" s="37" t="s">
        <v>6302</v>
      </c>
      <c r="G1758" s="37" t="s">
        <v>1497</v>
      </c>
      <c r="H1758" s="19">
        <v>44109</v>
      </c>
      <c r="I1758" s="19">
        <v>44839</v>
      </c>
      <c r="J1758" s="19" t="str">
        <f ca="1">IF(Ugovori_OPULJP[[#This Row],[DATUM ZAVRŠETKA OPERACIJE]]&lt;TODAY(),"završen","u provedbi")</f>
        <v>u provedbi</v>
      </c>
      <c r="K1758" s="18" t="s">
        <v>6303</v>
      </c>
      <c r="L1758" s="18" t="s">
        <v>97</v>
      </c>
      <c r="M1758" s="42">
        <v>0.85</v>
      </c>
      <c r="N1758" s="42">
        <v>0.15</v>
      </c>
      <c r="O1758" s="27">
        <f>Ugovori_OPULJP[[#This Row],[Bespovratna sredstva - Ukupno (EU+Nac) HRK
= Ukupna ugovorena vrijednost bespovratnih sredstava]]*Ugovori_OPULJP[[#This Row],[EU STOPA SUFINANCIRANJA %
EU CO-FINANCING RATE %]]</f>
        <v>1275000</v>
      </c>
      <c r="P1758" s="27">
        <f>Ugovori_OPULJP[[#This Row],[Bespovratna sredstva - Ukupno (EU+Nac) HRK
= Ukupna ugovorena vrijednost bespovratnih sredstava]]*Ugovori_OPULJP[[#This Row],[STOPA NACIONALNOG SUFINANCIRANJA %]]</f>
        <v>225000</v>
      </c>
      <c r="Q1758" s="27">
        <v>1500000</v>
      </c>
      <c r="R1758" s="27">
        <v>0</v>
      </c>
      <c r="S1758" s="27">
        <v>0</v>
      </c>
      <c r="T1758" s="20">
        <f>Ugovori_OPULJP[[#This Row],[Bespovratna sredstva - Ukupno (EU+Nac) HRK
= Ukupna ugovorena vrijednost bespovratnih sredstava]]+Ugovori_OPULJP[[#This Row],[Javni doprinos korisnika - HRK]]+Ugovori_OPULJP[[#This Row],[Privatni doprinos korisnika - HRK]]</f>
        <v>1500000</v>
      </c>
      <c r="U1758" s="17" t="s">
        <v>32</v>
      </c>
      <c r="V1758" s="17" t="s">
        <v>29</v>
      </c>
      <c r="W1758" s="35" t="s">
        <v>6304</v>
      </c>
      <c r="X1758" s="35" t="s">
        <v>5041</v>
      </c>
      <c r="Y1758" s="11"/>
    </row>
    <row r="1759" spans="1:25" ht="63.75" customHeight="1" x14ac:dyDescent="0.2">
      <c r="A1759" s="33" t="s">
        <v>6305</v>
      </c>
      <c r="B1759" s="34" t="s">
        <v>700</v>
      </c>
      <c r="C1759" s="35" t="s">
        <v>5477</v>
      </c>
      <c r="D1759" s="35" t="s">
        <v>6063</v>
      </c>
      <c r="E1759" s="17" t="s">
        <v>231</v>
      </c>
      <c r="F1759" s="37" t="s">
        <v>6306</v>
      </c>
      <c r="G1759" s="37" t="s">
        <v>6307</v>
      </c>
      <c r="H1759" s="19">
        <v>44131</v>
      </c>
      <c r="I1759" s="19">
        <v>44861</v>
      </c>
      <c r="J1759" s="19" t="str">
        <f ca="1">IF(Ugovori_OPULJP[[#This Row],[DATUM ZAVRŠETKA OPERACIJE]]&lt;TODAY(),"završen","u provedbi")</f>
        <v>u provedbi</v>
      </c>
      <c r="K1759" s="18" t="s">
        <v>6308</v>
      </c>
      <c r="L1759" s="18" t="s">
        <v>184</v>
      </c>
      <c r="M1759" s="42">
        <v>0.85</v>
      </c>
      <c r="N1759" s="42">
        <v>0.15</v>
      </c>
      <c r="O1759" s="27">
        <f>Ugovori_OPULJP[[#This Row],[Bespovratna sredstva - Ukupno (EU+Nac) HRK
= Ukupna ugovorena vrijednost bespovratnih sredstava]]*Ugovori_OPULJP[[#This Row],[EU STOPA SUFINANCIRANJA %
EU CO-FINANCING RATE %]]</f>
        <v>1115459.4114999999</v>
      </c>
      <c r="P1759" s="27">
        <f>Ugovori_OPULJP[[#This Row],[Bespovratna sredstva - Ukupno (EU+Nac) HRK
= Ukupna ugovorena vrijednost bespovratnih sredstava]]*Ugovori_OPULJP[[#This Row],[STOPA NACIONALNOG SUFINANCIRANJA %]]</f>
        <v>196845.77849999999</v>
      </c>
      <c r="Q1759" s="27">
        <v>1312305.19</v>
      </c>
      <c r="R1759" s="27">
        <v>0</v>
      </c>
      <c r="S1759" s="27">
        <v>0</v>
      </c>
      <c r="T1759" s="20">
        <f>Ugovori_OPULJP[[#This Row],[Bespovratna sredstva - Ukupno (EU+Nac) HRK
= Ukupna ugovorena vrijednost bespovratnih sredstava]]+Ugovori_OPULJP[[#This Row],[Javni doprinos korisnika - HRK]]+Ugovori_OPULJP[[#This Row],[Privatni doprinos korisnika - HRK]]</f>
        <v>1312305.19</v>
      </c>
      <c r="U1759" s="17" t="s">
        <v>32</v>
      </c>
      <c r="V1759" s="17" t="s">
        <v>29</v>
      </c>
      <c r="W1759" s="35" t="s">
        <v>6309</v>
      </c>
      <c r="X1759" s="35" t="s">
        <v>5041</v>
      </c>
      <c r="Y1759" s="11"/>
    </row>
    <row r="1760" spans="1:25" ht="63.75" customHeight="1" x14ac:dyDescent="0.2">
      <c r="A1760" s="33" t="s">
        <v>6310</v>
      </c>
      <c r="B1760" s="34" t="s">
        <v>700</v>
      </c>
      <c r="C1760" s="35" t="s">
        <v>5477</v>
      </c>
      <c r="D1760" s="35" t="s">
        <v>6063</v>
      </c>
      <c r="E1760" s="17" t="s">
        <v>231</v>
      </c>
      <c r="F1760" s="37" t="s">
        <v>6311</v>
      </c>
      <c r="G1760" s="37" t="s">
        <v>6312</v>
      </c>
      <c r="H1760" s="19">
        <v>43924</v>
      </c>
      <c r="I1760" s="19">
        <v>44654</v>
      </c>
      <c r="J1760" s="19" t="str">
        <f ca="1">IF(Ugovori_OPULJP[[#This Row],[DATUM ZAVRŠETKA OPERACIJE]]&lt;TODAY(),"završen","u provedbi")</f>
        <v>završen</v>
      </c>
      <c r="K1760" s="18" t="s">
        <v>6313</v>
      </c>
      <c r="L1760" s="18" t="s">
        <v>97</v>
      </c>
      <c r="M1760" s="42">
        <v>0.85</v>
      </c>
      <c r="N1760" s="42">
        <v>0.15</v>
      </c>
      <c r="O1760" s="27">
        <f>Ugovori_OPULJP[[#This Row],[Bespovratna sredstva - Ukupno (EU+Nac) HRK
= Ukupna ugovorena vrijednost bespovratnih sredstava]]*Ugovori_OPULJP[[#This Row],[EU STOPA SUFINANCIRANJA %
EU CO-FINANCING RATE %]]</f>
        <v>1022316.0715</v>
      </c>
      <c r="P1760" s="27">
        <f>Ugovori_OPULJP[[#This Row],[Bespovratna sredstva - Ukupno (EU+Nac) HRK
= Ukupna ugovorena vrijednost bespovratnih sredstava]]*Ugovori_OPULJP[[#This Row],[STOPA NACIONALNOG SUFINANCIRANJA %]]</f>
        <v>180408.71849999999</v>
      </c>
      <c r="Q1760" s="27">
        <v>1202724.79</v>
      </c>
      <c r="R1760" s="27">
        <v>0</v>
      </c>
      <c r="S1760" s="27">
        <v>0</v>
      </c>
      <c r="T1760" s="20">
        <f>Ugovori_OPULJP[[#This Row],[Bespovratna sredstva - Ukupno (EU+Nac) HRK
= Ukupna ugovorena vrijednost bespovratnih sredstava]]+Ugovori_OPULJP[[#This Row],[Javni doprinos korisnika - HRK]]+Ugovori_OPULJP[[#This Row],[Privatni doprinos korisnika - HRK]]</f>
        <v>1202724.79</v>
      </c>
      <c r="U1760" s="17" t="s">
        <v>32</v>
      </c>
      <c r="V1760" s="17" t="s">
        <v>29</v>
      </c>
      <c r="W1760" s="35" t="s">
        <v>6314</v>
      </c>
      <c r="X1760" s="35" t="s">
        <v>5041</v>
      </c>
      <c r="Y1760" s="11"/>
    </row>
    <row r="1761" spans="1:25" ht="63.75" customHeight="1" x14ac:dyDescent="0.2">
      <c r="A1761" s="33" t="s">
        <v>6315</v>
      </c>
      <c r="B1761" s="34" t="s">
        <v>700</v>
      </c>
      <c r="C1761" s="35" t="s">
        <v>5477</v>
      </c>
      <c r="D1761" s="35" t="s">
        <v>6063</v>
      </c>
      <c r="E1761" s="17" t="s">
        <v>231</v>
      </c>
      <c r="F1761" s="37" t="s">
        <v>6316</v>
      </c>
      <c r="G1761" s="37" t="s">
        <v>643</v>
      </c>
      <c r="H1761" s="19">
        <v>44044</v>
      </c>
      <c r="I1761" s="19">
        <v>44774</v>
      </c>
      <c r="J1761" s="19" t="str">
        <f ca="1">IF(Ugovori_OPULJP[[#This Row],[DATUM ZAVRŠETKA OPERACIJE]]&lt;TODAY(),"završen","u provedbi")</f>
        <v>u provedbi</v>
      </c>
      <c r="K1761" s="18" t="s">
        <v>6317</v>
      </c>
      <c r="L1761" s="18" t="s">
        <v>209</v>
      </c>
      <c r="M1761" s="42">
        <v>0.85</v>
      </c>
      <c r="N1761" s="42">
        <v>0.15</v>
      </c>
      <c r="O1761" s="27">
        <f>Ugovori_OPULJP[[#This Row],[Bespovratna sredstva - Ukupno (EU+Nac) HRK
= Ukupna ugovorena vrijednost bespovratnih sredstava]]*Ugovori_OPULJP[[#This Row],[EU STOPA SUFINANCIRANJA %
EU CO-FINANCING RATE %]]</f>
        <v>1274567.5625</v>
      </c>
      <c r="P1761" s="27">
        <f>Ugovori_OPULJP[[#This Row],[Bespovratna sredstva - Ukupno (EU+Nac) HRK
= Ukupna ugovorena vrijednost bespovratnih sredstava]]*Ugovori_OPULJP[[#This Row],[STOPA NACIONALNOG SUFINANCIRANJA %]]</f>
        <v>224923.6875</v>
      </c>
      <c r="Q1761" s="27">
        <v>1499491.25</v>
      </c>
      <c r="R1761" s="27">
        <v>0</v>
      </c>
      <c r="S1761" s="27">
        <v>0</v>
      </c>
      <c r="T1761" s="20">
        <f>Ugovori_OPULJP[[#This Row],[Bespovratna sredstva - Ukupno (EU+Nac) HRK
= Ukupna ugovorena vrijednost bespovratnih sredstava]]+Ugovori_OPULJP[[#This Row],[Javni doprinos korisnika - HRK]]+Ugovori_OPULJP[[#This Row],[Privatni doprinos korisnika - HRK]]</f>
        <v>1499491.25</v>
      </c>
      <c r="U1761" s="17" t="s">
        <v>32</v>
      </c>
      <c r="V1761" s="17" t="s">
        <v>29</v>
      </c>
      <c r="W1761" s="35" t="s">
        <v>6318</v>
      </c>
      <c r="X1761" s="35" t="s">
        <v>5041</v>
      </c>
      <c r="Y1761" s="11"/>
    </row>
    <row r="1762" spans="1:25" ht="63.75" customHeight="1" x14ac:dyDescent="0.2">
      <c r="A1762" s="33" t="s">
        <v>6319</v>
      </c>
      <c r="B1762" s="34" t="s">
        <v>700</v>
      </c>
      <c r="C1762" s="35" t="s">
        <v>5477</v>
      </c>
      <c r="D1762" s="35" t="s">
        <v>6063</v>
      </c>
      <c r="E1762" s="17" t="s">
        <v>231</v>
      </c>
      <c r="F1762" s="37" t="s">
        <v>6320</v>
      </c>
      <c r="G1762" s="37" t="s">
        <v>708</v>
      </c>
      <c r="H1762" s="19">
        <v>44044</v>
      </c>
      <c r="I1762" s="19">
        <v>44774</v>
      </c>
      <c r="J1762" s="19" t="str">
        <f ca="1">IF(Ugovori_OPULJP[[#This Row],[DATUM ZAVRŠETKA OPERACIJE]]&lt;TODAY(),"završen","u provedbi")</f>
        <v>u provedbi</v>
      </c>
      <c r="K1762" s="18" t="s">
        <v>102</v>
      </c>
      <c r="L1762" s="18" t="s">
        <v>102</v>
      </c>
      <c r="M1762" s="42">
        <v>0.85</v>
      </c>
      <c r="N1762" s="42">
        <v>0.15</v>
      </c>
      <c r="O1762" s="27">
        <f>Ugovori_OPULJP[[#This Row],[Bespovratna sredstva - Ukupno (EU+Nac) HRK
= Ukupna ugovorena vrijednost bespovratnih sredstava]]*Ugovori_OPULJP[[#This Row],[EU STOPA SUFINANCIRANJA %
EU CO-FINANCING RATE %]]</f>
        <v>1274991.5</v>
      </c>
      <c r="P1762" s="27">
        <f>Ugovori_OPULJP[[#This Row],[Bespovratna sredstva - Ukupno (EU+Nac) HRK
= Ukupna ugovorena vrijednost bespovratnih sredstava]]*Ugovori_OPULJP[[#This Row],[STOPA NACIONALNOG SUFINANCIRANJA %]]</f>
        <v>224998.5</v>
      </c>
      <c r="Q1762" s="27">
        <v>1499990</v>
      </c>
      <c r="R1762" s="27">
        <v>0</v>
      </c>
      <c r="S1762" s="27">
        <v>0</v>
      </c>
      <c r="T1762" s="20">
        <f>Ugovori_OPULJP[[#This Row],[Bespovratna sredstva - Ukupno (EU+Nac) HRK
= Ukupna ugovorena vrijednost bespovratnih sredstava]]+Ugovori_OPULJP[[#This Row],[Javni doprinos korisnika - HRK]]+Ugovori_OPULJP[[#This Row],[Privatni doprinos korisnika - HRK]]</f>
        <v>1499990</v>
      </c>
      <c r="U1762" s="17" t="s">
        <v>32</v>
      </c>
      <c r="V1762" s="17" t="s">
        <v>29</v>
      </c>
      <c r="W1762" s="35" t="s">
        <v>6321</v>
      </c>
      <c r="X1762" s="35" t="s">
        <v>5041</v>
      </c>
      <c r="Y1762" s="11"/>
    </row>
    <row r="1763" spans="1:25" ht="63.75" customHeight="1" x14ac:dyDescent="0.2">
      <c r="A1763" s="33" t="s">
        <v>6322</v>
      </c>
      <c r="B1763" s="34" t="s">
        <v>700</v>
      </c>
      <c r="C1763" s="35" t="s">
        <v>5477</v>
      </c>
      <c r="D1763" s="35" t="s">
        <v>6063</v>
      </c>
      <c r="E1763" s="17" t="s">
        <v>231</v>
      </c>
      <c r="F1763" s="37" t="s">
        <v>6323</v>
      </c>
      <c r="G1763" s="37" t="s">
        <v>5650</v>
      </c>
      <c r="H1763" s="19">
        <v>43955</v>
      </c>
      <c r="I1763" s="19">
        <v>44685</v>
      </c>
      <c r="J1763" s="19" t="str">
        <f ca="1">IF(Ugovori_OPULJP[[#This Row],[DATUM ZAVRŠETKA OPERACIJE]]&lt;TODAY(),"završen","u provedbi")</f>
        <v>završen</v>
      </c>
      <c r="K1763" s="18" t="s">
        <v>6324</v>
      </c>
      <c r="L1763" s="18" t="s">
        <v>31</v>
      </c>
      <c r="M1763" s="42">
        <v>0.85</v>
      </c>
      <c r="N1763" s="42">
        <v>0.15</v>
      </c>
      <c r="O1763" s="27">
        <f>Ugovori_OPULJP[[#This Row],[Bespovratna sredstva - Ukupno (EU+Nac) HRK
= Ukupna ugovorena vrijednost bespovratnih sredstava]]*Ugovori_OPULJP[[#This Row],[EU STOPA SUFINANCIRANJA %
EU CO-FINANCING RATE %]]</f>
        <v>1008020.4909999999</v>
      </c>
      <c r="P1763" s="27">
        <f>Ugovori_OPULJP[[#This Row],[Bespovratna sredstva - Ukupno (EU+Nac) HRK
= Ukupna ugovorena vrijednost bespovratnih sredstava]]*Ugovori_OPULJP[[#This Row],[STOPA NACIONALNOG SUFINANCIRANJA %]]</f>
        <v>177885.96899999998</v>
      </c>
      <c r="Q1763" s="27">
        <v>1185906.46</v>
      </c>
      <c r="R1763" s="27">
        <v>0</v>
      </c>
      <c r="S1763" s="27">
        <v>0</v>
      </c>
      <c r="T1763" s="20">
        <f>Ugovori_OPULJP[[#This Row],[Bespovratna sredstva - Ukupno (EU+Nac) HRK
= Ukupna ugovorena vrijednost bespovratnih sredstava]]+Ugovori_OPULJP[[#This Row],[Javni doprinos korisnika - HRK]]+Ugovori_OPULJP[[#This Row],[Privatni doprinos korisnika - HRK]]</f>
        <v>1185906.46</v>
      </c>
      <c r="U1763" s="17" t="s">
        <v>32</v>
      </c>
      <c r="V1763" s="17" t="s">
        <v>29</v>
      </c>
      <c r="W1763" s="35" t="s">
        <v>6325</v>
      </c>
      <c r="X1763" s="35" t="s">
        <v>5041</v>
      </c>
      <c r="Y1763" s="11"/>
    </row>
    <row r="1764" spans="1:25" ht="63.75" customHeight="1" x14ac:dyDescent="0.2">
      <c r="A1764" s="33" t="s">
        <v>6326</v>
      </c>
      <c r="B1764" s="34" t="s">
        <v>700</v>
      </c>
      <c r="C1764" s="35" t="s">
        <v>5477</v>
      </c>
      <c r="D1764" s="35" t="s">
        <v>6063</v>
      </c>
      <c r="E1764" s="17" t="s">
        <v>231</v>
      </c>
      <c r="F1764" s="37" t="s">
        <v>6327</v>
      </c>
      <c r="G1764" s="37" t="s">
        <v>1021</v>
      </c>
      <c r="H1764" s="19">
        <v>43929</v>
      </c>
      <c r="I1764" s="19">
        <v>44477</v>
      </c>
      <c r="J1764" s="19" t="str">
        <f ca="1">IF(Ugovori_OPULJP[[#This Row],[DATUM ZAVRŠETKA OPERACIJE]]&lt;TODAY(),"završen","u provedbi")</f>
        <v>završen</v>
      </c>
      <c r="K1764" s="18" t="s">
        <v>6328</v>
      </c>
      <c r="L1764" s="18" t="s">
        <v>31</v>
      </c>
      <c r="M1764" s="42">
        <v>0.85</v>
      </c>
      <c r="N1764" s="42">
        <v>0.15</v>
      </c>
      <c r="O1764" s="27">
        <f>Ugovori_OPULJP[[#This Row],[Bespovratna sredstva - Ukupno (EU+Nac) HRK
= Ukupna ugovorena vrijednost bespovratnih sredstava]]*Ugovori_OPULJP[[#This Row],[EU STOPA SUFINANCIRANJA %
EU CO-FINANCING RATE %]]</f>
        <v>1232466</v>
      </c>
      <c r="P1764" s="27">
        <f>Ugovori_OPULJP[[#This Row],[Bespovratna sredstva - Ukupno (EU+Nac) HRK
= Ukupna ugovorena vrijednost bespovratnih sredstava]]*Ugovori_OPULJP[[#This Row],[STOPA NACIONALNOG SUFINANCIRANJA %]]</f>
        <v>217494</v>
      </c>
      <c r="Q1764" s="27">
        <v>1449960</v>
      </c>
      <c r="R1764" s="27">
        <v>0</v>
      </c>
      <c r="S1764" s="27">
        <v>0</v>
      </c>
      <c r="T1764" s="20">
        <f>Ugovori_OPULJP[[#This Row],[Bespovratna sredstva - Ukupno (EU+Nac) HRK
= Ukupna ugovorena vrijednost bespovratnih sredstava]]+Ugovori_OPULJP[[#This Row],[Javni doprinos korisnika - HRK]]+Ugovori_OPULJP[[#This Row],[Privatni doprinos korisnika - HRK]]</f>
        <v>1449960</v>
      </c>
      <c r="U1764" s="17" t="s">
        <v>32</v>
      </c>
      <c r="V1764" s="17" t="s">
        <v>29</v>
      </c>
      <c r="W1764" s="35" t="s">
        <v>6329</v>
      </c>
      <c r="X1764" s="35" t="s">
        <v>5041</v>
      </c>
      <c r="Y1764" s="11"/>
    </row>
    <row r="1765" spans="1:25" ht="63.75" customHeight="1" x14ac:dyDescent="0.2">
      <c r="A1765" s="33" t="s">
        <v>6330</v>
      </c>
      <c r="B1765" s="34" t="s">
        <v>700</v>
      </c>
      <c r="C1765" s="35" t="s">
        <v>5477</v>
      </c>
      <c r="D1765" s="35" t="s">
        <v>6063</v>
      </c>
      <c r="E1765" s="17" t="s">
        <v>231</v>
      </c>
      <c r="F1765" s="37" t="s">
        <v>6331</v>
      </c>
      <c r="G1765" s="37" t="s">
        <v>842</v>
      </c>
      <c r="H1765" s="19">
        <v>44013</v>
      </c>
      <c r="I1765" s="19">
        <v>44562</v>
      </c>
      <c r="J1765" s="19" t="str">
        <f ca="1">IF(Ugovori_OPULJP[[#This Row],[DATUM ZAVRŠETKA OPERACIJE]]&lt;TODAY(),"završen","u provedbi")</f>
        <v>završen</v>
      </c>
      <c r="K1765" s="18" t="s">
        <v>6097</v>
      </c>
      <c r="L1765" s="18" t="s">
        <v>31</v>
      </c>
      <c r="M1765" s="42">
        <v>0.85</v>
      </c>
      <c r="N1765" s="42">
        <v>0.15</v>
      </c>
      <c r="O1765" s="27">
        <f>Ugovori_OPULJP[[#This Row],[Bespovratna sredstva - Ukupno (EU+Nac) HRK
= Ukupna ugovorena vrijednost bespovratnih sredstava]]*Ugovori_OPULJP[[#This Row],[EU STOPA SUFINANCIRANJA %
EU CO-FINANCING RATE %]]</f>
        <v>383116.67499999999</v>
      </c>
      <c r="P1765" s="27">
        <f>Ugovori_OPULJP[[#This Row],[Bespovratna sredstva - Ukupno (EU+Nac) HRK
= Ukupna ugovorena vrijednost bespovratnih sredstava]]*Ugovori_OPULJP[[#This Row],[STOPA NACIONALNOG SUFINANCIRANJA %]]</f>
        <v>67608.824999999997</v>
      </c>
      <c r="Q1765" s="27">
        <v>450725.5</v>
      </c>
      <c r="R1765" s="27">
        <v>0</v>
      </c>
      <c r="S1765" s="27">
        <v>0</v>
      </c>
      <c r="T1765" s="20">
        <f>Ugovori_OPULJP[[#This Row],[Bespovratna sredstva - Ukupno (EU+Nac) HRK
= Ukupna ugovorena vrijednost bespovratnih sredstava]]+Ugovori_OPULJP[[#This Row],[Javni doprinos korisnika - HRK]]+Ugovori_OPULJP[[#This Row],[Privatni doprinos korisnika - HRK]]</f>
        <v>450725.5</v>
      </c>
      <c r="U1765" s="17" t="s">
        <v>32</v>
      </c>
      <c r="V1765" s="17" t="s">
        <v>29</v>
      </c>
      <c r="W1765" s="35" t="s">
        <v>6332</v>
      </c>
      <c r="X1765" s="35" t="s">
        <v>5041</v>
      </c>
      <c r="Y1765" s="11"/>
    </row>
    <row r="1766" spans="1:25" ht="63.75" customHeight="1" x14ac:dyDescent="0.2">
      <c r="A1766" s="33" t="s">
        <v>6333</v>
      </c>
      <c r="B1766" s="34" t="s">
        <v>700</v>
      </c>
      <c r="C1766" s="35" t="s">
        <v>5477</v>
      </c>
      <c r="D1766" s="35" t="s">
        <v>6063</v>
      </c>
      <c r="E1766" s="17" t="s">
        <v>231</v>
      </c>
      <c r="F1766" s="37" t="s">
        <v>6334</v>
      </c>
      <c r="G1766" s="37" t="s">
        <v>11906</v>
      </c>
      <c r="H1766" s="19">
        <v>43942</v>
      </c>
      <c r="I1766" s="19">
        <v>44701</v>
      </c>
      <c r="J1766" s="19" t="str">
        <f ca="1">IF(Ugovori_OPULJP[[#This Row],[DATUM ZAVRŠETKA OPERACIJE]]&lt;TODAY(),"završen","u provedbi")</f>
        <v>završen</v>
      </c>
      <c r="K1766" s="18" t="s">
        <v>6335</v>
      </c>
      <c r="L1766" s="18" t="s">
        <v>31</v>
      </c>
      <c r="M1766" s="42">
        <v>0.85</v>
      </c>
      <c r="N1766" s="42">
        <v>0.15</v>
      </c>
      <c r="O1766" s="27">
        <f>Ugovori_OPULJP[[#This Row],[Bespovratna sredstva - Ukupno (EU+Nac) HRK
= Ukupna ugovorena vrijednost bespovratnih sredstava]]*Ugovori_OPULJP[[#This Row],[EU STOPA SUFINANCIRANJA %
EU CO-FINANCING RATE %]]</f>
        <v>1274971.9669999999</v>
      </c>
      <c r="P1766" s="27">
        <f>Ugovori_OPULJP[[#This Row],[Bespovratna sredstva - Ukupno (EU+Nac) HRK
= Ukupna ugovorena vrijednost bespovratnih sredstava]]*Ugovori_OPULJP[[#This Row],[STOPA NACIONALNOG SUFINANCIRANJA %]]</f>
        <v>224995.05299999999</v>
      </c>
      <c r="Q1766" s="27">
        <v>1499967.02</v>
      </c>
      <c r="R1766" s="27">
        <v>0</v>
      </c>
      <c r="S1766" s="27">
        <v>0</v>
      </c>
      <c r="T1766" s="20">
        <f>Ugovori_OPULJP[[#This Row],[Bespovratna sredstva - Ukupno (EU+Nac) HRK
= Ukupna ugovorena vrijednost bespovratnih sredstava]]+Ugovori_OPULJP[[#This Row],[Javni doprinos korisnika - HRK]]+Ugovori_OPULJP[[#This Row],[Privatni doprinos korisnika - HRK]]</f>
        <v>1499967.02</v>
      </c>
      <c r="U1766" s="17" t="s">
        <v>32</v>
      </c>
      <c r="V1766" s="17" t="s">
        <v>29</v>
      </c>
      <c r="W1766" s="35" t="s">
        <v>6336</v>
      </c>
      <c r="X1766" s="35" t="s">
        <v>5041</v>
      </c>
      <c r="Y1766" s="11"/>
    </row>
    <row r="1767" spans="1:25" ht="63.75" customHeight="1" x14ac:dyDescent="0.2">
      <c r="A1767" s="33" t="s">
        <v>6337</v>
      </c>
      <c r="B1767" s="34" t="s">
        <v>700</v>
      </c>
      <c r="C1767" s="35" t="s">
        <v>5477</v>
      </c>
      <c r="D1767" s="35" t="s">
        <v>6063</v>
      </c>
      <c r="E1767" s="17" t="s">
        <v>231</v>
      </c>
      <c r="F1767" s="37" t="s">
        <v>12897</v>
      </c>
      <c r="G1767" s="37" t="s">
        <v>6338</v>
      </c>
      <c r="H1767" s="19">
        <v>44013</v>
      </c>
      <c r="I1767" s="19">
        <v>44621</v>
      </c>
      <c r="J1767" s="19" t="str">
        <f ca="1">IF(Ugovori_OPULJP[[#This Row],[DATUM ZAVRŠETKA OPERACIJE]]&lt;TODAY(),"završen","u provedbi")</f>
        <v>završen</v>
      </c>
      <c r="K1767" s="18" t="s">
        <v>6339</v>
      </c>
      <c r="L1767" s="18" t="s">
        <v>31</v>
      </c>
      <c r="M1767" s="42">
        <v>0.85</v>
      </c>
      <c r="N1767" s="42">
        <v>0.15</v>
      </c>
      <c r="O1767" s="27">
        <f>Ugovori_OPULJP[[#This Row],[Bespovratna sredstva - Ukupno (EU+Nac) HRK
= Ukupna ugovorena vrijednost bespovratnih sredstava]]*Ugovori_OPULJP[[#This Row],[EU STOPA SUFINANCIRANJA %
EU CO-FINANCING RATE %]]</f>
        <v>1220545.3195</v>
      </c>
      <c r="P1767" s="27">
        <f>Ugovori_OPULJP[[#This Row],[Bespovratna sredstva - Ukupno (EU+Nac) HRK
= Ukupna ugovorena vrijednost bespovratnih sredstava]]*Ugovori_OPULJP[[#This Row],[STOPA NACIONALNOG SUFINANCIRANJA %]]</f>
        <v>215390.35049999997</v>
      </c>
      <c r="Q1767" s="27">
        <v>1435935.67</v>
      </c>
      <c r="R1767" s="27">
        <v>0</v>
      </c>
      <c r="S1767" s="27">
        <v>0</v>
      </c>
      <c r="T1767" s="20">
        <f>Ugovori_OPULJP[[#This Row],[Bespovratna sredstva - Ukupno (EU+Nac) HRK
= Ukupna ugovorena vrijednost bespovratnih sredstava]]+Ugovori_OPULJP[[#This Row],[Javni doprinos korisnika - HRK]]+Ugovori_OPULJP[[#This Row],[Privatni doprinos korisnika - HRK]]</f>
        <v>1435935.67</v>
      </c>
      <c r="U1767" s="17" t="s">
        <v>32</v>
      </c>
      <c r="V1767" s="17" t="s">
        <v>29</v>
      </c>
      <c r="W1767" s="35" t="s">
        <v>6340</v>
      </c>
      <c r="X1767" s="35" t="s">
        <v>5041</v>
      </c>
      <c r="Y1767" s="11"/>
    </row>
    <row r="1768" spans="1:25" ht="63.75" customHeight="1" x14ac:dyDescent="0.2">
      <c r="A1768" s="119" t="s">
        <v>6341</v>
      </c>
      <c r="B1768" s="34" t="s">
        <v>700</v>
      </c>
      <c r="C1768" s="35" t="s">
        <v>5477</v>
      </c>
      <c r="D1768" s="35" t="s">
        <v>6063</v>
      </c>
      <c r="E1768" s="17" t="s">
        <v>231</v>
      </c>
      <c r="F1768" s="37" t="s">
        <v>6342</v>
      </c>
      <c r="G1768" s="37" t="s">
        <v>6343</v>
      </c>
      <c r="H1768" s="19">
        <v>43928</v>
      </c>
      <c r="I1768" s="19">
        <v>44599</v>
      </c>
      <c r="J1768" s="19" t="str">
        <f ca="1">IF(Ugovori_OPULJP[[#This Row],[DATUM ZAVRŠETKA OPERACIJE]]&lt;TODAY(),"završen","u provedbi")</f>
        <v>završen</v>
      </c>
      <c r="K1768" s="18" t="s">
        <v>6344</v>
      </c>
      <c r="L1768" s="18" t="s">
        <v>31</v>
      </c>
      <c r="M1768" s="42">
        <v>0.85</v>
      </c>
      <c r="N1768" s="42">
        <v>0.15</v>
      </c>
      <c r="O1768" s="27">
        <f>Ugovori_OPULJP[[#This Row],[Bespovratna sredstva - Ukupno (EU+Nac) HRK
= Ukupna ugovorena vrijednost bespovratnih sredstava]]*Ugovori_OPULJP[[#This Row],[EU STOPA SUFINANCIRANJA %
EU CO-FINANCING RATE %]]</f>
        <v>1003013.3365</v>
      </c>
      <c r="P1768" s="27">
        <f>Ugovori_OPULJP[[#This Row],[Bespovratna sredstva - Ukupno (EU+Nac) HRK
= Ukupna ugovorena vrijednost bespovratnih sredstava]]*Ugovori_OPULJP[[#This Row],[STOPA NACIONALNOG SUFINANCIRANJA %]]</f>
        <v>177002.3535</v>
      </c>
      <c r="Q1768" s="27">
        <v>1180015.69</v>
      </c>
      <c r="R1768" s="27">
        <v>0</v>
      </c>
      <c r="S1768" s="27">
        <v>0</v>
      </c>
      <c r="T1768" s="20">
        <f>Ugovori_OPULJP[[#This Row],[Bespovratna sredstva - Ukupno (EU+Nac) HRK
= Ukupna ugovorena vrijednost bespovratnih sredstava]]+Ugovori_OPULJP[[#This Row],[Javni doprinos korisnika - HRK]]+Ugovori_OPULJP[[#This Row],[Privatni doprinos korisnika - HRK]]</f>
        <v>1180015.69</v>
      </c>
      <c r="U1768" s="17" t="s">
        <v>32</v>
      </c>
      <c r="V1768" s="17" t="s">
        <v>29</v>
      </c>
      <c r="W1768" s="35" t="s">
        <v>6345</v>
      </c>
      <c r="X1768" s="35" t="s">
        <v>5041</v>
      </c>
      <c r="Y1768" s="11"/>
    </row>
    <row r="1769" spans="1:25" ht="63.75" customHeight="1" x14ac:dyDescent="0.2">
      <c r="A1769" s="119" t="s">
        <v>6346</v>
      </c>
      <c r="B1769" s="34" t="s">
        <v>700</v>
      </c>
      <c r="C1769" s="35" t="s">
        <v>5477</v>
      </c>
      <c r="D1769" s="35" t="s">
        <v>6063</v>
      </c>
      <c r="E1769" s="17" t="s">
        <v>231</v>
      </c>
      <c r="F1769" s="37" t="s">
        <v>6347</v>
      </c>
      <c r="G1769" s="37" t="s">
        <v>5998</v>
      </c>
      <c r="H1769" s="19">
        <v>43948</v>
      </c>
      <c r="I1769" s="19">
        <v>44678</v>
      </c>
      <c r="J1769" s="19" t="str">
        <f ca="1">IF(Ugovori_OPULJP[[#This Row],[DATUM ZAVRŠETKA OPERACIJE]]&lt;TODAY(),"završen","u provedbi")</f>
        <v>završen</v>
      </c>
      <c r="K1769" s="18" t="s">
        <v>6348</v>
      </c>
      <c r="L1769" s="18" t="s">
        <v>248</v>
      </c>
      <c r="M1769" s="42">
        <v>0.85</v>
      </c>
      <c r="N1769" s="42">
        <v>0.15</v>
      </c>
      <c r="O1769" s="27">
        <f>Ugovori_OPULJP[[#This Row],[Bespovratna sredstva - Ukupno (EU+Nac) HRK
= Ukupna ugovorena vrijednost bespovratnih sredstava]]*Ugovori_OPULJP[[#This Row],[EU STOPA SUFINANCIRANJA %
EU CO-FINANCING RATE %]]</f>
        <v>789823.35749999993</v>
      </c>
      <c r="P1769" s="27">
        <f>Ugovori_OPULJP[[#This Row],[Bespovratna sredstva - Ukupno (EU+Nac) HRK
= Ukupna ugovorena vrijednost bespovratnih sredstava]]*Ugovori_OPULJP[[#This Row],[STOPA NACIONALNOG SUFINANCIRANJA %]]</f>
        <v>139380.5925</v>
      </c>
      <c r="Q1769" s="27">
        <v>929203.95</v>
      </c>
      <c r="R1769" s="27">
        <v>0</v>
      </c>
      <c r="S1769" s="27">
        <v>0</v>
      </c>
      <c r="T1769" s="20">
        <f>Ugovori_OPULJP[[#This Row],[Bespovratna sredstva - Ukupno (EU+Nac) HRK
= Ukupna ugovorena vrijednost bespovratnih sredstava]]+Ugovori_OPULJP[[#This Row],[Javni doprinos korisnika - HRK]]+Ugovori_OPULJP[[#This Row],[Privatni doprinos korisnika - HRK]]</f>
        <v>929203.95</v>
      </c>
      <c r="U1769" s="17" t="s">
        <v>32</v>
      </c>
      <c r="V1769" s="17" t="s">
        <v>29</v>
      </c>
      <c r="W1769" s="35" t="s">
        <v>6349</v>
      </c>
      <c r="X1769" s="35" t="s">
        <v>5041</v>
      </c>
      <c r="Y1769" s="11"/>
    </row>
    <row r="1770" spans="1:25" ht="63.75" customHeight="1" x14ac:dyDescent="0.2">
      <c r="A1770" s="119" t="s">
        <v>6350</v>
      </c>
      <c r="B1770" s="34" t="s">
        <v>700</v>
      </c>
      <c r="C1770" s="35" t="s">
        <v>5477</v>
      </c>
      <c r="D1770" s="35" t="s">
        <v>6063</v>
      </c>
      <c r="E1770" s="17" t="s">
        <v>231</v>
      </c>
      <c r="F1770" s="37" t="s">
        <v>6351</v>
      </c>
      <c r="G1770" s="37" t="s">
        <v>6352</v>
      </c>
      <c r="H1770" s="19">
        <v>43952</v>
      </c>
      <c r="I1770" s="19">
        <v>44501</v>
      </c>
      <c r="J1770" s="19" t="str">
        <f ca="1">IF(Ugovori_OPULJP[[#This Row],[DATUM ZAVRŠETKA OPERACIJE]]&lt;TODAY(),"završen","u provedbi")</f>
        <v>završen</v>
      </c>
      <c r="K1770" s="18" t="s">
        <v>6353</v>
      </c>
      <c r="L1770" s="18" t="s">
        <v>556</v>
      </c>
      <c r="M1770" s="42">
        <v>0.85</v>
      </c>
      <c r="N1770" s="42">
        <v>0.15</v>
      </c>
      <c r="O1770" s="27">
        <f>Ugovori_OPULJP[[#This Row],[Bespovratna sredstva - Ukupno (EU+Nac) HRK
= Ukupna ugovorena vrijednost bespovratnih sredstava]]*Ugovori_OPULJP[[#This Row],[EU STOPA SUFINANCIRANJA %
EU CO-FINANCING RATE %]]</f>
        <v>1274978.75</v>
      </c>
      <c r="P1770" s="27">
        <f>Ugovori_OPULJP[[#This Row],[Bespovratna sredstva - Ukupno (EU+Nac) HRK
= Ukupna ugovorena vrijednost bespovratnih sredstava]]*Ugovori_OPULJP[[#This Row],[STOPA NACIONALNOG SUFINANCIRANJA %]]</f>
        <v>224996.25</v>
      </c>
      <c r="Q1770" s="27">
        <v>1499975</v>
      </c>
      <c r="R1770" s="27">
        <v>0</v>
      </c>
      <c r="S1770" s="27">
        <v>0</v>
      </c>
      <c r="T1770" s="20">
        <f>Ugovori_OPULJP[[#This Row],[Bespovratna sredstva - Ukupno (EU+Nac) HRK
= Ukupna ugovorena vrijednost bespovratnih sredstava]]+Ugovori_OPULJP[[#This Row],[Javni doprinos korisnika - HRK]]+Ugovori_OPULJP[[#This Row],[Privatni doprinos korisnika - HRK]]</f>
        <v>1499975</v>
      </c>
      <c r="U1770" s="17" t="s">
        <v>32</v>
      </c>
      <c r="V1770" s="17" t="s">
        <v>29</v>
      </c>
      <c r="W1770" s="35" t="s">
        <v>6354</v>
      </c>
      <c r="X1770" s="35" t="s">
        <v>5041</v>
      </c>
      <c r="Y1770" s="11"/>
    </row>
    <row r="1771" spans="1:25" ht="63.75" customHeight="1" x14ac:dyDescent="0.2">
      <c r="A1771" s="119" t="s">
        <v>6355</v>
      </c>
      <c r="B1771" s="34" t="s">
        <v>700</v>
      </c>
      <c r="C1771" s="35" t="s">
        <v>5477</v>
      </c>
      <c r="D1771" s="35" t="s">
        <v>6063</v>
      </c>
      <c r="E1771" s="17" t="s">
        <v>231</v>
      </c>
      <c r="F1771" s="37" t="s">
        <v>2477</v>
      </c>
      <c r="G1771" s="37" t="s">
        <v>6356</v>
      </c>
      <c r="H1771" s="19">
        <v>44109</v>
      </c>
      <c r="I1771" s="19">
        <v>44839</v>
      </c>
      <c r="J1771" s="19" t="str">
        <f ca="1">IF(Ugovori_OPULJP[[#This Row],[DATUM ZAVRŠETKA OPERACIJE]]&lt;TODAY(),"završen","u provedbi")</f>
        <v>u provedbi</v>
      </c>
      <c r="K1771" s="18" t="s">
        <v>92</v>
      </c>
      <c r="L1771" s="18" t="s">
        <v>92</v>
      </c>
      <c r="M1771" s="42">
        <v>0.85</v>
      </c>
      <c r="N1771" s="42">
        <v>0.15</v>
      </c>
      <c r="O1771" s="27">
        <f>Ugovori_OPULJP[[#This Row],[Bespovratna sredstva - Ukupno (EU+Nac) HRK
= Ukupna ugovorena vrijednost bespovratnih sredstava]]*Ugovori_OPULJP[[#This Row],[EU STOPA SUFINANCIRANJA %
EU CO-FINANCING RATE %]]</f>
        <v>995179.84700000007</v>
      </c>
      <c r="P1771" s="27">
        <f>Ugovori_OPULJP[[#This Row],[Bespovratna sredstva - Ukupno (EU+Nac) HRK
= Ukupna ugovorena vrijednost bespovratnih sredstava]]*Ugovori_OPULJP[[#This Row],[STOPA NACIONALNOG SUFINANCIRANJA %]]</f>
        <v>175619.973</v>
      </c>
      <c r="Q1771" s="27">
        <v>1170799.82</v>
      </c>
      <c r="R1771" s="27">
        <v>0</v>
      </c>
      <c r="S1771" s="27">
        <v>0</v>
      </c>
      <c r="T1771" s="20">
        <f>Ugovori_OPULJP[[#This Row],[Bespovratna sredstva - Ukupno (EU+Nac) HRK
= Ukupna ugovorena vrijednost bespovratnih sredstava]]+Ugovori_OPULJP[[#This Row],[Javni doprinos korisnika - HRK]]+Ugovori_OPULJP[[#This Row],[Privatni doprinos korisnika - HRK]]</f>
        <v>1170799.82</v>
      </c>
      <c r="U1771" s="17" t="s">
        <v>32</v>
      </c>
      <c r="V1771" s="17" t="s">
        <v>29</v>
      </c>
      <c r="W1771" s="35" t="s">
        <v>6357</v>
      </c>
      <c r="X1771" s="35" t="s">
        <v>5041</v>
      </c>
      <c r="Y1771" s="11"/>
    </row>
    <row r="1772" spans="1:25" ht="63.75" customHeight="1" x14ac:dyDescent="0.2">
      <c r="A1772" s="119" t="s">
        <v>6358</v>
      </c>
      <c r="B1772" s="34" t="s">
        <v>700</v>
      </c>
      <c r="C1772" s="35" t="s">
        <v>5477</v>
      </c>
      <c r="D1772" s="35" t="s">
        <v>6063</v>
      </c>
      <c r="E1772" s="17" t="s">
        <v>231</v>
      </c>
      <c r="F1772" s="37" t="s">
        <v>6359</v>
      </c>
      <c r="G1772" s="37" t="s">
        <v>1120</v>
      </c>
      <c r="H1772" s="19">
        <v>43955</v>
      </c>
      <c r="I1772" s="19">
        <v>44504</v>
      </c>
      <c r="J1772" s="19" t="str">
        <f ca="1">IF(Ugovori_OPULJP[[#This Row],[DATUM ZAVRŠETKA OPERACIJE]]&lt;TODAY(),"završen","u provedbi")</f>
        <v>završen</v>
      </c>
      <c r="K1772" s="18" t="s">
        <v>6360</v>
      </c>
      <c r="L1772" s="18" t="s">
        <v>320</v>
      </c>
      <c r="M1772" s="42">
        <v>0.85</v>
      </c>
      <c r="N1772" s="42">
        <v>0.15</v>
      </c>
      <c r="O1772" s="27">
        <f>Ugovori_OPULJP[[#This Row],[Bespovratna sredstva - Ukupno (EU+Nac) HRK
= Ukupna ugovorena vrijednost bespovratnih sredstava]]*Ugovori_OPULJP[[#This Row],[EU STOPA SUFINANCIRANJA %
EU CO-FINANCING RATE %]]</f>
        <v>908725.82</v>
      </c>
      <c r="P1772" s="27">
        <f>Ugovori_OPULJP[[#This Row],[Bespovratna sredstva - Ukupno (EU+Nac) HRK
= Ukupna ugovorena vrijednost bespovratnih sredstava]]*Ugovori_OPULJP[[#This Row],[STOPA NACIONALNOG SUFINANCIRANJA %]]</f>
        <v>160363.37999999998</v>
      </c>
      <c r="Q1772" s="27">
        <v>1069089.2</v>
      </c>
      <c r="R1772" s="27">
        <v>0</v>
      </c>
      <c r="S1772" s="27">
        <v>0</v>
      </c>
      <c r="T1772" s="20">
        <f>Ugovori_OPULJP[[#This Row],[Bespovratna sredstva - Ukupno (EU+Nac) HRK
= Ukupna ugovorena vrijednost bespovratnih sredstava]]+Ugovori_OPULJP[[#This Row],[Javni doprinos korisnika - HRK]]+Ugovori_OPULJP[[#This Row],[Privatni doprinos korisnika - HRK]]</f>
        <v>1069089.2</v>
      </c>
      <c r="U1772" s="17" t="s">
        <v>32</v>
      </c>
      <c r="V1772" s="17" t="s">
        <v>29</v>
      </c>
      <c r="W1772" s="35" t="s">
        <v>6361</v>
      </c>
      <c r="X1772" s="35" t="s">
        <v>5041</v>
      </c>
      <c r="Y1772" s="11"/>
    </row>
    <row r="1773" spans="1:25" ht="63.75" customHeight="1" x14ac:dyDescent="0.2">
      <c r="A1773" s="119" t="s">
        <v>6362</v>
      </c>
      <c r="B1773" s="34" t="s">
        <v>700</v>
      </c>
      <c r="C1773" s="35" t="s">
        <v>5477</v>
      </c>
      <c r="D1773" s="35" t="s">
        <v>6063</v>
      </c>
      <c r="E1773" s="17" t="s">
        <v>231</v>
      </c>
      <c r="F1773" s="37" t="s">
        <v>6363</v>
      </c>
      <c r="G1773" s="37" t="s">
        <v>782</v>
      </c>
      <c r="H1773" s="19">
        <v>43929</v>
      </c>
      <c r="I1773" s="19">
        <v>44659</v>
      </c>
      <c r="J1773" s="19" t="str">
        <f ca="1">IF(Ugovori_OPULJP[[#This Row],[DATUM ZAVRŠETKA OPERACIJE]]&lt;TODAY(),"završen","u provedbi")</f>
        <v>završen</v>
      </c>
      <c r="K1773" s="18" t="s">
        <v>77</v>
      </c>
      <c r="L1773" s="18" t="s">
        <v>77</v>
      </c>
      <c r="M1773" s="42">
        <v>0.85</v>
      </c>
      <c r="N1773" s="42">
        <v>0.15</v>
      </c>
      <c r="O1773" s="27">
        <f>Ugovori_OPULJP[[#This Row],[Bespovratna sredstva - Ukupno (EU+Nac) HRK
= Ukupna ugovorena vrijednost bespovratnih sredstava]]*Ugovori_OPULJP[[#This Row],[EU STOPA SUFINANCIRANJA %
EU CO-FINANCING RATE %]]</f>
        <v>1261356.429</v>
      </c>
      <c r="P1773" s="27">
        <f>Ugovori_OPULJP[[#This Row],[Bespovratna sredstva - Ukupno (EU+Nac) HRK
= Ukupna ugovorena vrijednost bespovratnih sredstava]]*Ugovori_OPULJP[[#This Row],[STOPA NACIONALNOG SUFINANCIRANJA %]]</f>
        <v>222592.31099999999</v>
      </c>
      <c r="Q1773" s="27">
        <v>1483948.74</v>
      </c>
      <c r="R1773" s="27">
        <v>0</v>
      </c>
      <c r="S1773" s="27">
        <v>0</v>
      </c>
      <c r="T1773" s="20">
        <f>Ugovori_OPULJP[[#This Row],[Bespovratna sredstva - Ukupno (EU+Nac) HRK
= Ukupna ugovorena vrijednost bespovratnih sredstava]]+Ugovori_OPULJP[[#This Row],[Javni doprinos korisnika - HRK]]+Ugovori_OPULJP[[#This Row],[Privatni doprinos korisnika - HRK]]</f>
        <v>1483948.74</v>
      </c>
      <c r="U1773" s="17" t="s">
        <v>32</v>
      </c>
      <c r="V1773" s="17" t="s">
        <v>29</v>
      </c>
      <c r="W1773" s="35" t="s">
        <v>6364</v>
      </c>
      <c r="X1773" s="35" t="s">
        <v>5041</v>
      </c>
      <c r="Y1773" s="11"/>
    </row>
    <row r="1774" spans="1:25" ht="63.75" customHeight="1" x14ac:dyDescent="0.2">
      <c r="A1774" s="119" t="s">
        <v>6365</v>
      </c>
      <c r="B1774" s="34" t="s">
        <v>700</v>
      </c>
      <c r="C1774" s="35" t="s">
        <v>5477</v>
      </c>
      <c r="D1774" s="35" t="s">
        <v>6063</v>
      </c>
      <c r="E1774" s="17" t="s">
        <v>231</v>
      </c>
      <c r="F1774" s="37" t="s">
        <v>6366</v>
      </c>
      <c r="G1774" s="37" t="s">
        <v>6367</v>
      </c>
      <c r="H1774" s="19">
        <v>43942</v>
      </c>
      <c r="I1774" s="19">
        <v>44672</v>
      </c>
      <c r="J1774" s="19" t="str">
        <f ca="1">IF(Ugovori_OPULJP[[#This Row],[DATUM ZAVRŠETKA OPERACIJE]]&lt;TODAY(),"završen","u provedbi")</f>
        <v>završen</v>
      </c>
      <c r="K1774" s="18" t="s">
        <v>6368</v>
      </c>
      <c r="L1774" s="18" t="s">
        <v>31</v>
      </c>
      <c r="M1774" s="42">
        <v>0.85</v>
      </c>
      <c r="N1774" s="42">
        <v>0.15</v>
      </c>
      <c r="O1774" s="27">
        <f>Ugovori_OPULJP[[#This Row],[Bespovratna sredstva - Ukupno (EU+Nac) HRK
= Ukupna ugovorena vrijednost bespovratnih sredstava]]*Ugovori_OPULJP[[#This Row],[EU STOPA SUFINANCIRANJA %
EU CO-FINANCING RATE %]]</f>
        <v>1274687.9734999998</v>
      </c>
      <c r="P1774" s="27">
        <f>Ugovori_OPULJP[[#This Row],[Bespovratna sredstva - Ukupno (EU+Nac) HRK
= Ukupna ugovorena vrijednost bespovratnih sredstava]]*Ugovori_OPULJP[[#This Row],[STOPA NACIONALNOG SUFINANCIRANJA %]]</f>
        <v>224944.93649999998</v>
      </c>
      <c r="Q1774" s="27">
        <v>1499632.91</v>
      </c>
      <c r="R1774" s="27">
        <v>0</v>
      </c>
      <c r="S1774" s="27">
        <v>0</v>
      </c>
      <c r="T1774" s="20">
        <f>Ugovori_OPULJP[[#This Row],[Bespovratna sredstva - Ukupno (EU+Nac) HRK
= Ukupna ugovorena vrijednost bespovratnih sredstava]]+Ugovori_OPULJP[[#This Row],[Javni doprinos korisnika - HRK]]+Ugovori_OPULJP[[#This Row],[Privatni doprinos korisnika - HRK]]</f>
        <v>1499632.91</v>
      </c>
      <c r="U1774" s="17" t="s">
        <v>32</v>
      </c>
      <c r="V1774" s="17" t="s">
        <v>29</v>
      </c>
      <c r="W1774" s="35" t="s">
        <v>6369</v>
      </c>
      <c r="X1774" s="35" t="s">
        <v>5041</v>
      </c>
      <c r="Y1774" s="11"/>
    </row>
    <row r="1775" spans="1:25" ht="63.75" customHeight="1" x14ac:dyDescent="0.2">
      <c r="A1775" s="119" t="s">
        <v>6370</v>
      </c>
      <c r="B1775" s="34" t="s">
        <v>700</v>
      </c>
      <c r="C1775" s="35" t="s">
        <v>5477</v>
      </c>
      <c r="D1775" s="35" t="s">
        <v>6063</v>
      </c>
      <c r="E1775" s="17" t="s">
        <v>231</v>
      </c>
      <c r="F1775" s="37" t="s">
        <v>6371</v>
      </c>
      <c r="G1775" s="23" t="s">
        <v>123</v>
      </c>
      <c r="H1775" s="19">
        <v>43935</v>
      </c>
      <c r="I1775" s="19">
        <v>44665</v>
      </c>
      <c r="J1775" s="19" t="str">
        <f ca="1">IF(Ugovori_OPULJP[[#This Row],[DATUM ZAVRŠETKA OPERACIJE]]&lt;TODAY(),"završen","u provedbi")</f>
        <v>završen</v>
      </c>
      <c r="K1775" s="18" t="s">
        <v>6372</v>
      </c>
      <c r="L1775" s="18" t="s">
        <v>31</v>
      </c>
      <c r="M1775" s="42">
        <v>0.85</v>
      </c>
      <c r="N1775" s="42">
        <v>0.15</v>
      </c>
      <c r="O1775" s="27">
        <f>Ugovori_OPULJP[[#This Row],[Bespovratna sredstva - Ukupno (EU+Nac) HRK
= Ukupna ugovorena vrijednost bespovratnih sredstava]]*Ugovori_OPULJP[[#This Row],[EU STOPA SUFINANCIRANJA %
EU CO-FINANCING RATE %]]</f>
        <v>1271220.713</v>
      </c>
      <c r="P1775" s="27">
        <f>Ugovori_OPULJP[[#This Row],[Bespovratna sredstva - Ukupno (EU+Nac) HRK
= Ukupna ugovorena vrijednost bespovratnih sredstava]]*Ugovori_OPULJP[[#This Row],[STOPA NACIONALNOG SUFINANCIRANJA %]]</f>
        <v>224333.06700000001</v>
      </c>
      <c r="Q1775" s="27">
        <v>1495553.78</v>
      </c>
      <c r="R1775" s="27">
        <v>0</v>
      </c>
      <c r="S1775" s="27">
        <v>0</v>
      </c>
      <c r="T1775" s="20">
        <f>Ugovori_OPULJP[[#This Row],[Bespovratna sredstva - Ukupno (EU+Nac) HRK
= Ukupna ugovorena vrijednost bespovratnih sredstava]]+Ugovori_OPULJP[[#This Row],[Javni doprinos korisnika - HRK]]+Ugovori_OPULJP[[#This Row],[Privatni doprinos korisnika - HRK]]</f>
        <v>1495553.78</v>
      </c>
      <c r="U1775" s="17" t="s">
        <v>32</v>
      </c>
      <c r="V1775" s="17" t="s">
        <v>29</v>
      </c>
      <c r="W1775" s="35" t="s">
        <v>6373</v>
      </c>
      <c r="X1775" s="35" t="s">
        <v>5041</v>
      </c>
      <c r="Y1775" s="11"/>
    </row>
    <row r="1776" spans="1:25" ht="63.75" customHeight="1" x14ac:dyDescent="0.2">
      <c r="A1776" s="119" t="s">
        <v>6374</v>
      </c>
      <c r="B1776" s="34" t="s">
        <v>700</v>
      </c>
      <c r="C1776" s="35" t="s">
        <v>5477</v>
      </c>
      <c r="D1776" s="35" t="s">
        <v>6063</v>
      </c>
      <c r="E1776" s="17" t="s">
        <v>231</v>
      </c>
      <c r="F1776" s="37" t="s">
        <v>6375</v>
      </c>
      <c r="G1776" s="37" t="s">
        <v>6376</v>
      </c>
      <c r="H1776" s="19">
        <v>44035</v>
      </c>
      <c r="I1776" s="19">
        <v>44765</v>
      </c>
      <c r="J1776" s="19" t="str">
        <f ca="1">IF(Ugovori_OPULJP[[#This Row],[DATUM ZAVRŠETKA OPERACIJE]]&lt;TODAY(),"završen","u provedbi")</f>
        <v>u provedbi</v>
      </c>
      <c r="K1776" s="18" t="s">
        <v>6377</v>
      </c>
      <c r="L1776" s="18" t="s">
        <v>354</v>
      </c>
      <c r="M1776" s="42">
        <v>0.85</v>
      </c>
      <c r="N1776" s="42">
        <v>0.15</v>
      </c>
      <c r="O1776" s="27">
        <f>Ugovori_OPULJP[[#This Row],[Bespovratna sredstva - Ukupno (EU+Nac) HRK
= Ukupna ugovorena vrijednost bespovratnih sredstava]]*Ugovori_OPULJP[[#This Row],[EU STOPA SUFINANCIRANJA %
EU CO-FINANCING RATE %]]</f>
        <v>1245385.456</v>
      </c>
      <c r="P1776" s="27">
        <f>Ugovori_OPULJP[[#This Row],[Bespovratna sredstva - Ukupno (EU+Nac) HRK
= Ukupna ugovorena vrijednost bespovratnih sredstava]]*Ugovori_OPULJP[[#This Row],[STOPA NACIONALNOG SUFINANCIRANJA %]]</f>
        <v>219773.90400000001</v>
      </c>
      <c r="Q1776" s="27">
        <v>1465159.36</v>
      </c>
      <c r="R1776" s="27">
        <v>0</v>
      </c>
      <c r="S1776" s="27">
        <v>0</v>
      </c>
      <c r="T1776" s="20">
        <f>Ugovori_OPULJP[[#This Row],[Bespovratna sredstva - Ukupno (EU+Nac) HRK
= Ukupna ugovorena vrijednost bespovratnih sredstava]]+Ugovori_OPULJP[[#This Row],[Javni doprinos korisnika - HRK]]+Ugovori_OPULJP[[#This Row],[Privatni doprinos korisnika - HRK]]</f>
        <v>1465159.36</v>
      </c>
      <c r="U1776" s="17" t="s">
        <v>32</v>
      </c>
      <c r="V1776" s="17" t="s">
        <v>29</v>
      </c>
      <c r="W1776" s="35" t="s">
        <v>6378</v>
      </c>
      <c r="X1776" s="35" t="s">
        <v>5041</v>
      </c>
      <c r="Y1776" s="11"/>
    </row>
    <row r="1777" spans="1:25" ht="63.75" customHeight="1" x14ac:dyDescent="0.2">
      <c r="A1777" s="119" t="s">
        <v>6379</v>
      </c>
      <c r="B1777" s="34" t="s">
        <v>700</v>
      </c>
      <c r="C1777" s="35" t="s">
        <v>5477</v>
      </c>
      <c r="D1777" s="35" t="s">
        <v>6063</v>
      </c>
      <c r="E1777" s="17" t="s">
        <v>231</v>
      </c>
      <c r="F1777" s="37" t="s">
        <v>12898</v>
      </c>
      <c r="G1777" s="37" t="s">
        <v>6376</v>
      </c>
      <c r="H1777" s="19">
        <v>44001</v>
      </c>
      <c r="I1777" s="19">
        <v>44731</v>
      </c>
      <c r="J1777" s="19" t="str">
        <f ca="1">IF(Ugovori_OPULJP[[#This Row],[DATUM ZAVRŠETKA OPERACIJE]]&lt;TODAY(),"završen","u provedbi")</f>
        <v>završen</v>
      </c>
      <c r="K1777" s="18" t="s">
        <v>6380</v>
      </c>
      <c r="L1777" s="18" t="s">
        <v>354</v>
      </c>
      <c r="M1777" s="42">
        <v>0.85</v>
      </c>
      <c r="N1777" s="42">
        <v>0.15</v>
      </c>
      <c r="O1777" s="27">
        <f>Ugovori_OPULJP[[#This Row],[Bespovratna sredstva - Ukupno (EU+Nac) HRK
= Ukupna ugovorena vrijednost bespovratnih sredstava]]*Ugovori_OPULJP[[#This Row],[EU STOPA SUFINANCIRANJA %
EU CO-FINANCING RATE %]]</f>
        <v>1211777.51</v>
      </c>
      <c r="P1777" s="27">
        <f>Ugovori_OPULJP[[#This Row],[Bespovratna sredstva - Ukupno (EU+Nac) HRK
= Ukupna ugovorena vrijednost bespovratnih sredstava]]*Ugovori_OPULJP[[#This Row],[STOPA NACIONALNOG SUFINANCIRANJA %]]</f>
        <v>213843.09</v>
      </c>
      <c r="Q1777" s="27">
        <v>1425620.6</v>
      </c>
      <c r="R1777" s="27">
        <v>0</v>
      </c>
      <c r="S1777" s="27">
        <v>0</v>
      </c>
      <c r="T1777" s="20">
        <f>Ugovori_OPULJP[[#This Row],[Bespovratna sredstva - Ukupno (EU+Nac) HRK
= Ukupna ugovorena vrijednost bespovratnih sredstava]]+Ugovori_OPULJP[[#This Row],[Javni doprinos korisnika - HRK]]+Ugovori_OPULJP[[#This Row],[Privatni doprinos korisnika - HRK]]</f>
        <v>1425620.6</v>
      </c>
      <c r="U1777" s="17" t="s">
        <v>32</v>
      </c>
      <c r="V1777" s="17" t="s">
        <v>29</v>
      </c>
      <c r="W1777" s="35" t="s">
        <v>6381</v>
      </c>
      <c r="X1777" s="35" t="s">
        <v>5041</v>
      </c>
      <c r="Y1777" s="11"/>
    </row>
    <row r="1778" spans="1:25" ht="63.75" customHeight="1" x14ac:dyDescent="0.2">
      <c r="A1778" s="119" t="s">
        <v>6382</v>
      </c>
      <c r="B1778" s="34" t="s">
        <v>700</v>
      </c>
      <c r="C1778" s="35" t="s">
        <v>5477</v>
      </c>
      <c r="D1778" s="35" t="s">
        <v>6063</v>
      </c>
      <c r="E1778" s="17" t="s">
        <v>231</v>
      </c>
      <c r="F1778" s="37" t="s">
        <v>6383</v>
      </c>
      <c r="G1778" s="37" t="s">
        <v>794</v>
      </c>
      <c r="H1778" s="19">
        <v>44040</v>
      </c>
      <c r="I1778" s="19">
        <v>44832</v>
      </c>
      <c r="J1778" s="19" t="str">
        <f ca="1">IF(Ugovori_OPULJP[[#This Row],[DATUM ZAVRŠETKA OPERACIJE]]&lt;TODAY(),"završen","u provedbi")</f>
        <v>u provedbi</v>
      </c>
      <c r="K1778" s="18" t="s">
        <v>6384</v>
      </c>
      <c r="L1778" s="18" t="s">
        <v>556</v>
      </c>
      <c r="M1778" s="42">
        <v>0.85</v>
      </c>
      <c r="N1778" s="42">
        <v>0.15</v>
      </c>
      <c r="O1778" s="27">
        <f>Ugovori_OPULJP[[#This Row],[Bespovratna sredstva - Ukupno (EU+Nac) HRK
= Ukupna ugovorena vrijednost bespovratnih sredstava]]*Ugovori_OPULJP[[#This Row],[EU STOPA SUFINANCIRANJA %
EU CO-FINANCING RATE %]]</f>
        <v>1274884.281</v>
      </c>
      <c r="P1778" s="27">
        <f>Ugovori_OPULJP[[#This Row],[Bespovratna sredstva - Ukupno (EU+Nac) HRK
= Ukupna ugovorena vrijednost bespovratnih sredstava]]*Ugovori_OPULJP[[#This Row],[STOPA NACIONALNOG SUFINANCIRANJA %]]</f>
        <v>224979.579</v>
      </c>
      <c r="Q1778" s="27">
        <v>1499863.86</v>
      </c>
      <c r="R1778" s="27">
        <v>0</v>
      </c>
      <c r="S1778" s="27">
        <v>0</v>
      </c>
      <c r="T1778" s="20">
        <f>Ugovori_OPULJP[[#This Row],[Bespovratna sredstva - Ukupno (EU+Nac) HRK
= Ukupna ugovorena vrijednost bespovratnih sredstava]]+Ugovori_OPULJP[[#This Row],[Javni doprinos korisnika - HRK]]+Ugovori_OPULJP[[#This Row],[Privatni doprinos korisnika - HRK]]</f>
        <v>1499863.86</v>
      </c>
      <c r="U1778" s="17" t="s">
        <v>32</v>
      </c>
      <c r="V1778" s="17" t="s">
        <v>29</v>
      </c>
      <c r="W1778" s="35" t="s">
        <v>6385</v>
      </c>
      <c r="X1778" s="35" t="s">
        <v>5041</v>
      </c>
      <c r="Y1778" s="11"/>
    </row>
    <row r="1779" spans="1:25" ht="63.75" customHeight="1" x14ac:dyDescent="0.2">
      <c r="A1779" s="119" t="s">
        <v>6386</v>
      </c>
      <c r="B1779" s="34" t="s">
        <v>700</v>
      </c>
      <c r="C1779" s="35" t="s">
        <v>5477</v>
      </c>
      <c r="D1779" s="35" t="s">
        <v>6063</v>
      </c>
      <c r="E1779" s="17" t="s">
        <v>231</v>
      </c>
      <c r="F1779" s="37" t="s">
        <v>6387</v>
      </c>
      <c r="G1779" s="37" t="s">
        <v>1365</v>
      </c>
      <c r="H1779" s="19">
        <v>44109</v>
      </c>
      <c r="I1779" s="19">
        <v>44839</v>
      </c>
      <c r="J1779" s="19" t="str">
        <f ca="1">IF(Ugovori_OPULJP[[#This Row],[DATUM ZAVRŠETKA OPERACIJE]]&lt;TODAY(),"završen","u provedbi")</f>
        <v>u provedbi</v>
      </c>
      <c r="K1779" s="18" t="s">
        <v>6388</v>
      </c>
      <c r="L1779" s="18" t="s">
        <v>97</v>
      </c>
      <c r="M1779" s="42">
        <v>0.85</v>
      </c>
      <c r="N1779" s="42">
        <v>0.15</v>
      </c>
      <c r="O1779" s="27">
        <f>Ugovori_OPULJP[[#This Row],[Bespovratna sredstva - Ukupno (EU+Nac) HRK
= Ukupna ugovorena vrijednost bespovratnih sredstava]]*Ugovori_OPULJP[[#This Row],[EU STOPA SUFINANCIRANJA %
EU CO-FINANCING RATE %]]</f>
        <v>1200086.6100000001</v>
      </c>
      <c r="P1779" s="27">
        <f>Ugovori_OPULJP[[#This Row],[Bespovratna sredstva - Ukupno (EU+Nac) HRK
= Ukupna ugovorena vrijednost bespovratnih sredstava]]*Ugovori_OPULJP[[#This Row],[STOPA NACIONALNOG SUFINANCIRANJA %]]</f>
        <v>211779.99000000002</v>
      </c>
      <c r="Q1779" s="27">
        <v>1411866.6</v>
      </c>
      <c r="R1779" s="27">
        <v>0</v>
      </c>
      <c r="S1779" s="27">
        <v>0</v>
      </c>
      <c r="T1779" s="20">
        <f>Ugovori_OPULJP[[#This Row],[Bespovratna sredstva - Ukupno (EU+Nac) HRK
= Ukupna ugovorena vrijednost bespovratnih sredstava]]+Ugovori_OPULJP[[#This Row],[Javni doprinos korisnika - HRK]]+Ugovori_OPULJP[[#This Row],[Privatni doprinos korisnika - HRK]]</f>
        <v>1411866.6</v>
      </c>
      <c r="U1779" s="17" t="s">
        <v>32</v>
      </c>
      <c r="V1779" s="17" t="s">
        <v>29</v>
      </c>
      <c r="W1779" s="35" t="s">
        <v>6389</v>
      </c>
      <c r="X1779" s="35" t="s">
        <v>5041</v>
      </c>
      <c r="Y1779" s="11"/>
    </row>
    <row r="1780" spans="1:25" ht="63.75" customHeight="1" x14ac:dyDescent="0.2">
      <c r="A1780" s="119" t="s">
        <v>6390</v>
      </c>
      <c r="B1780" s="34" t="s">
        <v>700</v>
      </c>
      <c r="C1780" s="35" t="s">
        <v>5477</v>
      </c>
      <c r="D1780" s="35" t="s">
        <v>6063</v>
      </c>
      <c r="E1780" s="17" t="s">
        <v>231</v>
      </c>
      <c r="F1780" s="37" t="s">
        <v>6391</v>
      </c>
      <c r="G1780" s="37" t="s">
        <v>1534</v>
      </c>
      <c r="H1780" s="19">
        <v>44109</v>
      </c>
      <c r="I1780" s="19">
        <v>44839</v>
      </c>
      <c r="J1780" s="19" t="str">
        <f ca="1">IF(Ugovori_OPULJP[[#This Row],[DATUM ZAVRŠETKA OPERACIJE]]&lt;TODAY(),"završen","u provedbi")</f>
        <v>u provedbi</v>
      </c>
      <c r="K1780" s="18" t="s">
        <v>6303</v>
      </c>
      <c r="L1780" s="18" t="s">
        <v>97</v>
      </c>
      <c r="M1780" s="42">
        <v>0.85</v>
      </c>
      <c r="N1780" s="42">
        <v>0.15</v>
      </c>
      <c r="O1780" s="27">
        <f>Ugovori_OPULJP[[#This Row],[Bespovratna sredstva - Ukupno (EU+Nac) HRK
= Ukupna ugovorena vrijednost bespovratnih sredstava]]*Ugovori_OPULJP[[#This Row],[EU STOPA SUFINANCIRANJA %
EU CO-FINANCING RATE %]]</f>
        <v>1273278.75</v>
      </c>
      <c r="P1780" s="27">
        <f>Ugovori_OPULJP[[#This Row],[Bespovratna sredstva - Ukupno (EU+Nac) HRK
= Ukupna ugovorena vrijednost bespovratnih sredstava]]*Ugovori_OPULJP[[#This Row],[STOPA NACIONALNOG SUFINANCIRANJA %]]</f>
        <v>224696.25</v>
      </c>
      <c r="Q1780" s="27">
        <v>1497975</v>
      </c>
      <c r="R1780" s="27">
        <v>0</v>
      </c>
      <c r="S1780" s="27">
        <v>0</v>
      </c>
      <c r="T1780" s="20">
        <f>Ugovori_OPULJP[[#This Row],[Bespovratna sredstva - Ukupno (EU+Nac) HRK
= Ukupna ugovorena vrijednost bespovratnih sredstava]]+Ugovori_OPULJP[[#This Row],[Javni doprinos korisnika - HRK]]+Ugovori_OPULJP[[#This Row],[Privatni doprinos korisnika - HRK]]</f>
        <v>1497975</v>
      </c>
      <c r="U1780" s="17" t="s">
        <v>32</v>
      </c>
      <c r="V1780" s="17" t="s">
        <v>29</v>
      </c>
      <c r="W1780" s="35" t="s">
        <v>6392</v>
      </c>
      <c r="X1780" s="35" t="s">
        <v>5041</v>
      </c>
      <c r="Y1780" s="11"/>
    </row>
    <row r="1781" spans="1:25" ht="63.75" customHeight="1" x14ac:dyDescent="0.2">
      <c r="A1781" s="119" t="s">
        <v>6393</v>
      </c>
      <c r="B1781" s="34" t="s">
        <v>700</v>
      </c>
      <c r="C1781" s="35" t="s">
        <v>5477</v>
      </c>
      <c r="D1781" s="35" t="s">
        <v>6063</v>
      </c>
      <c r="E1781" s="17" t="s">
        <v>231</v>
      </c>
      <c r="F1781" s="37" t="s">
        <v>6394</v>
      </c>
      <c r="G1781" s="23" t="s">
        <v>4165</v>
      </c>
      <c r="H1781" s="19">
        <v>43963</v>
      </c>
      <c r="I1781" s="19">
        <v>44693</v>
      </c>
      <c r="J1781" s="19" t="str">
        <f ca="1">IF(Ugovori_OPULJP[[#This Row],[DATUM ZAVRŠETKA OPERACIJE]]&lt;TODAY(),"završen","u provedbi")</f>
        <v>završen</v>
      </c>
      <c r="K1781" s="18" t="s">
        <v>6395</v>
      </c>
      <c r="L1781" s="18" t="s">
        <v>248</v>
      </c>
      <c r="M1781" s="42">
        <v>0.85</v>
      </c>
      <c r="N1781" s="42">
        <v>0.15</v>
      </c>
      <c r="O1781" s="27">
        <f>Ugovori_OPULJP[[#This Row],[Bespovratna sredstva - Ukupno (EU+Nac) HRK
= Ukupna ugovorena vrijednost bespovratnih sredstava]]*Ugovori_OPULJP[[#This Row],[EU STOPA SUFINANCIRANJA %
EU CO-FINANCING RATE %]]</f>
        <v>977082.91350000002</v>
      </c>
      <c r="P1781" s="27">
        <f>Ugovori_OPULJP[[#This Row],[Bespovratna sredstva - Ukupno (EU+Nac) HRK
= Ukupna ugovorena vrijednost bespovratnih sredstava]]*Ugovori_OPULJP[[#This Row],[STOPA NACIONALNOG SUFINANCIRANJA %]]</f>
        <v>172426.3965</v>
      </c>
      <c r="Q1781" s="27">
        <v>1149509.31</v>
      </c>
      <c r="R1781" s="27">
        <v>0</v>
      </c>
      <c r="S1781" s="27">
        <v>0</v>
      </c>
      <c r="T1781" s="20">
        <f>Ugovori_OPULJP[[#This Row],[Bespovratna sredstva - Ukupno (EU+Nac) HRK
= Ukupna ugovorena vrijednost bespovratnih sredstava]]+Ugovori_OPULJP[[#This Row],[Javni doprinos korisnika - HRK]]+Ugovori_OPULJP[[#This Row],[Privatni doprinos korisnika - HRK]]</f>
        <v>1149509.31</v>
      </c>
      <c r="U1781" s="17" t="s">
        <v>32</v>
      </c>
      <c r="V1781" s="17" t="s">
        <v>29</v>
      </c>
      <c r="W1781" s="35" t="s">
        <v>6396</v>
      </c>
      <c r="X1781" s="35" t="s">
        <v>5041</v>
      </c>
      <c r="Y1781" s="11"/>
    </row>
    <row r="1782" spans="1:25" ht="63.75" customHeight="1" x14ac:dyDescent="0.2">
      <c r="A1782" s="119" t="s">
        <v>6397</v>
      </c>
      <c r="B1782" s="34" t="s">
        <v>700</v>
      </c>
      <c r="C1782" s="35" t="s">
        <v>5477</v>
      </c>
      <c r="D1782" s="35" t="s">
        <v>6063</v>
      </c>
      <c r="E1782" s="17" t="s">
        <v>231</v>
      </c>
      <c r="F1782" s="37" t="s">
        <v>12899</v>
      </c>
      <c r="G1782" s="37" t="s">
        <v>1357</v>
      </c>
      <c r="H1782" s="19">
        <v>44130</v>
      </c>
      <c r="I1782" s="19">
        <v>44860</v>
      </c>
      <c r="J1782" s="19" t="str">
        <f ca="1">IF(Ugovori_OPULJP[[#This Row],[DATUM ZAVRŠETKA OPERACIJE]]&lt;TODAY(),"završen","u provedbi")</f>
        <v>u provedbi</v>
      </c>
      <c r="K1782" s="18" t="s">
        <v>209</v>
      </c>
      <c r="L1782" s="18" t="s">
        <v>209</v>
      </c>
      <c r="M1782" s="42">
        <v>0.85</v>
      </c>
      <c r="N1782" s="42">
        <v>0.15</v>
      </c>
      <c r="O1782" s="27">
        <f>Ugovori_OPULJP[[#This Row],[Bespovratna sredstva - Ukupno (EU+Nac) HRK
= Ukupna ugovorena vrijednost bespovratnih sredstava]]*Ugovori_OPULJP[[#This Row],[EU STOPA SUFINANCIRANJA %
EU CO-FINANCING RATE %]]</f>
        <v>448273.62049999996</v>
      </c>
      <c r="P1782" s="27">
        <f>Ugovori_OPULJP[[#This Row],[Bespovratna sredstva - Ukupno (EU+Nac) HRK
= Ukupna ugovorena vrijednost bespovratnih sredstava]]*Ugovori_OPULJP[[#This Row],[STOPA NACIONALNOG SUFINANCIRANJA %]]</f>
        <v>79107.109499999991</v>
      </c>
      <c r="Q1782" s="27">
        <v>527380.73</v>
      </c>
      <c r="R1782" s="27">
        <v>0</v>
      </c>
      <c r="S1782" s="27">
        <v>0</v>
      </c>
      <c r="T1782" s="20">
        <f>Ugovori_OPULJP[[#This Row],[Bespovratna sredstva - Ukupno (EU+Nac) HRK
= Ukupna ugovorena vrijednost bespovratnih sredstava]]+Ugovori_OPULJP[[#This Row],[Javni doprinos korisnika - HRK]]+Ugovori_OPULJP[[#This Row],[Privatni doprinos korisnika - HRK]]</f>
        <v>527380.73</v>
      </c>
      <c r="U1782" s="17" t="s">
        <v>32</v>
      </c>
      <c r="V1782" s="17" t="s">
        <v>29</v>
      </c>
      <c r="W1782" s="35" t="s">
        <v>6398</v>
      </c>
      <c r="X1782" s="35" t="s">
        <v>5041</v>
      </c>
      <c r="Y1782" s="11"/>
    </row>
    <row r="1783" spans="1:25" ht="63.75" customHeight="1" x14ac:dyDescent="0.2">
      <c r="A1783" s="119" t="s">
        <v>6399</v>
      </c>
      <c r="B1783" s="34" t="s">
        <v>700</v>
      </c>
      <c r="C1783" s="35" t="s">
        <v>5477</v>
      </c>
      <c r="D1783" s="35" t="s">
        <v>6063</v>
      </c>
      <c r="E1783" s="17" t="s">
        <v>231</v>
      </c>
      <c r="F1783" s="37" t="s">
        <v>6400</v>
      </c>
      <c r="G1783" s="37" t="s">
        <v>1357</v>
      </c>
      <c r="H1783" s="19">
        <v>43927</v>
      </c>
      <c r="I1783" s="19">
        <v>44657</v>
      </c>
      <c r="J1783" s="19" t="str">
        <f ca="1">IF(Ugovori_OPULJP[[#This Row],[DATUM ZAVRŠETKA OPERACIJE]]&lt;TODAY(),"završen","u provedbi")</f>
        <v>završen</v>
      </c>
      <c r="K1783" s="18" t="s">
        <v>6401</v>
      </c>
      <c r="L1783" s="18" t="s">
        <v>209</v>
      </c>
      <c r="M1783" s="42">
        <v>0.85</v>
      </c>
      <c r="N1783" s="42">
        <v>0.15</v>
      </c>
      <c r="O1783" s="27">
        <f>Ugovori_OPULJP[[#This Row],[Bespovratna sredstva - Ukupno (EU+Nac) HRK
= Ukupna ugovorena vrijednost bespovratnih sredstava]]*Ugovori_OPULJP[[#This Row],[EU STOPA SUFINANCIRANJA %
EU CO-FINANCING RATE %]]</f>
        <v>1191727.7015</v>
      </c>
      <c r="P1783" s="27">
        <f>Ugovori_OPULJP[[#This Row],[Bespovratna sredstva - Ukupno (EU+Nac) HRK
= Ukupna ugovorena vrijednost bespovratnih sredstava]]*Ugovori_OPULJP[[#This Row],[STOPA NACIONALNOG SUFINANCIRANJA %]]</f>
        <v>210304.8885</v>
      </c>
      <c r="Q1783" s="27">
        <v>1402032.59</v>
      </c>
      <c r="R1783" s="27">
        <v>0</v>
      </c>
      <c r="S1783" s="27">
        <v>0</v>
      </c>
      <c r="T1783" s="20">
        <f>Ugovori_OPULJP[[#This Row],[Bespovratna sredstva - Ukupno (EU+Nac) HRK
= Ukupna ugovorena vrijednost bespovratnih sredstava]]+Ugovori_OPULJP[[#This Row],[Javni doprinos korisnika - HRK]]+Ugovori_OPULJP[[#This Row],[Privatni doprinos korisnika - HRK]]</f>
        <v>1402032.59</v>
      </c>
      <c r="U1783" s="17" t="s">
        <v>32</v>
      </c>
      <c r="V1783" s="17" t="s">
        <v>29</v>
      </c>
      <c r="W1783" s="35" t="s">
        <v>6402</v>
      </c>
      <c r="X1783" s="35" t="s">
        <v>5041</v>
      </c>
      <c r="Y1783" s="11"/>
    </row>
    <row r="1784" spans="1:25" ht="63.75" customHeight="1" x14ac:dyDescent="0.2">
      <c r="A1784" s="119" t="s">
        <v>6403</v>
      </c>
      <c r="B1784" s="34" t="s">
        <v>700</v>
      </c>
      <c r="C1784" s="35" t="s">
        <v>5477</v>
      </c>
      <c r="D1784" s="35" t="s">
        <v>6063</v>
      </c>
      <c r="E1784" s="17" t="s">
        <v>231</v>
      </c>
      <c r="F1784" s="37" t="s">
        <v>6404</v>
      </c>
      <c r="G1784" s="37" t="s">
        <v>2590</v>
      </c>
      <c r="H1784" s="19">
        <v>43966</v>
      </c>
      <c r="I1784" s="19">
        <v>44696</v>
      </c>
      <c r="J1784" s="19" t="str">
        <f ca="1">IF(Ugovori_OPULJP[[#This Row],[DATUM ZAVRŠETKA OPERACIJE]]&lt;TODAY(),"završen","u provedbi")</f>
        <v>završen</v>
      </c>
      <c r="K1784" s="18" t="s">
        <v>6405</v>
      </c>
      <c r="L1784" s="18" t="s">
        <v>31</v>
      </c>
      <c r="M1784" s="42">
        <v>0.85</v>
      </c>
      <c r="N1784" s="42">
        <v>0.15</v>
      </c>
      <c r="O1784" s="27">
        <f>Ugovori_OPULJP[[#This Row],[Bespovratna sredstva - Ukupno (EU+Nac) HRK
= Ukupna ugovorena vrijednost bespovratnih sredstava]]*Ugovori_OPULJP[[#This Row],[EU STOPA SUFINANCIRANJA %
EU CO-FINANCING RATE %]]</f>
        <v>1270056.247</v>
      </c>
      <c r="P1784" s="27">
        <f>Ugovori_OPULJP[[#This Row],[Bespovratna sredstva - Ukupno (EU+Nac) HRK
= Ukupna ugovorena vrijednost bespovratnih sredstava]]*Ugovori_OPULJP[[#This Row],[STOPA NACIONALNOG SUFINANCIRANJA %]]</f>
        <v>224127.573</v>
      </c>
      <c r="Q1784" s="27">
        <v>1494183.82</v>
      </c>
      <c r="R1784" s="27">
        <v>0</v>
      </c>
      <c r="S1784" s="27">
        <v>0</v>
      </c>
      <c r="T1784" s="20">
        <f>Ugovori_OPULJP[[#This Row],[Bespovratna sredstva - Ukupno (EU+Nac) HRK
= Ukupna ugovorena vrijednost bespovratnih sredstava]]+Ugovori_OPULJP[[#This Row],[Javni doprinos korisnika - HRK]]+Ugovori_OPULJP[[#This Row],[Privatni doprinos korisnika - HRK]]</f>
        <v>1494183.82</v>
      </c>
      <c r="U1784" s="17" t="s">
        <v>32</v>
      </c>
      <c r="V1784" s="17" t="s">
        <v>29</v>
      </c>
      <c r="W1784" s="35" t="s">
        <v>6406</v>
      </c>
      <c r="X1784" s="35" t="s">
        <v>5041</v>
      </c>
      <c r="Y1784" s="11"/>
    </row>
    <row r="1785" spans="1:25" ht="63.75" customHeight="1" x14ac:dyDescent="0.2">
      <c r="A1785" s="119" t="s">
        <v>6407</v>
      </c>
      <c r="B1785" s="34" t="s">
        <v>700</v>
      </c>
      <c r="C1785" s="35" t="s">
        <v>5477</v>
      </c>
      <c r="D1785" s="35" t="s">
        <v>6063</v>
      </c>
      <c r="E1785" s="17" t="s">
        <v>231</v>
      </c>
      <c r="F1785" s="37" t="s">
        <v>12900</v>
      </c>
      <c r="G1785" s="37" t="s">
        <v>6408</v>
      </c>
      <c r="H1785" s="19">
        <v>43958</v>
      </c>
      <c r="I1785" s="19">
        <v>44507</v>
      </c>
      <c r="J1785" s="19" t="str">
        <f ca="1">IF(Ugovori_OPULJP[[#This Row],[DATUM ZAVRŠETKA OPERACIJE]]&lt;TODAY(),"završen","u provedbi")</f>
        <v>završen</v>
      </c>
      <c r="K1785" s="18" t="s">
        <v>6409</v>
      </c>
      <c r="L1785" s="18" t="s">
        <v>31</v>
      </c>
      <c r="M1785" s="42">
        <v>0.85</v>
      </c>
      <c r="N1785" s="42">
        <v>0.15</v>
      </c>
      <c r="O1785" s="27">
        <f>Ugovori_OPULJP[[#This Row],[Bespovratna sredstva - Ukupno (EU+Nac) HRK
= Ukupna ugovorena vrijednost bespovratnih sredstava]]*Ugovori_OPULJP[[#This Row],[EU STOPA SUFINANCIRANJA %
EU CO-FINANCING RATE %]]</f>
        <v>1273235.4935000001</v>
      </c>
      <c r="P1785" s="27">
        <f>Ugovori_OPULJP[[#This Row],[Bespovratna sredstva - Ukupno (EU+Nac) HRK
= Ukupna ugovorena vrijednost bespovratnih sredstava]]*Ugovori_OPULJP[[#This Row],[STOPA NACIONALNOG SUFINANCIRANJA %]]</f>
        <v>224688.6165</v>
      </c>
      <c r="Q1785" s="27">
        <v>1497924.11</v>
      </c>
      <c r="R1785" s="27">
        <v>0</v>
      </c>
      <c r="S1785" s="27">
        <v>0</v>
      </c>
      <c r="T1785" s="20">
        <f>Ugovori_OPULJP[[#This Row],[Bespovratna sredstva - Ukupno (EU+Nac) HRK
= Ukupna ugovorena vrijednost bespovratnih sredstava]]+Ugovori_OPULJP[[#This Row],[Javni doprinos korisnika - HRK]]+Ugovori_OPULJP[[#This Row],[Privatni doprinos korisnika - HRK]]</f>
        <v>1497924.11</v>
      </c>
      <c r="U1785" s="17" t="s">
        <v>32</v>
      </c>
      <c r="V1785" s="17" t="s">
        <v>29</v>
      </c>
      <c r="W1785" s="35" t="s">
        <v>6410</v>
      </c>
      <c r="X1785" s="35" t="s">
        <v>5041</v>
      </c>
      <c r="Y1785" s="11"/>
    </row>
    <row r="1786" spans="1:25" ht="63.75" customHeight="1" x14ac:dyDescent="0.2">
      <c r="A1786" s="119" t="s">
        <v>6411</v>
      </c>
      <c r="B1786" s="34" t="s">
        <v>700</v>
      </c>
      <c r="C1786" s="35" t="s">
        <v>5477</v>
      </c>
      <c r="D1786" s="35" t="s">
        <v>6063</v>
      </c>
      <c r="E1786" s="17" t="s">
        <v>231</v>
      </c>
      <c r="F1786" s="37" t="s">
        <v>6412</v>
      </c>
      <c r="G1786" s="37" t="s">
        <v>1490</v>
      </c>
      <c r="H1786" s="19">
        <v>43983</v>
      </c>
      <c r="I1786" s="19">
        <v>44713</v>
      </c>
      <c r="J1786" s="19" t="str">
        <f ca="1">IF(Ugovori_OPULJP[[#This Row],[DATUM ZAVRŠETKA OPERACIJE]]&lt;TODAY(),"završen","u provedbi")</f>
        <v>završen</v>
      </c>
      <c r="K1786" s="18" t="s">
        <v>82</v>
      </c>
      <c r="L1786" s="18" t="s">
        <v>82</v>
      </c>
      <c r="M1786" s="42">
        <v>0.85</v>
      </c>
      <c r="N1786" s="42">
        <v>0.15</v>
      </c>
      <c r="O1786" s="27">
        <f>Ugovori_OPULJP[[#This Row],[Bespovratna sredstva - Ukupno (EU+Nac) HRK
= Ukupna ugovorena vrijednost bespovratnih sredstava]]*Ugovori_OPULJP[[#This Row],[EU STOPA SUFINANCIRANJA %
EU CO-FINANCING RATE %]]</f>
        <v>1242110.6270000001</v>
      </c>
      <c r="P1786" s="27">
        <f>Ugovori_OPULJP[[#This Row],[Bespovratna sredstva - Ukupno (EU+Nac) HRK
= Ukupna ugovorena vrijednost bespovratnih sredstava]]*Ugovori_OPULJP[[#This Row],[STOPA NACIONALNOG SUFINANCIRANJA %]]</f>
        <v>219195.99300000002</v>
      </c>
      <c r="Q1786" s="27">
        <v>1461306.62</v>
      </c>
      <c r="R1786" s="27">
        <v>0</v>
      </c>
      <c r="S1786" s="27">
        <v>0</v>
      </c>
      <c r="T1786" s="20">
        <f>Ugovori_OPULJP[[#This Row],[Bespovratna sredstva - Ukupno (EU+Nac) HRK
= Ukupna ugovorena vrijednost bespovratnih sredstava]]+Ugovori_OPULJP[[#This Row],[Javni doprinos korisnika - HRK]]+Ugovori_OPULJP[[#This Row],[Privatni doprinos korisnika - HRK]]</f>
        <v>1461306.62</v>
      </c>
      <c r="U1786" s="17" t="s">
        <v>32</v>
      </c>
      <c r="V1786" s="17" t="s">
        <v>29</v>
      </c>
      <c r="W1786" s="35" t="s">
        <v>6413</v>
      </c>
      <c r="X1786" s="35" t="s">
        <v>5041</v>
      </c>
      <c r="Y1786" s="11"/>
    </row>
    <row r="1787" spans="1:25" ht="63.75" customHeight="1" x14ac:dyDescent="0.2">
      <c r="A1787" s="119" t="s">
        <v>6414</v>
      </c>
      <c r="B1787" s="34" t="s">
        <v>700</v>
      </c>
      <c r="C1787" s="35" t="s">
        <v>5477</v>
      </c>
      <c r="D1787" s="35" t="s">
        <v>6063</v>
      </c>
      <c r="E1787" s="17" t="s">
        <v>231</v>
      </c>
      <c r="F1787" s="37" t="s">
        <v>12901</v>
      </c>
      <c r="G1787" s="37" t="s">
        <v>2492</v>
      </c>
      <c r="H1787" s="19">
        <v>43943</v>
      </c>
      <c r="I1787" s="19">
        <v>44673</v>
      </c>
      <c r="J1787" s="19" t="str">
        <f ca="1">IF(Ugovori_OPULJP[[#This Row],[DATUM ZAVRŠETKA OPERACIJE]]&lt;TODAY(),"završen","u provedbi")</f>
        <v>završen</v>
      </c>
      <c r="K1787" s="18" t="s">
        <v>30</v>
      </c>
      <c r="L1787" s="18" t="s">
        <v>82</v>
      </c>
      <c r="M1787" s="42">
        <v>0.85</v>
      </c>
      <c r="N1787" s="42">
        <v>0.15</v>
      </c>
      <c r="O1787" s="27">
        <f>Ugovori_OPULJP[[#This Row],[Bespovratna sredstva - Ukupno (EU+Nac) HRK
= Ukupna ugovorena vrijednost bespovratnih sredstava]]*Ugovori_OPULJP[[#This Row],[EU STOPA SUFINANCIRANJA %
EU CO-FINANCING RATE %]]</f>
        <v>1255522.675</v>
      </c>
      <c r="P1787" s="27">
        <f>Ugovori_OPULJP[[#This Row],[Bespovratna sredstva - Ukupno (EU+Nac) HRK
= Ukupna ugovorena vrijednost bespovratnih sredstava]]*Ugovori_OPULJP[[#This Row],[STOPA NACIONALNOG SUFINANCIRANJA %]]</f>
        <v>221562.82499999998</v>
      </c>
      <c r="Q1787" s="27">
        <v>1477085.5</v>
      </c>
      <c r="R1787" s="27">
        <v>0</v>
      </c>
      <c r="S1787" s="27">
        <v>0</v>
      </c>
      <c r="T1787" s="20">
        <f>Ugovori_OPULJP[[#This Row],[Bespovratna sredstva - Ukupno (EU+Nac) HRK
= Ukupna ugovorena vrijednost bespovratnih sredstava]]+Ugovori_OPULJP[[#This Row],[Javni doprinos korisnika - HRK]]+Ugovori_OPULJP[[#This Row],[Privatni doprinos korisnika - HRK]]</f>
        <v>1477085.5</v>
      </c>
      <c r="U1787" s="17" t="s">
        <v>32</v>
      </c>
      <c r="V1787" s="17" t="s">
        <v>29</v>
      </c>
      <c r="W1787" s="35" t="s">
        <v>6415</v>
      </c>
      <c r="X1787" s="35" t="s">
        <v>5041</v>
      </c>
      <c r="Y1787" s="11"/>
    </row>
    <row r="1788" spans="1:25" ht="63.75" customHeight="1" x14ac:dyDescent="0.2">
      <c r="A1788" s="119" t="s">
        <v>6416</v>
      </c>
      <c r="B1788" s="34" t="s">
        <v>700</v>
      </c>
      <c r="C1788" s="35" t="s">
        <v>5477</v>
      </c>
      <c r="D1788" s="35" t="s">
        <v>6063</v>
      </c>
      <c r="E1788" s="17" t="s">
        <v>231</v>
      </c>
      <c r="F1788" s="37" t="s">
        <v>6417</v>
      </c>
      <c r="G1788" s="37" t="s">
        <v>6418</v>
      </c>
      <c r="H1788" s="19">
        <v>43952</v>
      </c>
      <c r="I1788" s="19">
        <v>44682</v>
      </c>
      <c r="J1788" s="19" t="str">
        <f ca="1">IF(Ugovori_OPULJP[[#This Row],[DATUM ZAVRŠETKA OPERACIJE]]&lt;TODAY(),"završen","u provedbi")</f>
        <v>završen</v>
      </c>
      <c r="K1788" s="18" t="s">
        <v>6419</v>
      </c>
      <c r="L1788" s="18" t="s">
        <v>198</v>
      </c>
      <c r="M1788" s="42">
        <v>0.85</v>
      </c>
      <c r="N1788" s="42">
        <v>0.15</v>
      </c>
      <c r="O1788" s="27">
        <f>Ugovori_OPULJP[[#This Row],[Bespovratna sredstva - Ukupno (EU+Nac) HRK
= Ukupna ugovorena vrijednost bespovratnih sredstava]]*Ugovori_OPULJP[[#This Row],[EU STOPA SUFINANCIRANJA %
EU CO-FINANCING RATE %]]</f>
        <v>1264540.2995</v>
      </c>
      <c r="P1788" s="27">
        <f>Ugovori_OPULJP[[#This Row],[Bespovratna sredstva - Ukupno (EU+Nac) HRK
= Ukupna ugovorena vrijednost bespovratnih sredstava]]*Ugovori_OPULJP[[#This Row],[STOPA NACIONALNOG SUFINANCIRANJA %]]</f>
        <v>223154.17049999998</v>
      </c>
      <c r="Q1788" s="27">
        <v>1487694.47</v>
      </c>
      <c r="R1788" s="27">
        <v>0</v>
      </c>
      <c r="S1788" s="27">
        <v>0</v>
      </c>
      <c r="T1788" s="20">
        <f>Ugovori_OPULJP[[#This Row],[Bespovratna sredstva - Ukupno (EU+Nac) HRK
= Ukupna ugovorena vrijednost bespovratnih sredstava]]+Ugovori_OPULJP[[#This Row],[Javni doprinos korisnika - HRK]]+Ugovori_OPULJP[[#This Row],[Privatni doprinos korisnika - HRK]]</f>
        <v>1487694.47</v>
      </c>
      <c r="U1788" s="17" t="s">
        <v>32</v>
      </c>
      <c r="V1788" s="17" t="s">
        <v>29</v>
      </c>
      <c r="W1788" s="35" t="s">
        <v>6420</v>
      </c>
      <c r="X1788" s="35" t="s">
        <v>5041</v>
      </c>
      <c r="Y1788" s="11"/>
    </row>
    <row r="1789" spans="1:25" ht="63.75" customHeight="1" x14ac:dyDescent="0.2">
      <c r="A1789" s="119" t="s">
        <v>6421</v>
      </c>
      <c r="B1789" s="34" t="s">
        <v>700</v>
      </c>
      <c r="C1789" s="35" t="s">
        <v>5477</v>
      </c>
      <c r="D1789" s="35" t="s">
        <v>6063</v>
      </c>
      <c r="E1789" s="17" t="s">
        <v>231</v>
      </c>
      <c r="F1789" s="37" t="s">
        <v>12902</v>
      </c>
      <c r="G1789" s="37" t="s">
        <v>2530</v>
      </c>
      <c r="H1789" s="19">
        <v>43948</v>
      </c>
      <c r="I1789" s="19">
        <v>44678</v>
      </c>
      <c r="J1789" s="19" t="str">
        <f ca="1">IF(Ugovori_OPULJP[[#This Row],[DATUM ZAVRŠETKA OPERACIJE]]&lt;TODAY(),"završen","u provedbi")</f>
        <v>završen</v>
      </c>
      <c r="K1789" s="18" t="s">
        <v>6422</v>
      </c>
      <c r="L1789" s="18" t="s">
        <v>82</v>
      </c>
      <c r="M1789" s="42">
        <v>0.85</v>
      </c>
      <c r="N1789" s="42">
        <v>0.15</v>
      </c>
      <c r="O1789" s="27">
        <f>Ugovori_OPULJP[[#This Row],[Bespovratna sredstva - Ukupno (EU+Nac) HRK
= Ukupna ugovorena vrijednost bespovratnih sredstava]]*Ugovori_OPULJP[[#This Row],[EU STOPA SUFINANCIRANJA %
EU CO-FINANCING RATE %]]</f>
        <v>1274940.602</v>
      </c>
      <c r="P1789" s="27">
        <f>Ugovori_OPULJP[[#This Row],[Bespovratna sredstva - Ukupno (EU+Nac) HRK
= Ukupna ugovorena vrijednost bespovratnih sredstava]]*Ugovori_OPULJP[[#This Row],[STOPA NACIONALNOG SUFINANCIRANJA %]]</f>
        <v>224989.51800000001</v>
      </c>
      <c r="Q1789" s="27">
        <v>1499930.12</v>
      </c>
      <c r="R1789" s="27">
        <v>0</v>
      </c>
      <c r="S1789" s="27">
        <v>0</v>
      </c>
      <c r="T1789" s="20">
        <f>Ugovori_OPULJP[[#This Row],[Bespovratna sredstva - Ukupno (EU+Nac) HRK
= Ukupna ugovorena vrijednost bespovratnih sredstava]]+Ugovori_OPULJP[[#This Row],[Javni doprinos korisnika - HRK]]+Ugovori_OPULJP[[#This Row],[Privatni doprinos korisnika - HRK]]</f>
        <v>1499930.12</v>
      </c>
      <c r="U1789" s="17" t="s">
        <v>32</v>
      </c>
      <c r="V1789" s="17" t="s">
        <v>29</v>
      </c>
      <c r="W1789" s="35" t="s">
        <v>6423</v>
      </c>
      <c r="X1789" s="35" t="s">
        <v>5041</v>
      </c>
      <c r="Y1789" s="11"/>
    </row>
    <row r="1790" spans="1:25" ht="63.75" customHeight="1" x14ac:dyDescent="0.2">
      <c r="A1790" s="119" t="s">
        <v>6424</v>
      </c>
      <c r="B1790" s="34" t="s">
        <v>700</v>
      </c>
      <c r="C1790" s="35" t="s">
        <v>5477</v>
      </c>
      <c r="D1790" s="35" t="s">
        <v>6063</v>
      </c>
      <c r="E1790" s="17" t="s">
        <v>231</v>
      </c>
      <c r="F1790" s="37" t="s">
        <v>6425</v>
      </c>
      <c r="G1790" s="37" t="s">
        <v>613</v>
      </c>
      <c r="H1790" s="19">
        <v>44091</v>
      </c>
      <c r="I1790" s="19">
        <v>44821</v>
      </c>
      <c r="J1790" s="19" t="str">
        <f ca="1">IF(Ugovori_OPULJP[[#This Row],[DATUM ZAVRŠETKA OPERACIJE]]&lt;TODAY(),"završen","u provedbi")</f>
        <v>u provedbi</v>
      </c>
      <c r="K1790" s="18" t="s">
        <v>82</v>
      </c>
      <c r="L1790" s="18" t="s">
        <v>82</v>
      </c>
      <c r="M1790" s="42">
        <v>0.85</v>
      </c>
      <c r="N1790" s="42">
        <v>0.15</v>
      </c>
      <c r="O1790" s="27">
        <f>Ugovori_OPULJP[[#This Row],[Bespovratna sredstva - Ukupno (EU+Nac) HRK
= Ukupna ugovorena vrijednost bespovratnih sredstava]]*Ugovori_OPULJP[[#This Row],[EU STOPA SUFINANCIRANJA %
EU CO-FINANCING RATE %]]</f>
        <v>1243507.5</v>
      </c>
      <c r="P1790" s="27">
        <f>Ugovori_OPULJP[[#This Row],[Bespovratna sredstva - Ukupno (EU+Nac) HRK
= Ukupna ugovorena vrijednost bespovratnih sredstava]]*Ugovori_OPULJP[[#This Row],[STOPA NACIONALNOG SUFINANCIRANJA %]]</f>
        <v>219442.5</v>
      </c>
      <c r="Q1790" s="27">
        <v>1462950</v>
      </c>
      <c r="R1790" s="27">
        <v>0</v>
      </c>
      <c r="S1790" s="27">
        <v>0</v>
      </c>
      <c r="T1790" s="20">
        <f>Ugovori_OPULJP[[#This Row],[Bespovratna sredstva - Ukupno (EU+Nac) HRK
= Ukupna ugovorena vrijednost bespovratnih sredstava]]+Ugovori_OPULJP[[#This Row],[Javni doprinos korisnika - HRK]]+Ugovori_OPULJP[[#This Row],[Privatni doprinos korisnika - HRK]]</f>
        <v>1462950</v>
      </c>
      <c r="U1790" s="17" t="s">
        <v>32</v>
      </c>
      <c r="V1790" s="17" t="s">
        <v>29</v>
      </c>
      <c r="W1790" s="35" t="s">
        <v>6426</v>
      </c>
      <c r="X1790" s="35" t="s">
        <v>5041</v>
      </c>
      <c r="Y1790" s="11"/>
    </row>
    <row r="1791" spans="1:25" ht="63.75" customHeight="1" x14ac:dyDescent="0.2">
      <c r="A1791" s="119" t="s">
        <v>6427</v>
      </c>
      <c r="B1791" s="34" t="s">
        <v>700</v>
      </c>
      <c r="C1791" s="35" t="s">
        <v>5477</v>
      </c>
      <c r="D1791" s="35" t="s">
        <v>6063</v>
      </c>
      <c r="E1791" s="17" t="s">
        <v>231</v>
      </c>
      <c r="F1791" s="37" t="s">
        <v>6428</v>
      </c>
      <c r="G1791" s="37" t="s">
        <v>6429</v>
      </c>
      <c r="H1791" s="19">
        <v>44013</v>
      </c>
      <c r="I1791" s="19">
        <v>44652</v>
      </c>
      <c r="J1791" s="19" t="str">
        <f ca="1">IF(Ugovori_OPULJP[[#This Row],[DATUM ZAVRŠETKA OPERACIJE]]&lt;TODAY(),"završen","u provedbi")</f>
        <v>završen</v>
      </c>
      <c r="K1791" s="18" t="s">
        <v>6430</v>
      </c>
      <c r="L1791" s="18" t="s">
        <v>198</v>
      </c>
      <c r="M1791" s="42">
        <v>0.85</v>
      </c>
      <c r="N1791" s="42">
        <v>0.15</v>
      </c>
      <c r="O1791" s="27">
        <f>Ugovori_OPULJP[[#This Row],[Bespovratna sredstva - Ukupno (EU+Nac) HRK
= Ukupna ugovorena vrijednost bespovratnih sredstava]]*Ugovori_OPULJP[[#This Row],[EU STOPA SUFINANCIRANJA %
EU CO-FINANCING RATE %]]</f>
        <v>1247432.3069999998</v>
      </c>
      <c r="P1791" s="27">
        <f>Ugovori_OPULJP[[#This Row],[Bespovratna sredstva - Ukupno (EU+Nac) HRK
= Ukupna ugovorena vrijednost bespovratnih sredstava]]*Ugovori_OPULJP[[#This Row],[STOPA NACIONALNOG SUFINANCIRANJA %]]</f>
        <v>220135.11299999998</v>
      </c>
      <c r="Q1791" s="27">
        <v>1467567.42</v>
      </c>
      <c r="R1791" s="27">
        <v>0</v>
      </c>
      <c r="S1791" s="27">
        <v>0</v>
      </c>
      <c r="T1791" s="20">
        <f>Ugovori_OPULJP[[#This Row],[Bespovratna sredstva - Ukupno (EU+Nac) HRK
= Ukupna ugovorena vrijednost bespovratnih sredstava]]+Ugovori_OPULJP[[#This Row],[Javni doprinos korisnika - HRK]]+Ugovori_OPULJP[[#This Row],[Privatni doprinos korisnika - HRK]]</f>
        <v>1467567.42</v>
      </c>
      <c r="U1791" s="17" t="s">
        <v>32</v>
      </c>
      <c r="V1791" s="17" t="s">
        <v>29</v>
      </c>
      <c r="W1791" s="35" t="s">
        <v>6431</v>
      </c>
      <c r="X1791" s="35" t="s">
        <v>5041</v>
      </c>
      <c r="Y1791" s="11"/>
    </row>
    <row r="1792" spans="1:25" ht="63.75" customHeight="1" x14ac:dyDescent="0.2">
      <c r="A1792" s="119" t="s">
        <v>6432</v>
      </c>
      <c r="B1792" s="34" t="s">
        <v>700</v>
      </c>
      <c r="C1792" s="35" t="s">
        <v>5477</v>
      </c>
      <c r="D1792" s="35" t="s">
        <v>6063</v>
      </c>
      <c r="E1792" s="17" t="s">
        <v>231</v>
      </c>
      <c r="F1792" s="37" t="s">
        <v>6433</v>
      </c>
      <c r="G1792" s="37" t="s">
        <v>6434</v>
      </c>
      <c r="H1792" s="19">
        <v>43927</v>
      </c>
      <c r="I1792" s="19">
        <v>44657</v>
      </c>
      <c r="J1792" s="19" t="str">
        <f ca="1">IF(Ugovori_OPULJP[[#This Row],[DATUM ZAVRŠETKA OPERACIJE]]&lt;TODAY(),"završen","u provedbi")</f>
        <v>završen</v>
      </c>
      <c r="K1792" s="18" t="s">
        <v>30</v>
      </c>
      <c r="L1792" s="18" t="s">
        <v>92</v>
      </c>
      <c r="M1792" s="42">
        <v>0.85</v>
      </c>
      <c r="N1792" s="42">
        <v>0.15</v>
      </c>
      <c r="O1792" s="27">
        <f>Ugovori_OPULJP[[#This Row],[Bespovratna sredstva - Ukupno (EU+Nac) HRK
= Ukupna ugovorena vrijednost bespovratnih sredstava]]*Ugovori_OPULJP[[#This Row],[EU STOPA SUFINANCIRANJA %
EU CO-FINANCING RATE %]]</f>
        <v>1249849.3499999999</v>
      </c>
      <c r="P1792" s="27">
        <f>Ugovori_OPULJP[[#This Row],[Bespovratna sredstva - Ukupno (EU+Nac) HRK
= Ukupna ugovorena vrijednost bespovratnih sredstava]]*Ugovori_OPULJP[[#This Row],[STOPA NACIONALNOG SUFINANCIRANJA %]]</f>
        <v>220561.65</v>
      </c>
      <c r="Q1792" s="27">
        <v>1470411</v>
      </c>
      <c r="R1792" s="27">
        <v>0</v>
      </c>
      <c r="S1792" s="27">
        <v>0</v>
      </c>
      <c r="T1792" s="20">
        <f>Ugovori_OPULJP[[#This Row],[Bespovratna sredstva - Ukupno (EU+Nac) HRK
= Ukupna ugovorena vrijednost bespovratnih sredstava]]+Ugovori_OPULJP[[#This Row],[Javni doprinos korisnika - HRK]]+Ugovori_OPULJP[[#This Row],[Privatni doprinos korisnika - HRK]]</f>
        <v>1470411</v>
      </c>
      <c r="U1792" s="17" t="s">
        <v>32</v>
      </c>
      <c r="V1792" s="17" t="s">
        <v>29</v>
      </c>
      <c r="W1792" s="35" t="s">
        <v>6435</v>
      </c>
      <c r="X1792" s="35" t="s">
        <v>5041</v>
      </c>
      <c r="Y1792" s="11"/>
    </row>
    <row r="1793" spans="1:25" ht="63.75" customHeight="1" x14ac:dyDescent="0.2">
      <c r="A1793" s="119" t="s">
        <v>6436</v>
      </c>
      <c r="B1793" s="34" t="s">
        <v>700</v>
      </c>
      <c r="C1793" s="35" t="s">
        <v>5477</v>
      </c>
      <c r="D1793" s="35" t="s">
        <v>6063</v>
      </c>
      <c r="E1793" s="17" t="s">
        <v>231</v>
      </c>
      <c r="F1793" s="37" t="s">
        <v>6437</v>
      </c>
      <c r="G1793" s="37" t="s">
        <v>2962</v>
      </c>
      <c r="H1793" s="19">
        <v>44044</v>
      </c>
      <c r="I1793" s="19">
        <v>44774</v>
      </c>
      <c r="J1793" s="19" t="str">
        <f ca="1">IF(Ugovori_OPULJP[[#This Row],[DATUM ZAVRŠETKA OPERACIJE]]&lt;TODAY(),"završen","u provedbi")</f>
        <v>u provedbi</v>
      </c>
      <c r="K1793" s="18" t="s">
        <v>6438</v>
      </c>
      <c r="L1793" s="18" t="s">
        <v>92</v>
      </c>
      <c r="M1793" s="42">
        <v>0.85</v>
      </c>
      <c r="N1793" s="42">
        <v>0.15</v>
      </c>
      <c r="O1793" s="27">
        <f>Ugovori_OPULJP[[#This Row],[Bespovratna sredstva - Ukupno (EU+Nac) HRK
= Ukupna ugovorena vrijednost bespovratnih sredstava]]*Ugovori_OPULJP[[#This Row],[EU STOPA SUFINANCIRANJA %
EU CO-FINANCING RATE %]]</f>
        <v>1274999.9915</v>
      </c>
      <c r="P1793" s="27">
        <f>Ugovori_OPULJP[[#This Row],[Bespovratna sredstva - Ukupno (EU+Nac) HRK
= Ukupna ugovorena vrijednost bespovratnih sredstava]]*Ugovori_OPULJP[[#This Row],[STOPA NACIONALNOG SUFINANCIRANJA %]]</f>
        <v>224999.99849999999</v>
      </c>
      <c r="Q1793" s="27">
        <v>1499999.99</v>
      </c>
      <c r="R1793" s="27">
        <v>0</v>
      </c>
      <c r="S1793" s="27">
        <v>0</v>
      </c>
      <c r="T1793" s="20">
        <f>Ugovori_OPULJP[[#This Row],[Bespovratna sredstva - Ukupno (EU+Nac) HRK
= Ukupna ugovorena vrijednost bespovratnih sredstava]]+Ugovori_OPULJP[[#This Row],[Javni doprinos korisnika - HRK]]+Ugovori_OPULJP[[#This Row],[Privatni doprinos korisnika - HRK]]</f>
        <v>1499999.99</v>
      </c>
      <c r="U1793" s="17" t="s">
        <v>32</v>
      </c>
      <c r="V1793" s="17" t="s">
        <v>29</v>
      </c>
      <c r="W1793" s="35" t="s">
        <v>6439</v>
      </c>
      <c r="X1793" s="35" t="s">
        <v>5041</v>
      </c>
      <c r="Y1793" s="11"/>
    </row>
    <row r="1794" spans="1:25" ht="63.75" customHeight="1" x14ac:dyDescent="0.2">
      <c r="A1794" s="119" t="s">
        <v>6440</v>
      </c>
      <c r="B1794" s="34" t="s">
        <v>700</v>
      </c>
      <c r="C1794" s="35" t="s">
        <v>5477</v>
      </c>
      <c r="D1794" s="35" t="s">
        <v>6063</v>
      </c>
      <c r="E1794" s="17" t="s">
        <v>231</v>
      </c>
      <c r="F1794" s="37" t="s">
        <v>6441</v>
      </c>
      <c r="G1794" s="37" t="s">
        <v>6442</v>
      </c>
      <c r="H1794" s="19">
        <v>44109</v>
      </c>
      <c r="I1794" s="19">
        <v>44839</v>
      </c>
      <c r="J1794" s="19" t="str">
        <f ca="1">IF(Ugovori_OPULJP[[#This Row],[DATUM ZAVRŠETKA OPERACIJE]]&lt;TODAY(),"završen","u provedbi")</f>
        <v>u provedbi</v>
      </c>
      <c r="K1794" s="18" t="s">
        <v>6443</v>
      </c>
      <c r="L1794" s="18" t="s">
        <v>320</v>
      </c>
      <c r="M1794" s="42">
        <v>0.85</v>
      </c>
      <c r="N1794" s="42">
        <v>0.15</v>
      </c>
      <c r="O1794" s="27">
        <f>Ugovori_OPULJP[[#This Row],[Bespovratna sredstva - Ukupno (EU+Nac) HRK
= Ukupna ugovorena vrijednost bespovratnih sredstava]]*Ugovori_OPULJP[[#This Row],[EU STOPA SUFINANCIRANJA %
EU CO-FINANCING RATE %]]</f>
        <v>1094389.6880000001</v>
      </c>
      <c r="P1794" s="27">
        <f>Ugovori_OPULJP[[#This Row],[Bespovratna sredstva - Ukupno (EU+Nac) HRK
= Ukupna ugovorena vrijednost bespovratnih sredstava]]*Ugovori_OPULJP[[#This Row],[STOPA NACIONALNOG SUFINANCIRANJA %]]</f>
        <v>193127.592</v>
      </c>
      <c r="Q1794" s="27">
        <v>1287517.28</v>
      </c>
      <c r="R1794" s="27">
        <v>0</v>
      </c>
      <c r="S1794" s="27">
        <v>0</v>
      </c>
      <c r="T1794" s="20">
        <f>Ugovori_OPULJP[[#This Row],[Bespovratna sredstva - Ukupno (EU+Nac) HRK
= Ukupna ugovorena vrijednost bespovratnih sredstava]]+Ugovori_OPULJP[[#This Row],[Javni doprinos korisnika - HRK]]+Ugovori_OPULJP[[#This Row],[Privatni doprinos korisnika - HRK]]</f>
        <v>1287517.28</v>
      </c>
      <c r="U1794" s="17" t="s">
        <v>32</v>
      </c>
      <c r="V1794" s="17" t="s">
        <v>29</v>
      </c>
      <c r="W1794" s="35" t="s">
        <v>6444</v>
      </c>
      <c r="X1794" s="35" t="s">
        <v>5041</v>
      </c>
      <c r="Y1794" s="11"/>
    </row>
    <row r="1795" spans="1:25" ht="63.75" customHeight="1" x14ac:dyDescent="0.2">
      <c r="A1795" s="119" t="s">
        <v>6445</v>
      </c>
      <c r="B1795" s="34" t="s">
        <v>700</v>
      </c>
      <c r="C1795" s="35" t="s">
        <v>5477</v>
      </c>
      <c r="D1795" s="35" t="s">
        <v>6063</v>
      </c>
      <c r="E1795" s="17" t="s">
        <v>231</v>
      </c>
      <c r="F1795" s="37" t="s">
        <v>6446</v>
      </c>
      <c r="G1795" s="37" t="s">
        <v>592</v>
      </c>
      <c r="H1795" s="19">
        <v>44032</v>
      </c>
      <c r="I1795" s="19">
        <v>44762</v>
      </c>
      <c r="J1795" s="19" t="str">
        <f ca="1">IF(Ugovori_OPULJP[[#This Row],[DATUM ZAVRŠETKA OPERACIJE]]&lt;TODAY(),"završen","u provedbi")</f>
        <v>u provedbi</v>
      </c>
      <c r="K1795" s="18" t="s">
        <v>6447</v>
      </c>
      <c r="L1795" s="18" t="s">
        <v>320</v>
      </c>
      <c r="M1795" s="42">
        <v>0.85</v>
      </c>
      <c r="N1795" s="42">
        <v>0.15</v>
      </c>
      <c r="O1795" s="27">
        <f>Ugovori_OPULJP[[#This Row],[Bespovratna sredstva - Ukupno (EU+Nac) HRK
= Ukupna ugovorena vrijednost bespovratnih sredstava]]*Ugovori_OPULJP[[#This Row],[EU STOPA SUFINANCIRANJA %
EU CO-FINANCING RATE %]]</f>
        <v>1273745.3999999999</v>
      </c>
      <c r="P1795" s="27">
        <f>Ugovori_OPULJP[[#This Row],[Bespovratna sredstva - Ukupno (EU+Nac) HRK
= Ukupna ugovorena vrijednost bespovratnih sredstava]]*Ugovori_OPULJP[[#This Row],[STOPA NACIONALNOG SUFINANCIRANJA %]]</f>
        <v>224778.6</v>
      </c>
      <c r="Q1795" s="27">
        <v>1498524</v>
      </c>
      <c r="R1795" s="27">
        <v>0</v>
      </c>
      <c r="S1795" s="27">
        <v>0</v>
      </c>
      <c r="T1795" s="20">
        <f>Ugovori_OPULJP[[#This Row],[Bespovratna sredstva - Ukupno (EU+Nac) HRK
= Ukupna ugovorena vrijednost bespovratnih sredstava]]+Ugovori_OPULJP[[#This Row],[Javni doprinos korisnika - HRK]]+Ugovori_OPULJP[[#This Row],[Privatni doprinos korisnika - HRK]]</f>
        <v>1498524</v>
      </c>
      <c r="U1795" s="17" t="s">
        <v>32</v>
      </c>
      <c r="V1795" s="17" t="s">
        <v>29</v>
      </c>
      <c r="W1795" s="35" t="s">
        <v>6448</v>
      </c>
      <c r="X1795" s="35" t="s">
        <v>5041</v>
      </c>
      <c r="Y1795" s="11"/>
    </row>
    <row r="1796" spans="1:25" ht="63.75" customHeight="1" x14ac:dyDescent="0.2">
      <c r="A1796" s="119" t="s">
        <v>6449</v>
      </c>
      <c r="B1796" s="34" t="s">
        <v>700</v>
      </c>
      <c r="C1796" s="35" t="s">
        <v>5477</v>
      </c>
      <c r="D1796" s="35" t="s">
        <v>6063</v>
      </c>
      <c r="E1796" s="17" t="s">
        <v>231</v>
      </c>
      <c r="F1796" s="37" t="s">
        <v>6450</v>
      </c>
      <c r="G1796" s="37" t="s">
        <v>6451</v>
      </c>
      <c r="H1796" s="19">
        <v>44132</v>
      </c>
      <c r="I1796" s="19">
        <v>44862</v>
      </c>
      <c r="J1796" s="19" t="str">
        <f ca="1">IF(Ugovori_OPULJP[[#This Row],[DATUM ZAVRŠETKA OPERACIJE]]&lt;TODAY(),"završen","u provedbi")</f>
        <v>u provedbi</v>
      </c>
      <c r="K1796" s="18" t="s">
        <v>6452</v>
      </c>
      <c r="L1796" s="18" t="s">
        <v>31</v>
      </c>
      <c r="M1796" s="42">
        <v>0.85</v>
      </c>
      <c r="N1796" s="42">
        <v>0.15</v>
      </c>
      <c r="O1796" s="27">
        <f>Ugovori_OPULJP[[#This Row],[Bespovratna sredstva - Ukupno (EU+Nac) HRK
= Ukupna ugovorena vrijednost bespovratnih sredstava]]*Ugovori_OPULJP[[#This Row],[EU STOPA SUFINANCIRANJA %
EU CO-FINANCING RATE %]]</f>
        <v>1044803.051</v>
      </c>
      <c r="P1796" s="27">
        <f>Ugovori_OPULJP[[#This Row],[Bespovratna sredstva - Ukupno (EU+Nac) HRK
= Ukupna ugovorena vrijednost bespovratnih sredstava]]*Ugovori_OPULJP[[#This Row],[STOPA NACIONALNOG SUFINANCIRANJA %]]</f>
        <v>184377.00899999999</v>
      </c>
      <c r="Q1796" s="27">
        <v>1229180.06</v>
      </c>
      <c r="R1796" s="27">
        <v>0</v>
      </c>
      <c r="S1796" s="27">
        <v>0</v>
      </c>
      <c r="T1796" s="20">
        <f>Ugovori_OPULJP[[#This Row],[Bespovratna sredstva - Ukupno (EU+Nac) HRK
= Ukupna ugovorena vrijednost bespovratnih sredstava]]+Ugovori_OPULJP[[#This Row],[Javni doprinos korisnika - HRK]]+Ugovori_OPULJP[[#This Row],[Privatni doprinos korisnika - HRK]]</f>
        <v>1229180.06</v>
      </c>
      <c r="U1796" s="17" t="s">
        <v>32</v>
      </c>
      <c r="V1796" s="17" t="s">
        <v>29</v>
      </c>
      <c r="W1796" s="35" t="s">
        <v>6453</v>
      </c>
      <c r="X1796" s="35" t="s">
        <v>5041</v>
      </c>
      <c r="Y1796" s="11"/>
    </row>
    <row r="1797" spans="1:25" ht="63.75" customHeight="1" x14ac:dyDescent="0.2">
      <c r="A1797" s="119" t="s">
        <v>6454</v>
      </c>
      <c r="B1797" s="34" t="s">
        <v>700</v>
      </c>
      <c r="C1797" s="35" t="s">
        <v>5477</v>
      </c>
      <c r="D1797" s="35" t="s">
        <v>6455</v>
      </c>
      <c r="E1797" s="17" t="s">
        <v>28</v>
      </c>
      <c r="F1797" s="37" t="s">
        <v>6455</v>
      </c>
      <c r="G1797" s="37" t="s">
        <v>50</v>
      </c>
      <c r="H1797" s="19">
        <v>43221</v>
      </c>
      <c r="I1797" s="19">
        <v>44061</v>
      </c>
      <c r="J1797" s="19" t="str">
        <f ca="1">IF(Ugovori_OPULJP[[#This Row],[DATUM ZAVRŠETKA OPERACIJE]]&lt;TODAY(),"završen","u provedbi")</f>
        <v>završen</v>
      </c>
      <c r="K1797" s="18" t="s">
        <v>203</v>
      </c>
      <c r="L1797" s="18" t="s">
        <v>31</v>
      </c>
      <c r="M1797" s="42">
        <v>0.85</v>
      </c>
      <c r="N1797" s="42">
        <v>0.15</v>
      </c>
      <c r="O1797" s="27">
        <f>Ugovori_OPULJP[[#This Row],[Bespovratna sredstva - Ukupno (EU+Nac) HRK
= Ukupna ugovorena vrijednost bespovratnih sredstava]]*Ugovori_OPULJP[[#This Row],[EU STOPA SUFINANCIRANJA %
EU CO-FINANCING RATE %]]</f>
        <v>5436770</v>
      </c>
      <c r="P1797" s="27">
        <f>Ugovori_OPULJP[[#This Row],[Bespovratna sredstva - Ukupno (EU+Nac) HRK
= Ukupna ugovorena vrijednost bespovratnih sredstava]]*Ugovori_OPULJP[[#This Row],[STOPA NACIONALNOG SUFINANCIRANJA %]]</f>
        <v>959430</v>
      </c>
      <c r="Q1797" s="27">
        <v>6396200</v>
      </c>
      <c r="R1797" s="27">
        <v>0</v>
      </c>
      <c r="S1797" s="27">
        <v>0</v>
      </c>
      <c r="T1797" s="20">
        <f>Ugovori_OPULJP[[#This Row],[Bespovratna sredstva - Ukupno (EU+Nac) HRK
= Ukupna ugovorena vrijednost bespovratnih sredstava]]+Ugovori_OPULJP[[#This Row],[Javni doprinos korisnika - HRK]]+Ugovori_OPULJP[[#This Row],[Privatni doprinos korisnika - HRK]]</f>
        <v>6396200</v>
      </c>
      <c r="U1797" s="17" t="s">
        <v>32</v>
      </c>
      <c r="V1797" s="17" t="s">
        <v>29</v>
      </c>
      <c r="W1797" s="35" t="s">
        <v>6456</v>
      </c>
      <c r="X1797" s="35" t="s">
        <v>5041</v>
      </c>
      <c r="Y1797" s="11"/>
    </row>
    <row r="1798" spans="1:25" ht="63.75" customHeight="1" x14ac:dyDescent="0.2">
      <c r="A1798" s="119" t="s">
        <v>6457</v>
      </c>
      <c r="B1798" s="34" t="s">
        <v>700</v>
      </c>
      <c r="C1798" s="35" t="s">
        <v>5477</v>
      </c>
      <c r="D1798" s="35" t="s">
        <v>6458</v>
      </c>
      <c r="E1798" s="17" t="s">
        <v>74</v>
      </c>
      <c r="F1798" s="37" t="s">
        <v>6459</v>
      </c>
      <c r="G1798" s="37" t="s">
        <v>1253</v>
      </c>
      <c r="H1798" s="19">
        <v>43298</v>
      </c>
      <c r="I1798" s="19">
        <v>44213</v>
      </c>
      <c r="J1798" s="19" t="str">
        <f ca="1">IF(Ugovori_OPULJP[[#This Row],[DATUM ZAVRŠETKA OPERACIJE]]&lt;TODAY(),"završen","u provedbi")</f>
        <v>završen</v>
      </c>
      <c r="K1798" s="18" t="s">
        <v>82</v>
      </c>
      <c r="L1798" s="18" t="s">
        <v>82</v>
      </c>
      <c r="M1798" s="42">
        <v>0.85</v>
      </c>
      <c r="N1798" s="42">
        <v>0.15</v>
      </c>
      <c r="O1798" s="27">
        <f>Ugovori_OPULJP[[#This Row],[Bespovratna sredstva - Ukupno (EU+Nac) HRK
= Ukupna ugovorena vrijednost bespovratnih sredstava]]*Ugovori_OPULJP[[#This Row],[EU STOPA SUFINANCIRANJA %
EU CO-FINANCING RATE %]]</f>
        <v>1481304.3499999999</v>
      </c>
      <c r="P1798" s="27">
        <f>Ugovori_OPULJP[[#This Row],[Bespovratna sredstva - Ukupno (EU+Nac) HRK
= Ukupna ugovorena vrijednost bespovratnih sredstava]]*Ugovori_OPULJP[[#This Row],[STOPA NACIONALNOG SUFINANCIRANJA %]]</f>
        <v>261406.65</v>
      </c>
      <c r="Q1798" s="27">
        <v>1742711</v>
      </c>
      <c r="R1798" s="27">
        <v>0</v>
      </c>
      <c r="S1798" s="27">
        <v>0</v>
      </c>
      <c r="T1798" s="20">
        <f>Ugovori_OPULJP[[#This Row],[Bespovratna sredstva - Ukupno (EU+Nac) HRK
= Ukupna ugovorena vrijednost bespovratnih sredstava]]+Ugovori_OPULJP[[#This Row],[Javni doprinos korisnika - HRK]]+Ugovori_OPULJP[[#This Row],[Privatni doprinos korisnika - HRK]]</f>
        <v>1742711</v>
      </c>
      <c r="U1798" s="17" t="s">
        <v>32</v>
      </c>
      <c r="V1798" s="17" t="s">
        <v>29</v>
      </c>
      <c r="W1798" s="35" t="s">
        <v>6460</v>
      </c>
      <c r="X1798" s="35" t="s">
        <v>5041</v>
      </c>
      <c r="Y1798" s="11"/>
    </row>
    <row r="1799" spans="1:25" ht="63.75" customHeight="1" x14ac:dyDescent="0.2">
      <c r="A1799" s="119" t="s">
        <v>6461</v>
      </c>
      <c r="B1799" s="34" t="s">
        <v>700</v>
      </c>
      <c r="C1799" s="35" t="s">
        <v>5477</v>
      </c>
      <c r="D1799" s="35" t="s">
        <v>6458</v>
      </c>
      <c r="E1799" s="17" t="s">
        <v>74</v>
      </c>
      <c r="F1799" s="37" t="s">
        <v>6462</v>
      </c>
      <c r="G1799" s="37" t="s">
        <v>6463</v>
      </c>
      <c r="H1799" s="19">
        <v>43332</v>
      </c>
      <c r="I1799" s="19">
        <v>44247</v>
      </c>
      <c r="J1799" s="19" t="str">
        <f ca="1">IF(Ugovori_OPULJP[[#This Row],[DATUM ZAVRŠETKA OPERACIJE]]&lt;TODAY(),"završen","u provedbi")</f>
        <v>završen</v>
      </c>
      <c r="K1799" s="18" t="s">
        <v>128</v>
      </c>
      <c r="L1799" s="18" t="s">
        <v>128</v>
      </c>
      <c r="M1799" s="42">
        <v>0.85</v>
      </c>
      <c r="N1799" s="42">
        <v>0.15</v>
      </c>
      <c r="O1799" s="27">
        <f>Ugovori_OPULJP[[#This Row],[Bespovratna sredstva - Ukupno (EU+Nac) HRK
= Ukupna ugovorena vrijednost bespovratnih sredstava]]*Ugovori_OPULJP[[#This Row],[EU STOPA SUFINANCIRANJA %
EU CO-FINANCING RATE %]]</f>
        <v>2173158.3565000002</v>
      </c>
      <c r="P1799" s="27">
        <f>Ugovori_OPULJP[[#This Row],[Bespovratna sredstva - Ukupno (EU+Nac) HRK
= Ukupna ugovorena vrijednost bespovratnih sredstava]]*Ugovori_OPULJP[[#This Row],[STOPA NACIONALNOG SUFINANCIRANJA %]]</f>
        <v>383498.53350000002</v>
      </c>
      <c r="Q1799" s="27">
        <v>2556656.89</v>
      </c>
      <c r="R1799" s="27">
        <v>0</v>
      </c>
      <c r="S1799" s="27">
        <v>0</v>
      </c>
      <c r="T1799" s="20">
        <f>Ugovori_OPULJP[[#This Row],[Bespovratna sredstva - Ukupno (EU+Nac) HRK
= Ukupna ugovorena vrijednost bespovratnih sredstava]]+Ugovori_OPULJP[[#This Row],[Javni doprinos korisnika - HRK]]+Ugovori_OPULJP[[#This Row],[Privatni doprinos korisnika - HRK]]</f>
        <v>2556656.89</v>
      </c>
      <c r="U1799" s="17" t="s">
        <v>32</v>
      </c>
      <c r="V1799" s="17" t="s">
        <v>29</v>
      </c>
      <c r="W1799" s="35" t="s">
        <v>6464</v>
      </c>
      <c r="X1799" s="35" t="s">
        <v>5041</v>
      </c>
      <c r="Y1799" s="11"/>
    </row>
    <row r="1800" spans="1:25" ht="63.75" customHeight="1" x14ac:dyDescent="0.2">
      <c r="A1800" s="119" t="s">
        <v>6465</v>
      </c>
      <c r="B1800" s="34" t="s">
        <v>700</v>
      </c>
      <c r="C1800" s="35" t="s">
        <v>5477</v>
      </c>
      <c r="D1800" s="35" t="s">
        <v>6458</v>
      </c>
      <c r="E1800" s="17" t="s">
        <v>74</v>
      </c>
      <c r="F1800" s="37" t="s">
        <v>6466</v>
      </c>
      <c r="G1800" s="37" t="s">
        <v>2199</v>
      </c>
      <c r="H1800" s="19">
        <v>43298</v>
      </c>
      <c r="I1800" s="19">
        <v>44213</v>
      </c>
      <c r="J1800" s="19" t="str">
        <f ca="1">IF(Ugovori_OPULJP[[#This Row],[DATUM ZAVRŠETKA OPERACIJE]]&lt;TODAY(),"završen","u provedbi")</f>
        <v>završen</v>
      </c>
      <c r="K1800" s="18" t="s">
        <v>82</v>
      </c>
      <c r="L1800" s="18" t="s">
        <v>82</v>
      </c>
      <c r="M1800" s="42">
        <v>0.85</v>
      </c>
      <c r="N1800" s="42">
        <v>0.15</v>
      </c>
      <c r="O1800" s="27">
        <f>Ugovori_OPULJP[[#This Row],[Bespovratna sredstva - Ukupno (EU+Nac) HRK
= Ukupna ugovorena vrijednost bespovratnih sredstava]]*Ugovori_OPULJP[[#This Row],[EU STOPA SUFINANCIRANJA %
EU CO-FINANCING RATE %]]</f>
        <v>1555415.068</v>
      </c>
      <c r="P1800" s="27">
        <f>Ugovori_OPULJP[[#This Row],[Bespovratna sredstva - Ukupno (EU+Nac) HRK
= Ukupna ugovorena vrijednost bespovratnih sredstava]]*Ugovori_OPULJP[[#This Row],[STOPA NACIONALNOG SUFINANCIRANJA %]]</f>
        <v>274485.01199999999</v>
      </c>
      <c r="Q1800" s="27">
        <v>1829900.08</v>
      </c>
      <c r="R1800" s="27">
        <v>0</v>
      </c>
      <c r="S1800" s="27">
        <v>0</v>
      </c>
      <c r="T1800" s="20">
        <f>Ugovori_OPULJP[[#This Row],[Bespovratna sredstva - Ukupno (EU+Nac) HRK
= Ukupna ugovorena vrijednost bespovratnih sredstava]]+Ugovori_OPULJP[[#This Row],[Javni doprinos korisnika - HRK]]+Ugovori_OPULJP[[#This Row],[Privatni doprinos korisnika - HRK]]</f>
        <v>1829900.08</v>
      </c>
      <c r="U1800" s="17" t="s">
        <v>32</v>
      </c>
      <c r="V1800" s="17" t="s">
        <v>29</v>
      </c>
      <c r="W1800" s="35" t="s">
        <v>6467</v>
      </c>
      <c r="X1800" s="35" t="s">
        <v>5041</v>
      </c>
      <c r="Y1800" s="11"/>
    </row>
    <row r="1801" spans="1:25" ht="63.75" customHeight="1" x14ac:dyDescent="0.2">
      <c r="A1801" s="119" t="s">
        <v>6468</v>
      </c>
      <c r="B1801" s="34" t="s">
        <v>700</v>
      </c>
      <c r="C1801" s="35" t="s">
        <v>5477</v>
      </c>
      <c r="D1801" s="35" t="s">
        <v>6458</v>
      </c>
      <c r="E1801" s="17" t="s">
        <v>74</v>
      </c>
      <c r="F1801" s="37" t="s">
        <v>6469</v>
      </c>
      <c r="G1801" s="37" t="s">
        <v>6470</v>
      </c>
      <c r="H1801" s="19">
        <v>43340</v>
      </c>
      <c r="I1801" s="19">
        <v>44255</v>
      </c>
      <c r="J1801" s="19" t="str">
        <f ca="1">IF(Ugovori_OPULJP[[#This Row],[DATUM ZAVRŠETKA OPERACIJE]]&lt;TODAY(),"završen","u provedbi")</f>
        <v>završen</v>
      </c>
      <c r="K1801" s="18" t="s">
        <v>354</v>
      </c>
      <c r="L1801" s="18" t="s">
        <v>354</v>
      </c>
      <c r="M1801" s="42">
        <v>0.85</v>
      </c>
      <c r="N1801" s="42">
        <v>0.15</v>
      </c>
      <c r="O1801" s="27">
        <f>Ugovori_OPULJP[[#This Row],[Bespovratna sredstva - Ukupno (EU+Nac) HRK
= Ukupna ugovorena vrijednost bespovratnih sredstava]]*Ugovori_OPULJP[[#This Row],[EU STOPA SUFINANCIRANJA %
EU CO-FINANCING RATE %]]</f>
        <v>1397835.7609999999</v>
      </c>
      <c r="P1801" s="27">
        <f>Ugovori_OPULJP[[#This Row],[Bespovratna sredstva - Ukupno (EU+Nac) HRK
= Ukupna ugovorena vrijednost bespovratnih sredstava]]*Ugovori_OPULJP[[#This Row],[STOPA NACIONALNOG SUFINANCIRANJA %]]</f>
        <v>246676.89899999998</v>
      </c>
      <c r="Q1801" s="27">
        <v>1644512.66</v>
      </c>
      <c r="R1801" s="27">
        <v>0</v>
      </c>
      <c r="S1801" s="27">
        <v>0</v>
      </c>
      <c r="T1801" s="20">
        <f>Ugovori_OPULJP[[#This Row],[Bespovratna sredstva - Ukupno (EU+Nac) HRK
= Ukupna ugovorena vrijednost bespovratnih sredstava]]+Ugovori_OPULJP[[#This Row],[Javni doprinos korisnika - HRK]]+Ugovori_OPULJP[[#This Row],[Privatni doprinos korisnika - HRK]]</f>
        <v>1644512.66</v>
      </c>
      <c r="U1801" s="17" t="s">
        <v>32</v>
      </c>
      <c r="V1801" s="17" t="s">
        <v>29</v>
      </c>
      <c r="W1801" s="35" t="s">
        <v>6471</v>
      </c>
      <c r="X1801" s="35" t="s">
        <v>5041</v>
      </c>
      <c r="Y1801" s="11"/>
    </row>
    <row r="1802" spans="1:25" ht="63.75" customHeight="1" x14ac:dyDescent="0.2">
      <c r="A1802" s="119" t="s">
        <v>6472</v>
      </c>
      <c r="B1802" s="34" t="s">
        <v>700</v>
      </c>
      <c r="C1802" s="35" t="s">
        <v>5477</v>
      </c>
      <c r="D1802" s="35" t="s">
        <v>6458</v>
      </c>
      <c r="E1802" s="17" t="s">
        <v>74</v>
      </c>
      <c r="F1802" s="37" t="s">
        <v>6473</v>
      </c>
      <c r="G1802" s="37" t="s">
        <v>1143</v>
      </c>
      <c r="H1802" s="19">
        <v>43298</v>
      </c>
      <c r="I1802" s="19">
        <v>44213</v>
      </c>
      <c r="J1802" s="19" t="str">
        <f ca="1">IF(Ugovori_OPULJP[[#This Row],[DATUM ZAVRŠETKA OPERACIJE]]&lt;TODAY(),"završen","u provedbi")</f>
        <v>završen</v>
      </c>
      <c r="K1802" s="18" t="s">
        <v>248</v>
      </c>
      <c r="L1802" s="18" t="s">
        <v>248</v>
      </c>
      <c r="M1802" s="42">
        <v>0.85</v>
      </c>
      <c r="N1802" s="42">
        <v>0.15</v>
      </c>
      <c r="O1802" s="27">
        <f>Ugovori_OPULJP[[#This Row],[Bespovratna sredstva - Ukupno (EU+Nac) HRK
= Ukupna ugovorena vrijednost bespovratnih sredstava]]*Ugovori_OPULJP[[#This Row],[EU STOPA SUFINANCIRANJA %
EU CO-FINANCING RATE %]]</f>
        <v>4798894.2575000003</v>
      </c>
      <c r="P1802" s="27">
        <f>Ugovori_OPULJP[[#This Row],[Bespovratna sredstva - Ukupno (EU+Nac) HRK
= Ukupna ugovorena vrijednost bespovratnih sredstava]]*Ugovori_OPULJP[[#This Row],[STOPA NACIONALNOG SUFINANCIRANJA %]]</f>
        <v>846863.6925</v>
      </c>
      <c r="Q1802" s="27">
        <v>5645757.9500000002</v>
      </c>
      <c r="R1802" s="27">
        <v>0</v>
      </c>
      <c r="S1802" s="27">
        <v>0</v>
      </c>
      <c r="T1802" s="20">
        <f>Ugovori_OPULJP[[#This Row],[Bespovratna sredstva - Ukupno (EU+Nac) HRK
= Ukupna ugovorena vrijednost bespovratnih sredstava]]+Ugovori_OPULJP[[#This Row],[Javni doprinos korisnika - HRK]]+Ugovori_OPULJP[[#This Row],[Privatni doprinos korisnika - HRK]]</f>
        <v>5645757.9500000002</v>
      </c>
      <c r="U1802" s="17" t="s">
        <v>32</v>
      </c>
      <c r="V1802" s="17" t="s">
        <v>29</v>
      </c>
      <c r="W1802" s="35" t="s">
        <v>6474</v>
      </c>
      <c r="X1802" s="35" t="s">
        <v>5041</v>
      </c>
      <c r="Y1802" s="11"/>
    </row>
    <row r="1803" spans="1:25" ht="63.75" customHeight="1" x14ac:dyDescent="0.2">
      <c r="A1803" s="119" t="s">
        <v>6475</v>
      </c>
      <c r="B1803" s="34" t="s">
        <v>700</v>
      </c>
      <c r="C1803" s="35" t="s">
        <v>5477</v>
      </c>
      <c r="D1803" s="35" t="s">
        <v>6458</v>
      </c>
      <c r="E1803" s="17" t="s">
        <v>74</v>
      </c>
      <c r="F1803" s="37" t="s">
        <v>6476</v>
      </c>
      <c r="G1803" s="37" t="s">
        <v>6477</v>
      </c>
      <c r="H1803" s="19">
        <v>43347</v>
      </c>
      <c r="I1803" s="19">
        <v>44169</v>
      </c>
      <c r="J1803" s="19" t="str">
        <f ca="1">IF(Ugovori_OPULJP[[#This Row],[DATUM ZAVRŠETKA OPERACIJE]]&lt;TODAY(),"završen","u provedbi")</f>
        <v>završen</v>
      </c>
      <c r="K1803" s="18" t="s">
        <v>31</v>
      </c>
      <c r="L1803" s="18" t="s">
        <v>31</v>
      </c>
      <c r="M1803" s="42">
        <v>0.85</v>
      </c>
      <c r="N1803" s="42">
        <v>0.15</v>
      </c>
      <c r="O1803" s="27">
        <f>Ugovori_OPULJP[[#This Row],[Bespovratna sredstva - Ukupno (EU+Nac) HRK
= Ukupna ugovorena vrijednost bespovratnih sredstava]]*Ugovori_OPULJP[[#This Row],[EU STOPA SUFINANCIRANJA %
EU CO-FINANCING RATE %]]</f>
        <v>3281297.2110000001</v>
      </c>
      <c r="P1803" s="27">
        <f>Ugovori_OPULJP[[#This Row],[Bespovratna sredstva - Ukupno (EU+Nac) HRK
= Ukupna ugovorena vrijednost bespovratnih sredstava]]*Ugovori_OPULJP[[#This Row],[STOPA NACIONALNOG SUFINANCIRANJA %]]</f>
        <v>579052.44900000002</v>
      </c>
      <c r="Q1803" s="27">
        <v>3860349.66</v>
      </c>
      <c r="R1803" s="27">
        <v>0</v>
      </c>
      <c r="S1803" s="27">
        <v>0</v>
      </c>
      <c r="T1803" s="20">
        <f>Ugovori_OPULJP[[#This Row],[Bespovratna sredstva - Ukupno (EU+Nac) HRK
= Ukupna ugovorena vrijednost bespovratnih sredstava]]+Ugovori_OPULJP[[#This Row],[Javni doprinos korisnika - HRK]]+Ugovori_OPULJP[[#This Row],[Privatni doprinos korisnika - HRK]]</f>
        <v>3860349.66</v>
      </c>
      <c r="U1803" s="17" t="s">
        <v>32</v>
      </c>
      <c r="V1803" s="17" t="s">
        <v>29</v>
      </c>
      <c r="W1803" s="35" t="s">
        <v>6478</v>
      </c>
      <c r="X1803" s="35" t="s">
        <v>5041</v>
      </c>
      <c r="Y1803" s="11"/>
    </row>
    <row r="1804" spans="1:25" ht="63.75" customHeight="1" x14ac:dyDescent="0.2">
      <c r="A1804" s="119" t="s">
        <v>6479</v>
      </c>
      <c r="B1804" s="34" t="s">
        <v>700</v>
      </c>
      <c r="C1804" s="35" t="s">
        <v>5477</v>
      </c>
      <c r="D1804" s="35" t="s">
        <v>6458</v>
      </c>
      <c r="E1804" s="17" t="s">
        <v>74</v>
      </c>
      <c r="F1804" s="37" t="s">
        <v>6480</v>
      </c>
      <c r="G1804" s="37" t="s">
        <v>2978</v>
      </c>
      <c r="H1804" s="19">
        <v>43347</v>
      </c>
      <c r="I1804" s="19">
        <v>44259</v>
      </c>
      <c r="J1804" s="19" t="str">
        <f ca="1">IF(Ugovori_OPULJP[[#This Row],[DATUM ZAVRŠETKA OPERACIJE]]&lt;TODAY(),"završen","u provedbi")</f>
        <v>završen</v>
      </c>
      <c r="K1804" s="18" t="s">
        <v>402</v>
      </c>
      <c r="L1804" s="18" t="s">
        <v>402</v>
      </c>
      <c r="M1804" s="42">
        <v>0.85</v>
      </c>
      <c r="N1804" s="42">
        <v>0.15</v>
      </c>
      <c r="O1804" s="27">
        <f>Ugovori_OPULJP[[#This Row],[Bespovratna sredstva - Ukupno (EU+Nac) HRK
= Ukupna ugovorena vrijednost bespovratnih sredstava]]*Ugovori_OPULJP[[#This Row],[EU STOPA SUFINANCIRANJA %
EU CO-FINANCING RATE %]]</f>
        <v>1948253.2610000002</v>
      </c>
      <c r="P1804" s="27">
        <f>Ugovori_OPULJP[[#This Row],[Bespovratna sredstva - Ukupno (EU+Nac) HRK
= Ukupna ugovorena vrijednost bespovratnih sredstava]]*Ugovori_OPULJP[[#This Row],[STOPA NACIONALNOG SUFINANCIRANJA %]]</f>
        <v>343809.39900000003</v>
      </c>
      <c r="Q1804" s="27">
        <v>2292062.66</v>
      </c>
      <c r="R1804" s="27">
        <v>0</v>
      </c>
      <c r="S1804" s="27">
        <v>0</v>
      </c>
      <c r="T1804" s="20">
        <f>Ugovori_OPULJP[[#This Row],[Bespovratna sredstva - Ukupno (EU+Nac) HRK
= Ukupna ugovorena vrijednost bespovratnih sredstava]]+Ugovori_OPULJP[[#This Row],[Javni doprinos korisnika - HRK]]+Ugovori_OPULJP[[#This Row],[Privatni doprinos korisnika - HRK]]</f>
        <v>2292062.66</v>
      </c>
      <c r="U1804" s="17" t="s">
        <v>32</v>
      </c>
      <c r="V1804" s="17" t="s">
        <v>29</v>
      </c>
      <c r="W1804" s="35" t="s">
        <v>6481</v>
      </c>
      <c r="X1804" s="35" t="s">
        <v>5041</v>
      </c>
      <c r="Y1804" s="11"/>
    </row>
    <row r="1805" spans="1:25" ht="63.75" customHeight="1" x14ac:dyDescent="0.2">
      <c r="A1805" s="119" t="s">
        <v>6482</v>
      </c>
      <c r="B1805" s="34" t="s">
        <v>700</v>
      </c>
      <c r="C1805" s="35" t="s">
        <v>5477</v>
      </c>
      <c r="D1805" s="35" t="s">
        <v>6458</v>
      </c>
      <c r="E1805" s="17" t="s">
        <v>74</v>
      </c>
      <c r="F1805" s="37" t="s">
        <v>6483</v>
      </c>
      <c r="G1805" s="37" t="s">
        <v>6484</v>
      </c>
      <c r="H1805" s="19">
        <v>43298</v>
      </c>
      <c r="I1805" s="19">
        <v>44290</v>
      </c>
      <c r="J1805" s="19" t="str">
        <f ca="1">IF(Ugovori_OPULJP[[#This Row],[DATUM ZAVRŠETKA OPERACIJE]]&lt;TODAY(),"završen","u provedbi")</f>
        <v>završen</v>
      </c>
      <c r="K1805" s="18" t="s">
        <v>248</v>
      </c>
      <c r="L1805" s="18" t="s">
        <v>248</v>
      </c>
      <c r="M1805" s="42">
        <v>0.85</v>
      </c>
      <c r="N1805" s="42">
        <v>0.15</v>
      </c>
      <c r="O1805" s="27">
        <f>Ugovori_OPULJP[[#This Row],[Bespovratna sredstva - Ukupno (EU+Nac) HRK
= Ukupna ugovorena vrijednost bespovratnih sredstava]]*Ugovori_OPULJP[[#This Row],[EU STOPA SUFINANCIRANJA %
EU CO-FINANCING RATE %]]</f>
        <v>2364298.29</v>
      </c>
      <c r="P1805" s="27">
        <f>Ugovori_OPULJP[[#This Row],[Bespovratna sredstva - Ukupno (EU+Nac) HRK
= Ukupna ugovorena vrijednost bespovratnih sredstava]]*Ugovori_OPULJP[[#This Row],[STOPA NACIONALNOG SUFINANCIRANJA %]]</f>
        <v>417229.11</v>
      </c>
      <c r="Q1805" s="27">
        <v>2781527.4</v>
      </c>
      <c r="R1805" s="27">
        <v>0</v>
      </c>
      <c r="S1805" s="27">
        <v>0</v>
      </c>
      <c r="T1805" s="20">
        <f>Ugovori_OPULJP[[#This Row],[Bespovratna sredstva - Ukupno (EU+Nac) HRK
= Ukupna ugovorena vrijednost bespovratnih sredstava]]+Ugovori_OPULJP[[#This Row],[Javni doprinos korisnika - HRK]]+Ugovori_OPULJP[[#This Row],[Privatni doprinos korisnika - HRK]]</f>
        <v>2781527.4</v>
      </c>
      <c r="U1805" s="17" t="s">
        <v>32</v>
      </c>
      <c r="V1805" s="17" t="s">
        <v>29</v>
      </c>
      <c r="W1805" s="35" t="s">
        <v>6485</v>
      </c>
      <c r="X1805" s="35" t="s">
        <v>5041</v>
      </c>
      <c r="Y1805" s="11"/>
    </row>
    <row r="1806" spans="1:25" ht="63.75" customHeight="1" x14ac:dyDescent="0.2">
      <c r="A1806" s="119" t="s">
        <v>6486</v>
      </c>
      <c r="B1806" s="34" t="s">
        <v>700</v>
      </c>
      <c r="C1806" s="35" t="s">
        <v>5477</v>
      </c>
      <c r="D1806" s="35" t="s">
        <v>6458</v>
      </c>
      <c r="E1806" s="17" t="s">
        <v>74</v>
      </c>
      <c r="F1806" s="37" t="s">
        <v>6487</v>
      </c>
      <c r="G1806" s="37" t="s">
        <v>6488</v>
      </c>
      <c r="H1806" s="19">
        <v>43319</v>
      </c>
      <c r="I1806" s="19">
        <v>44311</v>
      </c>
      <c r="J1806" s="19" t="str">
        <f ca="1">IF(Ugovori_OPULJP[[#This Row],[DATUM ZAVRŠETKA OPERACIJE]]&lt;TODAY(),"završen","u provedbi")</f>
        <v>završen</v>
      </c>
      <c r="K1806" s="18" t="s">
        <v>248</v>
      </c>
      <c r="L1806" s="18" t="s">
        <v>248</v>
      </c>
      <c r="M1806" s="42">
        <v>0.85</v>
      </c>
      <c r="N1806" s="42">
        <v>0.15</v>
      </c>
      <c r="O1806" s="27">
        <f>Ugovori_OPULJP[[#This Row],[Bespovratna sredstva - Ukupno (EU+Nac) HRK
= Ukupna ugovorena vrijednost bespovratnih sredstava]]*Ugovori_OPULJP[[#This Row],[EU STOPA SUFINANCIRANJA %
EU CO-FINANCING RATE %]]</f>
        <v>3290213.7280000001</v>
      </c>
      <c r="P1806" s="27">
        <f>Ugovori_OPULJP[[#This Row],[Bespovratna sredstva - Ukupno (EU+Nac) HRK
= Ukupna ugovorena vrijednost bespovratnih sredstava]]*Ugovori_OPULJP[[#This Row],[STOPA NACIONALNOG SUFINANCIRANJA %]]</f>
        <v>580625.95200000005</v>
      </c>
      <c r="Q1806" s="27">
        <v>3870839.68</v>
      </c>
      <c r="R1806" s="27">
        <v>0</v>
      </c>
      <c r="S1806" s="27">
        <v>0</v>
      </c>
      <c r="T1806" s="20">
        <f>Ugovori_OPULJP[[#This Row],[Bespovratna sredstva - Ukupno (EU+Nac) HRK
= Ukupna ugovorena vrijednost bespovratnih sredstava]]+Ugovori_OPULJP[[#This Row],[Javni doprinos korisnika - HRK]]+Ugovori_OPULJP[[#This Row],[Privatni doprinos korisnika - HRK]]</f>
        <v>3870839.68</v>
      </c>
      <c r="U1806" s="17" t="s">
        <v>32</v>
      </c>
      <c r="V1806" s="17" t="s">
        <v>29</v>
      </c>
      <c r="W1806" s="35" t="s">
        <v>6489</v>
      </c>
      <c r="X1806" s="35" t="s">
        <v>5041</v>
      </c>
      <c r="Y1806" s="11"/>
    </row>
    <row r="1807" spans="1:25" ht="63.75" customHeight="1" x14ac:dyDescent="0.2">
      <c r="A1807" s="119" t="s">
        <v>6490</v>
      </c>
      <c r="B1807" s="34" t="s">
        <v>700</v>
      </c>
      <c r="C1807" s="35" t="s">
        <v>5477</v>
      </c>
      <c r="D1807" s="35" t="s">
        <v>6458</v>
      </c>
      <c r="E1807" s="17" t="s">
        <v>74</v>
      </c>
      <c r="F1807" s="37" t="s">
        <v>6491</v>
      </c>
      <c r="G1807" s="37" t="s">
        <v>2986</v>
      </c>
      <c r="H1807" s="19">
        <v>43328</v>
      </c>
      <c r="I1807" s="19">
        <v>44286</v>
      </c>
      <c r="J1807" s="19" t="str">
        <f ca="1">IF(Ugovori_OPULJP[[#This Row],[DATUM ZAVRŠETKA OPERACIJE]]&lt;TODAY(),"završen","u provedbi")</f>
        <v>završen</v>
      </c>
      <c r="K1807" s="18" t="s">
        <v>77</v>
      </c>
      <c r="L1807" s="18" t="s">
        <v>77</v>
      </c>
      <c r="M1807" s="42">
        <v>0.85</v>
      </c>
      <c r="N1807" s="42">
        <v>0.15</v>
      </c>
      <c r="O1807" s="27">
        <f>Ugovori_OPULJP[[#This Row],[Bespovratna sredstva - Ukupno (EU+Nac) HRK
= Ukupna ugovorena vrijednost bespovratnih sredstava]]*Ugovori_OPULJP[[#This Row],[EU STOPA SUFINANCIRANJA %
EU CO-FINANCING RATE %]]</f>
        <v>1590137.6274999999</v>
      </c>
      <c r="P1807" s="27">
        <f>Ugovori_OPULJP[[#This Row],[Bespovratna sredstva - Ukupno (EU+Nac) HRK
= Ukupna ugovorena vrijednost bespovratnih sredstava]]*Ugovori_OPULJP[[#This Row],[STOPA NACIONALNOG SUFINANCIRANJA %]]</f>
        <v>280612.52249999996</v>
      </c>
      <c r="Q1807" s="27">
        <v>1870750.15</v>
      </c>
      <c r="R1807" s="27">
        <v>0</v>
      </c>
      <c r="S1807" s="27">
        <v>0</v>
      </c>
      <c r="T1807" s="20">
        <f>Ugovori_OPULJP[[#This Row],[Bespovratna sredstva - Ukupno (EU+Nac) HRK
= Ukupna ugovorena vrijednost bespovratnih sredstava]]+Ugovori_OPULJP[[#This Row],[Javni doprinos korisnika - HRK]]+Ugovori_OPULJP[[#This Row],[Privatni doprinos korisnika - HRK]]</f>
        <v>1870750.15</v>
      </c>
      <c r="U1807" s="17" t="s">
        <v>32</v>
      </c>
      <c r="V1807" s="17" t="s">
        <v>29</v>
      </c>
      <c r="W1807" s="35" t="s">
        <v>6492</v>
      </c>
      <c r="X1807" s="35" t="s">
        <v>5041</v>
      </c>
      <c r="Y1807" s="11"/>
    </row>
    <row r="1808" spans="1:25" ht="63.75" customHeight="1" x14ac:dyDescent="0.2">
      <c r="A1808" s="119" t="s">
        <v>6493</v>
      </c>
      <c r="B1808" s="34" t="s">
        <v>700</v>
      </c>
      <c r="C1808" s="35" t="s">
        <v>5477</v>
      </c>
      <c r="D1808" s="35" t="s">
        <v>6458</v>
      </c>
      <c r="E1808" s="17" t="s">
        <v>74</v>
      </c>
      <c r="F1808" s="37" t="s">
        <v>6494</v>
      </c>
      <c r="G1808" s="37" t="s">
        <v>1858</v>
      </c>
      <c r="H1808" s="19">
        <v>43320</v>
      </c>
      <c r="I1808" s="19">
        <v>44235</v>
      </c>
      <c r="J1808" s="19" t="str">
        <f ca="1">IF(Ugovori_OPULJP[[#This Row],[DATUM ZAVRŠETKA OPERACIJE]]&lt;TODAY(),"završen","u provedbi")</f>
        <v>završen</v>
      </c>
      <c r="K1808" s="18" t="s">
        <v>248</v>
      </c>
      <c r="L1808" s="18" t="s">
        <v>248</v>
      </c>
      <c r="M1808" s="42">
        <v>0.85</v>
      </c>
      <c r="N1808" s="42">
        <v>0.15</v>
      </c>
      <c r="O1808" s="27">
        <f>Ugovori_OPULJP[[#This Row],[Bespovratna sredstva - Ukupno (EU+Nac) HRK
= Ukupna ugovorena vrijednost bespovratnih sredstava]]*Ugovori_OPULJP[[#This Row],[EU STOPA SUFINANCIRANJA %
EU CO-FINANCING RATE %]]</f>
        <v>11494693.9475</v>
      </c>
      <c r="P1808" s="27">
        <f>Ugovori_OPULJP[[#This Row],[Bespovratna sredstva - Ukupno (EU+Nac) HRK
= Ukupna ugovorena vrijednost bespovratnih sredstava]]*Ugovori_OPULJP[[#This Row],[STOPA NACIONALNOG SUFINANCIRANJA %]]</f>
        <v>2028475.4024999999</v>
      </c>
      <c r="Q1808" s="27">
        <v>13523169.35</v>
      </c>
      <c r="R1808" s="27">
        <v>0</v>
      </c>
      <c r="S1808" s="27">
        <v>0</v>
      </c>
      <c r="T1808" s="20">
        <f>Ugovori_OPULJP[[#This Row],[Bespovratna sredstva - Ukupno (EU+Nac) HRK
= Ukupna ugovorena vrijednost bespovratnih sredstava]]+Ugovori_OPULJP[[#This Row],[Javni doprinos korisnika - HRK]]+Ugovori_OPULJP[[#This Row],[Privatni doprinos korisnika - HRK]]</f>
        <v>13523169.35</v>
      </c>
      <c r="U1808" s="17" t="s">
        <v>32</v>
      </c>
      <c r="V1808" s="17" t="s">
        <v>29</v>
      </c>
      <c r="W1808" s="35" t="s">
        <v>6495</v>
      </c>
      <c r="X1808" s="35" t="s">
        <v>5041</v>
      </c>
      <c r="Y1808" s="11"/>
    </row>
    <row r="1809" spans="1:25" ht="63.75" customHeight="1" x14ac:dyDescent="0.2">
      <c r="A1809" s="119" t="s">
        <v>6496</v>
      </c>
      <c r="B1809" s="34" t="s">
        <v>700</v>
      </c>
      <c r="C1809" s="35" t="s">
        <v>5477</v>
      </c>
      <c r="D1809" s="35" t="s">
        <v>6458</v>
      </c>
      <c r="E1809" s="17" t="s">
        <v>74</v>
      </c>
      <c r="F1809" s="37" t="s">
        <v>6497</v>
      </c>
      <c r="G1809" s="37" t="s">
        <v>3351</v>
      </c>
      <c r="H1809" s="19">
        <v>43298</v>
      </c>
      <c r="I1809" s="19">
        <v>44213</v>
      </c>
      <c r="J1809" s="19" t="str">
        <f ca="1">IF(Ugovori_OPULJP[[#This Row],[DATUM ZAVRŠETKA OPERACIJE]]&lt;TODAY(),"završen","u provedbi")</f>
        <v>završen</v>
      </c>
      <c r="K1809" s="18" t="s">
        <v>248</v>
      </c>
      <c r="L1809" s="18" t="s">
        <v>248</v>
      </c>
      <c r="M1809" s="42">
        <v>0.85</v>
      </c>
      <c r="N1809" s="42">
        <v>0.15</v>
      </c>
      <c r="O1809" s="27">
        <f>Ugovori_OPULJP[[#This Row],[Bespovratna sredstva - Ukupno (EU+Nac) HRK
= Ukupna ugovorena vrijednost bespovratnih sredstava]]*Ugovori_OPULJP[[#This Row],[EU STOPA SUFINANCIRANJA %
EU CO-FINANCING RATE %]]</f>
        <v>1006137.095</v>
      </c>
      <c r="P1809" s="27">
        <f>Ugovori_OPULJP[[#This Row],[Bespovratna sredstva - Ukupno (EU+Nac) HRK
= Ukupna ugovorena vrijednost bespovratnih sredstava]]*Ugovori_OPULJP[[#This Row],[STOPA NACIONALNOG SUFINANCIRANJA %]]</f>
        <v>177553.60499999998</v>
      </c>
      <c r="Q1809" s="27">
        <v>1183690.7</v>
      </c>
      <c r="R1809" s="27">
        <v>0</v>
      </c>
      <c r="S1809" s="27">
        <v>0</v>
      </c>
      <c r="T1809" s="20">
        <f>Ugovori_OPULJP[[#This Row],[Bespovratna sredstva - Ukupno (EU+Nac) HRK
= Ukupna ugovorena vrijednost bespovratnih sredstava]]+Ugovori_OPULJP[[#This Row],[Javni doprinos korisnika - HRK]]+Ugovori_OPULJP[[#This Row],[Privatni doprinos korisnika - HRK]]</f>
        <v>1183690.7</v>
      </c>
      <c r="U1809" s="17" t="s">
        <v>32</v>
      </c>
      <c r="V1809" s="17" t="s">
        <v>29</v>
      </c>
      <c r="W1809" s="35" t="s">
        <v>6498</v>
      </c>
      <c r="X1809" s="35" t="s">
        <v>5041</v>
      </c>
      <c r="Y1809" s="11"/>
    </row>
    <row r="1810" spans="1:25" ht="63.75" customHeight="1" x14ac:dyDescent="0.2">
      <c r="A1810" s="119" t="s">
        <v>6499</v>
      </c>
      <c r="B1810" s="34" t="s">
        <v>700</v>
      </c>
      <c r="C1810" s="35" t="s">
        <v>5477</v>
      </c>
      <c r="D1810" s="35" t="s">
        <v>6458</v>
      </c>
      <c r="E1810" s="17" t="s">
        <v>74</v>
      </c>
      <c r="F1810" s="37" t="s">
        <v>12903</v>
      </c>
      <c r="G1810" s="37" t="s">
        <v>6500</v>
      </c>
      <c r="H1810" s="19">
        <v>43397</v>
      </c>
      <c r="I1810" s="19">
        <v>44310</v>
      </c>
      <c r="J1810" s="19" t="str">
        <f ca="1">IF(Ugovori_OPULJP[[#This Row],[DATUM ZAVRŠETKA OPERACIJE]]&lt;TODAY(),"završen","u provedbi")</f>
        <v>završen</v>
      </c>
      <c r="K1810" s="18" t="s">
        <v>82</v>
      </c>
      <c r="L1810" s="18" t="s">
        <v>82</v>
      </c>
      <c r="M1810" s="42">
        <v>0.85</v>
      </c>
      <c r="N1810" s="42">
        <v>0.15</v>
      </c>
      <c r="O1810" s="27">
        <f>Ugovori_OPULJP[[#This Row],[Bespovratna sredstva - Ukupno (EU+Nac) HRK
= Ukupna ugovorena vrijednost bespovratnih sredstava]]*Ugovori_OPULJP[[#This Row],[EU STOPA SUFINANCIRANJA %
EU CO-FINANCING RATE %]]</f>
        <v>1605795.8345000001</v>
      </c>
      <c r="P1810" s="27">
        <f>Ugovori_OPULJP[[#This Row],[Bespovratna sredstva - Ukupno (EU+Nac) HRK
= Ukupna ugovorena vrijednost bespovratnih sredstava]]*Ugovori_OPULJP[[#This Row],[STOPA NACIONALNOG SUFINANCIRANJA %]]</f>
        <v>283375.73550000001</v>
      </c>
      <c r="Q1810" s="27">
        <v>1889171.57</v>
      </c>
      <c r="R1810" s="27">
        <v>0</v>
      </c>
      <c r="S1810" s="27">
        <v>0</v>
      </c>
      <c r="T1810" s="20">
        <f>Ugovori_OPULJP[[#This Row],[Bespovratna sredstva - Ukupno (EU+Nac) HRK
= Ukupna ugovorena vrijednost bespovratnih sredstava]]+Ugovori_OPULJP[[#This Row],[Javni doprinos korisnika - HRK]]+Ugovori_OPULJP[[#This Row],[Privatni doprinos korisnika - HRK]]</f>
        <v>1889171.57</v>
      </c>
      <c r="U1810" s="17" t="s">
        <v>32</v>
      </c>
      <c r="V1810" s="17" t="s">
        <v>29</v>
      </c>
      <c r="W1810" s="35" t="s">
        <v>6501</v>
      </c>
      <c r="X1810" s="35" t="s">
        <v>5041</v>
      </c>
      <c r="Y1810" s="11"/>
    </row>
    <row r="1811" spans="1:25" ht="63.75" customHeight="1" x14ac:dyDescent="0.2">
      <c r="A1811" s="119" t="s">
        <v>6502</v>
      </c>
      <c r="B1811" s="34" t="s">
        <v>700</v>
      </c>
      <c r="C1811" s="35" t="s">
        <v>5477</v>
      </c>
      <c r="D1811" s="35" t="s">
        <v>6458</v>
      </c>
      <c r="E1811" s="17" t="s">
        <v>74</v>
      </c>
      <c r="F1811" s="37" t="s">
        <v>6503</v>
      </c>
      <c r="G1811" s="37" t="s">
        <v>6504</v>
      </c>
      <c r="H1811" s="19">
        <v>43347</v>
      </c>
      <c r="I1811" s="19">
        <v>44200</v>
      </c>
      <c r="J1811" s="19" t="str">
        <f ca="1">IF(Ugovori_OPULJP[[#This Row],[DATUM ZAVRŠETKA OPERACIJE]]&lt;TODAY(),"završen","u provedbi")</f>
        <v>završen</v>
      </c>
      <c r="K1811" s="18" t="s">
        <v>248</v>
      </c>
      <c r="L1811" s="18" t="s">
        <v>248</v>
      </c>
      <c r="M1811" s="42">
        <v>0.85</v>
      </c>
      <c r="N1811" s="42">
        <v>0.15</v>
      </c>
      <c r="O1811" s="27">
        <f>Ugovori_OPULJP[[#This Row],[Bespovratna sredstva - Ukupno (EU+Nac) HRK
= Ukupna ugovorena vrijednost bespovratnih sredstava]]*Ugovori_OPULJP[[#This Row],[EU STOPA SUFINANCIRANJA %
EU CO-FINANCING RATE %]]</f>
        <v>11688720.787</v>
      </c>
      <c r="P1811" s="27">
        <f>Ugovori_OPULJP[[#This Row],[Bespovratna sredstva - Ukupno (EU+Nac) HRK
= Ukupna ugovorena vrijednost bespovratnih sredstava]]*Ugovori_OPULJP[[#This Row],[STOPA NACIONALNOG SUFINANCIRANJA %]]</f>
        <v>2062715.433</v>
      </c>
      <c r="Q1811" s="27">
        <v>13751436.220000001</v>
      </c>
      <c r="R1811" s="27">
        <v>0</v>
      </c>
      <c r="S1811" s="27">
        <v>0</v>
      </c>
      <c r="T1811" s="20">
        <f>Ugovori_OPULJP[[#This Row],[Bespovratna sredstva - Ukupno (EU+Nac) HRK
= Ukupna ugovorena vrijednost bespovratnih sredstava]]+Ugovori_OPULJP[[#This Row],[Javni doprinos korisnika - HRK]]+Ugovori_OPULJP[[#This Row],[Privatni doprinos korisnika - HRK]]</f>
        <v>13751436.220000001</v>
      </c>
      <c r="U1811" s="17" t="s">
        <v>32</v>
      </c>
      <c r="V1811" s="17" t="s">
        <v>29</v>
      </c>
      <c r="W1811" s="35" t="s">
        <v>6505</v>
      </c>
      <c r="X1811" s="35" t="s">
        <v>5041</v>
      </c>
      <c r="Y1811" s="11"/>
    </row>
    <row r="1812" spans="1:25" ht="63.75" customHeight="1" x14ac:dyDescent="0.2">
      <c r="A1812" s="119" t="s">
        <v>6506</v>
      </c>
      <c r="B1812" s="34" t="s">
        <v>700</v>
      </c>
      <c r="C1812" s="35" t="s">
        <v>5477</v>
      </c>
      <c r="D1812" s="35" t="s">
        <v>6458</v>
      </c>
      <c r="E1812" s="17" t="s">
        <v>74</v>
      </c>
      <c r="F1812" s="37" t="s">
        <v>6507</v>
      </c>
      <c r="G1812" s="37" t="s">
        <v>6508</v>
      </c>
      <c r="H1812" s="19">
        <v>43347</v>
      </c>
      <c r="I1812" s="19">
        <v>44200</v>
      </c>
      <c r="J1812" s="19" t="str">
        <f ca="1">IF(Ugovori_OPULJP[[#This Row],[DATUM ZAVRŠETKA OPERACIJE]]&lt;TODAY(),"završen","u provedbi")</f>
        <v>završen</v>
      </c>
      <c r="K1812" s="18" t="s">
        <v>248</v>
      </c>
      <c r="L1812" s="18" t="s">
        <v>248</v>
      </c>
      <c r="M1812" s="42">
        <v>0.85</v>
      </c>
      <c r="N1812" s="42">
        <v>0.15</v>
      </c>
      <c r="O1812" s="27">
        <f>Ugovori_OPULJP[[#This Row],[Bespovratna sredstva - Ukupno (EU+Nac) HRK
= Ukupna ugovorena vrijednost bespovratnih sredstava]]*Ugovori_OPULJP[[#This Row],[EU STOPA SUFINANCIRANJA %
EU CO-FINANCING RATE %]]</f>
        <v>11876029.932</v>
      </c>
      <c r="P1812" s="27">
        <f>Ugovori_OPULJP[[#This Row],[Bespovratna sredstva - Ukupno (EU+Nac) HRK
= Ukupna ugovorena vrijednost bespovratnih sredstava]]*Ugovori_OPULJP[[#This Row],[STOPA NACIONALNOG SUFINANCIRANJA %]]</f>
        <v>2095769.9879999999</v>
      </c>
      <c r="Q1812" s="27">
        <v>13971799.92</v>
      </c>
      <c r="R1812" s="27">
        <v>0</v>
      </c>
      <c r="S1812" s="27">
        <v>0</v>
      </c>
      <c r="T1812" s="20">
        <f>Ugovori_OPULJP[[#This Row],[Bespovratna sredstva - Ukupno (EU+Nac) HRK
= Ukupna ugovorena vrijednost bespovratnih sredstava]]+Ugovori_OPULJP[[#This Row],[Javni doprinos korisnika - HRK]]+Ugovori_OPULJP[[#This Row],[Privatni doprinos korisnika - HRK]]</f>
        <v>13971799.92</v>
      </c>
      <c r="U1812" s="17" t="s">
        <v>32</v>
      </c>
      <c r="V1812" s="17" t="s">
        <v>29</v>
      </c>
      <c r="W1812" s="35" t="s">
        <v>6509</v>
      </c>
      <c r="X1812" s="35" t="s">
        <v>5041</v>
      </c>
      <c r="Y1812" s="11"/>
    </row>
    <row r="1813" spans="1:25" ht="63.75" customHeight="1" x14ac:dyDescent="0.2">
      <c r="A1813" s="119" t="s">
        <v>6510</v>
      </c>
      <c r="B1813" s="34" t="s">
        <v>700</v>
      </c>
      <c r="C1813" s="35" t="s">
        <v>5477</v>
      </c>
      <c r="D1813" s="35" t="s">
        <v>6458</v>
      </c>
      <c r="E1813" s="17" t="s">
        <v>74</v>
      </c>
      <c r="F1813" s="37" t="s">
        <v>6511</v>
      </c>
      <c r="G1813" s="37" t="s">
        <v>6512</v>
      </c>
      <c r="H1813" s="19">
        <v>43347</v>
      </c>
      <c r="I1813" s="19">
        <v>44259</v>
      </c>
      <c r="J1813" s="19" t="str">
        <f ca="1">IF(Ugovori_OPULJP[[#This Row],[DATUM ZAVRŠETKA OPERACIJE]]&lt;TODAY(),"završen","u provedbi")</f>
        <v>završen</v>
      </c>
      <c r="K1813" s="18" t="s">
        <v>248</v>
      </c>
      <c r="L1813" s="18" t="s">
        <v>248</v>
      </c>
      <c r="M1813" s="42">
        <v>0.85</v>
      </c>
      <c r="N1813" s="42">
        <v>0.15</v>
      </c>
      <c r="O1813" s="27">
        <f>Ugovori_OPULJP[[#This Row],[Bespovratna sredstva - Ukupno (EU+Nac) HRK
= Ukupna ugovorena vrijednost bespovratnih sredstava]]*Ugovori_OPULJP[[#This Row],[EU STOPA SUFINANCIRANJA %
EU CO-FINANCING RATE %]]</f>
        <v>12557720.564999999</v>
      </c>
      <c r="P1813" s="27">
        <f>Ugovori_OPULJP[[#This Row],[Bespovratna sredstva - Ukupno (EU+Nac) HRK
= Ukupna ugovorena vrijednost bespovratnih sredstava]]*Ugovori_OPULJP[[#This Row],[STOPA NACIONALNOG SUFINANCIRANJA %]]</f>
        <v>2216068.335</v>
      </c>
      <c r="Q1813" s="27">
        <v>14773788.9</v>
      </c>
      <c r="R1813" s="27">
        <v>0</v>
      </c>
      <c r="S1813" s="27">
        <v>0</v>
      </c>
      <c r="T1813" s="20">
        <f>Ugovori_OPULJP[[#This Row],[Bespovratna sredstva - Ukupno (EU+Nac) HRK
= Ukupna ugovorena vrijednost bespovratnih sredstava]]+Ugovori_OPULJP[[#This Row],[Javni doprinos korisnika - HRK]]+Ugovori_OPULJP[[#This Row],[Privatni doprinos korisnika - HRK]]</f>
        <v>14773788.9</v>
      </c>
      <c r="U1813" s="17" t="s">
        <v>32</v>
      </c>
      <c r="V1813" s="17" t="s">
        <v>29</v>
      </c>
      <c r="W1813" s="35" t="s">
        <v>6513</v>
      </c>
      <c r="X1813" s="35" t="s">
        <v>5041</v>
      </c>
      <c r="Y1813" s="11"/>
    </row>
    <row r="1814" spans="1:25" ht="63.75" customHeight="1" x14ac:dyDescent="0.2">
      <c r="A1814" s="119" t="s">
        <v>6514</v>
      </c>
      <c r="B1814" s="34" t="s">
        <v>700</v>
      </c>
      <c r="C1814" s="35" t="s">
        <v>5477</v>
      </c>
      <c r="D1814" s="35" t="s">
        <v>6458</v>
      </c>
      <c r="E1814" s="17" t="s">
        <v>74</v>
      </c>
      <c r="F1814" s="37" t="s">
        <v>6515</v>
      </c>
      <c r="G1814" s="37" t="s">
        <v>6516</v>
      </c>
      <c r="H1814" s="19">
        <v>43347</v>
      </c>
      <c r="I1814" s="19">
        <v>44259</v>
      </c>
      <c r="J1814" s="19" t="str">
        <f ca="1">IF(Ugovori_OPULJP[[#This Row],[DATUM ZAVRŠETKA OPERACIJE]]&lt;TODAY(),"završen","u provedbi")</f>
        <v>završen</v>
      </c>
      <c r="K1814" s="18" t="s">
        <v>320</v>
      </c>
      <c r="L1814" s="18" t="s">
        <v>320</v>
      </c>
      <c r="M1814" s="42">
        <v>0.85</v>
      </c>
      <c r="N1814" s="42">
        <v>0.15</v>
      </c>
      <c r="O1814" s="27">
        <f>Ugovori_OPULJP[[#This Row],[Bespovratna sredstva - Ukupno (EU+Nac) HRK
= Ukupna ugovorena vrijednost bespovratnih sredstava]]*Ugovori_OPULJP[[#This Row],[EU STOPA SUFINANCIRANJA %
EU CO-FINANCING RATE %]]</f>
        <v>820876.93449999997</v>
      </c>
      <c r="P1814" s="27">
        <f>Ugovori_OPULJP[[#This Row],[Bespovratna sredstva - Ukupno (EU+Nac) HRK
= Ukupna ugovorena vrijednost bespovratnih sredstava]]*Ugovori_OPULJP[[#This Row],[STOPA NACIONALNOG SUFINANCIRANJA %]]</f>
        <v>144860.63549999997</v>
      </c>
      <c r="Q1814" s="27">
        <v>965737.57</v>
      </c>
      <c r="R1814" s="27">
        <v>0</v>
      </c>
      <c r="S1814" s="27">
        <v>0</v>
      </c>
      <c r="T1814" s="20">
        <f>Ugovori_OPULJP[[#This Row],[Bespovratna sredstva - Ukupno (EU+Nac) HRK
= Ukupna ugovorena vrijednost bespovratnih sredstava]]+Ugovori_OPULJP[[#This Row],[Javni doprinos korisnika - HRK]]+Ugovori_OPULJP[[#This Row],[Privatni doprinos korisnika - HRK]]</f>
        <v>965737.57</v>
      </c>
      <c r="U1814" s="17" t="s">
        <v>32</v>
      </c>
      <c r="V1814" s="17" t="s">
        <v>29</v>
      </c>
      <c r="W1814" s="35" t="s">
        <v>6517</v>
      </c>
      <c r="X1814" s="35" t="s">
        <v>5041</v>
      </c>
      <c r="Y1814" s="11"/>
    </row>
    <row r="1815" spans="1:25" ht="63.75" customHeight="1" x14ac:dyDescent="0.2">
      <c r="A1815" s="119" t="s">
        <v>6518</v>
      </c>
      <c r="B1815" s="34" t="s">
        <v>700</v>
      </c>
      <c r="C1815" s="35" t="s">
        <v>5477</v>
      </c>
      <c r="D1815" s="35" t="s">
        <v>6458</v>
      </c>
      <c r="E1815" s="17" t="s">
        <v>74</v>
      </c>
      <c r="F1815" s="37" t="s">
        <v>6519</v>
      </c>
      <c r="G1815" s="37" t="s">
        <v>1623</v>
      </c>
      <c r="H1815" s="19">
        <v>43364</v>
      </c>
      <c r="I1815" s="19">
        <v>44276</v>
      </c>
      <c r="J1815" s="19" t="str">
        <f ca="1">IF(Ugovori_OPULJP[[#This Row],[DATUM ZAVRŠETKA OPERACIJE]]&lt;TODAY(),"završen","u provedbi")</f>
        <v>završen</v>
      </c>
      <c r="K1815" s="18" t="s">
        <v>324</v>
      </c>
      <c r="L1815" s="18" t="s">
        <v>324</v>
      </c>
      <c r="M1815" s="42">
        <v>0.85</v>
      </c>
      <c r="N1815" s="42">
        <v>0.15</v>
      </c>
      <c r="O1815" s="27">
        <f>Ugovori_OPULJP[[#This Row],[Bespovratna sredstva - Ukupno (EU+Nac) HRK
= Ukupna ugovorena vrijednost bespovratnih sredstava]]*Ugovori_OPULJP[[#This Row],[EU STOPA SUFINANCIRANJA %
EU CO-FINANCING RATE %]]</f>
        <v>4364547.0200000005</v>
      </c>
      <c r="P1815" s="27">
        <f>Ugovori_OPULJP[[#This Row],[Bespovratna sredstva - Ukupno (EU+Nac) HRK
= Ukupna ugovorena vrijednost bespovratnih sredstava]]*Ugovori_OPULJP[[#This Row],[STOPA NACIONALNOG SUFINANCIRANJA %]]</f>
        <v>770214.18</v>
      </c>
      <c r="Q1815" s="27">
        <v>5134761.2</v>
      </c>
      <c r="R1815" s="27">
        <v>0</v>
      </c>
      <c r="S1815" s="27">
        <v>0</v>
      </c>
      <c r="T1815" s="20">
        <f>Ugovori_OPULJP[[#This Row],[Bespovratna sredstva - Ukupno (EU+Nac) HRK
= Ukupna ugovorena vrijednost bespovratnih sredstava]]+Ugovori_OPULJP[[#This Row],[Javni doprinos korisnika - HRK]]+Ugovori_OPULJP[[#This Row],[Privatni doprinos korisnika - HRK]]</f>
        <v>5134761.2</v>
      </c>
      <c r="U1815" s="17" t="s">
        <v>32</v>
      </c>
      <c r="V1815" s="17" t="s">
        <v>29</v>
      </c>
      <c r="W1815" s="35" t="s">
        <v>6520</v>
      </c>
      <c r="X1815" s="35" t="s">
        <v>5041</v>
      </c>
      <c r="Y1815" s="11"/>
    </row>
    <row r="1816" spans="1:25" ht="63.75" customHeight="1" x14ac:dyDescent="0.2">
      <c r="A1816" s="119" t="s">
        <v>6521</v>
      </c>
      <c r="B1816" s="34" t="s">
        <v>700</v>
      </c>
      <c r="C1816" s="35" t="s">
        <v>5477</v>
      </c>
      <c r="D1816" s="35" t="s">
        <v>6458</v>
      </c>
      <c r="E1816" s="17" t="s">
        <v>74</v>
      </c>
      <c r="F1816" s="37" t="s">
        <v>6522</v>
      </c>
      <c r="G1816" s="37" t="s">
        <v>620</v>
      </c>
      <c r="H1816" s="19">
        <v>43347</v>
      </c>
      <c r="I1816" s="19">
        <v>44259</v>
      </c>
      <c r="J1816" s="19" t="str">
        <f ca="1">IF(Ugovori_OPULJP[[#This Row],[DATUM ZAVRŠETKA OPERACIJE]]&lt;TODAY(),"završen","u provedbi")</f>
        <v>završen</v>
      </c>
      <c r="K1816" s="18" t="s">
        <v>243</v>
      </c>
      <c r="L1816" s="18" t="s">
        <v>243</v>
      </c>
      <c r="M1816" s="42">
        <v>0.85</v>
      </c>
      <c r="N1816" s="42">
        <v>0.15</v>
      </c>
      <c r="O1816" s="27">
        <f>Ugovori_OPULJP[[#This Row],[Bespovratna sredstva - Ukupno (EU+Nac) HRK
= Ukupna ugovorena vrijednost bespovratnih sredstava]]*Ugovori_OPULJP[[#This Row],[EU STOPA SUFINANCIRANJA %
EU CO-FINANCING RATE %]]</f>
        <v>5171303.6524999999</v>
      </c>
      <c r="P1816" s="27">
        <f>Ugovori_OPULJP[[#This Row],[Bespovratna sredstva - Ukupno (EU+Nac) HRK
= Ukupna ugovorena vrijednost bespovratnih sredstava]]*Ugovori_OPULJP[[#This Row],[STOPA NACIONALNOG SUFINANCIRANJA %]]</f>
        <v>912582.99750000006</v>
      </c>
      <c r="Q1816" s="27">
        <v>6083886.6500000004</v>
      </c>
      <c r="R1816" s="27">
        <v>0</v>
      </c>
      <c r="S1816" s="27">
        <v>0</v>
      </c>
      <c r="T1816" s="20">
        <f>Ugovori_OPULJP[[#This Row],[Bespovratna sredstva - Ukupno (EU+Nac) HRK
= Ukupna ugovorena vrijednost bespovratnih sredstava]]+Ugovori_OPULJP[[#This Row],[Javni doprinos korisnika - HRK]]+Ugovori_OPULJP[[#This Row],[Privatni doprinos korisnika - HRK]]</f>
        <v>6083886.6500000004</v>
      </c>
      <c r="U1816" s="17" t="s">
        <v>32</v>
      </c>
      <c r="V1816" s="17" t="s">
        <v>29</v>
      </c>
      <c r="W1816" s="35" t="s">
        <v>6523</v>
      </c>
      <c r="X1816" s="35" t="s">
        <v>5041</v>
      </c>
      <c r="Y1816" s="11"/>
    </row>
    <row r="1817" spans="1:25" ht="63.75" customHeight="1" x14ac:dyDescent="0.2">
      <c r="A1817" s="119" t="s">
        <v>6524</v>
      </c>
      <c r="B1817" s="34" t="s">
        <v>700</v>
      </c>
      <c r="C1817" s="35" t="s">
        <v>5477</v>
      </c>
      <c r="D1817" s="35" t="s">
        <v>6458</v>
      </c>
      <c r="E1817" s="17" t="s">
        <v>74</v>
      </c>
      <c r="F1817" s="37" t="s">
        <v>6525</v>
      </c>
      <c r="G1817" s="37" t="s">
        <v>6526</v>
      </c>
      <c r="H1817" s="19">
        <v>43347</v>
      </c>
      <c r="I1817" s="19">
        <v>44259</v>
      </c>
      <c r="J1817" s="19" t="str">
        <f ca="1">IF(Ugovori_OPULJP[[#This Row],[DATUM ZAVRŠETKA OPERACIJE]]&lt;TODAY(),"završen","u provedbi")</f>
        <v>završen</v>
      </c>
      <c r="K1817" s="18" t="s">
        <v>171</v>
      </c>
      <c r="L1817" s="18" t="s">
        <v>171</v>
      </c>
      <c r="M1817" s="42">
        <v>0.85</v>
      </c>
      <c r="N1817" s="42">
        <v>0.15</v>
      </c>
      <c r="O1817" s="27">
        <f>Ugovori_OPULJP[[#This Row],[Bespovratna sredstva - Ukupno (EU+Nac) HRK
= Ukupna ugovorena vrijednost bespovratnih sredstava]]*Ugovori_OPULJP[[#This Row],[EU STOPA SUFINANCIRANJA %
EU CO-FINANCING RATE %]]</f>
        <v>1735398.233</v>
      </c>
      <c r="P1817" s="27">
        <f>Ugovori_OPULJP[[#This Row],[Bespovratna sredstva - Ukupno (EU+Nac) HRK
= Ukupna ugovorena vrijednost bespovratnih sredstava]]*Ugovori_OPULJP[[#This Row],[STOPA NACIONALNOG SUFINANCIRANJA %]]</f>
        <v>306246.74699999997</v>
      </c>
      <c r="Q1817" s="27">
        <v>2041644.98</v>
      </c>
      <c r="R1817" s="27">
        <v>0</v>
      </c>
      <c r="S1817" s="27">
        <v>0</v>
      </c>
      <c r="T1817" s="20">
        <f>Ugovori_OPULJP[[#This Row],[Bespovratna sredstva - Ukupno (EU+Nac) HRK
= Ukupna ugovorena vrijednost bespovratnih sredstava]]+Ugovori_OPULJP[[#This Row],[Javni doprinos korisnika - HRK]]+Ugovori_OPULJP[[#This Row],[Privatni doprinos korisnika - HRK]]</f>
        <v>2041644.98</v>
      </c>
      <c r="U1817" s="17" t="s">
        <v>32</v>
      </c>
      <c r="V1817" s="17" t="s">
        <v>29</v>
      </c>
      <c r="W1817" s="35" t="s">
        <v>6527</v>
      </c>
      <c r="X1817" s="35" t="s">
        <v>5041</v>
      </c>
      <c r="Y1817" s="11"/>
    </row>
    <row r="1818" spans="1:25" ht="63.75" customHeight="1" x14ac:dyDescent="0.2">
      <c r="A1818" s="119" t="s">
        <v>6528</v>
      </c>
      <c r="B1818" s="34" t="s">
        <v>700</v>
      </c>
      <c r="C1818" s="35" t="s">
        <v>5477</v>
      </c>
      <c r="D1818" s="35" t="s">
        <v>6458</v>
      </c>
      <c r="E1818" s="17" t="s">
        <v>74</v>
      </c>
      <c r="F1818" s="37" t="s">
        <v>6529</v>
      </c>
      <c r="G1818" s="37" t="s">
        <v>6530</v>
      </c>
      <c r="H1818" s="19">
        <v>43356</v>
      </c>
      <c r="I1818" s="19">
        <v>44268</v>
      </c>
      <c r="J1818" s="19" t="str">
        <f ca="1">IF(Ugovori_OPULJP[[#This Row],[DATUM ZAVRŠETKA OPERACIJE]]&lt;TODAY(),"završen","u provedbi")</f>
        <v>završen</v>
      </c>
      <c r="K1818" s="18" t="s">
        <v>184</v>
      </c>
      <c r="L1818" s="18" t="s">
        <v>184</v>
      </c>
      <c r="M1818" s="42">
        <v>0.85</v>
      </c>
      <c r="N1818" s="42">
        <v>0.15</v>
      </c>
      <c r="O1818" s="27">
        <f>Ugovori_OPULJP[[#This Row],[Bespovratna sredstva - Ukupno (EU+Nac) HRK
= Ukupna ugovorena vrijednost bespovratnih sredstava]]*Ugovori_OPULJP[[#This Row],[EU STOPA SUFINANCIRANJA %
EU CO-FINANCING RATE %]]</f>
        <v>2476521.2739999997</v>
      </c>
      <c r="P1818" s="27">
        <f>Ugovori_OPULJP[[#This Row],[Bespovratna sredstva - Ukupno (EU+Nac) HRK
= Ukupna ugovorena vrijednost bespovratnih sredstava]]*Ugovori_OPULJP[[#This Row],[STOPA NACIONALNOG SUFINANCIRANJA %]]</f>
        <v>437033.16599999997</v>
      </c>
      <c r="Q1818" s="27">
        <v>2913554.44</v>
      </c>
      <c r="R1818" s="27">
        <v>0</v>
      </c>
      <c r="S1818" s="27">
        <v>0</v>
      </c>
      <c r="T1818" s="20">
        <f>Ugovori_OPULJP[[#This Row],[Bespovratna sredstva - Ukupno (EU+Nac) HRK
= Ukupna ugovorena vrijednost bespovratnih sredstava]]+Ugovori_OPULJP[[#This Row],[Javni doprinos korisnika - HRK]]+Ugovori_OPULJP[[#This Row],[Privatni doprinos korisnika - HRK]]</f>
        <v>2913554.44</v>
      </c>
      <c r="U1818" s="17" t="s">
        <v>32</v>
      </c>
      <c r="V1818" s="17" t="s">
        <v>29</v>
      </c>
      <c r="W1818" s="35" t="s">
        <v>6531</v>
      </c>
      <c r="X1818" s="35" t="s">
        <v>5041</v>
      </c>
      <c r="Y1818" s="11"/>
    </row>
    <row r="1819" spans="1:25" ht="63.75" customHeight="1" x14ac:dyDescent="0.2">
      <c r="A1819" s="119" t="s">
        <v>6532</v>
      </c>
      <c r="B1819" s="34" t="s">
        <v>700</v>
      </c>
      <c r="C1819" s="35" t="s">
        <v>5477</v>
      </c>
      <c r="D1819" s="35" t="s">
        <v>6458</v>
      </c>
      <c r="E1819" s="17" t="s">
        <v>74</v>
      </c>
      <c r="F1819" s="37" t="s">
        <v>6533</v>
      </c>
      <c r="G1819" s="37" t="s">
        <v>1117</v>
      </c>
      <c r="H1819" s="19">
        <v>43397</v>
      </c>
      <c r="I1819" s="19">
        <v>44310</v>
      </c>
      <c r="J1819" s="19" t="str">
        <f ca="1">IF(Ugovori_OPULJP[[#This Row],[DATUM ZAVRŠETKA OPERACIJE]]&lt;TODAY(),"završen","u provedbi")</f>
        <v>završen</v>
      </c>
      <c r="K1819" s="18" t="s">
        <v>320</v>
      </c>
      <c r="L1819" s="18" t="s">
        <v>320</v>
      </c>
      <c r="M1819" s="42">
        <v>0.85</v>
      </c>
      <c r="N1819" s="42">
        <v>0.15</v>
      </c>
      <c r="O1819" s="27">
        <f>Ugovori_OPULJP[[#This Row],[Bespovratna sredstva - Ukupno (EU+Nac) HRK
= Ukupna ugovorena vrijednost bespovratnih sredstava]]*Ugovori_OPULJP[[#This Row],[EU STOPA SUFINANCIRANJA %
EU CO-FINANCING RATE %]]</f>
        <v>1436846.4515</v>
      </c>
      <c r="P1819" s="27">
        <f>Ugovori_OPULJP[[#This Row],[Bespovratna sredstva - Ukupno (EU+Nac) HRK
= Ukupna ugovorena vrijednost bespovratnih sredstava]]*Ugovori_OPULJP[[#This Row],[STOPA NACIONALNOG SUFINANCIRANJA %]]</f>
        <v>253561.1385</v>
      </c>
      <c r="Q1819" s="27">
        <v>1690407.59</v>
      </c>
      <c r="R1819" s="27">
        <v>0</v>
      </c>
      <c r="S1819" s="27">
        <v>0</v>
      </c>
      <c r="T1819" s="20">
        <f>Ugovori_OPULJP[[#This Row],[Bespovratna sredstva - Ukupno (EU+Nac) HRK
= Ukupna ugovorena vrijednost bespovratnih sredstava]]+Ugovori_OPULJP[[#This Row],[Javni doprinos korisnika - HRK]]+Ugovori_OPULJP[[#This Row],[Privatni doprinos korisnika - HRK]]</f>
        <v>1690407.59</v>
      </c>
      <c r="U1819" s="17" t="s">
        <v>32</v>
      </c>
      <c r="V1819" s="17" t="s">
        <v>29</v>
      </c>
      <c r="W1819" s="35" t="s">
        <v>6534</v>
      </c>
      <c r="X1819" s="35" t="s">
        <v>5041</v>
      </c>
      <c r="Y1819" s="11"/>
    </row>
    <row r="1820" spans="1:25" ht="63.75" customHeight="1" x14ac:dyDescent="0.2">
      <c r="A1820" s="119" t="s">
        <v>6535</v>
      </c>
      <c r="B1820" s="34" t="s">
        <v>700</v>
      </c>
      <c r="C1820" s="35" t="s">
        <v>5477</v>
      </c>
      <c r="D1820" s="35" t="s">
        <v>6458</v>
      </c>
      <c r="E1820" s="17" t="s">
        <v>74</v>
      </c>
      <c r="F1820" s="37" t="s">
        <v>6536</v>
      </c>
      <c r="G1820" s="37" t="s">
        <v>6537</v>
      </c>
      <c r="H1820" s="19">
        <v>43347</v>
      </c>
      <c r="I1820" s="19">
        <v>44259</v>
      </c>
      <c r="J1820" s="19" t="str">
        <f ca="1">IF(Ugovori_OPULJP[[#This Row],[DATUM ZAVRŠETKA OPERACIJE]]&lt;TODAY(),"završen","u provedbi")</f>
        <v>završen</v>
      </c>
      <c r="K1820" s="18" t="s">
        <v>248</v>
      </c>
      <c r="L1820" s="18" t="s">
        <v>248</v>
      </c>
      <c r="M1820" s="42">
        <v>0.85</v>
      </c>
      <c r="N1820" s="42">
        <v>0.15</v>
      </c>
      <c r="O1820" s="27">
        <f>Ugovori_OPULJP[[#This Row],[Bespovratna sredstva - Ukupno (EU+Nac) HRK
= Ukupna ugovorena vrijednost bespovratnih sredstava]]*Ugovori_OPULJP[[#This Row],[EU STOPA SUFINANCIRANJA %
EU CO-FINANCING RATE %]]</f>
        <v>3156725.0784999998</v>
      </c>
      <c r="P1820" s="27">
        <f>Ugovori_OPULJP[[#This Row],[Bespovratna sredstva - Ukupno (EU+Nac) HRK
= Ukupna ugovorena vrijednost bespovratnih sredstava]]*Ugovori_OPULJP[[#This Row],[STOPA NACIONALNOG SUFINANCIRANJA %]]</f>
        <v>557069.13150000002</v>
      </c>
      <c r="Q1820" s="27">
        <v>3713794.21</v>
      </c>
      <c r="R1820" s="27">
        <v>0</v>
      </c>
      <c r="S1820" s="27">
        <v>0</v>
      </c>
      <c r="T1820" s="20">
        <f>Ugovori_OPULJP[[#This Row],[Bespovratna sredstva - Ukupno (EU+Nac) HRK
= Ukupna ugovorena vrijednost bespovratnih sredstava]]+Ugovori_OPULJP[[#This Row],[Javni doprinos korisnika - HRK]]+Ugovori_OPULJP[[#This Row],[Privatni doprinos korisnika - HRK]]</f>
        <v>3713794.21</v>
      </c>
      <c r="U1820" s="17" t="s">
        <v>32</v>
      </c>
      <c r="V1820" s="17" t="s">
        <v>29</v>
      </c>
      <c r="W1820" s="35" t="s">
        <v>6538</v>
      </c>
      <c r="X1820" s="35" t="s">
        <v>5041</v>
      </c>
      <c r="Y1820" s="11"/>
    </row>
    <row r="1821" spans="1:25" ht="63.75" customHeight="1" x14ac:dyDescent="0.2">
      <c r="A1821" s="119" t="s">
        <v>6539</v>
      </c>
      <c r="B1821" s="34" t="s">
        <v>700</v>
      </c>
      <c r="C1821" s="35" t="s">
        <v>5477</v>
      </c>
      <c r="D1821" s="35" t="s">
        <v>6458</v>
      </c>
      <c r="E1821" s="17" t="s">
        <v>74</v>
      </c>
      <c r="F1821" s="37" t="s">
        <v>6540</v>
      </c>
      <c r="G1821" s="37" t="s">
        <v>6541</v>
      </c>
      <c r="H1821" s="19">
        <v>43423</v>
      </c>
      <c r="I1821" s="19">
        <v>44335</v>
      </c>
      <c r="J1821" s="19" t="str">
        <f ca="1">IF(Ugovori_OPULJP[[#This Row],[DATUM ZAVRŠETKA OPERACIJE]]&lt;TODAY(),"završen","u provedbi")</f>
        <v>završen</v>
      </c>
      <c r="K1821" s="18" t="s">
        <v>82</v>
      </c>
      <c r="L1821" s="18" t="s">
        <v>31</v>
      </c>
      <c r="M1821" s="42">
        <v>0.85</v>
      </c>
      <c r="N1821" s="42">
        <v>0.15</v>
      </c>
      <c r="O1821" s="27">
        <f>Ugovori_OPULJP[[#This Row],[Bespovratna sredstva - Ukupno (EU+Nac) HRK
= Ukupna ugovorena vrijednost bespovratnih sredstava]]*Ugovori_OPULJP[[#This Row],[EU STOPA SUFINANCIRANJA %
EU CO-FINANCING RATE %]]</f>
        <v>1820237.753</v>
      </c>
      <c r="P1821" s="27">
        <f>Ugovori_OPULJP[[#This Row],[Bespovratna sredstva - Ukupno (EU+Nac) HRK
= Ukupna ugovorena vrijednost bespovratnih sredstava]]*Ugovori_OPULJP[[#This Row],[STOPA NACIONALNOG SUFINANCIRANJA %]]</f>
        <v>321218.42700000003</v>
      </c>
      <c r="Q1821" s="27">
        <v>2141456.1800000002</v>
      </c>
      <c r="R1821" s="27">
        <v>0</v>
      </c>
      <c r="S1821" s="27">
        <v>0</v>
      </c>
      <c r="T1821" s="20">
        <f>Ugovori_OPULJP[[#This Row],[Bespovratna sredstva - Ukupno (EU+Nac) HRK
= Ukupna ugovorena vrijednost bespovratnih sredstava]]+Ugovori_OPULJP[[#This Row],[Javni doprinos korisnika - HRK]]+Ugovori_OPULJP[[#This Row],[Privatni doprinos korisnika - HRK]]</f>
        <v>2141456.1800000002</v>
      </c>
      <c r="U1821" s="17" t="s">
        <v>32</v>
      </c>
      <c r="V1821" s="17" t="s">
        <v>29</v>
      </c>
      <c r="W1821" s="35" t="s">
        <v>6542</v>
      </c>
      <c r="X1821" s="35" t="s">
        <v>5041</v>
      </c>
      <c r="Y1821" s="11"/>
    </row>
    <row r="1822" spans="1:25" ht="63.75" customHeight="1" x14ac:dyDescent="0.2">
      <c r="A1822" s="119" t="s">
        <v>6543</v>
      </c>
      <c r="B1822" s="34" t="s">
        <v>700</v>
      </c>
      <c r="C1822" s="35" t="s">
        <v>5477</v>
      </c>
      <c r="D1822" s="35" t="s">
        <v>6458</v>
      </c>
      <c r="E1822" s="17" t="s">
        <v>74</v>
      </c>
      <c r="F1822" s="37" t="s">
        <v>6544</v>
      </c>
      <c r="G1822" s="23" t="s">
        <v>8063</v>
      </c>
      <c r="H1822" s="19">
        <v>43480</v>
      </c>
      <c r="I1822" s="19">
        <v>44392</v>
      </c>
      <c r="J1822" s="19" t="str">
        <f ca="1">IF(Ugovori_OPULJP[[#This Row],[DATUM ZAVRŠETKA OPERACIJE]]&lt;TODAY(),"završen","u provedbi")</f>
        <v>završen</v>
      </c>
      <c r="K1822" s="18" t="s">
        <v>248</v>
      </c>
      <c r="L1822" s="18" t="s">
        <v>248</v>
      </c>
      <c r="M1822" s="42">
        <v>0.85</v>
      </c>
      <c r="N1822" s="42">
        <v>0.15</v>
      </c>
      <c r="O1822" s="27">
        <f>Ugovori_OPULJP[[#This Row],[Bespovratna sredstva - Ukupno (EU+Nac) HRK
= Ukupna ugovorena vrijednost bespovratnih sredstava]]*Ugovori_OPULJP[[#This Row],[EU STOPA SUFINANCIRANJA %
EU CO-FINANCING RATE %]]</f>
        <v>3731950.6359999999</v>
      </c>
      <c r="P1822" s="27">
        <f>Ugovori_OPULJP[[#This Row],[Bespovratna sredstva - Ukupno (EU+Nac) HRK
= Ukupna ugovorena vrijednost bespovratnih sredstava]]*Ugovori_OPULJP[[#This Row],[STOPA NACIONALNOG SUFINANCIRANJA %]]</f>
        <v>658579.52399999998</v>
      </c>
      <c r="Q1822" s="27">
        <v>4390530.16</v>
      </c>
      <c r="R1822" s="27">
        <v>0</v>
      </c>
      <c r="S1822" s="27">
        <v>0</v>
      </c>
      <c r="T1822" s="20">
        <f>Ugovori_OPULJP[[#This Row],[Bespovratna sredstva - Ukupno (EU+Nac) HRK
= Ukupna ugovorena vrijednost bespovratnih sredstava]]+Ugovori_OPULJP[[#This Row],[Javni doprinos korisnika - HRK]]+Ugovori_OPULJP[[#This Row],[Privatni doprinos korisnika - HRK]]</f>
        <v>4390530.16</v>
      </c>
      <c r="U1822" s="17" t="s">
        <v>32</v>
      </c>
      <c r="V1822" s="17" t="s">
        <v>29</v>
      </c>
      <c r="W1822" s="35" t="s">
        <v>6545</v>
      </c>
      <c r="X1822" s="35" t="s">
        <v>5041</v>
      </c>
      <c r="Y1822" s="11"/>
    </row>
    <row r="1823" spans="1:25" ht="63.75" customHeight="1" x14ac:dyDescent="0.2">
      <c r="A1823" s="119" t="s">
        <v>6546</v>
      </c>
      <c r="B1823" s="34" t="s">
        <v>700</v>
      </c>
      <c r="C1823" s="35" t="s">
        <v>5477</v>
      </c>
      <c r="D1823" s="35" t="s">
        <v>6458</v>
      </c>
      <c r="E1823" s="17" t="s">
        <v>74</v>
      </c>
      <c r="F1823" s="37" t="s">
        <v>6547</v>
      </c>
      <c r="G1823" s="37" t="s">
        <v>6548</v>
      </c>
      <c r="H1823" s="19">
        <v>43353</v>
      </c>
      <c r="I1823" s="19">
        <v>44265</v>
      </c>
      <c r="J1823" s="19" t="str">
        <f ca="1">IF(Ugovori_OPULJP[[#This Row],[DATUM ZAVRŠETKA OPERACIJE]]&lt;TODAY(),"završen","u provedbi")</f>
        <v>završen</v>
      </c>
      <c r="K1823" s="18" t="s">
        <v>198</v>
      </c>
      <c r="L1823" s="18" t="s">
        <v>198</v>
      </c>
      <c r="M1823" s="42">
        <v>0.85</v>
      </c>
      <c r="N1823" s="42">
        <v>0.15</v>
      </c>
      <c r="O1823" s="27">
        <f>Ugovori_OPULJP[[#This Row],[Bespovratna sredstva - Ukupno (EU+Nac) HRK
= Ukupna ugovorena vrijednost bespovratnih sredstava]]*Ugovori_OPULJP[[#This Row],[EU STOPA SUFINANCIRANJA %
EU CO-FINANCING RATE %]]</f>
        <v>2465715.9805000001</v>
      </c>
      <c r="P1823" s="27">
        <f>Ugovori_OPULJP[[#This Row],[Bespovratna sredstva - Ukupno (EU+Nac) HRK
= Ukupna ugovorena vrijednost bespovratnih sredstava]]*Ugovori_OPULJP[[#This Row],[STOPA NACIONALNOG SUFINANCIRANJA %]]</f>
        <v>435126.34950000001</v>
      </c>
      <c r="Q1823" s="27">
        <v>2900842.33</v>
      </c>
      <c r="R1823" s="27">
        <v>0</v>
      </c>
      <c r="S1823" s="27">
        <v>0</v>
      </c>
      <c r="T1823" s="20">
        <f>Ugovori_OPULJP[[#This Row],[Bespovratna sredstva - Ukupno (EU+Nac) HRK
= Ukupna ugovorena vrijednost bespovratnih sredstava]]+Ugovori_OPULJP[[#This Row],[Javni doprinos korisnika - HRK]]+Ugovori_OPULJP[[#This Row],[Privatni doprinos korisnika - HRK]]</f>
        <v>2900842.33</v>
      </c>
      <c r="U1823" s="17" t="s">
        <v>32</v>
      </c>
      <c r="V1823" s="17" t="s">
        <v>29</v>
      </c>
      <c r="W1823" s="35" t="s">
        <v>6549</v>
      </c>
      <c r="X1823" s="35" t="s">
        <v>5041</v>
      </c>
      <c r="Y1823" s="11"/>
    </row>
    <row r="1824" spans="1:25" ht="63.75" customHeight="1" x14ac:dyDescent="0.2">
      <c r="A1824" s="119" t="s">
        <v>6550</v>
      </c>
      <c r="B1824" s="34" t="s">
        <v>700</v>
      </c>
      <c r="C1824" s="35" t="s">
        <v>5477</v>
      </c>
      <c r="D1824" s="35" t="s">
        <v>6458</v>
      </c>
      <c r="E1824" s="17" t="s">
        <v>74</v>
      </c>
      <c r="F1824" s="37" t="s">
        <v>6551</v>
      </c>
      <c r="G1824" s="37" t="s">
        <v>869</v>
      </c>
      <c r="H1824" s="19">
        <v>43347</v>
      </c>
      <c r="I1824" s="19">
        <v>44259</v>
      </c>
      <c r="J1824" s="19" t="str">
        <f ca="1">IF(Ugovori_OPULJP[[#This Row],[DATUM ZAVRŠETKA OPERACIJE]]&lt;TODAY(),"završen","u provedbi")</f>
        <v>završen</v>
      </c>
      <c r="K1824" s="18" t="s">
        <v>556</v>
      </c>
      <c r="L1824" s="18" t="s">
        <v>556</v>
      </c>
      <c r="M1824" s="42">
        <v>0.85</v>
      </c>
      <c r="N1824" s="42">
        <v>0.15</v>
      </c>
      <c r="O1824" s="27">
        <f>Ugovori_OPULJP[[#This Row],[Bespovratna sredstva - Ukupno (EU+Nac) HRK
= Ukupna ugovorena vrijednost bespovratnih sredstava]]*Ugovori_OPULJP[[#This Row],[EU STOPA SUFINANCIRANJA %
EU CO-FINANCING RATE %]]</f>
        <v>10098618.579</v>
      </c>
      <c r="P1824" s="27">
        <f>Ugovori_OPULJP[[#This Row],[Bespovratna sredstva - Ukupno (EU+Nac) HRK
= Ukupna ugovorena vrijednost bespovratnih sredstava]]*Ugovori_OPULJP[[#This Row],[STOPA NACIONALNOG SUFINANCIRANJA %]]</f>
        <v>1782109.1610000001</v>
      </c>
      <c r="Q1824" s="27">
        <v>11880727.74</v>
      </c>
      <c r="R1824" s="27">
        <v>0</v>
      </c>
      <c r="S1824" s="27">
        <v>0</v>
      </c>
      <c r="T1824" s="20">
        <f>Ugovori_OPULJP[[#This Row],[Bespovratna sredstva - Ukupno (EU+Nac) HRK
= Ukupna ugovorena vrijednost bespovratnih sredstava]]+Ugovori_OPULJP[[#This Row],[Javni doprinos korisnika - HRK]]+Ugovori_OPULJP[[#This Row],[Privatni doprinos korisnika - HRK]]</f>
        <v>11880727.74</v>
      </c>
      <c r="U1824" s="17" t="s">
        <v>32</v>
      </c>
      <c r="V1824" s="17" t="s">
        <v>29</v>
      </c>
      <c r="W1824" s="35" t="s">
        <v>6552</v>
      </c>
      <c r="X1824" s="35" t="s">
        <v>5041</v>
      </c>
      <c r="Y1824" s="11"/>
    </row>
    <row r="1825" spans="1:25" ht="63.75" customHeight="1" x14ac:dyDescent="0.2">
      <c r="A1825" s="119" t="s">
        <v>6553</v>
      </c>
      <c r="B1825" s="34" t="s">
        <v>700</v>
      </c>
      <c r="C1825" s="35" t="s">
        <v>5477</v>
      </c>
      <c r="D1825" s="35" t="s">
        <v>6458</v>
      </c>
      <c r="E1825" s="17" t="s">
        <v>74</v>
      </c>
      <c r="F1825" s="37" t="s">
        <v>6554</v>
      </c>
      <c r="G1825" s="37" t="s">
        <v>1377</v>
      </c>
      <c r="H1825" s="19">
        <v>43480</v>
      </c>
      <c r="I1825" s="19">
        <v>44392</v>
      </c>
      <c r="J1825" s="19" t="str">
        <f ca="1">IF(Ugovori_OPULJP[[#This Row],[DATUM ZAVRŠETKA OPERACIJE]]&lt;TODAY(),"završen","u provedbi")</f>
        <v>završen</v>
      </c>
      <c r="K1825" s="18" t="s">
        <v>184</v>
      </c>
      <c r="L1825" s="18" t="s">
        <v>184</v>
      </c>
      <c r="M1825" s="42">
        <v>0.85</v>
      </c>
      <c r="N1825" s="42">
        <v>0.15</v>
      </c>
      <c r="O1825" s="27">
        <f>Ugovori_OPULJP[[#This Row],[Bespovratna sredstva - Ukupno (EU+Nac) HRK
= Ukupna ugovorena vrijednost bespovratnih sredstava]]*Ugovori_OPULJP[[#This Row],[EU STOPA SUFINANCIRANJA %
EU CO-FINANCING RATE %]]</f>
        <v>11797182.877999999</v>
      </c>
      <c r="P1825" s="27">
        <f>Ugovori_OPULJP[[#This Row],[Bespovratna sredstva - Ukupno (EU+Nac) HRK
= Ukupna ugovorena vrijednost bespovratnih sredstava]]*Ugovori_OPULJP[[#This Row],[STOPA NACIONALNOG SUFINANCIRANJA %]]</f>
        <v>2081855.8019999999</v>
      </c>
      <c r="Q1825" s="27">
        <v>13879038.68</v>
      </c>
      <c r="R1825" s="27">
        <v>0</v>
      </c>
      <c r="S1825" s="27">
        <v>0</v>
      </c>
      <c r="T1825" s="20">
        <f>Ugovori_OPULJP[[#This Row],[Bespovratna sredstva - Ukupno (EU+Nac) HRK
= Ukupna ugovorena vrijednost bespovratnih sredstava]]+Ugovori_OPULJP[[#This Row],[Javni doprinos korisnika - HRK]]+Ugovori_OPULJP[[#This Row],[Privatni doprinos korisnika - HRK]]</f>
        <v>13879038.68</v>
      </c>
      <c r="U1825" s="17" t="s">
        <v>32</v>
      </c>
      <c r="V1825" s="17" t="s">
        <v>29</v>
      </c>
      <c r="W1825" s="35" t="s">
        <v>6555</v>
      </c>
      <c r="X1825" s="35" t="s">
        <v>5041</v>
      </c>
      <c r="Y1825" s="11"/>
    </row>
    <row r="1826" spans="1:25" ht="63.75" customHeight="1" x14ac:dyDescent="0.2">
      <c r="A1826" s="119" t="s">
        <v>6556</v>
      </c>
      <c r="B1826" s="34" t="s">
        <v>700</v>
      </c>
      <c r="C1826" s="35" t="s">
        <v>5477</v>
      </c>
      <c r="D1826" s="35" t="s">
        <v>6458</v>
      </c>
      <c r="E1826" s="17" t="s">
        <v>74</v>
      </c>
      <c r="F1826" s="37" t="s">
        <v>6557</v>
      </c>
      <c r="G1826" s="37" t="s">
        <v>6558</v>
      </c>
      <c r="H1826" s="19">
        <v>43347</v>
      </c>
      <c r="I1826" s="19">
        <v>44259</v>
      </c>
      <c r="J1826" s="19" t="str">
        <f ca="1">IF(Ugovori_OPULJP[[#This Row],[DATUM ZAVRŠETKA OPERACIJE]]&lt;TODAY(),"završen","u provedbi")</f>
        <v>završen</v>
      </c>
      <c r="K1826" s="18" t="s">
        <v>31</v>
      </c>
      <c r="L1826" s="18" t="s">
        <v>31</v>
      </c>
      <c r="M1826" s="42">
        <v>0.85</v>
      </c>
      <c r="N1826" s="42">
        <v>0.15</v>
      </c>
      <c r="O1826" s="27">
        <f>Ugovori_OPULJP[[#This Row],[Bespovratna sredstva - Ukupno (EU+Nac) HRK
= Ukupna ugovorena vrijednost bespovratnih sredstava]]*Ugovori_OPULJP[[#This Row],[EU STOPA SUFINANCIRANJA %
EU CO-FINANCING RATE %]]</f>
        <v>2609408.625</v>
      </c>
      <c r="P1826" s="27">
        <f>Ugovori_OPULJP[[#This Row],[Bespovratna sredstva - Ukupno (EU+Nac) HRK
= Ukupna ugovorena vrijednost bespovratnih sredstava]]*Ugovori_OPULJP[[#This Row],[STOPA NACIONALNOG SUFINANCIRANJA %]]</f>
        <v>460483.875</v>
      </c>
      <c r="Q1826" s="27">
        <v>3069892.5</v>
      </c>
      <c r="R1826" s="27">
        <v>0</v>
      </c>
      <c r="S1826" s="27">
        <v>0</v>
      </c>
      <c r="T1826" s="20">
        <f>Ugovori_OPULJP[[#This Row],[Bespovratna sredstva - Ukupno (EU+Nac) HRK
= Ukupna ugovorena vrijednost bespovratnih sredstava]]+Ugovori_OPULJP[[#This Row],[Javni doprinos korisnika - HRK]]+Ugovori_OPULJP[[#This Row],[Privatni doprinos korisnika - HRK]]</f>
        <v>3069892.5</v>
      </c>
      <c r="U1826" s="17" t="s">
        <v>32</v>
      </c>
      <c r="V1826" s="17" t="s">
        <v>29</v>
      </c>
      <c r="W1826" s="35" t="s">
        <v>6559</v>
      </c>
      <c r="X1826" s="35" t="s">
        <v>5041</v>
      </c>
      <c r="Y1826" s="11"/>
    </row>
    <row r="1827" spans="1:25" ht="63.75" customHeight="1" x14ac:dyDescent="0.2">
      <c r="A1827" s="119" t="s">
        <v>6560</v>
      </c>
      <c r="B1827" s="34" t="s">
        <v>700</v>
      </c>
      <c r="C1827" s="35" t="s">
        <v>5477</v>
      </c>
      <c r="D1827" s="35" t="s">
        <v>6458</v>
      </c>
      <c r="E1827" s="17" t="s">
        <v>74</v>
      </c>
      <c r="F1827" s="37" t="s">
        <v>6561</v>
      </c>
      <c r="G1827" s="37" t="s">
        <v>1897</v>
      </c>
      <c r="H1827" s="19">
        <v>43566</v>
      </c>
      <c r="I1827" s="19">
        <v>44480</v>
      </c>
      <c r="J1827" s="19" t="str">
        <f ca="1">IF(Ugovori_OPULJP[[#This Row],[DATUM ZAVRŠETKA OPERACIJE]]&lt;TODAY(),"završen","u provedbi")</f>
        <v>završen</v>
      </c>
      <c r="K1827" s="18" t="s">
        <v>248</v>
      </c>
      <c r="L1827" s="18" t="s">
        <v>248</v>
      </c>
      <c r="M1827" s="42">
        <v>0.85</v>
      </c>
      <c r="N1827" s="42">
        <v>0.15</v>
      </c>
      <c r="O1827" s="27">
        <f>Ugovori_OPULJP[[#This Row],[Bespovratna sredstva - Ukupno (EU+Nac) HRK
= Ukupna ugovorena vrijednost bespovratnih sredstava]]*Ugovori_OPULJP[[#This Row],[EU STOPA SUFINANCIRANJA %
EU CO-FINANCING RATE %]]</f>
        <v>2283883.3854999999</v>
      </c>
      <c r="P1827" s="27">
        <f>Ugovori_OPULJP[[#This Row],[Bespovratna sredstva - Ukupno (EU+Nac) HRK
= Ukupna ugovorena vrijednost bespovratnih sredstava]]*Ugovori_OPULJP[[#This Row],[STOPA NACIONALNOG SUFINANCIRANJA %]]</f>
        <v>403038.24449999997</v>
      </c>
      <c r="Q1827" s="27">
        <v>2686921.63</v>
      </c>
      <c r="R1827" s="27">
        <v>0</v>
      </c>
      <c r="S1827" s="27">
        <v>0</v>
      </c>
      <c r="T1827" s="20">
        <f>Ugovori_OPULJP[[#This Row],[Bespovratna sredstva - Ukupno (EU+Nac) HRK
= Ukupna ugovorena vrijednost bespovratnih sredstava]]+Ugovori_OPULJP[[#This Row],[Javni doprinos korisnika - HRK]]+Ugovori_OPULJP[[#This Row],[Privatni doprinos korisnika - HRK]]</f>
        <v>2686921.63</v>
      </c>
      <c r="U1827" s="17" t="s">
        <v>32</v>
      </c>
      <c r="V1827" s="17" t="s">
        <v>29</v>
      </c>
      <c r="W1827" s="35" t="s">
        <v>6562</v>
      </c>
      <c r="X1827" s="35" t="s">
        <v>5041</v>
      </c>
      <c r="Y1827" s="11"/>
    </row>
    <row r="1828" spans="1:25" ht="63.75" customHeight="1" x14ac:dyDescent="0.2">
      <c r="A1828" s="119" t="s">
        <v>6563</v>
      </c>
      <c r="B1828" s="34" t="s">
        <v>700</v>
      </c>
      <c r="C1828" s="35" t="s">
        <v>5477</v>
      </c>
      <c r="D1828" s="35" t="s">
        <v>6458</v>
      </c>
      <c r="E1828" s="17" t="s">
        <v>74</v>
      </c>
      <c r="F1828" s="37" t="s">
        <v>6564</v>
      </c>
      <c r="G1828" s="37" t="s">
        <v>6565</v>
      </c>
      <c r="H1828" s="19">
        <v>43347</v>
      </c>
      <c r="I1828" s="19">
        <v>44259</v>
      </c>
      <c r="J1828" s="19" t="str">
        <f ca="1">IF(Ugovori_OPULJP[[#This Row],[DATUM ZAVRŠETKA OPERACIJE]]&lt;TODAY(),"završen","u provedbi")</f>
        <v>završen</v>
      </c>
      <c r="K1828" s="18" t="s">
        <v>31</v>
      </c>
      <c r="L1828" s="18" t="s">
        <v>31</v>
      </c>
      <c r="M1828" s="42">
        <v>0.85</v>
      </c>
      <c r="N1828" s="42">
        <v>0.15</v>
      </c>
      <c r="O1828" s="27">
        <f>Ugovori_OPULJP[[#This Row],[Bespovratna sredstva - Ukupno (EU+Nac) HRK
= Ukupna ugovorena vrijednost bespovratnih sredstava]]*Ugovori_OPULJP[[#This Row],[EU STOPA SUFINANCIRANJA %
EU CO-FINANCING RATE %]]</f>
        <v>2491082.4624999999</v>
      </c>
      <c r="P1828" s="27">
        <f>Ugovori_OPULJP[[#This Row],[Bespovratna sredstva - Ukupno (EU+Nac) HRK
= Ukupna ugovorena vrijednost bespovratnih sredstava]]*Ugovori_OPULJP[[#This Row],[STOPA NACIONALNOG SUFINANCIRANJA %]]</f>
        <v>439602.78749999998</v>
      </c>
      <c r="Q1828" s="27">
        <v>2930685.25</v>
      </c>
      <c r="R1828" s="27">
        <v>0</v>
      </c>
      <c r="S1828" s="27">
        <v>0</v>
      </c>
      <c r="T1828" s="20">
        <f>Ugovori_OPULJP[[#This Row],[Bespovratna sredstva - Ukupno (EU+Nac) HRK
= Ukupna ugovorena vrijednost bespovratnih sredstava]]+Ugovori_OPULJP[[#This Row],[Javni doprinos korisnika - HRK]]+Ugovori_OPULJP[[#This Row],[Privatni doprinos korisnika - HRK]]</f>
        <v>2930685.25</v>
      </c>
      <c r="U1828" s="17" t="s">
        <v>32</v>
      </c>
      <c r="V1828" s="17" t="s">
        <v>29</v>
      </c>
      <c r="W1828" s="35" t="s">
        <v>6566</v>
      </c>
      <c r="X1828" s="35" t="s">
        <v>5041</v>
      </c>
      <c r="Y1828" s="11"/>
    </row>
    <row r="1829" spans="1:25" ht="63.75" customHeight="1" x14ac:dyDescent="0.2">
      <c r="A1829" s="119" t="s">
        <v>6567</v>
      </c>
      <c r="B1829" s="34" t="s">
        <v>700</v>
      </c>
      <c r="C1829" s="35" t="s">
        <v>5477</v>
      </c>
      <c r="D1829" s="35" t="s">
        <v>6458</v>
      </c>
      <c r="E1829" s="17" t="s">
        <v>74</v>
      </c>
      <c r="F1829" s="37" t="s">
        <v>12904</v>
      </c>
      <c r="G1829" s="37" t="s">
        <v>6568</v>
      </c>
      <c r="H1829" s="19">
        <v>43364</v>
      </c>
      <c r="I1829" s="19">
        <v>44095</v>
      </c>
      <c r="J1829" s="19" t="str">
        <f ca="1">IF(Ugovori_OPULJP[[#This Row],[DATUM ZAVRŠETKA OPERACIJE]]&lt;TODAY(),"završen","u provedbi")</f>
        <v>završen</v>
      </c>
      <c r="K1829" s="18" t="s">
        <v>184</v>
      </c>
      <c r="L1829" s="18" t="s">
        <v>184</v>
      </c>
      <c r="M1829" s="42">
        <v>0.85</v>
      </c>
      <c r="N1829" s="42">
        <v>0.15</v>
      </c>
      <c r="O1829" s="27">
        <f>Ugovori_OPULJP[[#This Row],[Bespovratna sredstva - Ukupno (EU+Nac) HRK
= Ukupna ugovorena vrijednost bespovratnih sredstava]]*Ugovori_OPULJP[[#This Row],[EU STOPA SUFINANCIRANJA %
EU CO-FINANCING RATE %]]</f>
        <v>645177.54850000003</v>
      </c>
      <c r="P1829" s="27">
        <f>Ugovori_OPULJP[[#This Row],[Bespovratna sredstva - Ukupno (EU+Nac) HRK
= Ukupna ugovorena vrijednost bespovratnih sredstava]]*Ugovori_OPULJP[[#This Row],[STOPA NACIONALNOG SUFINANCIRANJA %]]</f>
        <v>113854.8615</v>
      </c>
      <c r="Q1829" s="27">
        <v>759032.41</v>
      </c>
      <c r="R1829" s="27">
        <v>0</v>
      </c>
      <c r="S1829" s="27">
        <v>0</v>
      </c>
      <c r="T1829" s="20">
        <f>Ugovori_OPULJP[[#This Row],[Bespovratna sredstva - Ukupno (EU+Nac) HRK
= Ukupna ugovorena vrijednost bespovratnih sredstava]]+Ugovori_OPULJP[[#This Row],[Javni doprinos korisnika - HRK]]+Ugovori_OPULJP[[#This Row],[Privatni doprinos korisnika - HRK]]</f>
        <v>759032.41</v>
      </c>
      <c r="U1829" s="17" t="s">
        <v>32</v>
      </c>
      <c r="V1829" s="17" t="s">
        <v>29</v>
      </c>
      <c r="W1829" s="35" t="s">
        <v>6569</v>
      </c>
      <c r="X1829" s="35" t="s">
        <v>5041</v>
      </c>
      <c r="Y1829" s="11"/>
    </row>
    <row r="1830" spans="1:25" ht="63.75" customHeight="1" x14ac:dyDescent="0.2">
      <c r="A1830" s="119" t="s">
        <v>6570</v>
      </c>
      <c r="B1830" s="34" t="s">
        <v>700</v>
      </c>
      <c r="C1830" s="35" t="s">
        <v>5477</v>
      </c>
      <c r="D1830" s="35" t="s">
        <v>6458</v>
      </c>
      <c r="E1830" s="17" t="s">
        <v>74</v>
      </c>
      <c r="F1830" s="37" t="s">
        <v>6571</v>
      </c>
      <c r="G1830" s="37" t="s">
        <v>6572</v>
      </c>
      <c r="H1830" s="19">
        <v>43557</v>
      </c>
      <c r="I1830" s="19">
        <v>44471</v>
      </c>
      <c r="J1830" s="19" t="str">
        <f ca="1">IF(Ugovori_OPULJP[[#This Row],[DATUM ZAVRŠETKA OPERACIJE]]&lt;TODAY(),"završen","u provedbi")</f>
        <v>završen</v>
      </c>
      <c r="K1830" s="18" t="s">
        <v>82</v>
      </c>
      <c r="L1830" s="18" t="s">
        <v>82</v>
      </c>
      <c r="M1830" s="42">
        <v>0.85</v>
      </c>
      <c r="N1830" s="42">
        <v>0.15</v>
      </c>
      <c r="O1830" s="27">
        <f>Ugovori_OPULJP[[#This Row],[Bespovratna sredstva - Ukupno (EU+Nac) HRK
= Ukupna ugovorena vrijednost bespovratnih sredstava]]*Ugovori_OPULJP[[#This Row],[EU STOPA SUFINANCIRANJA %
EU CO-FINANCING RATE %]]</f>
        <v>2035240.085</v>
      </c>
      <c r="P1830" s="27">
        <f>Ugovori_OPULJP[[#This Row],[Bespovratna sredstva - Ukupno (EU+Nac) HRK
= Ukupna ugovorena vrijednost bespovratnih sredstava]]*Ugovori_OPULJP[[#This Row],[STOPA NACIONALNOG SUFINANCIRANJA %]]</f>
        <v>359160.01500000001</v>
      </c>
      <c r="Q1830" s="27">
        <v>2394400.1</v>
      </c>
      <c r="R1830" s="27">
        <v>0</v>
      </c>
      <c r="S1830" s="27">
        <v>0</v>
      </c>
      <c r="T1830" s="20">
        <f>Ugovori_OPULJP[[#This Row],[Bespovratna sredstva - Ukupno (EU+Nac) HRK
= Ukupna ugovorena vrijednost bespovratnih sredstava]]+Ugovori_OPULJP[[#This Row],[Javni doprinos korisnika - HRK]]+Ugovori_OPULJP[[#This Row],[Privatni doprinos korisnika - HRK]]</f>
        <v>2394400.1</v>
      </c>
      <c r="U1830" s="17" t="s">
        <v>32</v>
      </c>
      <c r="V1830" s="17" t="s">
        <v>29</v>
      </c>
      <c r="W1830" s="35" t="s">
        <v>6573</v>
      </c>
      <c r="X1830" s="35" t="s">
        <v>5041</v>
      </c>
      <c r="Y1830" s="11"/>
    </row>
    <row r="1831" spans="1:25" ht="63.75" customHeight="1" x14ac:dyDescent="0.2">
      <c r="A1831" s="119" t="s">
        <v>6574</v>
      </c>
      <c r="B1831" s="34" t="s">
        <v>700</v>
      </c>
      <c r="C1831" s="35" t="s">
        <v>5477</v>
      </c>
      <c r="D1831" s="35" t="s">
        <v>6458</v>
      </c>
      <c r="E1831" s="17" t="s">
        <v>74</v>
      </c>
      <c r="F1831" s="37" t="s">
        <v>6575</v>
      </c>
      <c r="G1831" s="37" t="s">
        <v>6576</v>
      </c>
      <c r="H1831" s="19">
        <v>43347</v>
      </c>
      <c r="I1831" s="19">
        <v>44259</v>
      </c>
      <c r="J1831" s="19" t="str">
        <f ca="1">IF(Ugovori_OPULJP[[#This Row],[DATUM ZAVRŠETKA OPERACIJE]]&lt;TODAY(),"završen","u provedbi")</f>
        <v>završen</v>
      </c>
      <c r="K1831" s="18" t="s">
        <v>248</v>
      </c>
      <c r="L1831" s="18" t="s">
        <v>248</v>
      </c>
      <c r="M1831" s="42">
        <v>0.85</v>
      </c>
      <c r="N1831" s="42">
        <v>0.15</v>
      </c>
      <c r="O1831" s="27">
        <f>Ugovori_OPULJP[[#This Row],[Bespovratna sredstva - Ukupno (EU+Nac) HRK
= Ukupna ugovorena vrijednost bespovratnih sredstava]]*Ugovori_OPULJP[[#This Row],[EU STOPA SUFINANCIRANJA %
EU CO-FINANCING RATE %]]</f>
        <v>2654724.8110000002</v>
      </c>
      <c r="P1831" s="27">
        <f>Ugovori_OPULJP[[#This Row],[Bespovratna sredstva - Ukupno (EU+Nac) HRK
= Ukupna ugovorena vrijednost bespovratnih sredstava]]*Ugovori_OPULJP[[#This Row],[STOPA NACIONALNOG SUFINANCIRANJA %]]</f>
        <v>468480.84899999999</v>
      </c>
      <c r="Q1831" s="27">
        <v>3123205.66</v>
      </c>
      <c r="R1831" s="27">
        <v>0</v>
      </c>
      <c r="S1831" s="27">
        <v>0</v>
      </c>
      <c r="T1831" s="20">
        <f>Ugovori_OPULJP[[#This Row],[Bespovratna sredstva - Ukupno (EU+Nac) HRK
= Ukupna ugovorena vrijednost bespovratnih sredstava]]+Ugovori_OPULJP[[#This Row],[Javni doprinos korisnika - HRK]]+Ugovori_OPULJP[[#This Row],[Privatni doprinos korisnika - HRK]]</f>
        <v>3123205.66</v>
      </c>
      <c r="U1831" s="17" t="s">
        <v>32</v>
      </c>
      <c r="V1831" s="17" t="s">
        <v>29</v>
      </c>
      <c r="W1831" s="35" t="s">
        <v>6577</v>
      </c>
      <c r="X1831" s="35" t="s">
        <v>5041</v>
      </c>
      <c r="Y1831" s="11"/>
    </row>
    <row r="1832" spans="1:25" ht="63.75" customHeight="1" x14ac:dyDescent="0.2">
      <c r="A1832" s="119" t="s">
        <v>6578</v>
      </c>
      <c r="B1832" s="34" t="s">
        <v>700</v>
      </c>
      <c r="C1832" s="35" t="s">
        <v>5477</v>
      </c>
      <c r="D1832" s="35" t="s">
        <v>6458</v>
      </c>
      <c r="E1832" s="17" t="s">
        <v>74</v>
      </c>
      <c r="F1832" s="37" t="s">
        <v>6579</v>
      </c>
      <c r="G1832" s="37" t="s">
        <v>6580</v>
      </c>
      <c r="H1832" s="19">
        <v>43480</v>
      </c>
      <c r="I1832" s="19">
        <v>44392</v>
      </c>
      <c r="J1832" s="19" t="str">
        <f ca="1">IF(Ugovori_OPULJP[[#This Row],[DATUM ZAVRŠETKA OPERACIJE]]&lt;TODAY(),"završen","u provedbi")</f>
        <v>završen</v>
      </c>
      <c r="K1832" s="18" t="s">
        <v>171</v>
      </c>
      <c r="L1832" s="18" t="s">
        <v>171</v>
      </c>
      <c r="M1832" s="42">
        <v>0.85</v>
      </c>
      <c r="N1832" s="42">
        <v>0.15</v>
      </c>
      <c r="O1832" s="27">
        <f>Ugovori_OPULJP[[#This Row],[Bespovratna sredstva - Ukupno (EU+Nac) HRK
= Ukupna ugovorena vrijednost bespovratnih sredstava]]*Ugovori_OPULJP[[#This Row],[EU STOPA SUFINANCIRANJA %
EU CO-FINANCING RATE %]]</f>
        <v>2180723.4329999997</v>
      </c>
      <c r="P1832" s="27">
        <f>Ugovori_OPULJP[[#This Row],[Bespovratna sredstva - Ukupno (EU+Nac) HRK
= Ukupna ugovorena vrijednost bespovratnih sredstava]]*Ugovori_OPULJP[[#This Row],[STOPA NACIONALNOG SUFINANCIRANJA %]]</f>
        <v>384833.54699999996</v>
      </c>
      <c r="Q1832" s="27">
        <v>2565556.98</v>
      </c>
      <c r="R1832" s="27">
        <v>0</v>
      </c>
      <c r="S1832" s="27">
        <v>0</v>
      </c>
      <c r="T1832" s="20">
        <f>Ugovori_OPULJP[[#This Row],[Bespovratna sredstva - Ukupno (EU+Nac) HRK
= Ukupna ugovorena vrijednost bespovratnih sredstava]]+Ugovori_OPULJP[[#This Row],[Javni doprinos korisnika - HRK]]+Ugovori_OPULJP[[#This Row],[Privatni doprinos korisnika - HRK]]</f>
        <v>2565556.98</v>
      </c>
      <c r="U1832" s="17" t="s">
        <v>32</v>
      </c>
      <c r="V1832" s="17" t="s">
        <v>29</v>
      </c>
      <c r="W1832" s="35" t="s">
        <v>6581</v>
      </c>
      <c r="X1832" s="35" t="s">
        <v>5041</v>
      </c>
      <c r="Y1832" s="11"/>
    </row>
    <row r="1833" spans="1:25" ht="63.75" customHeight="1" x14ac:dyDescent="0.2">
      <c r="A1833" s="119" t="s">
        <v>6582</v>
      </c>
      <c r="B1833" s="34" t="s">
        <v>700</v>
      </c>
      <c r="C1833" s="35" t="s">
        <v>5477</v>
      </c>
      <c r="D1833" s="35" t="s">
        <v>6458</v>
      </c>
      <c r="E1833" s="17" t="s">
        <v>74</v>
      </c>
      <c r="F1833" s="37" t="s">
        <v>6583</v>
      </c>
      <c r="G1833" s="37" t="s">
        <v>6584</v>
      </c>
      <c r="H1833" s="19">
        <v>43347</v>
      </c>
      <c r="I1833" s="19">
        <v>44078</v>
      </c>
      <c r="J1833" s="19" t="str">
        <f ca="1">IF(Ugovori_OPULJP[[#This Row],[DATUM ZAVRŠETKA OPERACIJE]]&lt;TODAY(),"završen","u provedbi")</f>
        <v>završen</v>
      </c>
      <c r="K1833" s="18" t="s">
        <v>6585</v>
      </c>
      <c r="L1833" s="18" t="s">
        <v>128</v>
      </c>
      <c r="M1833" s="42">
        <v>0.85</v>
      </c>
      <c r="N1833" s="42">
        <v>0.15</v>
      </c>
      <c r="O1833" s="27">
        <f>Ugovori_OPULJP[[#This Row],[Bespovratna sredstva - Ukupno (EU+Nac) HRK
= Ukupna ugovorena vrijednost bespovratnih sredstava]]*Ugovori_OPULJP[[#This Row],[EU STOPA SUFINANCIRANJA %
EU CO-FINANCING RATE %]]</f>
        <v>2264180.7850000001</v>
      </c>
      <c r="P1833" s="27">
        <f>Ugovori_OPULJP[[#This Row],[Bespovratna sredstva - Ukupno (EU+Nac) HRK
= Ukupna ugovorena vrijednost bespovratnih sredstava]]*Ugovori_OPULJP[[#This Row],[STOPA NACIONALNOG SUFINANCIRANJA %]]</f>
        <v>399561.315</v>
      </c>
      <c r="Q1833" s="27">
        <v>2663742.1</v>
      </c>
      <c r="R1833" s="27">
        <v>0</v>
      </c>
      <c r="S1833" s="27">
        <v>0</v>
      </c>
      <c r="T1833" s="20">
        <f>Ugovori_OPULJP[[#This Row],[Bespovratna sredstva - Ukupno (EU+Nac) HRK
= Ukupna ugovorena vrijednost bespovratnih sredstava]]+Ugovori_OPULJP[[#This Row],[Javni doprinos korisnika - HRK]]+Ugovori_OPULJP[[#This Row],[Privatni doprinos korisnika - HRK]]</f>
        <v>2663742.1</v>
      </c>
      <c r="U1833" s="17" t="s">
        <v>32</v>
      </c>
      <c r="V1833" s="17" t="s">
        <v>29</v>
      </c>
      <c r="W1833" s="35" t="s">
        <v>6586</v>
      </c>
      <c r="X1833" s="35" t="s">
        <v>5041</v>
      </c>
      <c r="Y1833" s="11"/>
    </row>
    <row r="1834" spans="1:25" ht="63.75" customHeight="1" x14ac:dyDescent="0.2">
      <c r="A1834" s="119" t="s">
        <v>6587</v>
      </c>
      <c r="B1834" s="34" t="s">
        <v>700</v>
      </c>
      <c r="C1834" s="35" t="s">
        <v>5477</v>
      </c>
      <c r="D1834" s="35" t="s">
        <v>6458</v>
      </c>
      <c r="E1834" s="17" t="s">
        <v>74</v>
      </c>
      <c r="F1834" s="37" t="s">
        <v>6588</v>
      </c>
      <c r="G1834" s="37" t="s">
        <v>6589</v>
      </c>
      <c r="H1834" s="19">
        <v>43557</v>
      </c>
      <c r="I1834" s="19">
        <v>44471</v>
      </c>
      <c r="J1834" s="19" t="str">
        <f ca="1">IF(Ugovori_OPULJP[[#This Row],[DATUM ZAVRŠETKA OPERACIJE]]&lt;TODAY(),"završen","u provedbi")</f>
        <v>završen</v>
      </c>
      <c r="K1834" s="18" t="s">
        <v>128</v>
      </c>
      <c r="L1834" s="18" t="s">
        <v>128</v>
      </c>
      <c r="M1834" s="42">
        <v>0.85</v>
      </c>
      <c r="N1834" s="42">
        <v>0.15</v>
      </c>
      <c r="O1834" s="27">
        <f>Ugovori_OPULJP[[#This Row],[Bespovratna sredstva - Ukupno (EU+Nac) HRK
= Ukupna ugovorena vrijednost bespovratnih sredstava]]*Ugovori_OPULJP[[#This Row],[EU STOPA SUFINANCIRANJA %
EU CO-FINANCING RATE %]]</f>
        <v>2310393.3045000001</v>
      </c>
      <c r="P1834" s="27">
        <f>Ugovori_OPULJP[[#This Row],[Bespovratna sredstva - Ukupno (EU+Nac) HRK
= Ukupna ugovorena vrijednost bespovratnih sredstava]]*Ugovori_OPULJP[[#This Row],[STOPA NACIONALNOG SUFINANCIRANJA %]]</f>
        <v>407716.46549999999</v>
      </c>
      <c r="Q1834" s="27">
        <v>2718109.77</v>
      </c>
      <c r="R1834" s="27">
        <v>0</v>
      </c>
      <c r="S1834" s="27">
        <v>0</v>
      </c>
      <c r="T1834" s="20">
        <f>Ugovori_OPULJP[[#This Row],[Bespovratna sredstva - Ukupno (EU+Nac) HRK
= Ukupna ugovorena vrijednost bespovratnih sredstava]]+Ugovori_OPULJP[[#This Row],[Javni doprinos korisnika - HRK]]+Ugovori_OPULJP[[#This Row],[Privatni doprinos korisnika - HRK]]</f>
        <v>2718109.77</v>
      </c>
      <c r="U1834" s="17" t="s">
        <v>32</v>
      </c>
      <c r="V1834" s="17" t="s">
        <v>29</v>
      </c>
      <c r="W1834" s="35" t="s">
        <v>6590</v>
      </c>
      <c r="X1834" s="35" t="s">
        <v>5041</v>
      </c>
      <c r="Y1834" s="11"/>
    </row>
    <row r="1835" spans="1:25" ht="63.75" customHeight="1" x14ac:dyDescent="0.2">
      <c r="A1835" s="119" t="s">
        <v>6591</v>
      </c>
      <c r="B1835" s="34" t="s">
        <v>700</v>
      </c>
      <c r="C1835" s="35" t="s">
        <v>5477</v>
      </c>
      <c r="D1835" s="35" t="s">
        <v>6458</v>
      </c>
      <c r="E1835" s="17" t="s">
        <v>74</v>
      </c>
      <c r="F1835" s="37" t="s">
        <v>12905</v>
      </c>
      <c r="G1835" s="37" t="s">
        <v>2376</v>
      </c>
      <c r="H1835" s="19">
        <v>43397</v>
      </c>
      <c r="I1835" s="19">
        <v>44128</v>
      </c>
      <c r="J1835" s="19" t="str">
        <f ca="1">IF(Ugovori_OPULJP[[#This Row],[DATUM ZAVRŠETKA OPERACIJE]]&lt;TODAY(),"završen","u provedbi")</f>
        <v>završen</v>
      </c>
      <c r="K1835" s="18" t="s">
        <v>266</v>
      </c>
      <c r="L1835" s="18" t="s">
        <v>266</v>
      </c>
      <c r="M1835" s="42">
        <v>0.85</v>
      </c>
      <c r="N1835" s="42">
        <v>0.15</v>
      </c>
      <c r="O1835" s="27">
        <f>Ugovori_OPULJP[[#This Row],[Bespovratna sredstva - Ukupno (EU+Nac) HRK
= Ukupna ugovorena vrijednost bespovratnih sredstava]]*Ugovori_OPULJP[[#This Row],[EU STOPA SUFINANCIRANJA %
EU CO-FINANCING RATE %]]</f>
        <v>7577129.8059999989</v>
      </c>
      <c r="P1835" s="27">
        <f>Ugovori_OPULJP[[#This Row],[Bespovratna sredstva - Ukupno (EU+Nac) HRK
= Ukupna ugovorena vrijednost bespovratnih sredstava]]*Ugovori_OPULJP[[#This Row],[STOPA NACIONALNOG SUFINANCIRANJA %]]</f>
        <v>1337140.5539999998</v>
      </c>
      <c r="Q1835" s="27">
        <v>8914270.3599999994</v>
      </c>
      <c r="R1835" s="27">
        <v>0</v>
      </c>
      <c r="S1835" s="27">
        <v>0</v>
      </c>
      <c r="T1835" s="20">
        <f>Ugovori_OPULJP[[#This Row],[Bespovratna sredstva - Ukupno (EU+Nac) HRK
= Ukupna ugovorena vrijednost bespovratnih sredstava]]+Ugovori_OPULJP[[#This Row],[Javni doprinos korisnika - HRK]]+Ugovori_OPULJP[[#This Row],[Privatni doprinos korisnika - HRK]]</f>
        <v>8914270.3599999994</v>
      </c>
      <c r="U1835" s="17" t="s">
        <v>32</v>
      </c>
      <c r="V1835" s="17" t="s">
        <v>29</v>
      </c>
      <c r="W1835" s="35" t="s">
        <v>6592</v>
      </c>
      <c r="X1835" s="35" t="s">
        <v>5041</v>
      </c>
      <c r="Y1835" s="11"/>
    </row>
    <row r="1836" spans="1:25" ht="63.75" customHeight="1" x14ac:dyDescent="0.2">
      <c r="A1836" s="119" t="s">
        <v>6593</v>
      </c>
      <c r="B1836" s="34" t="s">
        <v>700</v>
      </c>
      <c r="C1836" s="35" t="s">
        <v>5477</v>
      </c>
      <c r="D1836" s="35" t="s">
        <v>6458</v>
      </c>
      <c r="E1836" s="17" t="s">
        <v>74</v>
      </c>
      <c r="F1836" s="37" t="s">
        <v>6594</v>
      </c>
      <c r="G1836" s="37" t="s">
        <v>624</v>
      </c>
      <c r="H1836" s="19">
        <v>43480</v>
      </c>
      <c r="I1836" s="19">
        <v>44392</v>
      </c>
      <c r="J1836" s="19" t="str">
        <f ca="1">IF(Ugovori_OPULJP[[#This Row],[DATUM ZAVRŠETKA OPERACIJE]]&lt;TODAY(),"završen","u provedbi")</f>
        <v>završen</v>
      </c>
      <c r="K1836" s="18" t="s">
        <v>243</v>
      </c>
      <c r="L1836" s="18" t="s">
        <v>243</v>
      </c>
      <c r="M1836" s="42">
        <v>0.85</v>
      </c>
      <c r="N1836" s="42">
        <v>0.15</v>
      </c>
      <c r="O1836" s="27">
        <f>Ugovori_OPULJP[[#This Row],[Bespovratna sredstva - Ukupno (EU+Nac) HRK
= Ukupna ugovorena vrijednost bespovratnih sredstava]]*Ugovori_OPULJP[[#This Row],[EU STOPA SUFINANCIRANJA %
EU CO-FINANCING RATE %]]</f>
        <v>4514004.4749999996</v>
      </c>
      <c r="P1836" s="27">
        <f>Ugovori_OPULJP[[#This Row],[Bespovratna sredstva - Ukupno (EU+Nac) HRK
= Ukupna ugovorena vrijednost bespovratnih sredstava]]*Ugovori_OPULJP[[#This Row],[STOPA NACIONALNOG SUFINANCIRANJA %]]</f>
        <v>796589.02500000002</v>
      </c>
      <c r="Q1836" s="27">
        <v>5310593.5</v>
      </c>
      <c r="R1836" s="27">
        <v>0</v>
      </c>
      <c r="S1836" s="27">
        <v>0</v>
      </c>
      <c r="T1836" s="20">
        <f>Ugovori_OPULJP[[#This Row],[Bespovratna sredstva - Ukupno (EU+Nac) HRK
= Ukupna ugovorena vrijednost bespovratnih sredstava]]+Ugovori_OPULJP[[#This Row],[Javni doprinos korisnika - HRK]]+Ugovori_OPULJP[[#This Row],[Privatni doprinos korisnika - HRK]]</f>
        <v>5310593.5</v>
      </c>
      <c r="U1836" s="17" t="s">
        <v>32</v>
      </c>
      <c r="V1836" s="17" t="s">
        <v>29</v>
      </c>
      <c r="W1836" s="35" t="s">
        <v>6595</v>
      </c>
      <c r="X1836" s="35" t="s">
        <v>5041</v>
      </c>
      <c r="Y1836" s="11"/>
    </row>
    <row r="1837" spans="1:25" ht="63.75" customHeight="1" x14ac:dyDescent="0.2">
      <c r="A1837" s="119" t="s">
        <v>6596</v>
      </c>
      <c r="B1837" s="34" t="s">
        <v>700</v>
      </c>
      <c r="C1837" s="35" t="s">
        <v>5477</v>
      </c>
      <c r="D1837" s="35" t="s">
        <v>6458</v>
      </c>
      <c r="E1837" s="17" t="s">
        <v>74</v>
      </c>
      <c r="F1837" s="37" t="s">
        <v>6597</v>
      </c>
      <c r="G1837" s="37" t="s">
        <v>6598</v>
      </c>
      <c r="H1837" s="19">
        <v>43557</v>
      </c>
      <c r="I1837" s="19">
        <v>44349</v>
      </c>
      <c r="J1837" s="19" t="str">
        <f ca="1">IF(Ugovori_OPULJP[[#This Row],[DATUM ZAVRŠETKA OPERACIJE]]&lt;TODAY(),"završen","u provedbi")</f>
        <v>završen</v>
      </c>
      <c r="K1837" s="18" t="s">
        <v>82</v>
      </c>
      <c r="L1837" s="18" t="s">
        <v>82</v>
      </c>
      <c r="M1837" s="42">
        <v>0.85</v>
      </c>
      <c r="N1837" s="42">
        <v>0.15</v>
      </c>
      <c r="O1837" s="27">
        <f>Ugovori_OPULJP[[#This Row],[Bespovratna sredstva - Ukupno (EU+Nac) HRK
= Ukupna ugovorena vrijednost bespovratnih sredstava]]*Ugovori_OPULJP[[#This Row],[EU STOPA SUFINANCIRANJA %
EU CO-FINANCING RATE %]]</f>
        <v>3513188.6434999998</v>
      </c>
      <c r="P1837" s="27">
        <f>Ugovori_OPULJP[[#This Row],[Bespovratna sredstva - Ukupno (EU+Nac) HRK
= Ukupna ugovorena vrijednost bespovratnih sredstava]]*Ugovori_OPULJP[[#This Row],[STOPA NACIONALNOG SUFINANCIRANJA %]]</f>
        <v>619974.46649999998</v>
      </c>
      <c r="Q1837" s="27">
        <v>4133163.11</v>
      </c>
      <c r="R1837" s="27">
        <v>0</v>
      </c>
      <c r="S1837" s="27">
        <v>0</v>
      </c>
      <c r="T1837" s="20">
        <f>Ugovori_OPULJP[[#This Row],[Bespovratna sredstva - Ukupno (EU+Nac) HRK
= Ukupna ugovorena vrijednost bespovratnih sredstava]]+Ugovori_OPULJP[[#This Row],[Javni doprinos korisnika - HRK]]+Ugovori_OPULJP[[#This Row],[Privatni doprinos korisnika - HRK]]</f>
        <v>4133163.11</v>
      </c>
      <c r="U1837" s="17" t="s">
        <v>32</v>
      </c>
      <c r="V1837" s="17" t="s">
        <v>29</v>
      </c>
      <c r="W1837" s="35" t="s">
        <v>6599</v>
      </c>
      <c r="X1837" s="35" t="s">
        <v>5041</v>
      </c>
      <c r="Y1837" s="11"/>
    </row>
    <row r="1838" spans="1:25" ht="63.75" customHeight="1" x14ac:dyDescent="0.2">
      <c r="A1838" s="119" t="s">
        <v>6600</v>
      </c>
      <c r="B1838" s="34" t="s">
        <v>700</v>
      </c>
      <c r="C1838" s="35" t="s">
        <v>5477</v>
      </c>
      <c r="D1838" s="35" t="s">
        <v>6458</v>
      </c>
      <c r="E1838" s="17" t="s">
        <v>74</v>
      </c>
      <c r="F1838" s="37" t="s">
        <v>6601</v>
      </c>
      <c r="G1838" s="37" t="s">
        <v>6602</v>
      </c>
      <c r="H1838" s="19">
        <v>43480</v>
      </c>
      <c r="I1838" s="19">
        <v>44392</v>
      </c>
      <c r="J1838" s="19" t="str">
        <f ca="1">IF(Ugovori_OPULJP[[#This Row],[DATUM ZAVRŠETKA OPERACIJE]]&lt;TODAY(),"završen","u provedbi")</f>
        <v>završen</v>
      </c>
      <c r="K1838" s="18" t="s">
        <v>82</v>
      </c>
      <c r="L1838" s="18" t="s">
        <v>82</v>
      </c>
      <c r="M1838" s="42">
        <v>0.85</v>
      </c>
      <c r="N1838" s="42">
        <v>0.15</v>
      </c>
      <c r="O1838" s="27">
        <f>Ugovori_OPULJP[[#This Row],[Bespovratna sredstva - Ukupno (EU+Nac) HRK
= Ukupna ugovorena vrijednost bespovratnih sredstava]]*Ugovori_OPULJP[[#This Row],[EU STOPA SUFINANCIRANJA %
EU CO-FINANCING RATE %]]</f>
        <v>3929314.4819999998</v>
      </c>
      <c r="P1838" s="27">
        <f>Ugovori_OPULJP[[#This Row],[Bespovratna sredstva - Ukupno (EU+Nac) HRK
= Ukupna ugovorena vrijednost bespovratnih sredstava]]*Ugovori_OPULJP[[#This Row],[STOPA NACIONALNOG SUFINANCIRANJA %]]</f>
        <v>693408.43799999997</v>
      </c>
      <c r="Q1838" s="27">
        <v>4622722.92</v>
      </c>
      <c r="R1838" s="27">
        <v>0</v>
      </c>
      <c r="S1838" s="27">
        <v>0</v>
      </c>
      <c r="T1838" s="20">
        <f>Ugovori_OPULJP[[#This Row],[Bespovratna sredstva - Ukupno (EU+Nac) HRK
= Ukupna ugovorena vrijednost bespovratnih sredstava]]+Ugovori_OPULJP[[#This Row],[Javni doprinos korisnika - HRK]]+Ugovori_OPULJP[[#This Row],[Privatni doprinos korisnika - HRK]]</f>
        <v>4622722.92</v>
      </c>
      <c r="U1838" s="17" t="s">
        <v>32</v>
      </c>
      <c r="V1838" s="17" t="s">
        <v>29</v>
      </c>
      <c r="W1838" s="35" t="s">
        <v>6603</v>
      </c>
      <c r="X1838" s="35" t="s">
        <v>5041</v>
      </c>
      <c r="Y1838" s="11"/>
    </row>
    <row r="1839" spans="1:25" ht="63.75" customHeight="1" x14ac:dyDescent="0.2">
      <c r="A1839" s="119" t="s">
        <v>6604</v>
      </c>
      <c r="B1839" s="34" t="s">
        <v>700</v>
      </c>
      <c r="C1839" s="35" t="s">
        <v>5477</v>
      </c>
      <c r="D1839" s="35" t="s">
        <v>6458</v>
      </c>
      <c r="E1839" s="17" t="s">
        <v>74</v>
      </c>
      <c r="F1839" s="37" t="s">
        <v>6605</v>
      </c>
      <c r="G1839" s="37" t="s">
        <v>1702</v>
      </c>
      <c r="H1839" s="19">
        <v>43423</v>
      </c>
      <c r="I1839" s="19">
        <v>44335</v>
      </c>
      <c r="J1839" s="19" t="str">
        <f ca="1">IF(Ugovori_OPULJP[[#This Row],[DATUM ZAVRŠETKA OPERACIJE]]&lt;TODAY(),"završen","u provedbi")</f>
        <v>završen</v>
      </c>
      <c r="K1839" s="18" t="s">
        <v>266</v>
      </c>
      <c r="L1839" s="18" t="s">
        <v>266</v>
      </c>
      <c r="M1839" s="42">
        <v>0.85</v>
      </c>
      <c r="N1839" s="42">
        <v>0.15</v>
      </c>
      <c r="O1839" s="27">
        <f>Ugovori_OPULJP[[#This Row],[Bespovratna sredstva - Ukupno (EU+Nac) HRK
= Ukupna ugovorena vrijednost bespovratnih sredstava]]*Ugovori_OPULJP[[#This Row],[EU STOPA SUFINANCIRANJA %
EU CO-FINANCING RATE %]]</f>
        <v>2142801.5499999998</v>
      </c>
      <c r="P1839" s="27">
        <f>Ugovori_OPULJP[[#This Row],[Bespovratna sredstva - Ukupno (EU+Nac) HRK
= Ukupna ugovorena vrijednost bespovratnih sredstava]]*Ugovori_OPULJP[[#This Row],[STOPA NACIONALNOG SUFINANCIRANJA %]]</f>
        <v>378141.45</v>
      </c>
      <c r="Q1839" s="27">
        <v>2520943</v>
      </c>
      <c r="R1839" s="27">
        <v>0</v>
      </c>
      <c r="S1839" s="27">
        <v>0</v>
      </c>
      <c r="T1839" s="20">
        <f>Ugovori_OPULJP[[#This Row],[Bespovratna sredstva - Ukupno (EU+Nac) HRK
= Ukupna ugovorena vrijednost bespovratnih sredstava]]+Ugovori_OPULJP[[#This Row],[Javni doprinos korisnika - HRK]]+Ugovori_OPULJP[[#This Row],[Privatni doprinos korisnika - HRK]]</f>
        <v>2520943</v>
      </c>
      <c r="U1839" s="17" t="s">
        <v>32</v>
      </c>
      <c r="V1839" s="17" t="s">
        <v>29</v>
      </c>
      <c r="W1839" s="35" t="s">
        <v>6606</v>
      </c>
      <c r="X1839" s="35" t="s">
        <v>5041</v>
      </c>
      <c r="Y1839" s="11"/>
    </row>
    <row r="1840" spans="1:25" ht="63.75" customHeight="1" x14ac:dyDescent="0.2">
      <c r="A1840" s="119" t="s">
        <v>6607</v>
      </c>
      <c r="B1840" s="34" t="s">
        <v>700</v>
      </c>
      <c r="C1840" s="35" t="s">
        <v>5477</v>
      </c>
      <c r="D1840" s="35" t="s">
        <v>6458</v>
      </c>
      <c r="E1840" s="17" t="s">
        <v>74</v>
      </c>
      <c r="F1840" s="37" t="s">
        <v>6608</v>
      </c>
      <c r="G1840" s="37" t="s">
        <v>6609</v>
      </c>
      <c r="H1840" s="19">
        <v>43557</v>
      </c>
      <c r="I1840" s="19">
        <v>44521</v>
      </c>
      <c r="J1840" s="19" t="str">
        <f ca="1">IF(Ugovori_OPULJP[[#This Row],[DATUM ZAVRŠETKA OPERACIJE]]&lt;TODAY(),"završen","u provedbi")</f>
        <v>završen</v>
      </c>
      <c r="K1840" s="18" t="s">
        <v>31</v>
      </c>
      <c r="L1840" s="18" t="s">
        <v>31</v>
      </c>
      <c r="M1840" s="42">
        <v>0.85</v>
      </c>
      <c r="N1840" s="42">
        <v>0.15</v>
      </c>
      <c r="O1840" s="27">
        <f>Ugovori_OPULJP[[#This Row],[Bespovratna sredstva - Ukupno (EU+Nac) HRK
= Ukupna ugovorena vrijednost bespovratnih sredstava]]*Ugovori_OPULJP[[#This Row],[EU STOPA SUFINANCIRANJA %
EU CO-FINANCING RATE %]]</f>
        <v>4238153.2949999999</v>
      </c>
      <c r="P1840" s="27">
        <f>Ugovori_OPULJP[[#This Row],[Bespovratna sredstva - Ukupno (EU+Nac) HRK
= Ukupna ugovorena vrijednost bespovratnih sredstava]]*Ugovori_OPULJP[[#This Row],[STOPA NACIONALNOG SUFINANCIRANJA %]]</f>
        <v>747909.40500000003</v>
      </c>
      <c r="Q1840" s="27">
        <v>4986062.7</v>
      </c>
      <c r="R1840" s="27">
        <v>0</v>
      </c>
      <c r="S1840" s="27">
        <v>0</v>
      </c>
      <c r="T1840" s="20">
        <f>Ugovori_OPULJP[[#This Row],[Bespovratna sredstva - Ukupno (EU+Nac) HRK
= Ukupna ugovorena vrijednost bespovratnih sredstava]]+Ugovori_OPULJP[[#This Row],[Javni doprinos korisnika - HRK]]+Ugovori_OPULJP[[#This Row],[Privatni doprinos korisnika - HRK]]</f>
        <v>4986062.7</v>
      </c>
      <c r="U1840" s="17" t="s">
        <v>32</v>
      </c>
      <c r="V1840" s="17" t="s">
        <v>29</v>
      </c>
      <c r="W1840" s="35" t="s">
        <v>6610</v>
      </c>
      <c r="X1840" s="35" t="s">
        <v>5041</v>
      </c>
      <c r="Y1840" s="11"/>
    </row>
    <row r="1841" spans="1:25" ht="63.75" customHeight="1" x14ac:dyDescent="0.2">
      <c r="A1841" s="119" t="s">
        <v>6611</v>
      </c>
      <c r="B1841" s="34" t="s">
        <v>700</v>
      </c>
      <c r="C1841" s="35" t="s">
        <v>5477</v>
      </c>
      <c r="D1841" s="35" t="s">
        <v>6458</v>
      </c>
      <c r="E1841" s="17" t="s">
        <v>74</v>
      </c>
      <c r="F1841" s="37" t="s">
        <v>6612</v>
      </c>
      <c r="G1841" s="37" t="s">
        <v>1120</v>
      </c>
      <c r="H1841" s="19">
        <v>43423</v>
      </c>
      <c r="I1841" s="19">
        <v>44335</v>
      </c>
      <c r="J1841" s="19" t="str">
        <f ca="1">IF(Ugovori_OPULJP[[#This Row],[DATUM ZAVRŠETKA OPERACIJE]]&lt;TODAY(),"završen","u provedbi")</f>
        <v>završen</v>
      </c>
      <c r="K1841" s="18" t="s">
        <v>320</v>
      </c>
      <c r="L1841" s="18" t="s">
        <v>320</v>
      </c>
      <c r="M1841" s="42">
        <v>0.85</v>
      </c>
      <c r="N1841" s="42">
        <v>0.15</v>
      </c>
      <c r="O1841" s="27">
        <f>Ugovori_OPULJP[[#This Row],[Bespovratna sredstva - Ukupno (EU+Nac) HRK
= Ukupna ugovorena vrijednost bespovratnih sredstava]]*Ugovori_OPULJP[[#This Row],[EU STOPA SUFINANCIRANJA %
EU CO-FINANCING RATE %]]</f>
        <v>2282558.5075000003</v>
      </c>
      <c r="P1841" s="27">
        <f>Ugovori_OPULJP[[#This Row],[Bespovratna sredstva - Ukupno (EU+Nac) HRK
= Ukupna ugovorena vrijednost bespovratnih sredstava]]*Ugovori_OPULJP[[#This Row],[STOPA NACIONALNOG SUFINANCIRANJA %]]</f>
        <v>402804.4425</v>
      </c>
      <c r="Q1841" s="27">
        <v>2685362.95</v>
      </c>
      <c r="R1841" s="27">
        <v>0</v>
      </c>
      <c r="S1841" s="27">
        <v>0</v>
      </c>
      <c r="T1841" s="20">
        <f>Ugovori_OPULJP[[#This Row],[Bespovratna sredstva - Ukupno (EU+Nac) HRK
= Ukupna ugovorena vrijednost bespovratnih sredstava]]+Ugovori_OPULJP[[#This Row],[Javni doprinos korisnika - HRK]]+Ugovori_OPULJP[[#This Row],[Privatni doprinos korisnika - HRK]]</f>
        <v>2685362.95</v>
      </c>
      <c r="U1841" s="17" t="s">
        <v>32</v>
      </c>
      <c r="V1841" s="17" t="s">
        <v>29</v>
      </c>
      <c r="W1841" s="35" t="s">
        <v>6613</v>
      </c>
      <c r="X1841" s="35" t="s">
        <v>5041</v>
      </c>
      <c r="Y1841" s="11"/>
    </row>
    <row r="1842" spans="1:25" ht="63.75" customHeight="1" x14ac:dyDescent="0.2">
      <c r="A1842" s="119" t="s">
        <v>6614</v>
      </c>
      <c r="B1842" s="34" t="s">
        <v>700</v>
      </c>
      <c r="C1842" s="35" t="s">
        <v>5477</v>
      </c>
      <c r="D1842" s="35" t="s">
        <v>6458</v>
      </c>
      <c r="E1842" s="17" t="s">
        <v>74</v>
      </c>
      <c r="F1842" s="37" t="s">
        <v>12906</v>
      </c>
      <c r="G1842" s="37" t="s">
        <v>761</v>
      </c>
      <c r="H1842" s="19">
        <v>43347</v>
      </c>
      <c r="I1842" s="19">
        <v>44259</v>
      </c>
      <c r="J1842" s="19" t="str">
        <f ca="1">IF(Ugovori_OPULJP[[#This Row],[DATUM ZAVRŠETKA OPERACIJE]]&lt;TODAY(),"završen","u provedbi")</f>
        <v>završen</v>
      </c>
      <c r="K1842" s="18" t="s">
        <v>556</v>
      </c>
      <c r="L1842" s="18" t="s">
        <v>556</v>
      </c>
      <c r="M1842" s="42">
        <v>0.85</v>
      </c>
      <c r="N1842" s="42">
        <v>0.15</v>
      </c>
      <c r="O1842" s="27">
        <f>Ugovori_OPULJP[[#This Row],[Bespovratna sredstva - Ukupno (EU+Nac) HRK
= Ukupna ugovorena vrijednost bespovratnih sredstava]]*Ugovori_OPULJP[[#This Row],[EU STOPA SUFINANCIRANJA %
EU CO-FINANCING RATE %]]</f>
        <v>2577652.6165</v>
      </c>
      <c r="P1842" s="27">
        <f>Ugovori_OPULJP[[#This Row],[Bespovratna sredstva - Ukupno (EU+Nac) HRK
= Ukupna ugovorena vrijednost bespovratnih sredstava]]*Ugovori_OPULJP[[#This Row],[STOPA NACIONALNOG SUFINANCIRANJA %]]</f>
        <v>454879.87350000005</v>
      </c>
      <c r="Q1842" s="27">
        <v>3032532.49</v>
      </c>
      <c r="R1842" s="27">
        <v>0</v>
      </c>
      <c r="S1842" s="27">
        <v>0</v>
      </c>
      <c r="T1842" s="20">
        <f>Ugovori_OPULJP[[#This Row],[Bespovratna sredstva - Ukupno (EU+Nac) HRK
= Ukupna ugovorena vrijednost bespovratnih sredstava]]+Ugovori_OPULJP[[#This Row],[Javni doprinos korisnika - HRK]]+Ugovori_OPULJP[[#This Row],[Privatni doprinos korisnika - HRK]]</f>
        <v>3032532.49</v>
      </c>
      <c r="U1842" s="17" t="s">
        <v>32</v>
      </c>
      <c r="V1842" s="17" t="s">
        <v>29</v>
      </c>
      <c r="W1842" s="35" t="s">
        <v>6615</v>
      </c>
      <c r="X1842" s="35" t="s">
        <v>5041</v>
      </c>
      <c r="Y1842" s="11"/>
    </row>
    <row r="1843" spans="1:25" ht="63.75" customHeight="1" x14ac:dyDescent="0.2">
      <c r="A1843" s="119" t="s">
        <v>6616</v>
      </c>
      <c r="B1843" s="34" t="s">
        <v>700</v>
      </c>
      <c r="C1843" s="35" t="s">
        <v>5477</v>
      </c>
      <c r="D1843" s="35" t="s">
        <v>6458</v>
      </c>
      <c r="E1843" s="17" t="s">
        <v>74</v>
      </c>
      <c r="F1843" s="37" t="s">
        <v>6617</v>
      </c>
      <c r="G1843" s="37" t="s">
        <v>1353</v>
      </c>
      <c r="H1843" s="19">
        <v>43370</v>
      </c>
      <c r="I1843" s="19">
        <v>44282</v>
      </c>
      <c r="J1843" s="19" t="str">
        <f ca="1">IF(Ugovori_OPULJP[[#This Row],[DATUM ZAVRŠETKA OPERACIJE]]&lt;TODAY(),"završen","u provedbi")</f>
        <v>završen</v>
      </c>
      <c r="K1843" s="18" t="s">
        <v>147</v>
      </c>
      <c r="L1843" s="18" t="s">
        <v>556</v>
      </c>
      <c r="M1843" s="42">
        <v>0.85</v>
      </c>
      <c r="N1843" s="42">
        <v>0.15</v>
      </c>
      <c r="O1843" s="27">
        <f>Ugovori_OPULJP[[#This Row],[Bespovratna sredstva - Ukupno (EU+Nac) HRK
= Ukupna ugovorena vrijednost bespovratnih sredstava]]*Ugovori_OPULJP[[#This Row],[EU STOPA SUFINANCIRANJA %
EU CO-FINANCING RATE %]]</f>
        <v>11202991.2535</v>
      </c>
      <c r="P1843" s="27">
        <f>Ugovori_OPULJP[[#This Row],[Bespovratna sredstva - Ukupno (EU+Nac) HRK
= Ukupna ugovorena vrijednost bespovratnih sredstava]]*Ugovori_OPULJP[[#This Row],[STOPA NACIONALNOG SUFINANCIRANJA %]]</f>
        <v>1976998.4565000001</v>
      </c>
      <c r="Q1843" s="27">
        <v>13179989.710000001</v>
      </c>
      <c r="R1843" s="27">
        <v>0</v>
      </c>
      <c r="S1843" s="27">
        <v>0</v>
      </c>
      <c r="T1843" s="20">
        <f>Ugovori_OPULJP[[#This Row],[Bespovratna sredstva - Ukupno (EU+Nac) HRK
= Ukupna ugovorena vrijednost bespovratnih sredstava]]+Ugovori_OPULJP[[#This Row],[Javni doprinos korisnika - HRK]]+Ugovori_OPULJP[[#This Row],[Privatni doprinos korisnika - HRK]]</f>
        <v>13179989.710000001</v>
      </c>
      <c r="U1843" s="17" t="s">
        <v>32</v>
      </c>
      <c r="V1843" s="17" t="s">
        <v>29</v>
      </c>
      <c r="W1843" s="35" t="s">
        <v>6618</v>
      </c>
      <c r="X1843" s="35" t="s">
        <v>5041</v>
      </c>
      <c r="Y1843" s="11"/>
    </row>
    <row r="1844" spans="1:25" ht="63.75" customHeight="1" x14ac:dyDescent="0.2">
      <c r="A1844" s="119" t="s">
        <v>6619</v>
      </c>
      <c r="B1844" s="34" t="s">
        <v>700</v>
      </c>
      <c r="C1844" s="35" t="s">
        <v>5477</v>
      </c>
      <c r="D1844" s="35" t="s">
        <v>6458</v>
      </c>
      <c r="E1844" s="17" t="s">
        <v>74</v>
      </c>
      <c r="F1844" s="37" t="s">
        <v>6620</v>
      </c>
      <c r="G1844" s="37" t="s">
        <v>11907</v>
      </c>
      <c r="H1844" s="19">
        <v>43423</v>
      </c>
      <c r="I1844" s="19">
        <v>44335</v>
      </c>
      <c r="J1844" s="19" t="str">
        <f ca="1">IF(Ugovori_OPULJP[[#This Row],[DATUM ZAVRŠETKA OPERACIJE]]&lt;TODAY(),"završen","u provedbi")</f>
        <v>završen</v>
      </c>
      <c r="K1844" s="18" t="s">
        <v>354</v>
      </c>
      <c r="L1844" s="18" t="s">
        <v>354</v>
      </c>
      <c r="M1844" s="42">
        <v>0.85</v>
      </c>
      <c r="N1844" s="42">
        <v>0.15</v>
      </c>
      <c r="O1844" s="27">
        <f>Ugovori_OPULJP[[#This Row],[Bespovratna sredstva - Ukupno (EU+Nac) HRK
= Ukupna ugovorena vrijednost bespovratnih sredstava]]*Ugovori_OPULJP[[#This Row],[EU STOPA SUFINANCIRANJA %
EU CO-FINANCING RATE %]]</f>
        <v>681518.61849999998</v>
      </c>
      <c r="P1844" s="27">
        <f>Ugovori_OPULJP[[#This Row],[Bespovratna sredstva - Ukupno (EU+Nac) HRK
= Ukupna ugovorena vrijednost bespovratnih sredstava]]*Ugovori_OPULJP[[#This Row],[STOPA NACIONALNOG SUFINANCIRANJA %]]</f>
        <v>120267.99149999999</v>
      </c>
      <c r="Q1844" s="27">
        <v>801786.61</v>
      </c>
      <c r="R1844" s="27">
        <v>0</v>
      </c>
      <c r="S1844" s="27">
        <v>0</v>
      </c>
      <c r="T1844" s="20">
        <f>Ugovori_OPULJP[[#This Row],[Bespovratna sredstva - Ukupno (EU+Nac) HRK
= Ukupna ugovorena vrijednost bespovratnih sredstava]]+Ugovori_OPULJP[[#This Row],[Javni doprinos korisnika - HRK]]+Ugovori_OPULJP[[#This Row],[Privatni doprinos korisnika - HRK]]</f>
        <v>801786.61</v>
      </c>
      <c r="U1844" s="17" t="s">
        <v>32</v>
      </c>
      <c r="V1844" s="17" t="s">
        <v>29</v>
      </c>
      <c r="W1844" s="35" t="s">
        <v>6621</v>
      </c>
      <c r="X1844" s="35" t="s">
        <v>5041</v>
      </c>
      <c r="Y1844" s="11"/>
    </row>
    <row r="1845" spans="1:25" ht="63.75" customHeight="1" x14ac:dyDescent="0.2">
      <c r="A1845" s="119" t="s">
        <v>6622</v>
      </c>
      <c r="B1845" s="34" t="s">
        <v>700</v>
      </c>
      <c r="C1845" s="35" t="s">
        <v>5477</v>
      </c>
      <c r="D1845" s="35" t="s">
        <v>6458</v>
      </c>
      <c r="E1845" s="17" t="s">
        <v>74</v>
      </c>
      <c r="F1845" s="37" t="s">
        <v>6623</v>
      </c>
      <c r="G1845" s="37" t="s">
        <v>6624</v>
      </c>
      <c r="H1845" s="19">
        <v>43347</v>
      </c>
      <c r="I1845" s="19">
        <v>44259</v>
      </c>
      <c r="J1845" s="19" t="str">
        <f ca="1">IF(Ugovori_OPULJP[[#This Row],[DATUM ZAVRŠETKA OPERACIJE]]&lt;TODAY(),"završen","u provedbi")</f>
        <v>završen</v>
      </c>
      <c r="K1845" s="18" t="s">
        <v>77</v>
      </c>
      <c r="L1845" s="18" t="s">
        <v>77</v>
      </c>
      <c r="M1845" s="42">
        <v>0.85</v>
      </c>
      <c r="N1845" s="42">
        <v>0.15</v>
      </c>
      <c r="O1845" s="27">
        <f>Ugovori_OPULJP[[#This Row],[Bespovratna sredstva - Ukupno (EU+Nac) HRK
= Ukupna ugovorena vrijednost bespovratnih sredstava]]*Ugovori_OPULJP[[#This Row],[EU STOPA SUFINANCIRANJA %
EU CO-FINANCING RATE %]]</f>
        <v>2451976.13</v>
      </c>
      <c r="P1845" s="27">
        <f>Ugovori_OPULJP[[#This Row],[Bespovratna sredstva - Ukupno (EU+Nac) HRK
= Ukupna ugovorena vrijednost bespovratnih sredstava]]*Ugovori_OPULJP[[#This Row],[STOPA NACIONALNOG SUFINANCIRANJA %]]</f>
        <v>432701.67</v>
      </c>
      <c r="Q1845" s="27">
        <v>2884677.8</v>
      </c>
      <c r="R1845" s="27">
        <v>0</v>
      </c>
      <c r="S1845" s="27">
        <v>0</v>
      </c>
      <c r="T1845" s="20">
        <f>Ugovori_OPULJP[[#This Row],[Bespovratna sredstva - Ukupno (EU+Nac) HRK
= Ukupna ugovorena vrijednost bespovratnih sredstava]]+Ugovori_OPULJP[[#This Row],[Javni doprinos korisnika - HRK]]+Ugovori_OPULJP[[#This Row],[Privatni doprinos korisnika - HRK]]</f>
        <v>2884677.8</v>
      </c>
      <c r="U1845" s="17" t="s">
        <v>32</v>
      </c>
      <c r="V1845" s="17" t="s">
        <v>29</v>
      </c>
      <c r="W1845" s="35" t="s">
        <v>6625</v>
      </c>
      <c r="X1845" s="35" t="s">
        <v>5041</v>
      </c>
      <c r="Y1845" s="11"/>
    </row>
    <row r="1846" spans="1:25" ht="63.75" customHeight="1" x14ac:dyDescent="0.2">
      <c r="A1846" s="119" t="s">
        <v>6626</v>
      </c>
      <c r="B1846" s="34" t="s">
        <v>700</v>
      </c>
      <c r="C1846" s="35" t="s">
        <v>5477</v>
      </c>
      <c r="D1846" s="35" t="s">
        <v>6458</v>
      </c>
      <c r="E1846" s="17" t="s">
        <v>74</v>
      </c>
      <c r="F1846" s="37" t="s">
        <v>6627</v>
      </c>
      <c r="G1846" s="37" t="s">
        <v>6628</v>
      </c>
      <c r="H1846" s="19">
        <v>43480</v>
      </c>
      <c r="I1846" s="19">
        <v>44392</v>
      </c>
      <c r="J1846" s="19" t="str">
        <f ca="1">IF(Ugovori_OPULJP[[#This Row],[DATUM ZAVRŠETKA OPERACIJE]]&lt;TODAY(),"završen","u provedbi")</f>
        <v>završen</v>
      </c>
      <c r="K1846" s="18" t="s">
        <v>77</v>
      </c>
      <c r="L1846" s="18" t="s">
        <v>77</v>
      </c>
      <c r="M1846" s="42">
        <v>0.85</v>
      </c>
      <c r="N1846" s="42">
        <v>0.15</v>
      </c>
      <c r="O1846" s="27">
        <f>Ugovori_OPULJP[[#This Row],[Bespovratna sredstva - Ukupno (EU+Nac) HRK
= Ukupna ugovorena vrijednost bespovratnih sredstava]]*Ugovori_OPULJP[[#This Row],[EU STOPA SUFINANCIRANJA %
EU CO-FINANCING RATE %]]</f>
        <v>3600166.0665000002</v>
      </c>
      <c r="P1846" s="27">
        <f>Ugovori_OPULJP[[#This Row],[Bespovratna sredstva - Ukupno (EU+Nac) HRK
= Ukupna ugovorena vrijednost bespovratnih sredstava]]*Ugovori_OPULJP[[#This Row],[STOPA NACIONALNOG SUFINANCIRANJA %]]</f>
        <v>635323.42350000003</v>
      </c>
      <c r="Q1846" s="27">
        <v>4235489.49</v>
      </c>
      <c r="R1846" s="27">
        <v>0</v>
      </c>
      <c r="S1846" s="27">
        <v>0</v>
      </c>
      <c r="T1846" s="20">
        <f>Ugovori_OPULJP[[#This Row],[Bespovratna sredstva - Ukupno (EU+Nac) HRK
= Ukupna ugovorena vrijednost bespovratnih sredstava]]+Ugovori_OPULJP[[#This Row],[Javni doprinos korisnika - HRK]]+Ugovori_OPULJP[[#This Row],[Privatni doprinos korisnika - HRK]]</f>
        <v>4235489.49</v>
      </c>
      <c r="U1846" s="17" t="s">
        <v>32</v>
      </c>
      <c r="V1846" s="17" t="s">
        <v>29</v>
      </c>
      <c r="W1846" s="35" t="s">
        <v>6629</v>
      </c>
      <c r="X1846" s="35" t="s">
        <v>5041</v>
      </c>
      <c r="Y1846" s="11"/>
    </row>
    <row r="1847" spans="1:25" ht="63.75" customHeight="1" x14ac:dyDescent="0.2">
      <c r="A1847" s="119" t="s">
        <v>6630</v>
      </c>
      <c r="B1847" s="34" t="s">
        <v>700</v>
      </c>
      <c r="C1847" s="35" t="s">
        <v>5477</v>
      </c>
      <c r="D1847" s="35" t="s">
        <v>6458</v>
      </c>
      <c r="E1847" s="17" t="s">
        <v>74</v>
      </c>
      <c r="F1847" s="37" t="s">
        <v>6631</v>
      </c>
      <c r="G1847" s="37" t="s">
        <v>6632</v>
      </c>
      <c r="H1847" s="19">
        <v>43423</v>
      </c>
      <c r="I1847" s="19">
        <v>44335</v>
      </c>
      <c r="J1847" s="19" t="str">
        <f ca="1">IF(Ugovori_OPULJP[[#This Row],[DATUM ZAVRŠETKA OPERACIJE]]&lt;TODAY(),"završen","u provedbi")</f>
        <v>završen</v>
      </c>
      <c r="K1847" s="18" t="s">
        <v>243</v>
      </c>
      <c r="L1847" s="18" t="s">
        <v>243</v>
      </c>
      <c r="M1847" s="42">
        <v>0.85</v>
      </c>
      <c r="N1847" s="42">
        <v>0.15</v>
      </c>
      <c r="O1847" s="27">
        <f>Ugovori_OPULJP[[#This Row],[Bespovratna sredstva - Ukupno (EU+Nac) HRK
= Ukupna ugovorena vrijednost bespovratnih sredstava]]*Ugovori_OPULJP[[#This Row],[EU STOPA SUFINANCIRANJA %
EU CO-FINANCING RATE %]]</f>
        <v>1563886.95</v>
      </c>
      <c r="P1847" s="27">
        <f>Ugovori_OPULJP[[#This Row],[Bespovratna sredstva - Ukupno (EU+Nac) HRK
= Ukupna ugovorena vrijednost bespovratnih sredstava]]*Ugovori_OPULJP[[#This Row],[STOPA NACIONALNOG SUFINANCIRANJA %]]</f>
        <v>275980.05</v>
      </c>
      <c r="Q1847" s="27">
        <v>1839867</v>
      </c>
      <c r="R1847" s="27">
        <v>0</v>
      </c>
      <c r="S1847" s="27">
        <v>0</v>
      </c>
      <c r="T1847" s="20">
        <f>Ugovori_OPULJP[[#This Row],[Bespovratna sredstva - Ukupno (EU+Nac) HRK
= Ukupna ugovorena vrijednost bespovratnih sredstava]]+Ugovori_OPULJP[[#This Row],[Javni doprinos korisnika - HRK]]+Ugovori_OPULJP[[#This Row],[Privatni doprinos korisnika - HRK]]</f>
        <v>1839867</v>
      </c>
      <c r="U1847" s="17" t="s">
        <v>32</v>
      </c>
      <c r="V1847" s="17" t="s">
        <v>29</v>
      </c>
      <c r="W1847" s="35" t="s">
        <v>6633</v>
      </c>
      <c r="X1847" s="35" t="s">
        <v>5041</v>
      </c>
      <c r="Y1847" s="11"/>
    </row>
    <row r="1848" spans="1:25" ht="63.75" customHeight="1" x14ac:dyDescent="0.2">
      <c r="A1848" s="119" t="s">
        <v>6634</v>
      </c>
      <c r="B1848" s="34" t="s">
        <v>700</v>
      </c>
      <c r="C1848" s="35" t="s">
        <v>5477</v>
      </c>
      <c r="D1848" s="35" t="s">
        <v>6458</v>
      </c>
      <c r="E1848" s="17" t="s">
        <v>74</v>
      </c>
      <c r="F1848" s="37" t="s">
        <v>6635</v>
      </c>
      <c r="G1848" s="37" t="s">
        <v>1948</v>
      </c>
      <c r="H1848" s="19">
        <v>43423</v>
      </c>
      <c r="I1848" s="19">
        <v>44335</v>
      </c>
      <c r="J1848" s="19" t="str">
        <f ca="1">IF(Ugovori_OPULJP[[#This Row],[DATUM ZAVRŠETKA OPERACIJE]]&lt;TODAY(),"završen","u provedbi")</f>
        <v>završen</v>
      </c>
      <c r="K1848" s="18" t="s">
        <v>248</v>
      </c>
      <c r="L1848" s="18" t="s">
        <v>248</v>
      </c>
      <c r="M1848" s="42">
        <v>0.85</v>
      </c>
      <c r="N1848" s="42">
        <v>0.15</v>
      </c>
      <c r="O1848" s="27">
        <f>Ugovori_OPULJP[[#This Row],[Bespovratna sredstva - Ukupno (EU+Nac) HRK
= Ukupna ugovorena vrijednost bespovratnih sredstava]]*Ugovori_OPULJP[[#This Row],[EU STOPA SUFINANCIRANJA %
EU CO-FINANCING RATE %]]</f>
        <v>1818362.5</v>
      </c>
      <c r="P1848" s="27">
        <f>Ugovori_OPULJP[[#This Row],[Bespovratna sredstva - Ukupno (EU+Nac) HRK
= Ukupna ugovorena vrijednost bespovratnih sredstava]]*Ugovori_OPULJP[[#This Row],[STOPA NACIONALNOG SUFINANCIRANJA %]]</f>
        <v>320887.5</v>
      </c>
      <c r="Q1848" s="27">
        <v>2139250</v>
      </c>
      <c r="R1848" s="27">
        <v>0</v>
      </c>
      <c r="S1848" s="27">
        <v>0</v>
      </c>
      <c r="T1848" s="20">
        <f>Ugovori_OPULJP[[#This Row],[Bespovratna sredstva - Ukupno (EU+Nac) HRK
= Ukupna ugovorena vrijednost bespovratnih sredstava]]+Ugovori_OPULJP[[#This Row],[Javni doprinos korisnika - HRK]]+Ugovori_OPULJP[[#This Row],[Privatni doprinos korisnika - HRK]]</f>
        <v>2139250</v>
      </c>
      <c r="U1848" s="17" t="s">
        <v>32</v>
      </c>
      <c r="V1848" s="17" t="s">
        <v>29</v>
      </c>
      <c r="W1848" s="35" t="s">
        <v>6474</v>
      </c>
      <c r="X1848" s="35" t="s">
        <v>5041</v>
      </c>
      <c r="Y1848" s="11"/>
    </row>
    <row r="1849" spans="1:25" ht="63.75" customHeight="1" x14ac:dyDescent="0.2">
      <c r="A1849" s="119" t="s">
        <v>6636</v>
      </c>
      <c r="B1849" s="34" t="s">
        <v>700</v>
      </c>
      <c r="C1849" s="35" t="s">
        <v>5477</v>
      </c>
      <c r="D1849" s="35" t="s">
        <v>6458</v>
      </c>
      <c r="E1849" s="17" t="s">
        <v>74</v>
      </c>
      <c r="F1849" s="37" t="s">
        <v>6637</v>
      </c>
      <c r="G1849" s="37" t="s">
        <v>1034</v>
      </c>
      <c r="H1849" s="19">
        <v>43480</v>
      </c>
      <c r="I1849" s="19">
        <v>44392</v>
      </c>
      <c r="J1849" s="19" t="str">
        <f ca="1">IF(Ugovori_OPULJP[[#This Row],[DATUM ZAVRŠETKA OPERACIJE]]&lt;TODAY(),"završen","u provedbi")</f>
        <v>završen</v>
      </c>
      <c r="K1849" s="18" t="s">
        <v>402</v>
      </c>
      <c r="L1849" s="18" t="s">
        <v>402</v>
      </c>
      <c r="M1849" s="42">
        <v>0.85</v>
      </c>
      <c r="N1849" s="42">
        <v>0.15</v>
      </c>
      <c r="O1849" s="27">
        <f>Ugovori_OPULJP[[#This Row],[Bespovratna sredstva - Ukupno (EU+Nac) HRK
= Ukupna ugovorena vrijednost bespovratnih sredstava]]*Ugovori_OPULJP[[#This Row],[EU STOPA SUFINANCIRANJA %
EU CO-FINANCING RATE %]]</f>
        <v>12129086.559999999</v>
      </c>
      <c r="P1849" s="27">
        <f>Ugovori_OPULJP[[#This Row],[Bespovratna sredstva - Ukupno (EU+Nac) HRK
= Ukupna ugovorena vrijednost bespovratnih sredstava]]*Ugovori_OPULJP[[#This Row],[STOPA NACIONALNOG SUFINANCIRANJA %]]</f>
        <v>2140427.04</v>
      </c>
      <c r="Q1849" s="27">
        <v>14269513.6</v>
      </c>
      <c r="R1849" s="27">
        <v>0</v>
      </c>
      <c r="S1849" s="27">
        <v>0</v>
      </c>
      <c r="T1849" s="20">
        <f>Ugovori_OPULJP[[#This Row],[Bespovratna sredstva - Ukupno (EU+Nac) HRK
= Ukupna ugovorena vrijednost bespovratnih sredstava]]+Ugovori_OPULJP[[#This Row],[Javni doprinos korisnika - HRK]]+Ugovori_OPULJP[[#This Row],[Privatni doprinos korisnika - HRK]]</f>
        <v>14269513.6</v>
      </c>
      <c r="U1849" s="17" t="s">
        <v>32</v>
      </c>
      <c r="V1849" s="17" t="s">
        <v>29</v>
      </c>
      <c r="W1849" s="35" t="s">
        <v>6638</v>
      </c>
      <c r="X1849" s="35" t="s">
        <v>5041</v>
      </c>
      <c r="Y1849" s="11"/>
    </row>
    <row r="1850" spans="1:25" ht="63.75" customHeight="1" x14ac:dyDescent="0.2">
      <c r="A1850" s="119" t="s">
        <v>6639</v>
      </c>
      <c r="B1850" s="34" t="s">
        <v>700</v>
      </c>
      <c r="C1850" s="35" t="s">
        <v>5477</v>
      </c>
      <c r="D1850" s="35" t="s">
        <v>6458</v>
      </c>
      <c r="E1850" s="17" t="s">
        <v>74</v>
      </c>
      <c r="F1850" s="37" t="s">
        <v>6640</v>
      </c>
      <c r="G1850" s="37" t="s">
        <v>1780</v>
      </c>
      <c r="H1850" s="19">
        <v>43556</v>
      </c>
      <c r="I1850" s="19">
        <v>44470</v>
      </c>
      <c r="J1850" s="19" t="str">
        <f ca="1">IF(Ugovori_OPULJP[[#This Row],[DATUM ZAVRŠETKA OPERACIJE]]&lt;TODAY(),"završen","u provedbi")</f>
        <v>završen</v>
      </c>
      <c r="K1850" s="18" t="s">
        <v>556</v>
      </c>
      <c r="L1850" s="18" t="s">
        <v>556</v>
      </c>
      <c r="M1850" s="42">
        <v>0.85</v>
      </c>
      <c r="N1850" s="42">
        <v>0.15</v>
      </c>
      <c r="O1850" s="27">
        <f>Ugovori_OPULJP[[#This Row],[Bespovratna sredstva - Ukupno (EU+Nac) HRK
= Ukupna ugovorena vrijednost bespovratnih sredstava]]*Ugovori_OPULJP[[#This Row],[EU STOPA SUFINANCIRANJA %
EU CO-FINANCING RATE %]]</f>
        <v>2915289.8374999999</v>
      </c>
      <c r="P1850" s="27">
        <f>Ugovori_OPULJP[[#This Row],[Bespovratna sredstva - Ukupno (EU+Nac) HRK
= Ukupna ugovorena vrijednost bespovratnih sredstava]]*Ugovori_OPULJP[[#This Row],[STOPA NACIONALNOG SUFINANCIRANJA %]]</f>
        <v>514462.91249999998</v>
      </c>
      <c r="Q1850" s="27">
        <v>3429752.75</v>
      </c>
      <c r="R1850" s="27">
        <v>0</v>
      </c>
      <c r="S1850" s="27">
        <v>0</v>
      </c>
      <c r="T1850" s="20">
        <f>Ugovori_OPULJP[[#This Row],[Bespovratna sredstva - Ukupno (EU+Nac) HRK
= Ukupna ugovorena vrijednost bespovratnih sredstava]]+Ugovori_OPULJP[[#This Row],[Javni doprinos korisnika - HRK]]+Ugovori_OPULJP[[#This Row],[Privatni doprinos korisnika - HRK]]</f>
        <v>3429752.75</v>
      </c>
      <c r="U1850" s="17" t="s">
        <v>32</v>
      </c>
      <c r="V1850" s="17" t="s">
        <v>29</v>
      </c>
      <c r="W1850" s="35" t="s">
        <v>6641</v>
      </c>
      <c r="X1850" s="35" t="s">
        <v>5041</v>
      </c>
      <c r="Y1850" s="11"/>
    </row>
    <row r="1851" spans="1:25" ht="63.75" customHeight="1" x14ac:dyDescent="0.2">
      <c r="A1851" s="119" t="s">
        <v>6642</v>
      </c>
      <c r="B1851" s="34" t="s">
        <v>700</v>
      </c>
      <c r="C1851" s="35" t="s">
        <v>5477</v>
      </c>
      <c r="D1851" s="35" t="s">
        <v>6458</v>
      </c>
      <c r="E1851" s="17" t="s">
        <v>74</v>
      </c>
      <c r="F1851" s="37" t="s">
        <v>6643</v>
      </c>
      <c r="G1851" s="37" t="s">
        <v>6644</v>
      </c>
      <c r="H1851" s="19">
        <v>43370</v>
      </c>
      <c r="I1851" s="19">
        <v>44101</v>
      </c>
      <c r="J1851" s="19" t="str">
        <f ca="1">IF(Ugovori_OPULJP[[#This Row],[DATUM ZAVRŠETKA OPERACIJE]]&lt;TODAY(),"završen","u provedbi")</f>
        <v>završen</v>
      </c>
      <c r="K1851" s="18" t="s">
        <v>153</v>
      </c>
      <c r="L1851" s="18" t="s">
        <v>153</v>
      </c>
      <c r="M1851" s="42">
        <v>0.85</v>
      </c>
      <c r="N1851" s="42">
        <v>0.15</v>
      </c>
      <c r="O1851" s="27">
        <f>Ugovori_OPULJP[[#This Row],[Bespovratna sredstva - Ukupno (EU+Nac) HRK
= Ukupna ugovorena vrijednost bespovratnih sredstava]]*Ugovori_OPULJP[[#This Row],[EU STOPA SUFINANCIRANJA %
EU CO-FINANCING RATE %]]</f>
        <v>886013.14</v>
      </c>
      <c r="P1851" s="27">
        <f>Ugovori_OPULJP[[#This Row],[Bespovratna sredstva - Ukupno (EU+Nac) HRK
= Ukupna ugovorena vrijednost bespovratnih sredstava]]*Ugovori_OPULJP[[#This Row],[STOPA NACIONALNOG SUFINANCIRANJA %]]</f>
        <v>156355.26</v>
      </c>
      <c r="Q1851" s="27">
        <v>1042368.4</v>
      </c>
      <c r="R1851" s="27">
        <v>0</v>
      </c>
      <c r="S1851" s="27">
        <v>0</v>
      </c>
      <c r="T1851" s="20">
        <f>Ugovori_OPULJP[[#This Row],[Bespovratna sredstva - Ukupno (EU+Nac) HRK
= Ukupna ugovorena vrijednost bespovratnih sredstava]]+Ugovori_OPULJP[[#This Row],[Javni doprinos korisnika - HRK]]+Ugovori_OPULJP[[#This Row],[Privatni doprinos korisnika - HRK]]</f>
        <v>1042368.4</v>
      </c>
      <c r="U1851" s="17" t="s">
        <v>32</v>
      </c>
      <c r="V1851" s="17" t="s">
        <v>29</v>
      </c>
      <c r="W1851" s="35" t="s">
        <v>6645</v>
      </c>
      <c r="X1851" s="35" t="s">
        <v>5041</v>
      </c>
      <c r="Y1851" s="11"/>
    </row>
    <row r="1852" spans="1:25" ht="63.75" customHeight="1" x14ac:dyDescent="0.2">
      <c r="A1852" s="119" t="s">
        <v>6646</v>
      </c>
      <c r="B1852" s="34" t="s">
        <v>700</v>
      </c>
      <c r="C1852" s="35" t="s">
        <v>5477</v>
      </c>
      <c r="D1852" s="35" t="s">
        <v>6458</v>
      </c>
      <c r="E1852" s="17" t="s">
        <v>74</v>
      </c>
      <c r="F1852" s="37" t="s">
        <v>6647</v>
      </c>
      <c r="G1852" s="37" t="s">
        <v>6648</v>
      </c>
      <c r="H1852" s="19">
        <v>43397</v>
      </c>
      <c r="I1852" s="19">
        <v>44310</v>
      </c>
      <c r="J1852" s="19" t="str">
        <f ca="1">IF(Ugovori_OPULJP[[#This Row],[DATUM ZAVRŠETKA OPERACIJE]]&lt;TODAY(),"završen","u provedbi")</f>
        <v>završen</v>
      </c>
      <c r="K1852" s="18" t="s">
        <v>266</v>
      </c>
      <c r="L1852" s="18" t="s">
        <v>266</v>
      </c>
      <c r="M1852" s="42">
        <v>0.85</v>
      </c>
      <c r="N1852" s="42">
        <v>0.15</v>
      </c>
      <c r="O1852" s="27">
        <f>Ugovori_OPULJP[[#This Row],[Bespovratna sredstva - Ukupno (EU+Nac) HRK
= Ukupna ugovorena vrijednost bespovratnih sredstava]]*Ugovori_OPULJP[[#This Row],[EU STOPA SUFINANCIRANJA %
EU CO-FINANCING RATE %]]</f>
        <v>726941.49650000001</v>
      </c>
      <c r="P1852" s="27">
        <f>Ugovori_OPULJP[[#This Row],[Bespovratna sredstva - Ukupno (EU+Nac) HRK
= Ukupna ugovorena vrijednost bespovratnih sredstava]]*Ugovori_OPULJP[[#This Row],[STOPA NACIONALNOG SUFINANCIRANJA %]]</f>
        <v>128283.7935</v>
      </c>
      <c r="Q1852" s="27">
        <v>855225.29</v>
      </c>
      <c r="R1852" s="27">
        <v>0</v>
      </c>
      <c r="S1852" s="27">
        <v>0</v>
      </c>
      <c r="T1852" s="20">
        <f>Ugovori_OPULJP[[#This Row],[Bespovratna sredstva - Ukupno (EU+Nac) HRK
= Ukupna ugovorena vrijednost bespovratnih sredstava]]+Ugovori_OPULJP[[#This Row],[Javni doprinos korisnika - HRK]]+Ugovori_OPULJP[[#This Row],[Privatni doprinos korisnika - HRK]]</f>
        <v>855225.29</v>
      </c>
      <c r="U1852" s="17" t="s">
        <v>32</v>
      </c>
      <c r="V1852" s="17" t="s">
        <v>29</v>
      </c>
      <c r="W1852" s="35" t="s">
        <v>6649</v>
      </c>
      <c r="X1852" s="35" t="s">
        <v>5041</v>
      </c>
      <c r="Y1852" s="11"/>
    </row>
    <row r="1853" spans="1:25" ht="63.75" customHeight="1" x14ac:dyDescent="0.2">
      <c r="A1853" s="119" t="s">
        <v>6650</v>
      </c>
      <c r="B1853" s="34" t="s">
        <v>700</v>
      </c>
      <c r="C1853" s="35" t="s">
        <v>5477</v>
      </c>
      <c r="D1853" s="35" t="s">
        <v>6458</v>
      </c>
      <c r="E1853" s="17" t="s">
        <v>74</v>
      </c>
      <c r="F1853" s="37" t="s">
        <v>6651</v>
      </c>
      <c r="G1853" s="37" t="s">
        <v>6652</v>
      </c>
      <c r="H1853" s="19">
        <v>43480</v>
      </c>
      <c r="I1853" s="19">
        <v>44392</v>
      </c>
      <c r="J1853" s="19" t="str">
        <f ca="1">IF(Ugovori_OPULJP[[#This Row],[DATUM ZAVRŠETKA OPERACIJE]]&lt;TODAY(),"završen","u provedbi")</f>
        <v>završen</v>
      </c>
      <c r="K1853" s="18" t="s">
        <v>97</v>
      </c>
      <c r="L1853" s="18" t="s">
        <v>97</v>
      </c>
      <c r="M1853" s="42">
        <v>0.85</v>
      </c>
      <c r="N1853" s="42">
        <v>0.15</v>
      </c>
      <c r="O1853" s="27">
        <f>Ugovori_OPULJP[[#This Row],[Bespovratna sredstva - Ukupno (EU+Nac) HRK
= Ukupna ugovorena vrijednost bespovratnih sredstava]]*Ugovori_OPULJP[[#This Row],[EU STOPA SUFINANCIRANJA %
EU CO-FINANCING RATE %]]</f>
        <v>2701507.4509999999</v>
      </c>
      <c r="P1853" s="27">
        <f>Ugovori_OPULJP[[#This Row],[Bespovratna sredstva - Ukupno (EU+Nac) HRK
= Ukupna ugovorena vrijednost bespovratnih sredstava]]*Ugovori_OPULJP[[#This Row],[STOPA NACIONALNOG SUFINANCIRANJA %]]</f>
        <v>476736.609</v>
      </c>
      <c r="Q1853" s="27">
        <v>3178244.06</v>
      </c>
      <c r="R1853" s="27">
        <v>0</v>
      </c>
      <c r="S1853" s="27">
        <v>0</v>
      </c>
      <c r="T1853" s="20">
        <f>Ugovori_OPULJP[[#This Row],[Bespovratna sredstva - Ukupno (EU+Nac) HRK
= Ukupna ugovorena vrijednost bespovratnih sredstava]]+Ugovori_OPULJP[[#This Row],[Javni doprinos korisnika - HRK]]+Ugovori_OPULJP[[#This Row],[Privatni doprinos korisnika - HRK]]</f>
        <v>3178244.06</v>
      </c>
      <c r="U1853" s="17" t="s">
        <v>32</v>
      </c>
      <c r="V1853" s="17" t="s">
        <v>29</v>
      </c>
      <c r="W1853" s="35" t="s">
        <v>6653</v>
      </c>
      <c r="X1853" s="35" t="s">
        <v>5041</v>
      </c>
      <c r="Y1853" s="11"/>
    </row>
    <row r="1854" spans="1:25" ht="63.75" customHeight="1" x14ac:dyDescent="0.2">
      <c r="A1854" s="119" t="s">
        <v>6654</v>
      </c>
      <c r="B1854" s="34" t="s">
        <v>700</v>
      </c>
      <c r="C1854" s="35" t="s">
        <v>5477</v>
      </c>
      <c r="D1854" s="35" t="s">
        <v>6458</v>
      </c>
      <c r="E1854" s="17" t="s">
        <v>74</v>
      </c>
      <c r="F1854" s="37" t="s">
        <v>6655</v>
      </c>
      <c r="G1854" s="37" t="s">
        <v>6656</v>
      </c>
      <c r="H1854" s="19">
        <v>43397</v>
      </c>
      <c r="I1854" s="19">
        <v>44310</v>
      </c>
      <c r="J1854" s="19" t="str">
        <f ca="1">IF(Ugovori_OPULJP[[#This Row],[DATUM ZAVRŠETKA OPERACIJE]]&lt;TODAY(),"završen","u provedbi")</f>
        <v>završen</v>
      </c>
      <c r="K1854" s="18" t="s">
        <v>243</v>
      </c>
      <c r="L1854" s="18" t="s">
        <v>243</v>
      </c>
      <c r="M1854" s="42">
        <v>0.85</v>
      </c>
      <c r="N1854" s="42">
        <v>0.15</v>
      </c>
      <c r="O1854" s="27">
        <f>Ugovori_OPULJP[[#This Row],[Bespovratna sredstva - Ukupno (EU+Nac) HRK
= Ukupna ugovorena vrijednost bespovratnih sredstava]]*Ugovori_OPULJP[[#This Row],[EU STOPA SUFINANCIRANJA %
EU CO-FINANCING RATE %]]</f>
        <v>11968838.184999999</v>
      </c>
      <c r="P1854" s="27">
        <f>Ugovori_OPULJP[[#This Row],[Bespovratna sredstva - Ukupno (EU+Nac) HRK
= Ukupna ugovorena vrijednost bespovratnih sredstava]]*Ugovori_OPULJP[[#This Row],[STOPA NACIONALNOG SUFINANCIRANJA %]]</f>
        <v>2112147.915</v>
      </c>
      <c r="Q1854" s="27">
        <v>14080986.1</v>
      </c>
      <c r="R1854" s="27">
        <v>0</v>
      </c>
      <c r="S1854" s="27">
        <v>0</v>
      </c>
      <c r="T1854" s="20">
        <f>Ugovori_OPULJP[[#This Row],[Bespovratna sredstva - Ukupno (EU+Nac) HRK
= Ukupna ugovorena vrijednost bespovratnih sredstava]]+Ugovori_OPULJP[[#This Row],[Javni doprinos korisnika - HRK]]+Ugovori_OPULJP[[#This Row],[Privatni doprinos korisnika - HRK]]</f>
        <v>14080986.1</v>
      </c>
      <c r="U1854" s="17" t="s">
        <v>32</v>
      </c>
      <c r="V1854" s="17" t="s">
        <v>29</v>
      </c>
      <c r="W1854" s="35" t="s">
        <v>6657</v>
      </c>
      <c r="X1854" s="35" t="s">
        <v>5041</v>
      </c>
      <c r="Y1854" s="11"/>
    </row>
    <row r="1855" spans="1:25" ht="63.75" customHeight="1" x14ac:dyDescent="0.2">
      <c r="A1855" s="119" t="s">
        <v>6658</v>
      </c>
      <c r="B1855" s="34" t="s">
        <v>700</v>
      </c>
      <c r="C1855" s="35" t="s">
        <v>5477</v>
      </c>
      <c r="D1855" s="35" t="s">
        <v>6458</v>
      </c>
      <c r="E1855" s="17" t="s">
        <v>74</v>
      </c>
      <c r="F1855" s="37" t="s">
        <v>6659</v>
      </c>
      <c r="G1855" s="37" t="s">
        <v>6660</v>
      </c>
      <c r="H1855" s="19">
        <v>43423</v>
      </c>
      <c r="I1855" s="19">
        <v>44335</v>
      </c>
      <c r="J1855" s="19" t="str">
        <f ca="1">IF(Ugovori_OPULJP[[#This Row],[DATUM ZAVRŠETKA OPERACIJE]]&lt;TODAY(),"završen","u provedbi")</f>
        <v>završen</v>
      </c>
      <c r="K1855" s="18" t="s">
        <v>31</v>
      </c>
      <c r="L1855" s="18" t="s">
        <v>31</v>
      </c>
      <c r="M1855" s="42">
        <v>0.85</v>
      </c>
      <c r="N1855" s="42">
        <v>0.15</v>
      </c>
      <c r="O1855" s="27">
        <f>Ugovori_OPULJP[[#This Row],[Bespovratna sredstva - Ukupno (EU+Nac) HRK
= Ukupna ugovorena vrijednost bespovratnih sredstava]]*Ugovori_OPULJP[[#This Row],[EU STOPA SUFINANCIRANJA %
EU CO-FINANCING RATE %]]</f>
        <v>5569300.3509999998</v>
      </c>
      <c r="P1855" s="27">
        <f>Ugovori_OPULJP[[#This Row],[Bespovratna sredstva - Ukupno (EU+Nac) HRK
= Ukupna ugovorena vrijednost bespovratnih sredstava]]*Ugovori_OPULJP[[#This Row],[STOPA NACIONALNOG SUFINANCIRANJA %]]</f>
        <v>982817.70899999992</v>
      </c>
      <c r="Q1855" s="27">
        <v>6552118.0599999996</v>
      </c>
      <c r="R1855" s="27">
        <v>0</v>
      </c>
      <c r="S1855" s="27">
        <v>0</v>
      </c>
      <c r="T1855" s="20">
        <f>Ugovori_OPULJP[[#This Row],[Bespovratna sredstva - Ukupno (EU+Nac) HRK
= Ukupna ugovorena vrijednost bespovratnih sredstava]]+Ugovori_OPULJP[[#This Row],[Javni doprinos korisnika - HRK]]+Ugovori_OPULJP[[#This Row],[Privatni doprinos korisnika - HRK]]</f>
        <v>6552118.0599999996</v>
      </c>
      <c r="U1855" s="17" t="s">
        <v>32</v>
      </c>
      <c r="V1855" s="17" t="s">
        <v>29</v>
      </c>
      <c r="W1855" s="35" t="s">
        <v>6661</v>
      </c>
      <c r="X1855" s="35" t="s">
        <v>5041</v>
      </c>
      <c r="Y1855" s="11"/>
    </row>
    <row r="1856" spans="1:25" ht="63.75" customHeight="1" x14ac:dyDescent="0.2">
      <c r="A1856" s="119" t="s">
        <v>6662</v>
      </c>
      <c r="B1856" s="34" t="s">
        <v>700</v>
      </c>
      <c r="C1856" s="35" t="s">
        <v>5477</v>
      </c>
      <c r="D1856" s="35" t="s">
        <v>6458</v>
      </c>
      <c r="E1856" s="17" t="s">
        <v>74</v>
      </c>
      <c r="F1856" s="37" t="s">
        <v>6663</v>
      </c>
      <c r="G1856" s="37" t="s">
        <v>6664</v>
      </c>
      <c r="H1856" s="19">
        <v>43370</v>
      </c>
      <c r="I1856" s="19">
        <v>44282</v>
      </c>
      <c r="J1856" s="19" t="str">
        <f ca="1">IF(Ugovori_OPULJP[[#This Row],[DATUM ZAVRŠETKA OPERACIJE]]&lt;TODAY(),"završen","u provedbi")</f>
        <v>završen</v>
      </c>
      <c r="K1856" s="18" t="s">
        <v>77</v>
      </c>
      <c r="L1856" s="18" t="s">
        <v>77</v>
      </c>
      <c r="M1856" s="42">
        <v>0.85</v>
      </c>
      <c r="N1856" s="42">
        <v>0.15</v>
      </c>
      <c r="O1856" s="27">
        <f>Ugovori_OPULJP[[#This Row],[Bespovratna sredstva - Ukupno (EU+Nac) HRK
= Ukupna ugovorena vrijednost bespovratnih sredstava]]*Ugovori_OPULJP[[#This Row],[EU STOPA SUFINANCIRANJA %
EU CO-FINANCING RATE %]]</f>
        <v>2800556.5655</v>
      </c>
      <c r="P1856" s="27">
        <f>Ugovori_OPULJP[[#This Row],[Bespovratna sredstva - Ukupno (EU+Nac) HRK
= Ukupna ugovorena vrijednost bespovratnih sredstava]]*Ugovori_OPULJP[[#This Row],[STOPA NACIONALNOG SUFINANCIRANJA %]]</f>
        <v>494215.86450000003</v>
      </c>
      <c r="Q1856" s="27">
        <v>3294772.43</v>
      </c>
      <c r="R1856" s="27">
        <v>0</v>
      </c>
      <c r="S1856" s="27">
        <v>0</v>
      </c>
      <c r="T1856" s="20">
        <f>Ugovori_OPULJP[[#This Row],[Bespovratna sredstva - Ukupno (EU+Nac) HRK
= Ukupna ugovorena vrijednost bespovratnih sredstava]]+Ugovori_OPULJP[[#This Row],[Javni doprinos korisnika - HRK]]+Ugovori_OPULJP[[#This Row],[Privatni doprinos korisnika - HRK]]</f>
        <v>3294772.43</v>
      </c>
      <c r="U1856" s="17" t="s">
        <v>32</v>
      </c>
      <c r="V1856" s="17" t="s">
        <v>29</v>
      </c>
      <c r="W1856" s="35" t="s">
        <v>6665</v>
      </c>
      <c r="X1856" s="35" t="s">
        <v>5041</v>
      </c>
      <c r="Y1856" s="11"/>
    </row>
    <row r="1857" spans="1:25" ht="63.75" customHeight="1" x14ac:dyDescent="0.2">
      <c r="A1857" s="119" t="s">
        <v>6666</v>
      </c>
      <c r="B1857" s="34" t="s">
        <v>700</v>
      </c>
      <c r="C1857" s="35" t="s">
        <v>5477</v>
      </c>
      <c r="D1857" s="35" t="s">
        <v>6458</v>
      </c>
      <c r="E1857" s="17" t="s">
        <v>74</v>
      </c>
      <c r="F1857" s="37" t="s">
        <v>6667</v>
      </c>
      <c r="G1857" s="37" t="s">
        <v>3875</v>
      </c>
      <c r="H1857" s="19">
        <v>43370</v>
      </c>
      <c r="I1857" s="19">
        <v>44282</v>
      </c>
      <c r="J1857" s="19" t="str">
        <f ca="1">IF(Ugovori_OPULJP[[#This Row],[DATUM ZAVRŠETKA OPERACIJE]]&lt;TODAY(),"završen","u provedbi")</f>
        <v>završen</v>
      </c>
      <c r="K1857" s="18" t="s">
        <v>77</v>
      </c>
      <c r="L1857" s="18" t="s">
        <v>77</v>
      </c>
      <c r="M1857" s="42">
        <v>0.85</v>
      </c>
      <c r="N1857" s="42">
        <v>0.15</v>
      </c>
      <c r="O1857" s="27">
        <f>Ugovori_OPULJP[[#This Row],[Bespovratna sredstva - Ukupno (EU+Nac) HRK
= Ukupna ugovorena vrijednost bespovratnih sredstava]]*Ugovori_OPULJP[[#This Row],[EU STOPA SUFINANCIRANJA %
EU CO-FINANCING RATE %]]</f>
        <v>2899555.3004999999</v>
      </c>
      <c r="P1857" s="27">
        <f>Ugovori_OPULJP[[#This Row],[Bespovratna sredstva - Ukupno (EU+Nac) HRK
= Ukupna ugovorena vrijednost bespovratnih sredstava]]*Ugovori_OPULJP[[#This Row],[STOPA NACIONALNOG SUFINANCIRANJA %]]</f>
        <v>511686.22949999996</v>
      </c>
      <c r="Q1857" s="27">
        <v>3411241.53</v>
      </c>
      <c r="R1857" s="27">
        <v>0</v>
      </c>
      <c r="S1857" s="27">
        <v>0</v>
      </c>
      <c r="T1857" s="20">
        <f>Ugovori_OPULJP[[#This Row],[Bespovratna sredstva - Ukupno (EU+Nac) HRK
= Ukupna ugovorena vrijednost bespovratnih sredstava]]+Ugovori_OPULJP[[#This Row],[Javni doprinos korisnika - HRK]]+Ugovori_OPULJP[[#This Row],[Privatni doprinos korisnika - HRK]]</f>
        <v>3411241.53</v>
      </c>
      <c r="U1857" s="17" t="s">
        <v>32</v>
      </c>
      <c r="V1857" s="17" t="s">
        <v>29</v>
      </c>
      <c r="W1857" s="35" t="s">
        <v>6668</v>
      </c>
      <c r="X1857" s="35" t="s">
        <v>5041</v>
      </c>
      <c r="Y1857" s="11"/>
    </row>
    <row r="1858" spans="1:25" ht="63.75" customHeight="1" x14ac:dyDescent="0.2">
      <c r="A1858" s="119" t="s">
        <v>6669</v>
      </c>
      <c r="B1858" s="34" t="s">
        <v>700</v>
      </c>
      <c r="C1858" s="35" t="s">
        <v>5477</v>
      </c>
      <c r="D1858" s="35" t="s">
        <v>6458</v>
      </c>
      <c r="E1858" s="17" t="s">
        <v>74</v>
      </c>
      <c r="F1858" s="37" t="s">
        <v>6670</v>
      </c>
      <c r="G1858" s="37" t="s">
        <v>6671</v>
      </c>
      <c r="H1858" s="19">
        <v>43423</v>
      </c>
      <c r="I1858" s="19">
        <v>44335</v>
      </c>
      <c r="J1858" s="19" t="str">
        <f ca="1">IF(Ugovori_OPULJP[[#This Row],[DATUM ZAVRŠETKA OPERACIJE]]&lt;TODAY(),"završen","u provedbi")</f>
        <v>završen</v>
      </c>
      <c r="K1858" s="18" t="s">
        <v>31</v>
      </c>
      <c r="L1858" s="18" t="s">
        <v>31</v>
      </c>
      <c r="M1858" s="42">
        <v>0.85</v>
      </c>
      <c r="N1858" s="42">
        <v>0.15</v>
      </c>
      <c r="O1858" s="27">
        <f>Ugovori_OPULJP[[#This Row],[Bespovratna sredstva - Ukupno (EU+Nac) HRK
= Ukupna ugovorena vrijednost bespovratnih sredstava]]*Ugovori_OPULJP[[#This Row],[EU STOPA SUFINANCIRANJA %
EU CO-FINANCING RATE %]]</f>
        <v>8388059.6834999993</v>
      </c>
      <c r="P1858" s="27">
        <f>Ugovori_OPULJP[[#This Row],[Bespovratna sredstva - Ukupno (EU+Nac) HRK
= Ukupna ugovorena vrijednost bespovratnih sredstava]]*Ugovori_OPULJP[[#This Row],[STOPA NACIONALNOG SUFINANCIRANJA %]]</f>
        <v>1480245.8265</v>
      </c>
      <c r="Q1858" s="27">
        <v>9868305.5099999998</v>
      </c>
      <c r="R1858" s="27">
        <v>0</v>
      </c>
      <c r="S1858" s="27">
        <v>0</v>
      </c>
      <c r="T1858" s="20">
        <f>Ugovori_OPULJP[[#This Row],[Bespovratna sredstva - Ukupno (EU+Nac) HRK
= Ukupna ugovorena vrijednost bespovratnih sredstava]]+Ugovori_OPULJP[[#This Row],[Javni doprinos korisnika - HRK]]+Ugovori_OPULJP[[#This Row],[Privatni doprinos korisnika - HRK]]</f>
        <v>9868305.5099999998</v>
      </c>
      <c r="U1858" s="17" t="s">
        <v>32</v>
      </c>
      <c r="V1858" s="17" t="s">
        <v>29</v>
      </c>
      <c r="W1858" s="35" t="s">
        <v>6672</v>
      </c>
      <c r="X1858" s="35" t="s">
        <v>5041</v>
      </c>
      <c r="Y1858" s="11"/>
    </row>
    <row r="1859" spans="1:25" ht="63.75" customHeight="1" x14ac:dyDescent="0.2">
      <c r="A1859" s="119" t="s">
        <v>6673</v>
      </c>
      <c r="B1859" s="34" t="s">
        <v>700</v>
      </c>
      <c r="C1859" s="35" t="s">
        <v>5477</v>
      </c>
      <c r="D1859" s="35" t="s">
        <v>6458</v>
      </c>
      <c r="E1859" s="17" t="s">
        <v>74</v>
      </c>
      <c r="F1859" s="37" t="s">
        <v>6674</v>
      </c>
      <c r="G1859" s="37" t="s">
        <v>6675</v>
      </c>
      <c r="H1859" s="19">
        <v>43497</v>
      </c>
      <c r="I1859" s="19">
        <v>44409</v>
      </c>
      <c r="J1859" s="19" t="str">
        <f ca="1">IF(Ugovori_OPULJP[[#This Row],[DATUM ZAVRŠETKA OPERACIJE]]&lt;TODAY(),"završen","u provedbi")</f>
        <v>završen</v>
      </c>
      <c r="K1859" s="18" t="s">
        <v>243</v>
      </c>
      <c r="L1859" s="18" t="s">
        <v>243</v>
      </c>
      <c r="M1859" s="42">
        <v>0.85</v>
      </c>
      <c r="N1859" s="42">
        <v>0.15</v>
      </c>
      <c r="O1859" s="27">
        <f>Ugovori_OPULJP[[#This Row],[Bespovratna sredstva - Ukupno (EU+Nac) HRK
= Ukupna ugovorena vrijednost bespovratnih sredstava]]*Ugovori_OPULJP[[#This Row],[EU STOPA SUFINANCIRANJA %
EU CO-FINANCING RATE %]]</f>
        <v>6298874.0084999995</v>
      </c>
      <c r="P1859" s="27">
        <f>Ugovori_OPULJP[[#This Row],[Bespovratna sredstva - Ukupno (EU+Nac) HRK
= Ukupna ugovorena vrijednost bespovratnih sredstava]]*Ugovori_OPULJP[[#This Row],[STOPA NACIONALNOG SUFINANCIRANJA %]]</f>
        <v>1111566.0015</v>
      </c>
      <c r="Q1859" s="27">
        <v>7410440.0099999998</v>
      </c>
      <c r="R1859" s="27">
        <v>0</v>
      </c>
      <c r="S1859" s="27">
        <v>0</v>
      </c>
      <c r="T1859" s="20">
        <f>Ugovori_OPULJP[[#This Row],[Bespovratna sredstva - Ukupno (EU+Nac) HRK
= Ukupna ugovorena vrijednost bespovratnih sredstava]]+Ugovori_OPULJP[[#This Row],[Javni doprinos korisnika - HRK]]+Ugovori_OPULJP[[#This Row],[Privatni doprinos korisnika - HRK]]</f>
        <v>7410440.0099999998</v>
      </c>
      <c r="U1859" s="17" t="s">
        <v>32</v>
      </c>
      <c r="V1859" s="17" t="s">
        <v>29</v>
      </c>
      <c r="W1859" s="35" t="s">
        <v>6676</v>
      </c>
      <c r="X1859" s="35" t="s">
        <v>5041</v>
      </c>
      <c r="Y1859" s="11"/>
    </row>
    <row r="1860" spans="1:25" ht="63.75" customHeight="1" x14ac:dyDescent="0.2">
      <c r="A1860" s="119" t="s">
        <v>6677</v>
      </c>
      <c r="B1860" s="34" t="s">
        <v>700</v>
      </c>
      <c r="C1860" s="35" t="s">
        <v>5477</v>
      </c>
      <c r="D1860" s="35" t="s">
        <v>6458</v>
      </c>
      <c r="E1860" s="17" t="s">
        <v>74</v>
      </c>
      <c r="F1860" s="37" t="s">
        <v>6678</v>
      </c>
      <c r="G1860" s="37" t="s">
        <v>4529</v>
      </c>
      <c r="H1860" s="19">
        <v>43557</v>
      </c>
      <c r="I1860" s="19">
        <v>44471</v>
      </c>
      <c r="J1860" s="19" t="str">
        <f ca="1">IF(Ugovori_OPULJP[[#This Row],[DATUM ZAVRŠETKA OPERACIJE]]&lt;TODAY(),"završen","u provedbi")</f>
        <v>završen</v>
      </c>
      <c r="K1860" s="18" t="s">
        <v>248</v>
      </c>
      <c r="L1860" s="18" t="s">
        <v>248</v>
      </c>
      <c r="M1860" s="42">
        <v>0.85</v>
      </c>
      <c r="N1860" s="42">
        <v>0.15</v>
      </c>
      <c r="O1860" s="27">
        <f>Ugovori_OPULJP[[#This Row],[Bespovratna sredstva - Ukupno (EU+Nac) HRK
= Ukupna ugovorena vrijednost bespovratnih sredstava]]*Ugovori_OPULJP[[#This Row],[EU STOPA SUFINANCIRANJA %
EU CO-FINANCING RATE %]]</f>
        <v>1261303.5504999999</v>
      </c>
      <c r="P1860" s="27">
        <f>Ugovori_OPULJP[[#This Row],[Bespovratna sredstva - Ukupno (EU+Nac) HRK
= Ukupna ugovorena vrijednost bespovratnih sredstava]]*Ugovori_OPULJP[[#This Row],[STOPA NACIONALNOG SUFINANCIRANJA %]]</f>
        <v>222582.97949999999</v>
      </c>
      <c r="Q1860" s="27">
        <v>1483886.53</v>
      </c>
      <c r="R1860" s="27">
        <v>0</v>
      </c>
      <c r="S1860" s="27">
        <v>0</v>
      </c>
      <c r="T1860" s="20">
        <f>Ugovori_OPULJP[[#This Row],[Bespovratna sredstva - Ukupno (EU+Nac) HRK
= Ukupna ugovorena vrijednost bespovratnih sredstava]]+Ugovori_OPULJP[[#This Row],[Javni doprinos korisnika - HRK]]+Ugovori_OPULJP[[#This Row],[Privatni doprinos korisnika - HRK]]</f>
        <v>1483886.53</v>
      </c>
      <c r="U1860" s="17" t="s">
        <v>32</v>
      </c>
      <c r="V1860" s="17" t="s">
        <v>29</v>
      </c>
      <c r="W1860" s="35" t="s">
        <v>6679</v>
      </c>
      <c r="X1860" s="35" t="s">
        <v>5041</v>
      </c>
      <c r="Y1860" s="11"/>
    </row>
    <row r="1861" spans="1:25" ht="63.75" customHeight="1" x14ac:dyDescent="0.2">
      <c r="A1861" s="119" t="s">
        <v>6680</v>
      </c>
      <c r="B1861" s="34" t="s">
        <v>700</v>
      </c>
      <c r="C1861" s="35" t="s">
        <v>5477</v>
      </c>
      <c r="D1861" s="35" t="s">
        <v>6458</v>
      </c>
      <c r="E1861" s="17" t="s">
        <v>74</v>
      </c>
      <c r="F1861" s="37" t="s">
        <v>6681</v>
      </c>
      <c r="G1861" s="37" t="s">
        <v>6682</v>
      </c>
      <c r="H1861" s="19">
        <v>43557</v>
      </c>
      <c r="I1861" s="19">
        <v>44471</v>
      </c>
      <c r="J1861" s="19" t="str">
        <f ca="1">IF(Ugovori_OPULJP[[#This Row],[DATUM ZAVRŠETKA OPERACIJE]]&lt;TODAY(),"završen","u provedbi")</f>
        <v>završen</v>
      </c>
      <c r="K1861" s="18" t="s">
        <v>248</v>
      </c>
      <c r="L1861" s="18" t="s">
        <v>248</v>
      </c>
      <c r="M1861" s="42">
        <v>0.85</v>
      </c>
      <c r="N1861" s="42">
        <v>0.15</v>
      </c>
      <c r="O1861" s="27">
        <f>Ugovori_OPULJP[[#This Row],[Bespovratna sredstva - Ukupno (EU+Nac) HRK
= Ukupna ugovorena vrijednost bespovratnih sredstava]]*Ugovori_OPULJP[[#This Row],[EU STOPA SUFINANCIRANJA %
EU CO-FINANCING RATE %]]</f>
        <v>802281.07649999997</v>
      </c>
      <c r="P1861" s="27">
        <f>Ugovori_OPULJP[[#This Row],[Bespovratna sredstva - Ukupno (EU+Nac) HRK
= Ukupna ugovorena vrijednost bespovratnih sredstava]]*Ugovori_OPULJP[[#This Row],[STOPA NACIONALNOG SUFINANCIRANJA %]]</f>
        <v>141579.0135</v>
      </c>
      <c r="Q1861" s="27">
        <v>943860.09</v>
      </c>
      <c r="R1861" s="27">
        <v>0</v>
      </c>
      <c r="S1861" s="27">
        <v>0</v>
      </c>
      <c r="T1861" s="20">
        <f>Ugovori_OPULJP[[#This Row],[Bespovratna sredstva - Ukupno (EU+Nac) HRK
= Ukupna ugovorena vrijednost bespovratnih sredstava]]+Ugovori_OPULJP[[#This Row],[Javni doprinos korisnika - HRK]]+Ugovori_OPULJP[[#This Row],[Privatni doprinos korisnika - HRK]]</f>
        <v>943860.09</v>
      </c>
      <c r="U1861" s="17" t="s">
        <v>32</v>
      </c>
      <c r="V1861" s="17" t="s">
        <v>29</v>
      </c>
      <c r="W1861" s="35" t="s">
        <v>6683</v>
      </c>
      <c r="X1861" s="35" t="s">
        <v>5041</v>
      </c>
      <c r="Y1861" s="11"/>
    </row>
    <row r="1862" spans="1:25" ht="63.75" customHeight="1" x14ac:dyDescent="0.2">
      <c r="A1862" s="119" t="s">
        <v>6684</v>
      </c>
      <c r="B1862" s="34" t="s">
        <v>700</v>
      </c>
      <c r="C1862" s="35" t="s">
        <v>5477</v>
      </c>
      <c r="D1862" s="35" t="s">
        <v>6458</v>
      </c>
      <c r="E1862" s="17" t="s">
        <v>74</v>
      </c>
      <c r="F1862" s="37" t="s">
        <v>6685</v>
      </c>
      <c r="G1862" s="37" t="s">
        <v>6686</v>
      </c>
      <c r="H1862" s="19">
        <v>43370</v>
      </c>
      <c r="I1862" s="19">
        <v>44162</v>
      </c>
      <c r="J1862" s="19" t="str">
        <f ca="1">IF(Ugovori_OPULJP[[#This Row],[DATUM ZAVRŠETKA OPERACIJE]]&lt;TODAY(),"završen","u provedbi")</f>
        <v>završen</v>
      </c>
      <c r="K1862" s="18" t="s">
        <v>198</v>
      </c>
      <c r="L1862" s="18" t="s">
        <v>198</v>
      </c>
      <c r="M1862" s="42">
        <v>0.85</v>
      </c>
      <c r="N1862" s="42">
        <v>0.15</v>
      </c>
      <c r="O1862" s="27">
        <f>Ugovori_OPULJP[[#This Row],[Bespovratna sredstva - Ukupno (EU+Nac) HRK
= Ukupna ugovorena vrijednost bespovratnih sredstava]]*Ugovori_OPULJP[[#This Row],[EU STOPA SUFINANCIRANJA %
EU CO-FINANCING RATE %]]</f>
        <v>653465.22699999996</v>
      </c>
      <c r="P1862" s="27">
        <f>Ugovori_OPULJP[[#This Row],[Bespovratna sredstva - Ukupno (EU+Nac) HRK
= Ukupna ugovorena vrijednost bespovratnih sredstava]]*Ugovori_OPULJP[[#This Row],[STOPA NACIONALNOG SUFINANCIRANJA %]]</f>
        <v>115317.393</v>
      </c>
      <c r="Q1862" s="27">
        <v>768782.62</v>
      </c>
      <c r="R1862" s="27">
        <v>0</v>
      </c>
      <c r="S1862" s="27">
        <v>0</v>
      </c>
      <c r="T1862" s="20">
        <f>Ugovori_OPULJP[[#This Row],[Bespovratna sredstva - Ukupno (EU+Nac) HRK
= Ukupna ugovorena vrijednost bespovratnih sredstava]]+Ugovori_OPULJP[[#This Row],[Javni doprinos korisnika - HRK]]+Ugovori_OPULJP[[#This Row],[Privatni doprinos korisnika - HRK]]</f>
        <v>768782.62</v>
      </c>
      <c r="U1862" s="17" t="s">
        <v>32</v>
      </c>
      <c r="V1862" s="17" t="s">
        <v>29</v>
      </c>
      <c r="W1862" s="35" t="s">
        <v>6687</v>
      </c>
      <c r="X1862" s="35" t="s">
        <v>5041</v>
      </c>
      <c r="Y1862" s="11"/>
    </row>
    <row r="1863" spans="1:25" ht="63.75" customHeight="1" x14ac:dyDescent="0.2">
      <c r="A1863" s="119" t="s">
        <v>6688</v>
      </c>
      <c r="B1863" s="34" t="s">
        <v>700</v>
      </c>
      <c r="C1863" s="35" t="s">
        <v>5477</v>
      </c>
      <c r="D1863" s="35" t="s">
        <v>6458</v>
      </c>
      <c r="E1863" s="17" t="s">
        <v>74</v>
      </c>
      <c r="F1863" s="37" t="s">
        <v>6689</v>
      </c>
      <c r="G1863" s="37" t="s">
        <v>6690</v>
      </c>
      <c r="H1863" s="19">
        <v>43424</v>
      </c>
      <c r="I1863" s="19">
        <v>44336</v>
      </c>
      <c r="J1863" s="19" t="str">
        <f ca="1">IF(Ugovori_OPULJP[[#This Row],[DATUM ZAVRŠETKA OPERACIJE]]&lt;TODAY(),"završen","u provedbi")</f>
        <v>završen</v>
      </c>
      <c r="K1863" s="18" t="s">
        <v>77</v>
      </c>
      <c r="L1863" s="18" t="s">
        <v>77</v>
      </c>
      <c r="M1863" s="42">
        <v>0.85</v>
      </c>
      <c r="N1863" s="42">
        <v>0.15</v>
      </c>
      <c r="O1863" s="27">
        <f>Ugovori_OPULJP[[#This Row],[Bespovratna sredstva - Ukupno (EU+Nac) HRK
= Ukupna ugovorena vrijednost bespovratnih sredstava]]*Ugovori_OPULJP[[#This Row],[EU STOPA SUFINANCIRANJA %
EU CO-FINANCING RATE %]]</f>
        <v>4210437.9060000004</v>
      </c>
      <c r="P1863" s="27">
        <f>Ugovori_OPULJP[[#This Row],[Bespovratna sredstva - Ukupno (EU+Nac) HRK
= Ukupna ugovorena vrijednost bespovratnih sredstava]]*Ugovori_OPULJP[[#This Row],[STOPA NACIONALNOG SUFINANCIRANJA %]]</f>
        <v>743018.45400000003</v>
      </c>
      <c r="Q1863" s="27">
        <v>4953456.3600000003</v>
      </c>
      <c r="R1863" s="27">
        <v>0</v>
      </c>
      <c r="S1863" s="27">
        <v>0</v>
      </c>
      <c r="T1863" s="20">
        <f>Ugovori_OPULJP[[#This Row],[Bespovratna sredstva - Ukupno (EU+Nac) HRK
= Ukupna ugovorena vrijednost bespovratnih sredstava]]+Ugovori_OPULJP[[#This Row],[Javni doprinos korisnika - HRK]]+Ugovori_OPULJP[[#This Row],[Privatni doprinos korisnika - HRK]]</f>
        <v>4953456.3600000003</v>
      </c>
      <c r="U1863" s="17" t="s">
        <v>32</v>
      </c>
      <c r="V1863" s="17" t="s">
        <v>29</v>
      </c>
      <c r="W1863" s="35" t="s">
        <v>6691</v>
      </c>
      <c r="X1863" s="35" t="s">
        <v>5041</v>
      </c>
      <c r="Y1863" s="11"/>
    </row>
    <row r="1864" spans="1:25" ht="63.75" customHeight="1" x14ac:dyDescent="0.2">
      <c r="A1864" s="119" t="s">
        <v>6692</v>
      </c>
      <c r="B1864" s="34" t="s">
        <v>700</v>
      </c>
      <c r="C1864" s="35" t="s">
        <v>5477</v>
      </c>
      <c r="D1864" s="35" t="s">
        <v>6458</v>
      </c>
      <c r="E1864" s="17" t="s">
        <v>74</v>
      </c>
      <c r="F1864" s="37" t="s">
        <v>6693</v>
      </c>
      <c r="G1864" s="37" t="s">
        <v>6694</v>
      </c>
      <c r="H1864" s="19">
        <v>43423</v>
      </c>
      <c r="I1864" s="19">
        <v>44335</v>
      </c>
      <c r="J1864" s="19" t="str">
        <f ca="1">IF(Ugovori_OPULJP[[#This Row],[DATUM ZAVRŠETKA OPERACIJE]]&lt;TODAY(),"završen","u provedbi")</f>
        <v>završen</v>
      </c>
      <c r="K1864" s="18" t="s">
        <v>171</v>
      </c>
      <c r="L1864" s="18" t="s">
        <v>171</v>
      </c>
      <c r="M1864" s="42">
        <v>0.85</v>
      </c>
      <c r="N1864" s="42">
        <v>0.15</v>
      </c>
      <c r="O1864" s="27">
        <f>Ugovori_OPULJP[[#This Row],[Bespovratna sredstva - Ukupno (EU+Nac) HRK
= Ukupna ugovorena vrijednost bespovratnih sredstava]]*Ugovori_OPULJP[[#This Row],[EU STOPA SUFINANCIRANJA %
EU CO-FINANCING RATE %]]</f>
        <v>1030062.2574999999</v>
      </c>
      <c r="P1864" s="27">
        <f>Ugovori_OPULJP[[#This Row],[Bespovratna sredstva - Ukupno (EU+Nac) HRK
= Ukupna ugovorena vrijednost bespovratnih sredstava]]*Ugovori_OPULJP[[#This Row],[STOPA NACIONALNOG SUFINANCIRANJA %]]</f>
        <v>181775.69249999998</v>
      </c>
      <c r="Q1864" s="27">
        <v>1211837.95</v>
      </c>
      <c r="R1864" s="27">
        <v>0</v>
      </c>
      <c r="S1864" s="27">
        <v>0</v>
      </c>
      <c r="T1864" s="20">
        <f>Ugovori_OPULJP[[#This Row],[Bespovratna sredstva - Ukupno (EU+Nac) HRK
= Ukupna ugovorena vrijednost bespovratnih sredstava]]+Ugovori_OPULJP[[#This Row],[Javni doprinos korisnika - HRK]]+Ugovori_OPULJP[[#This Row],[Privatni doprinos korisnika - HRK]]</f>
        <v>1211837.95</v>
      </c>
      <c r="U1864" s="17" t="s">
        <v>32</v>
      </c>
      <c r="V1864" s="17" t="s">
        <v>29</v>
      </c>
      <c r="W1864" s="35" t="s">
        <v>6695</v>
      </c>
      <c r="X1864" s="35" t="s">
        <v>5041</v>
      </c>
      <c r="Y1864" s="11"/>
    </row>
    <row r="1865" spans="1:25" ht="63.75" customHeight="1" x14ac:dyDescent="0.2">
      <c r="A1865" s="119" t="s">
        <v>6696</v>
      </c>
      <c r="B1865" s="34" t="s">
        <v>700</v>
      </c>
      <c r="C1865" s="35" t="s">
        <v>5477</v>
      </c>
      <c r="D1865" s="35" t="s">
        <v>6458</v>
      </c>
      <c r="E1865" s="17" t="s">
        <v>74</v>
      </c>
      <c r="F1865" s="37" t="s">
        <v>6697</v>
      </c>
      <c r="G1865" s="37" t="s">
        <v>6698</v>
      </c>
      <c r="H1865" s="19">
        <v>43497</v>
      </c>
      <c r="I1865" s="19">
        <v>44409</v>
      </c>
      <c r="J1865" s="19" t="str">
        <f ca="1">IF(Ugovori_OPULJP[[#This Row],[DATUM ZAVRŠETKA OPERACIJE]]&lt;TODAY(),"završen","u provedbi")</f>
        <v>završen</v>
      </c>
      <c r="K1865" s="18" t="s">
        <v>243</v>
      </c>
      <c r="L1865" s="18" t="s">
        <v>243</v>
      </c>
      <c r="M1865" s="42">
        <v>0.85</v>
      </c>
      <c r="N1865" s="42">
        <v>0.15</v>
      </c>
      <c r="O1865" s="27">
        <f>Ugovori_OPULJP[[#This Row],[Bespovratna sredstva - Ukupno (EU+Nac) HRK
= Ukupna ugovorena vrijednost bespovratnih sredstava]]*Ugovori_OPULJP[[#This Row],[EU STOPA SUFINANCIRANJA %
EU CO-FINANCING RATE %]]</f>
        <v>10819483.620999999</v>
      </c>
      <c r="P1865" s="27">
        <f>Ugovori_OPULJP[[#This Row],[Bespovratna sredstva - Ukupno (EU+Nac) HRK
= Ukupna ugovorena vrijednost bespovratnih sredstava]]*Ugovori_OPULJP[[#This Row],[STOPA NACIONALNOG SUFINANCIRANJA %]]</f>
        <v>1909320.639</v>
      </c>
      <c r="Q1865" s="27">
        <v>12728804.26</v>
      </c>
      <c r="R1865" s="27">
        <v>0</v>
      </c>
      <c r="S1865" s="27">
        <v>0</v>
      </c>
      <c r="T1865" s="20">
        <f>Ugovori_OPULJP[[#This Row],[Bespovratna sredstva - Ukupno (EU+Nac) HRK
= Ukupna ugovorena vrijednost bespovratnih sredstava]]+Ugovori_OPULJP[[#This Row],[Javni doprinos korisnika - HRK]]+Ugovori_OPULJP[[#This Row],[Privatni doprinos korisnika - HRK]]</f>
        <v>12728804.26</v>
      </c>
      <c r="U1865" s="17" t="s">
        <v>32</v>
      </c>
      <c r="V1865" s="17" t="s">
        <v>29</v>
      </c>
      <c r="W1865" s="35" t="s">
        <v>6699</v>
      </c>
      <c r="X1865" s="35" t="s">
        <v>5041</v>
      </c>
      <c r="Y1865" s="11"/>
    </row>
    <row r="1866" spans="1:25" ht="63.75" customHeight="1" x14ac:dyDescent="0.2">
      <c r="A1866" s="119" t="s">
        <v>6700</v>
      </c>
      <c r="B1866" s="34" t="s">
        <v>700</v>
      </c>
      <c r="C1866" s="35" t="s">
        <v>5477</v>
      </c>
      <c r="D1866" s="35" t="s">
        <v>6701</v>
      </c>
      <c r="E1866" s="17" t="s">
        <v>74</v>
      </c>
      <c r="F1866" s="37" t="s">
        <v>6702</v>
      </c>
      <c r="G1866" s="37" t="s">
        <v>2137</v>
      </c>
      <c r="H1866" s="19">
        <v>43545</v>
      </c>
      <c r="I1866" s="19">
        <v>44337</v>
      </c>
      <c r="J1866" s="19" t="str">
        <f ca="1">IF(Ugovori_OPULJP[[#This Row],[DATUM ZAVRŠETKA OPERACIJE]]&lt;TODAY(),"završen","u provedbi")</f>
        <v>završen</v>
      </c>
      <c r="K1866" s="18" t="s">
        <v>152</v>
      </c>
      <c r="L1866" s="18" t="s">
        <v>31</v>
      </c>
      <c r="M1866" s="42">
        <v>0.85</v>
      </c>
      <c r="N1866" s="42">
        <v>0.15</v>
      </c>
      <c r="O1866" s="27">
        <f>Ugovori_OPULJP[[#This Row],[Bespovratna sredstva - Ukupno (EU+Nac) HRK
= Ukupna ugovorena vrijednost bespovratnih sredstava]]*Ugovori_OPULJP[[#This Row],[EU STOPA SUFINANCIRANJA %
EU CO-FINANCING RATE %]]</f>
        <v>934931.15</v>
      </c>
      <c r="P1866" s="27">
        <f>Ugovori_OPULJP[[#This Row],[Bespovratna sredstva - Ukupno (EU+Nac) HRK
= Ukupna ugovorena vrijednost bespovratnih sredstava]]*Ugovori_OPULJP[[#This Row],[STOPA NACIONALNOG SUFINANCIRANJA %]]</f>
        <v>164987.85</v>
      </c>
      <c r="Q1866" s="27">
        <v>1099919</v>
      </c>
      <c r="R1866" s="27">
        <v>0</v>
      </c>
      <c r="S1866" s="27">
        <v>0</v>
      </c>
      <c r="T1866" s="20">
        <f>Ugovori_OPULJP[[#This Row],[Bespovratna sredstva - Ukupno (EU+Nac) HRK
= Ukupna ugovorena vrijednost bespovratnih sredstava]]+Ugovori_OPULJP[[#This Row],[Javni doprinos korisnika - HRK]]+Ugovori_OPULJP[[#This Row],[Privatni doprinos korisnika - HRK]]</f>
        <v>1099919</v>
      </c>
      <c r="U1866" s="17" t="s">
        <v>32</v>
      </c>
      <c r="V1866" s="17" t="s">
        <v>29</v>
      </c>
      <c r="W1866" s="35" t="s">
        <v>6703</v>
      </c>
      <c r="X1866" s="35" t="s">
        <v>5041</v>
      </c>
      <c r="Y1866" s="11"/>
    </row>
    <row r="1867" spans="1:25" ht="63.75" customHeight="1" x14ac:dyDescent="0.2">
      <c r="A1867" s="119" t="s">
        <v>6704</v>
      </c>
      <c r="B1867" s="34" t="s">
        <v>700</v>
      </c>
      <c r="C1867" s="35" t="s">
        <v>5477</v>
      </c>
      <c r="D1867" s="35" t="s">
        <v>6701</v>
      </c>
      <c r="E1867" s="17" t="s">
        <v>74</v>
      </c>
      <c r="F1867" s="37" t="s">
        <v>6705</v>
      </c>
      <c r="G1867" s="37" t="s">
        <v>269</v>
      </c>
      <c r="H1867" s="19">
        <v>43542</v>
      </c>
      <c r="I1867" s="19">
        <v>44395</v>
      </c>
      <c r="J1867" s="19" t="str">
        <f ca="1">IF(Ugovori_OPULJP[[#This Row],[DATUM ZAVRŠETKA OPERACIJE]]&lt;TODAY(),"završen","u provedbi")</f>
        <v>završen</v>
      </c>
      <c r="K1867" s="18" t="s">
        <v>2354</v>
      </c>
      <c r="L1867" s="18" t="s">
        <v>92</v>
      </c>
      <c r="M1867" s="42">
        <v>0.85</v>
      </c>
      <c r="N1867" s="42">
        <v>0.15</v>
      </c>
      <c r="O1867" s="27">
        <f>Ugovori_OPULJP[[#This Row],[Bespovratna sredstva - Ukupno (EU+Nac) HRK
= Ukupna ugovorena vrijednost bespovratnih sredstava]]*Ugovori_OPULJP[[#This Row],[EU STOPA SUFINANCIRANJA %
EU CO-FINANCING RATE %]]</f>
        <v>825885.5</v>
      </c>
      <c r="P1867" s="27">
        <f>Ugovori_OPULJP[[#This Row],[Bespovratna sredstva - Ukupno (EU+Nac) HRK
= Ukupna ugovorena vrijednost bespovratnih sredstava]]*Ugovori_OPULJP[[#This Row],[STOPA NACIONALNOG SUFINANCIRANJA %]]</f>
        <v>145744.5</v>
      </c>
      <c r="Q1867" s="27">
        <v>971630</v>
      </c>
      <c r="R1867" s="27">
        <v>0</v>
      </c>
      <c r="S1867" s="27">
        <v>0</v>
      </c>
      <c r="T1867" s="20">
        <f>Ugovori_OPULJP[[#This Row],[Bespovratna sredstva - Ukupno (EU+Nac) HRK
= Ukupna ugovorena vrijednost bespovratnih sredstava]]+Ugovori_OPULJP[[#This Row],[Javni doprinos korisnika - HRK]]+Ugovori_OPULJP[[#This Row],[Privatni doprinos korisnika - HRK]]</f>
        <v>971630</v>
      </c>
      <c r="U1867" s="17" t="s">
        <v>32</v>
      </c>
      <c r="V1867" s="17" t="s">
        <v>29</v>
      </c>
      <c r="W1867" s="35" t="s">
        <v>6706</v>
      </c>
      <c r="X1867" s="35" t="s">
        <v>5041</v>
      </c>
      <c r="Y1867" s="11"/>
    </row>
    <row r="1868" spans="1:25" ht="76.5" customHeight="1" x14ac:dyDescent="0.2">
      <c r="A1868" s="119" t="s">
        <v>6707</v>
      </c>
      <c r="B1868" s="34" t="s">
        <v>700</v>
      </c>
      <c r="C1868" s="35" t="s">
        <v>5477</v>
      </c>
      <c r="D1868" s="35" t="s">
        <v>6701</v>
      </c>
      <c r="E1868" s="17" t="s">
        <v>74</v>
      </c>
      <c r="F1868" s="37" t="s">
        <v>12907</v>
      </c>
      <c r="G1868" s="37" t="s">
        <v>6708</v>
      </c>
      <c r="H1868" s="19">
        <v>43545</v>
      </c>
      <c r="I1868" s="19">
        <v>44337</v>
      </c>
      <c r="J1868" s="19" t="str">
        <f ca="1">IF(Ugovori_OPULJP[[#This Row],[DATUM ZAVRŠETKA OPERACIJE]]&lt;TODAY(),"završen","u provedbi")</f>
        <v>završen</v>
      </c>
      <c r="K1868" s="18" t="s">
        <v>152</v>
      </c>
      <c r="L1868" s="18" t="s">
        <v>31</v>
      </c>
      <c r="M1868" s="42">
        <v>0.85</v>
      </c>
      <c r="N1868" s="42">
        <v>0.15</v>
      </c>
      <c r="O1868" s="27">
        <f>Ugovori_OPULJP[[#This Row],[Bespovratna sredstva - Ukupno (EU+Nac) HRK
= Ukupna ugovorena vrijednost bespovratnih sredstava]]*Ugovori_OPULJP[[#This Row],[EU STOPA SUFINANCIRANJA %
EU CO-FINANCING RATE %]]</f>
        <v>536105.19999999995</v>
      </c>
      <c r="P1868" s="27">
        <f>Ugovori_OPULJP[[#This Row],[Bespovratna sredstva - Ukupno (EU+Nac) HRK
= Ukupna ugovorena vrijednost bespovratnih sredstava]]*Ugovori_OPULJP[[#This Row],[STOPA NACIONALNOG SUFINANCIRANJA %]]</f>
        <v>94606.8</v>
      </c>
      <c r="Q1868" s="27">
        <v>630712</v>
      </c>
      <c r="R1868" s="27">
        <v>0</v>
      </c>
      <c r="S1868" s="27">
        <v>0</v>
      </c>
      <c r="T1868" s="20">
        <f>Ugovori_OPULJP[[#This Row],[Bespovratna sredstva - Ukupno (EU+Nac) HRK
= Ukupna ugovorena vrijednost bespovratnih sredstava]]+Ugovori_OPULJP[[#This Row],[Javni doprinos korisnika - HRK]]+Ugovori_OPULJP[[#This Row],[Privatni doprinos korisnika - HRK]]</f>
        <v>630712</v>
      </c>
      <c r="U1868" s="17" t="s">
        <v>32</v>
      </c>
      <c r="V1868" s="17" t="s">
        <v>29</v>
      </c>
      <c r="W1868" s="35" t="s">
        <v>6709</v>
      </c>
      <c r="X1868" s="35" t="s">
        <v>5041</v>
      </c>
      <c r="Y1868" s="11"/>
    </row>
    <row r="1869" spans="1:25" ht="76.5" customHeight="1" x14ac:dyDescent="0.2">
      <c r="A1869" s="119" t="s">
        <v>6710</v>
      </c>
      <c r="B1869" s="34" t="s">
        <v>700</v>
      </c>
      <c r="C1869" s="35" t="s">
        <v>5477</v>
      </c>
      <c r="D1869" s="35" t="s">
        <v>6701</v>
      </c>
      <c r="E1869" s="17" t="s">
        <v>74</v>
      </c>
      <c r="F1869" s="37" t="s">
        <v>6711</v>
      </c>
      <c r="G1869" s="37" t="s">
        <v>1157</v>
      </c>
      <c r="H1869" s="19">
        <v>43434</v>
      </c>
      <c r="I1869" s="19">
        <v>44195</v>
      </c>
      <c r="J1869" s="19" t="str">
        <f ca="1">IF(Ugovori_OPULJP[[#This Row],[DATUM ZAVRŠETKA OPERACIJE]]&lt;TODAY(),"završen","u provedbi")</f>
        <v>završen</v>
      </c>
      <c r="K1869" s="18" t="s">
        <v>248</v>
      </c>
      <c r="L1869" s="18" t="s">
        <v>248</v>
      </c>
      <c r="M1869" s="42">
        <v>0.85</v>
      </c>
      <c r="N1869" s="42">
        <v>0.15</v>
      </c>
      <c r="O1869" s="27">
        <f>Ugovori_OPULJP[[#This Row],[Bespovratna sredstva - Ukupno (EU+Nac) HRK
= Ukupna ugovorena vrijednost bespovratnih sredstava]]*Ugovori_OPULJP[[#This Row],[EU STOPA SUFINANCIRANJA %
EU CO-FINANCING RATE %]]</f>
        <v>1990472.2</v>
      </c>
      <c r="P1869" s="27">
        <f>Ugovori_OPULJP[[#This Row],[Bespovratna sredstva - Ukupno (EU+Nac) HRK
= Ukupna ugovorena vrijednost bespovratnih sredstava]]*Ugovori_OPULJP[[#This Row],[STOPA NACIONALNOG SUFINANCIRANJA %]]</f>
        <v>351259.8</v>
      </c>
      <c r="Q1869" s="27">
        <v>2341732</v>
      </c>
      <c r="R1869" s="27">
        <v>0</v>
      </c>
      <c r="S1869" s="27">
        <v>158266.95000000001</v>
      </c>
      <c r="T1869" s="20">
        <f>Ugovori_OPULJP[[#This Row],[Bespovratna sredstva - Ukupno (EU+Nac) HRK
= Ukupna ugovorena vrijednost bespovratnih sredstava]]+Ugovori_OPULJP[[#This Row],[Javni doprinos korisnika - HRK]]+Ugovori_OPULJP[[#This Row],[Privatni doprinos korisnika - HRK]]</f>
        <v>2499998.9500000002</v>
      </c>
      <c r="U1869" s="17" t="s">
        <v>32</v>
      </c>
      <c r="V1869" s="17" t="s">
        <v>29</v>
      </c>
      <c r="W1869" s="35" t="s">
        <v>6712</v>
      </c>
      <c r="X1869" s="35" t="s">
        <v>5041</v>
      </c>
      <c r="Y1869" s="11"/>
    </row>
    <row r="1870" spans="1:25" ht="76.5" customHeight="1" x14ac:dyDescent="0.2">
      <c r="A1870" s="119" t="s">
        <v>6713</v>
      </c>
      <c r="B1870" s="34" t="s">
        <v>700</v>
      </c>
      <c r="C1870" s="35" t="s">
        <v>5477</v>
      </c>
      <c r="D1870" s="35" t="s">
        <v>6701</v>
      </c>
      <c r="E1870" s="17" t="s">
        <v>74</v>
      </c>
      <c r="F1870" s="37" t="s">
        <v>6714</v>
      </c>
      <c r="G1870" s="37" t="s">
        <v>3085</v>
      </c>
      <c r="H1870" s="19">
        <v>43542</v>
      </c>
      <c r="I1870" s="19">
        <v>44273</v>
      </c>
      <c r="J1870" s="19" t="str">
        <f ca="1">IF(Ugovori_OPULJP[[#This Row],[DATUM ZAVRŠETKA OPERACIJE]]&lt;TODAY(),"završen","u provedbi")</f>
        <v>završen</v>
      </c>
      <c r="K1870" s="18" t="s">
        <v>82</v>
      </c>
      <c r="L1870" s="18" t="s">
        <v>82</v>
      </c>
      <c r="M1870" s="42">
        <v>0.85</v>
      </c>
      <c r="N1870" s="42">
        <v>0.15</v>
      </c>
      <c r="O1870" s="27">
        <f>Ugovori_OPULJP[[#This Row],[Bespovratna sredstva - Ukupno (EU+Nac) HRK
= Ukupna ugovorena vrijednost bespovratnih sredstava]]*Ugovori_OPULJP[[#This Row],[EU STOPA SUFINANCIRANJA %
EU CO-FINANCING RATE %]]</f>
        <v>424998.3</v>
      </c>
      <c r="P1870" s="27">
        <f>Ugovori_OPULJP[[#This Row],[Bespovratna sredstva - Ukupno (EU+Nac) HRK
= Ukupna ugovorena vrijednost bespovratnih sredstava]]*Ugovori_OPULJP[[#This Row],[STOPA NACIONALNOG SUFINANCIRANJA %]]</f>
        <v>74999.7</v>
      </c>
      <c r="Q1870" s="27">
        <v>499998</v>
      </c>
      <c r="R1870" s="27">
        <v>0</v>
      </c>
      <c r="S1870" s="27">
        <v>0</v>
      </c>
      <c r="T1870" s="20">
        <f>Ugovori_OPULJP[[#This Row],[Bespovratna sredstva - Ukupno (EU+Nac) HRK
= Ukupna ugovorena vrijednost bespovratnih sredstava]]+Ugovori_OPULJP[[#This Row],[Javni doprinos korisnika - HRK]]+Ugovori_OPULJP[[#This Row],[Privatni doprinos korisnika - HRK]]</f>
        <v>499998</v>
      </c>
      <c r="U1870" s="17" t="s">
        <v>32</v>
      </c>
      <c r="V1870" s="17" t="s">
        <v>29</v>
      </c>
      <c r="W1870" s="35" t="s">
        <v>6715</v>
      </c>
      <c r="X1870" s="35" t="s">
        <v>5041</v>
      </c>
      <c r="Y1870" s="11"/>
    </row>
    <row r="1871" spans="1:25" ht="76.5" customHeight="1" x14ac:dyDescent="0.2">
      <c r="A1871" s="119" t="s">
        <v>6716</v>
      </c>
      <c r="B1871" s="34" t="s">
        <v>700</v>
      </c>
      <c r="C1871" s="35" t="s">
        <v>5477</v>
      </c>
      <c r="D1871" s="35" t="s">
        <v>6701</v>
      </c>
      <c r="E1871" s="17" t="s">
        <v>74</v>
      </c>
      <c r="F1871" s="37" t="s">
        <v>6717</v>
      </c>
      <c r="G1871" s="37" t="s">
        <v>3408</v>
      </c>
      <c r="H1871" s="19">
        <v>43539</v>
      </c>
      <c r="I1871" s="19">
        <v>44331</v>
      </c>
      <c r="J1871" s="19" t="str">
        <f ca="1">IF(Ugovori_OPULJP[[#This Row],[DATUM ZAVRŠETKA OPERACIJE]]&lt;TODAY(),"završen","u provedbi")</f>
        <v>završen</v>
      </c>
      <c r="K1871" s="18" t="s">
        <v>92</v>
      </c>
      <c r="L1871" s="18" t="s">
        <v>92</v>
      </c>
      <c r="M1871" s="42">
        <v>0.85</v>
      </c>
      <c r="N1871" s="42">
        <v>0.15</v>
      </c>
      <c r="O1871" s="27">
        <f>Ugovori_OPULJP[[#This Row],[Bespovratna sredstva - Ukupno (EU+Nac) HRK
= Ukupna ugovorena vrijednost bespovratnih sredstava]]*Ugovori_OPULJP[[#This Row],[EU STOPA SUFINANCIRANJA %
EU CO-FINANCING RATE %]]</f>
        <v>567409</v>
      </c>
      <c r="P1871" s="27">
        <f>Ugovori_OPULJP[[#This Row],[Bespovratna sredstva - Ukupno (EU+Nac) HRK
= Ukupna ugovorena vrijednost bespovratnih sredstava]]*Ugovori_OPULJP[[#This Row],[STOPA NACIONALNOG SUFINANCIRANJA %]]</f>
        <v>100131</v>
      </c>
      <c r="Q1871" s="27">
        <v>667540</v>
      </c>
      <c r="R1871" s="27">
        <v>0</v>
      </c>
      <c r="S1871" s="27">
        <v>0</v>
      </c>
      <c r="T1871" s="20">
        <f>Ugovori_OPULJP[[#This Row],[Bespovratna sredstva - Ukupno (EU+Nac) HRK
= Ukupna ugovorena vrijednost bespovratnih sredstava]]+Ugovori_OPULJP[[#This Row],[Javni doprinos korisnika - HRK]]+Ugovori_OPULJP[[#This Row],[Privatni doprinos korisnika - HRK]]</f>
        <v>667540</v>
      </c>
      <c r="U1871" s="17" t="s">
        <v>32</v>
      </c>
      <c r="V1871" s="17" t="s">
        <v>29</v>
      </c>
      <c r="W1871" s="35" t="s">
        <v>6718</v>
      </c>
      <c r="X1871" s="35" t="s">
        <v>5041</v>
      </c>
      <c r="Y1871" s="11"/>
    </row>
    <row r="1872" spans="1:25" ht="76.5" customHeight="1" x14ac:dyDescent="0.2">
      <c r="A1872" s="119" t="s">
        <v>6719</v>
      </c>
      <c r="B1872" s="34" t="s">
        <v>700</v>
      </c>
      <c r="C1872" s="35" t="s">
        <v>5477</v>
      </c>
      <c r="D1872" s="35" t="s">
        <v>6701</v>
      </c>
      <c r="E1872" s="17" t="s">
        <v>74</v>
      </c>
      <c r="F1872" s="37" t="s">
        <v>6720</v>
      </c>
      <c r="G1872" s="37" t="s">
        <v>179</v>
      </c>
      <c r="H1872" s="19">
        <v>43570</v>
      </c>
      <c r="I1872" s="19">
        <v>44423</v>
      </c>
      <c r="J1872" s="19" t="str">
        <f ca="1">IF(Ugovori_OPULJP[[#This Row],[DATUM ZAVRŠETKA OPERACIJE]]&lt;TODAY(),"završen","u provedbi")</f>
        <v>završen</v>
      </c>
      <c r="K1872" s="18" t="s">
        <v>6721</v>
      </c>
      <c r="L1872" s="18" t="s">
        <v>31</v>
      </c>
      <c r="M1872" s="42">
        <v>0.85</v>
      </c>
      <c r="N1872" s="42">
        <v>0.15</v>
      </c>
      <c r="O1872" s="27">
        <f>Ugovori_OPULJP[[#This Row],[Bespovratna sredstva - Ukupno (EU+Nac) HRK
= Ukupna ugovorena vrijednost bespovratnih sredstava]]*Ugovori_OPULJP[[#This Row],[EU STOPA SUFINANCIRANJA %
EU CO-FINANCING RATE %]]</f>
        <v>772078.62150000001</v>
      </c>
      <c r="P1872" s="27">
        <f>Ugovori_OPULJP[[#This Row],[Bespovratna sredstva - Ukupno (EU+Nac) HRK
= Ukupna ugovorena vrijednost bespovratnih sredstava]]*Ugovori_OPULJP[[#This Row],[STOPA NACIONALNOG SUFINANCIRANJA %]]</f>
        <v>136249.1685</v>
      </c>
      <c r="Q1872" s="27">
        <v>908327.79</v>
      </c>
      <c r="R1872" s="27">
        <v>0</v>
      </c>
      <c r="S1872" s="27">
        <v>0</v>
      </c>
      <c r="T1872" s="20">
        <f>Ugovori_OPULJP[[#This Row],[Bespovratna sredstva - Ukupno (EU+Nac) HRK
= Ukupna ugovorena vrijednost bespovratnih sredstava]]+Ugovori_OPULJP[[#This Row],[Javni doprinos korisnika - HRK]]+Ugovori_OPULJP[[#This Row],[Privatni doprinos korisnika - HRK]]</f>
        <v>908327.79</v>
      </c>
      <c r="U1872" s="17" t="s">
        <v>32</v>
      </c>
      <c r="V1872" s="17" t="s">
        <v>29</v>
      </c>
      <c r="W1872" s="35" t="s">
        <v>6722</v>
      </c>
      <c r="X1872" s="35" t="s">
        <v>5041</v>
      </c>
      <c r="Y1872" s="11"/>
    </row>
    <row r="1873" spans="1:25" ht="76.5" customHeight="1" x14ac:dyDescent="0.2">
      <c r="A1873" s="119" t="s">
        <v>6723</v>
      </c>
      <c r="B1873" s="34" t="s">
        <v>700</v>
      </c>
      <c r="C1873" s="35" t="s">
        <v>5477</v>
      </c>
      <c r="D1873" s="35" t="s">
        <v>6701</v>
      </c>
      <c r="E1873" s="17" t="s">
        <v>74</v>
      </c>
      <c r="F1873" s="37" t="s">
        <v>6724</v>
      </c>
      <c r="G1873" s="37" t="s">
        <v>6725</v>
      </c>
      <c r="H1873" s="19">
        <v>43538</v>
      </c>
      <c r="I1873" s="19">
        <v>44300</v>
      </c>
      <c r="J1873" s="19" t="str">
        <f ca="1">IF(Ugovori_OPULJP[[#This Row],[DATUM ZAVRŠETKA OPERACIJE]]&lt;TODAY(),"završen","u provedbi")</f>
        <v>završen</v>
      </c>
      <c r="K1873" s="18" t="s">
        <v>97</v>
      </c>
      <c r="L1873" s="18" t="s">
        <v>97</v>
      </c>
      <c r="M1873" s="42">
        <v>0.85</v>
      </c>
      <c r="N1873" s="42">
        <v>0.15</v>
      </c>
      <c r="O1873" s="27">
        <f>Ugovori_OPULJP[[#This Row],[Bespovratna sredstva - Ukupno (EU+Nac) HRK
= Ukupna ugovorena vrijednost bespovratnih sredstava]]*Ugovori_OPULJP[[#This Row],[EU STOPA SUFINANCIRANJA %
EU CO-FINANCING RATE %]]</f>
        <v>598835.19999999995</v>
      </c>
      <c r="P1873" s="27">
        <f>Ugovori_OPULJP[[#This Row],[Bespovratna sredstva - Ukupno (EU+Nac) HRK
= Ukupna ugovorena vrijednost bespovratnih sredstava]]*Ugovori_OPULJP[[#This Row],[STOPA NACIONALNOG SUFINANCIRANJA %]]</f>
        <v>105676.8</v>
      </c>
      <c r="Q1873" s="27">
        <v>704512</v>
      </c>
      <c r="R1873" s="27">
        <v>0</v>
      </c>
      <c r="S1873" s="27">
        <v>0</v>
      </c>
      <c r="T1873" s="20">
        <f>Ugovori_OPULJP[[#This Row],[Bespovratna sredstva - Ukupno (EU+Nac) HRK
= Ukupna ugovorena vrijednost bespovratnih sredstava]]+Ugovori_OPULJP[[#This Row],[Javni doprinos korisnika - HRK]]+Ugovori_OPULJP[[#This Row],[Privatni doprinos korisnika - HRK]]</f>
        <v>704512</v>
      </c>
      <c r="U1873" s="17" t="s">
        <v>32</v>
      </c>
      <c r="V1873" s="17" t="s">
        <v>29</v>
      </c>
      <c r="W1873" s="35" t="s">
        <v>6726</v>
      </c>
      <c r="X1873" s="35" t="s">
        <v>5041</v>
      </c>
      <c r="Y1873" s="11"/>
    </row>
    <row r="1874" spans="1:25" ht="76.5" customHeight="1" x14ac:dyDescent="0.2">
      <c r="A1874" s="119" t="s">
        <v>6727</v>
      </c>
      <c r="B1874" s="34" t="s">
        <v>700</v>
      </c>
      <c r="C1874" s="35" t="s">
        <v>5477</v>
      </c>
      <c r="D1874" s="35" t="s">
        <v>6701</v>
      </c>
      <c r="E1874" s="17" t="s">
        <v>74</v>
      </c>
      <c r="F1874" s="37" t="s">
        <v>6728</v>
      </c>
      <c r="G1874" s="37" t="s">
        <v>2092</v>
      </c>
      <c r="H1874" s="19">
        <v>43570</v>
      </c>
      <c r="I1874" s="19">
        <v>44331</v>
      </c>
      <c r="J1874" s="19" t="str">
        <f ca="1">IF(Ugovori_OPULJP[[#This Row],[DATUM ZAVRŠETKA OPERACIJE]]&lt;TODAY(),"završen","u provedbi")</f>
        <v>završen</v>
      </c>
      <c r="K1874" s="18" t="s">
        <v>97</v>
      </c>
      <c r="L1874" s="18" t="s">
        <v>97</v>
      </c>
      <c r="M1874" s="42">
        <v>0.85</v>
      </c>
      <c r="N1874" s="42">
        <v>0.15</v>
      </c>
      <c r="O1874" s="27">
        <f>Ugovori_OPULJP[[#This Row],[Bespovratna sredstva - Ukupno (EU+Nac) HRK
= Ukupna ugovorena vrijednost bespovratnih sredstava]]*Ugovori_OPULJP[[#This Row],[EU STOPA SUFINANCIRANJA %
EU CO-FINANCING RATE %]]</f>
        <v>545812.19999999995</v>
      </c>
      <c r="P1874" s="27">
        <f>Ugovori_OPULJP[[#This Row],[Bespovratna sredstva - Ukupno (EU+Nac) HRK
= Ukupna ugovorena vrijednost bespovratnih sredstava]]*Ugovori_OPULJP[[#This Row],[STOPA NACIONALNOG SUFINANCIRANJA %]]</f>
        <v>96319.8</v>
      </c>
      <c r="Q1874" s="27">
        <v>642132</v>
      </c>
      <c r="R1874" s="27">
        <v>0</v>
      </c>
      <c r="S1874" s="27">
        <v>0</v>
      </c>
      <c r="T1874" s="20">
        <f>Ugovori_OPULJP[[#This Row],[Bespovratna sredstva - Ukupno (EU+Nac) HRK
= Ukupna ugovorena vrijednost bespovratnih sredstava]]+Ugovori_OPULJP[[#This Row],[Javni doprinos korisnika - HRK]]+Ugovori_OPULJP[[#This Row],[Privatni doprinos korisnika - HRK]]</f>
        <v>642132</v>
      </c>
      <c r="U1874" s="17" t="s">
        <v>32</v>
      </c>
      <c r="V1874" s="17" t="s">
        <v>29</v>
      </c>
      <c r="W1874" s="35" t="s">
        <v>6729</v>
      </c>
      <c r="X1874" s="35" t="s">
        <v>5041</v>
      </c>
      <c r="Y1874" s="11"/>
    </row>
    <row r="1875" spans="1:25" ht="76.5" customHeight="1" x14ac:dyDescent="0.2">
      <c r="A1875" s="119" t="s">
        <v>6730</v>
      </c>
      <c r="B1875" s="34" t="s">
        <v>700</v>
      </c>
      <c r="C1875" s="35" t="s">
        <v>5477</v>
      </c>
      <c r="D1875" s="35" t="s">
        <v>6701</v>
      </c>
      <c r="E1875" s="17" t="s">
        <v>74</v>
      </c>
      <c r="F1875" s="37" t="s">
        <v>6731</v>
      </c>
      <c r="G1875" s="37" t="s">
        <v>5492</v>
      </c>
      <c r="H1875" s="19">
        <v>43538</v>
      </c>
      <c r="I1875" s="19">
        <v>44300</v>
      </c>
      <c r="J1875" s="19" t="str">
        <f ca="1">IF(Ugovori_OPULJP[[#This Row],[DATUM ZAVRŠETKA OPERACIJE]]&lt;TODAY(),"završen","u provedbi")</f>
        <v>završen</v>
      </c>
      <c r="K1875" s="18" t="s">
        <v>248</v>
      </c>
      <c r="L1875" s="18" t="s">
        <v>248</v>
      </c>
      <c r="M1875" s="42">
        <v>0.85</v>
      </c>
      <c r="N1875" s="42">
        <v>0.15</v>
      </c>
      <c r="O1875" s="27">
        <f>Ugovori_OPULJP[[#This Row],[Bespovratna sredstva - Ukupno (EU+Nac) HRK
= Ukupna ugovorena vrijednost bespovratnih sredstava]]*Ugovori_OPULJP[[#This Row],[EU STOPA SUFINANCIRANJA %
EU CO-FINANCING RATE %]]</f>
        <v>1728437.175</v>
      </c>
      <c r="P1875" s="27">
        <f>Ugovori_OPULJP[[#This Row],[Bespovratna sredstva - Ukupno (EU+Nac) HRK
= Ukupna ugovorena vrijednost bespovratnih sredstava]]*Ugovori_OPULJP[[#This Row],[STOPA NACIONALNOG SUFINANCIRANJA %]]</f>
        <v>305018.32500000001</v>
      </c>
      <c r="Q1875" s="27">
        <v>2033455.5</v>
      </c>
      <c r="R1875" s="27">
        <v>0</v>
      </c>
      <c r="S1875" s="27">
        <v>0</v>
      </c>
      <c r="T1875" s="20">
        <f>Ugovori_OPULJP[[#This Row],[Bespovratna sredstva - Ukupno (EU+Nac) HRK
= Ukupna ugovorena vrijednost bespovratnih sredstava]]+Ugovori_OPULJP[[#This Row],[Javni doprinos korisnika - HRK]]+Ugovori_OPULJP[[#This Row],[Privatni doprinos korisnika - HRK]]</f>
        <v>2033455.5</v>
      </c>
      <c r="U1875" s="17" t="s">
        <v>32</v>
      </c>
      <c r="V1875" s="17" t="s">
        <v>29</v>
      </c>
      <c r="W1875" s="35" t="s">
        <v>6732</v>
      </c>
      <c r="X1875" s="35" t="s">
        <v>5041</v>
      </c>
      <c r="Y1875" s="11"/>
    </row>
    <row r="1876" spans="1:25" ht="76.5" customHeight="1" x14ac:dyDescent="0.2">
      <c r="A1876" s="119" t="s">
        <v>6733</v>
      </c>
      <c r="B1876" s="34" t="s">
        <v>700</v>
      </c>
      <c r="C1876" s="35" t="s">
        <v>5477</v>
      </c>
      <c r="D1876" s="35" t="s">
        <v>6701</v>
      </c>
      <c r="E1876" s="17" t="s">
        <v>74</v>
      </c>
      <c r="F1876" s="37" t="s">
        <v>6734</v>
      </c>
      <c r="G1876" s="37" t="s">
        <v>2535</v>
      </c>
      <c r="H1876" s="19">
        <v>43539</v>
      </c>
      <c r="I1876" s="19">
        <v>44270</v>
      </c>
      <c r="J1876" s="19" t="str">
        <f ca="1">IF(Ugovori_OPULJP[[#This Row],[DATUM ZAVRŠETKA OPERACIJE]]&lt;TODAY(),"završen","u provedbi")</f>
        <v>završen</v>
      </c>
      <c r="K1876" s="18" t="s">
        <v>152</v>
      </c>
      <c r="L1876" s="18" t="s">
        <v>31</v>
      </c>
      <c r="M1876" s="42">
        <v>0.85</v>
      </c>
      <c r="N1876" s="42">
        <v>0.15</v>
      </c>
      <c r="O1876" s="27">
        <f>Ugovori_OPULJP[[#This Row],[Bespovratna sredstva - Ukupno (EU+Nac) HRK
= Ukupna ugovorena vrijednost bespovratnih sredstava]]*Ugovori_OPULJP[[#This Row],[EU STOPA SUFINANCIRANJA %
EU CO-FINANCING RATE %]]</f>
        <v>424581.8</v>
      </c>
      <c r="P1876" s="27">
        <f>Ugovori_OPULJP[[#This Row],[Bespovratna sredstva - Ukupno (EU+Nac) HRK
= Ukupna ugovorena vrijednost bespovratnih sredstava]]*Ugovori_OPULJP[[#This Row],[STOPA NACIONALNOG SUFINANCIRANJA %]]</f>
        <v>74926.2</v>
      </c>
      <c r="Q1876" s="27">
        <v>499508</v>
      </c>
      <c r="R1876" s="27">
        <v>0</v>
      </c>
      <c r="S1876" s="27">
        <v>0</v>
      </c>
      <c r="T1876" s="20">
        <f>Ugovori_OPULJP[[#This Row],[Bespovratna sredstva - Ukupno (EU+Nac) HRK
= Ukupna ugovorena vrijednost bespovratnih sredstava]]+Ugovori_OPULJP[[#This Row],[Javni doprinos korisnika - HRK]]+Ugovori_OPULJP[[#This Row],[Privatni doprinos korisnika - HRK]]</f>
        <v>499508</v>
      </c>
      <c r="U1876" s="17" t="s">
        <v>32</v>
      </c>
      <c r="V1876" s="17" t="s">
        <v>29</v>
      </c>
      <c r="W1876" s="35" t="s">
        <v>6735</v>
      </c>
      <c r="X1876" s="35" t="s">
        <v>5041</v>
      </c>
      <c r="Y1876" s="11"/>
    </row>
    <row r="1877" spans="1:25" ht="76.5" customHeight="1" x14ac:dyDescent="0.2">
      <c r="A1877" s="119" t="s">
        <v>6736</v>
      </c>
      <c r="B1877" s="34" t="s">
        <v>700</v>
      </c>
      <c r="C1877" s="35" t="s">
        <v>5477</v>
      </c>
      <c r="D1877" s="35" t="s">
        <v>6701</v>
      </c>
      <c r="E1877" s="17" t="s">
        <v>74</v>
      </c>
      <c r="F1877" s="37" t="s">
        <v>6737</v>
      </c>
      <c r="G1877" s="37" t="s">
        <v>6738</v>
      </c>
      <c r="H1877" s="19">
        <v>43565</v>
      </c>
      <c r="I1877" s="19">
        <v>44326</v>
      </c>
      <c r="J1877" s="19" t="str">
        <f ca="1">IF(Ugovori_OPULJP[[#This Row],[DATUM ZAVRŠETKA OPERACIJE]]&lt;TODAY(),"završen","u provedbi")</f>
        <v>završen</v>
      </c>
      <c r="K1877" s="18" t="s">
        <v>30</v>
      </c>
      <c r="L1877" s="18" t="s">
        <v>31</v>
      </c>
      <c r="M1877" s="42">
        <v>0.85</v>
      </c>
      <c r="N1877" s="42">
        <v>0.15</v>
      </c>
      <c r="O1877" s="27">
        <f>Ugovori_OPULJP[[#This Row],[Bespovratna sredstva - Ukupno (EU+Nac) HRK
= Ukupna ugovorena vrijednost bespovratnih sredstava]]*Ugovori_OPULJP[[#This Row],[EU STOPA SUFINANCIRANJA %
EU CO-FINANCING RATE %]]</f>
        <v>554817.1</v>
      </c>
      <c r="P1877" s="27">
        <f>Ugovori_OPULJP[[#This Row],[Bespovratna sredstva - Ukupno (EU+Nac) HRK
= Ukupna ugovorena vrijednost bespovratnih sredstava]]*Ugovori_OPULJP[[#This Row],[STOPA NACIONALNOG SUFINANCIRANJA %]]</f>
        <v>97908.9</v>
      </c>
      <c r="Q1877" s="27">
        <v>652726</v>
      </c>
      <c r="R1877" s="27">
        <v>0</v>
      </c>
      <c r="S1877" s="27">
        <v>0</v>
      </c>
      <c r="T1877" s="20">
        <f>Ugovori_OPULJP[[#This Row],[Bespovratna sredstva - Ukupno (EU+Nac) HRK
= Ukupna ugovorena vrijednost bespovratnih sredstava]]+Ugovori_OPULJP[[#This Row],[Javni doprinos korisnika - HRK]]+Ugovori_OPULJP[[#This Row],[Privatni doprinos korisnika - HRK]]</f>
        <v>652726</v>
      </c>
      <c r="U1877" s="17" t="s">
        <v>32</v>
      </c>
      <c r="V1877" s="17" t="s">
        <v>29</v>
      </c>
      <c r="W1877" s="35" t="s">
        <v>6739</v>
      </c>
      <c r="X1877" s="35" t="s">
        <v>5041</v>
      </c>
      <c r="Y1877" s="11"/>
    </row>
    <row r="1878" spans="1:25" ht="76.5" customHeight="1" x14ac:dyDescent="0.2">
      <c r="A1878" s="119" t="s">
        <v>6740</v>
      </c>
      <c r="B1878" s="34" t="s">
        <v>700</v>
      </c>
      <c r="C1878" s="35" t="s">
        <v>5477</v>
      </c>
      <c r="D1878" s="35" t="s">
        <v>6701</v>
      </c>
      <c r="E1878" s="17" t="s">
        <v>74</v>
      </c>
      <c r="F1878" s="37" t="s">
        <v>6741</v>
      </c>
      <c r="G1878" s="37" t="s">
        <v>2522</v>
      </c>
      <c r="H1878" s="19">
        <v>43768</v>
      </c>
      <c r="I1878" s="19">
        <v>44681</v>
      </c>
      <c r="J1878" s="19" t="str">
        <f ca="1">IF(Ugovori_OPULJP[[#This Row],[DATUM ZAVRŠETKA OPERACIJE]]&lt;TODAY(),"završen","u provedbi")</f>
        <v>završen</v>
      </c>
      <c r="K1878" s="18" t="s">
        <v>31</v>
      </c>
      <c r="L1878" s="18" t="s">
        <v>31</v>
      </c>
      <c r="M1878" s="42">
        <v>0.85</v>
      </c>
      <c r="N1878" s="42">
        <v>0.15</v>
      </c>
      <c r="O1878" s="27">
        <f>Ugovori_OPULJP[[#This Row],[Bespovratna sredstva - Ukupno (EU+Nac) HRK
= Ukupna ugovorena vrijednost bespovratnih sredstava]]*Ugovori_OPULJP[[#This Row],[EU STOPA SUFINANCIRANJA %
EU CO-FINANCING RATE %]]</f>
        <v>931180.95</v>
      </c>
      <c r="P1878" s="27">
        <f>Ugovori_OPULJP[[#This Row],[Bespovratna sredstva - Ukupno (EU+Nac) HRK
= Ukupna ugovorena vrijednost bespovratnih sredstava]]*Ugovori_OPULJP[[#This Row],[STOPA NACIONALNOG SUFINANCIRANJA %]]</f>
        <v>164326.04999999999</v>
      </c>
      <c r="Q1878" s="27">
        <v>1095507</v>
      </c>
      <c r="R1878" s="27">
        <v>0</v>
      </c>
      <c r="S1878" s="27">
        <v>0</v>
      </c>
      <c r="T1878" s="20">
        <f>Ugovori_OPULJP[[#This Row],[Bespovratna sredstva - Ukupno (EU+Nac) HRK
= Ukupna ugovorena vrijednost bespovratnih sredstava]]+Ugovori_OPULJP[[#This Row],[Javni doprinos korisnika - HRK]]+Ugovori_OPULJP[[#This Row],[Privatni doprinos korisnika - HRK]]</f>
        <v>1095507</v>
      </c>
      <c r="U1878" s="17" t="s">
        <v>32</v>
      </c>
      <c r="V1878" s="17" t="s">
        <v>29</v>
      </c>
      <c r="W1878" s="35" t="s">
        <v>6742</v>
      </c>
      <c r="X1878" s="35" t="s">
        <v>5041</v>
      </c>
      <c r="Y1878" s="11"/>
    </row>
    <row r="1879" spans="1:25" ht="76.5" customHeight="1" x14ac:dyDescent="0.2">
      <c r="A1879" s="119" t="s">
        <v>6743</v>
      </c>
      <c r="B1879" s="34" t="s">
        <v>700</v>
      </c>
      <c r="C1879" s="35" t="s">
        <v>5477</v>
      </c>
      <c r="D1879" s="35" t="s">
        <v>6701</v>
      </c>
      <c r="E1879" s="17" t="s">
        <v>74</v>
      </c>
      <c r="F1879" s="37" t="s">
        <v>6744</v>
      </c>
      <c r="G1879" s="37" t="s">
        <v>1490</v>
      </c>
      <c r="H1879" s="19">
        <v>43431</v>
      </c>
      <c r="I1879" s="19">
        <v>44343</v>
      </c>
      <c r="J1879" s="19" t="str">
        <f ca="1">IF(Ugovori_OPULJP[[#This Row],[DATUM ZAVRŠETKA OPERACIJE]]&lt;TODAY(),"završen","u provedbi")</f>
        <v>završen</v>
      </c>
      <c r="K1879" s="18" t="s">
        <v>82</v>
      </c>
      <c r="L1879" s="18" t="s">
        <v>82</v>
      </c>
      <c r="M1879" s="42">
        <v>0.85</v>
      </c>
      <c r="N1879" s="42">
        <v>0.15</v>
      </c>
      <c r="O1879" s="27">
        <f>Ugovori_OPULJP[[#This Row],[Bespovratna sredstva - Ukupno (EU+Nac) HRK
= Ukupna ugovorena vrijednost bespovratnih sredstava]]*Ugovori_OPULJP[[#This Row],[EU STOPA SUFINANCIRANJA %
EU CO-FINANCING RATE %]]</f>
        <v>2122091.6315000001</v>
      </c>
      <c r="P1879" s="27">
        <f>Ugovori_OPULJP[[#This Row],[Bespovratna sredstva - Ukupno (EU+Nac) HRK
= Ukupna ugovorena vrijednost bespovratnih sredstava]]*Ugovori_OPULJP[[#This Row],[STOPA NACIONALNOG SUFINANCIRANJA %]]</f>
        <v>374486.7585</v>
      </c>
      <c r="Q1879" s="27">
        <v>2496578.39</v>
      </c>
      <c r="R1879" s="27">
        <v>0</v>
      </c>
      <c r="S1879" s="27">
        <v>0</v>
      </c>
      <c r="T1879" s="20">
        <f>Ugovori_OPULJP[[#This Row],[Bespovratna sredstva - Ukupno (EU+Nac) HRK
= Ukupna ugovorena vrijednost bespovratnih sredstava]]+Ugovori_OPULJP[[#This Row],[Javni doprinos korisnika - HRK]]+Ugovori_OPULJP[[#This Row],[Privatni doprinos korisnika - HRK]]</f>
        <v>2496578.39</v>
      </c>
      <c r="U1879" s="17" t="s">
        <v>32</v>
      </c>
      <c r="V1879" s="17" t="s">
        <v>29</v>
      </c>
      <c r="W1879" s="35" t="s">
        <v>6745</v>
      </c>
      <c r="X1879" s="35" t="s">
        <v>5041</v>
      </c>
      <c r="Y1879" s="11"/>
    </row>
    <row r="1880" spans="1:25" ht="76.5" customHeight="1" x14ac:dyDescent="0.2">
      <c r="A1880" s="119" t="s">
        <v>6746</v>
      </c>
      <c r="B1880" s="34" t="s">
        <v>700</v>
      </c>
      <c r="C1880" s="35" t="s">
        <v>5477</v>
      </c>
      <c r="D1880" s="35" t="s">
        <v>6701</v>
      </c>
      <c r="E1880" s="17" t="s">
        <v>74</v>
      </c>
      <c r="F1880" s="37" t="s">
        <v>6747</v>
      </c>
      <c r="G1880" s="37" t="s">
        <v>773</v>
      </c>
      <c r="H1880" s="19">
        <v>43430</v>
      </c>
      <c r="I1880" s="19">
        <v>44312</v>
      </c>
      <c r="J1880" s="19" t="str">
        <f ca="1">IF(Ugovori_OPULJP[[#This Row],[DATUM ZAVRŠETKA OPERACIJE]]&lt;TODAY(),"završen","u provedbi")</f>
        <v>završen</v>
      </c>
      <c r="K1880" s="18" t="s">
        <v>128</v>
      </c>
      <c r="L1880" s="18" t="s">
        <v>128</v>
      </c>
      <c r="M1880" s="42">
        <v>0.85</v>
      </c>
      <c r="N1880" s="42">
        <v>0.15</v>
      </c>
      <c r="O1880" s="27">
        <f>Ugovori_OPULJP[[#This Row],[Bespovratna sredstva - Ukupno (EU+Nac) HRK
= Ukupna ugovorena vrijednost bespovratnih sredstava]]*Ugovori_OPULJP[[#This Row],[EU STOPA SUFINANCIRANJA %
EU CO-FINANCING RATE %]]</f>
        <v>2124883.3969999999</v>
      </c>
      <c r="P1880" s="27">
        <f>Ugovori_OPULJP[[#This Row],[Bespovratna sredstva - Ukupno (EU+Nac) HRK
= Ukupna ugovorena vrijednost bespovratnih sredstava]]*Ugovori_OPULJP[[#This Row],[STOPA NACIONALNOG SUFINANCIRANJA %]]</f>
        <v>374979.42299999995</v>
      </c>
      <c r="Q1880" s="27">
        <v>2499862.8199999998</v>
      </c>
      <c r="R1880" s="27">
        <v>0</v>
      </c>
      <c r="S1880" s="27">
        <v>0</v>
      </c>
      <c r="T1880" s="20">
        <f>Ugovori_OPULJP[[#This Row],[Bespovratna sredstva - Ukupno (EU+Nac) HRK
= Ukupna ugovorena vrijednost bespovratnih sredstava]]+Ugovori_OPULJP[[#This Row],[Javni doprinos korisnika - HRK]]+Ugovori_OPULJP[[#This Row],[Privatni doprinos korisnika - HRK]]</f>
        <v>2499862.8199999998</v>
      </c>
      <c r="U1880" s="17" t="s">
        <v>32</v>
      </c>
      <c r="V1880" s="17" t="s">
        <v>29</v>
      </c>
      <c r="W1880" s="35" t="s">
        <v>6748</v>
      </c>
      <c r="X1880" s="35" t="s">
        <v>5041</v>
      </c>
      <c r="Y1880" s="11"/>
    </row>
    <row r="1881" spans="1:25" ht="76.5" customHeight="1" x14ac:dyDescent="0.2">
      <c r="A1881" s="119" t="s">
        <v>6749</v>
      </c>
      <c r="B1881" s="34" t="s">
        <v>700</v>
      </c>
      <c r="C1881" s="35" t="s">
        <v>5477</v>
      </c>
      <c r="D1881" s="35" t="s">
        <v>6701</v>
      </c>
      <c r="E1881" s="17" t="s">
        <v>74</v>
      </c>
      <c r="F1881" s="37" t="s">
        <v>6750</v>
      </c>
      <c r="G1881" s="37" t="s">
        <v>5484</v>
      </c>
      <c r="H1881" s="19">
        <v>43431</v>
      </c>
      <c r="I1881" s="19">
        <v>44162</v>
      </c>
      <c r="J1881" s="19" t="str">
        <f ca="1">IF(Ugovori_OPULJP[[#This Row],[DATUM ZAVRŠETKA OPERACIJE]]&lt;TODAY(),"završen","u provedbi")</f>
        <v>završen</v>
      </c>
      <c r="K1881" s="18" t="s">
        <v>402</v>
      </c>
      <c r="L1881" s="18" t="s">
        <v>402</v>
      </c>
      <c r="M1881" s="42">
        <v>0.85</v>
      </c>
      <c r="N1881" s="42">
        <v>0.15</v>
      </c>
      <c r="O1881" s="27">
        <f>Ugovori_OPULJP[[#This Row],[Bespovratna sredstva - Ukupno (EU+Nac) HRK
= Ukupna ugovorena vrijednost bespovratnih sredstava]]*Ugovori_OPULJP[[#This Row],[EU STOPA SUFINANCIRANJA %
EU CO-FINANCING RATE %]]</f>
        <v>1169391.5630000001</v>
      </c>
      <c r="P1881" s="27">
        <f>Ugovori_OPULJP[[#This Row],[Bespovratna sredstva - Ukupno (EU+Nac) HRK
= Ukupna ugovorena vrijednost bespovratnih sredstava]]*Ugovori_OPULJP[[#This Row],[STOPA NACIONALNOG SUFINANCIRANJA %]]</f>
        <v>206363.217</v>
      </c>
      <c r="Q1881" s="27">
        <v>1375754.78</v>
      </c>
      <c r="R1881" s="27">
        <v>0</v>
      </c>
      <c r="S1881" s="27">
        <v>0</v>
      </c>
      <c r="T1881" s="20">
        <f>Ugovori_OPULJP[[#This Row],[Bespovratna sredstva - Ukupno (EU+Nac) HRK
= Ukupna ugovorena vrijednost bespovratnih sredstava]]+Ugovori_OPULJP[[#This Row],[Javni doprinos korisnika - HRK]]+Ugovori_OPULJP[[#This Row],[Privatni doprinos korisnika - HRK]]</f>
        <v>1375754.78</v>
      </c>
      <c r="U1881" s="17" t="s">
        <v>32</v>
      </c>
      <c r="V1881" s="17" t="s">
        <v>29</v>
      </c>
      <c r="W1881" s="35" t="s">
        <v>6751</v>
      </c>
      <c r="X1881" s="35" t="s">
        <v>5041</v>
      </c>
      <c r="Y1881" s="11"/>
    </row>
    <row r="1882" spans="1:25" ht="76.5" customHeight="1" x14ac:dyDescent="0.2">
      <c r="A1882" s="119" t="s">
        <v>6752</v>
      </c>
      <c r="B1882" s="34" t="s">
        <v>700</v>
      </c>
      <c r="C1882" s="35" t="s">
        <v>5477</v>
      </c>
      <c r="D1882" s="35" t="s">
        <v>6701</v>
      </c>
      <c r="E1882" s="17" t="s">
        <v>74</v>
      </c>
      <c r="F1882" s="37" t="s">
        <v>6753</v>
      </c>
      <c r="G1882" s="37" t="s">
        <v>1490</v>
      </c>
      <c r="H1882" s="19">
        <v>43544</v>
      </c>
      <c r="I1882" s="19">
        <v>44275</v>
      </c>
      <c r="J1882" s="19" t="str">
        <f ca="1">IF(Ugovori_OPULJP[[#This Row],[DATUM ZAVRŠETKA OPERACIJE]]&lt;TODAY(),"završen","u provedbi")</f>
        <v>završen</v>
      </c>
      <c r="K1882" s="18" t="s">
        <v>82</v>
      </c>
      <c r="L1882" s="18" t="s">
        <v>82</v>
      </c>
      <c r="M1882" s="42">
        <v>0.85</v>
      </c>
      <c r="N1882" s="42">
        <v>0.15</v>
      </c>
      <c r="O1882" s="27">
        <f>Ugovori_OPULJP[[#This Row],[Bespovratna sredstva - Ukupno (EU+Nac) HRK
= Ukupna ugovorena vrijednost bespovratnih sredstava]]*Ugovori_OPULJP[[#This Row],[EU STOPA SUFINANCIRANJA %
EU CO-FINANCING RATE %]]</f>
        <v>423901.39199999999</v>
      </c>
      <c r="P1882" s="27">
        <f>Ugovori_OPULJP[[#This Row],[Bespovratna sredstva - Ukupno (EU+Nac) HRK
= Ukupna ugovorena vrijednost bespovratnih sredstava]]*Ugovori_OPULJP[[#This Row],[STOPA NACIONALNOG SUFINANCIRANJA %]]</f>
        <v>74806.127999999997</v>
      </c>
      <c r="Q1882" s="27">
        <v>498707.52</v>
      </c>
      <c r="R1882" s="27">
        <v>0</v>
      </c>
      <c r="S1882" s="27">
        <v>0</v>
      </c>
      <c r="T1882" s="20">
        <f>Ugovori_OPULJP[[#This Row],[Bespovratna sredstva - Ukupno (EU+Nac) HRK
= Ukupna ugovorena vrijednost bespovratnih sredstava]]+Ugovori_OPULJP[[#This Row],[Javni doprinos korisnika - HRK]]+Ugovori_OPULJP[[#This Row],[Privatni doprinos korisnika - HRK]]</f>
        <v>498707.52</v>
      </c>
      <c r="U1882" s="17" t="s">
        <v>32</v>
      </c>
      <c r="V1882" s="17" t="s">
        <v>29</v>
      </c>
      <c r="W1882" s="35" t="s">
        <v>6754</v>
      </c>
      <c r="X1882" s="35" t="s">
        <v>5041</v>
      </c>
      <c r="Y1882" s="11"/>
    </row>
    <row r="1883" spans="1:25" ht="76.5" customHeight="1" x14ac:dyDescent="0.2">
      <c r="A1883" s="119" t="s">
        <v>6755</v>
      </c>
      <c r="B1883" s="34" t="s">
        <v>700</v>
      </c>
      <c r="C1883" s="35" t="s">
        <v>5477</v>
      </c>
      <c r="D1883" s="35" t="s">
        <v>6701</v>
      </c>
      <c r="E1883" s="17" t="s">
        <v>74</v>
      </c>
      <c r="F1883" s="37" t="s">
        <v>6756</v>
      </c>
      <c r="G1883" s="37" t="s">
        <v>1139</v>
      </c>
      <c r="H1883" s="19">
        <v>43539</v>
      </c>
      <c r="I1883" s="19">
        <v>44331</v>
      </c>
      <c r="J1883" s="19" t="str">
        <f ca="1">IF(Ugovori_OPULJP[[#This Row],[DATUM ZAVRŠETKA OPERACIJE]]&lt;TODAY(),"završen","u provedbi")</f>
        <v>završen</v>
      </c>
      <c r="K1883" s="18" t="s">
        <v>209</v>
      </c>
      <c r="L1883" s="18" t="s">
        <v>209</v>
      </c>
      <c r="M1883" s="42">
        <v>0.85</v>
      </c>
      <c r="N1883" s="42">
        <v>0.15</v>
      </c>
      <c r="O1883" s="27">
        <f>Ugovori_OPULJP[[#This Row],[Bespovratna sredstva - Ukupno (EU+Nac) HRK
= Ukupna ugovorena vrijednost bespovratnih sredstava]]*Ugovori_OPULJP[[#This Row],[EU STOPA SUFINANCIRANJA %
EU CO-FINANCING RATE %]]</f>
        <v>1313811.9435000001</v>
      </c>
      <c r="P1883" s="27">
        <f>Ugovori_OPULJP[[#This Row],[Bespovratna sredstva - Ukupno (EU+Nac) HRK
= Ukupna ugovorena vrijednost bespovratnih sredstava]]*Ugovori_OPULJP[[#This Row],[STOPA NACIONALNOG SUFINANCIRANJA %]]</f>
        <v>231849.16650000002</v>
      </c>
      <c r="Q1883" s="27">
        <v>1545661.11</v>
      </c>
      <c r="R1883" s="27">
        <v>0</v>
      </c>
      <c r="S1883" s="27">
        <v>0</v>
      </c>
      <c r="T1883" s="20">
        <f>Ugovori_OPULJP[[#This Row],[Bespovratna sredstva - Ukupno (EU+Nac) HRK
= Ukupna ugovorena vrijednost bespovratnih sredstava]]+Ugovori_OPULJP[[#This Row],[Javni doprinos korisnika - HRK]]+Ugovori_OPULJP[[#This Row],[Privatni doprinos korisnika - HRK]]</f>
        <v>1545661.11</v>
      </c>
      <c r="U1883" s="17" t="s">
        <v>32</v>
      </c>
      <c r="V1883" s="17" t="s">
        <v>29</v>
      </c>
      <c r="W1883" s="35" t="s">
        <v>6757</v>
      </c>
      <c r="X1883" s="35" t="s">
        <v>5041</v>
      </c>
      <c r="Y1883" s="11"/>
    </row>
    <row r="1884" spans="1:25" ht="76.5" customHeight="1" x14ac:dyDescent="0.2">
      <c r="A1884" s="119" t="s">
        <v>6758</v>
      </c>
      <c r="B1884" s="34" t="s">
        <v>700</v>
      </c>
      <c r="C1884" s="35" t="s">
        <v>5477</v>
      </c>
      <c r="D1884" s="35" t="s">
        <v>6701</v>
      </c>
      <c r="E1884" s="17" t="s">
        <v>74</v>
      </c>
      <c r="F1884" s="37" t="s">
        <v>12908</v>
      </c>
      <c r="G1884" s="37" t="s">
        <v>5739</v>
      </c>
      <c r="H1884" s="19">
        <v>43542</v>
      </c>
      <c r="I1884" s="19">
        <v>44457</v>
      </c>
      <c r="J1884" s="19" t="str">
        <f ca="1">IF(Ugovori_OPULJP[[#This Row],[DATUM ZAVRŠETKA OPERACIJE]]&lt;TODAY(),"završen","u provedbi")</f>
        <v>završen</v>
      </c>
      <c r="K1884" s="18" t="s">
        <v>128</v>
      </c>
      <c r="L1884" s="18" t="s">
        <v>128</v>
      </c>
      <c r="M1884" s="42">
        <v>0.85</v>
      </c>
      <c r="N1884" s="42">
        <v>0.15</v>
      </c>
      <c r="O1884" s="27">
        <f>Ugovori_OPULJP[[#This Row],[Bespovratna sredstva - Ukupno (EU+Nac) HRK
= Ukupna ugovorena vrijednost bespovratnih sredstava]]*Ugovori_OPULJP[[#This Row],[EU STOPA SUFINANCIRANJA %
EU CO-FINANCING RATE %]]</f>
        <v>408578</v>
      </c>
      <c r="P1884" s="27">
        <f>Ugovori_OPULJP[[#This Row],[Bespovratna sredstva - Ukupno (EU+Nac) HRK
= Ukupna ugovorena vrijednost bespovratnih sredstava]]*Ugovori_OPULJP[[#This Row],[STOPA NACIONALNOG SUFINANCIRANJA %]]</f>
        <v>72102</v>
      </c>
      <c r="Q1884" s="27">
        <v>480680</v>
      </c>
      <c r="R1884" s="27">
        <v>0</v>
      </c>
      <c r="S1884" s="27">
        <v>0</v>
      </c>
      <c r="T1884" s="20">
        <f>Ugovori_OPULJP[[#This Row],[Bespovratna sredstva - Ukupno (EU+Nac) HRK
= Ukupna ugovorena vrijednost bespovratnih sredstava]]+Ugovori_OPULJP[[#This Row],[Javni doprinos korisnika - HRK]]+Ugovori_OPULJP[[#This Row],[Privatni doprinos korisnika - HRK]]</f>
        <v>480680</v>
      </c>
      <c r="U1884" s="17" t="s">
        <v>32</v>
      </c>
      <c r="V1884" s="17" t="s">
        <v>29</v>
      </c>
      <c r="W1884" s="35" t="s">
        <v>6759</v>
      </c>
      <c r="X1884" s="35" t="s">
        <v>5041</v>
      </c>
      <c r="Y1884" s="11"/>
    </row>
    <row r="1885" spans="1:25" ht="76.5" customHeight="1" x14ac:dyDescent="0.2">
      <c r="A1885" s="119" t="s">
        <v>6760</v>
      </c>
      <c r="B1885" s="34" t="s">
        <v>700</v>
      </c>
      <c r="C1885" s="35" t="s">
        <v>5477</v>
      </c>
      <c r="D1885" s="35" t="s">
        <v>6701</v>
      </c>
      <c r="E1885" s="17" t="s">
        <v>74</v>
      </c>
      <c r="F1885" s="37" t="s">
        <v>6761</v>
      </c>
      <c r="G1885" s="37" t="s">
        <v>6762</v>
      </c>
      <c r="H1885" s="19">
        <v>43544</v>
      </c>
      <c r="I1885" s="19">
        <v>44275</v>
      </c>
      <c r="J1885" s="19" t="str">
        <f ca="1">IF(Ugovori_OPULJP[[#This Row],[DATUM ZAVRŠETKA OPERACIJE]]&lt;TODAY(),"završen","u provedbi")</f>
        <v>završen</v>
      </c>
      <c r="K1885" s="18" t="s">
        <v>30</v>
      </c>
      <c r="L1885" s="18" t="s">
        <v>31</v>
      </c>
      <c r="M1885" s="42">
        <v>0.85</v>
      </c>
      <c r="N1885" s="42">
        <v>0.15</v>
      </c>
      <c r="O1885" s="27">
        <f>Ugovori_OPULJP[[#This Row],[Bespovratna sredstva - Ukupno (EU+Nac) HRK
= Ukupna ugovorena vrijednost bespovratnih sredstava]]*Ugovori_OPULJP[[#This Row],[EU STOPA SUFINANCIRANJA %
EU CO-FINANCING RATE %]]</f>
        <v>323824.08350000001</v>
      </c>
      <c r="P1885" s="27">
        <f>Ugovori_OPULJP[[#This Row],[Bespovratna sredstva - Ukupno (EU+Nac) HRK
= Ukupna ugovorena vrijednost bespovratnih sredstava]]*Ugovori_OPULJP[[#This Row],[STOPA NACIONALNOG SUFINANCIRANJA %]]</f>
        <v>57145.426500000001</v>
      </c>
      <c r="Q1885" s="27">
        <v>380969.51</v>
      </c>
      <c r="R1885" s="27">
        <v>0</v>
      </c>
      <c r="S1885" s="27">
        <v>0</v>
      </c>
      <c r="T1885" s="20">
        <f>Ugovori_OPULJP[[#This Row],[Bespovratna sredstva - Ukupno (EU+Nac) HRK
= Ukupna ugovorena vrijednost bespovratnih sredstava]]+Ugovori_OPULJP[[#This Row],[Javni doprinos korisnika - HRK]]+Ugovori_OPULJP[[#This Row],[Privatni doprinos korisnika - HRK]]</f>
        <v>380969.51</v>
      </c>
      <c r="U1885" s="17" t="s">
        <v>32</v>
      </c>
      <c r="V1885" s="17" t="s">
        <v>29</v>
      </c>
      <c r="W1885" s="35" t="s">
        <v>6763</v>
      </c>
      <c r="X1885" s="35" t="s">
        <v>5041</v>
      </c>
      <c r="Y1885" s="11"/>
    </row>
    <row r="1886" spans="1:25" ht="76.5" customHeight="1" x14ac:dyDescent="0.2">
      <c r="A1886" s="119" t="s">
        <v>6764</v>
      </c>
      <c r="B1886" s="34" t="s">
        <v>700</v>
      </c>
      <c r="C1886" s="35" t="s">
        <v>5477</v>
      </c>
      <c r="D1886" s="35" t="s">
        <v>6701</v>
      </c>
      <c r="E1886" s="17" t="s">
        <v>74</v>
      </c>
      <c r="F1886" s="37" t="s">
        <v>6765</v>
      </c>
      <c r="G1886" s="37" t="s">
        <v>1865</v>
      </c>
      <c r="H1886" s="19">
        <v>43435</v>
      </c>
      <c r="I1886" s="19">
        <v>44348</v>
      </c>
      <c r="J1886" s="19" t="str">
        <f ca="1">IF(Ugovori_OPULJP[[#This Row],[DATUM ZAVRŠETKA OPERACIJE]]&lt;TODAY(),"završen","u provedbi")</f>
        <v>završen</v>
      </c>
      <c r="K1886" s="18" t="s">
        <v>248</v>
      </c>
      <c r="L1886" s="18" t="s">
        <v>248</v>
      </c>
      <c r="M1886" s="42">
        <v>0.85</v>
      </c>
      <c r="N1886" s="42">
        <v>0.15</v>
      </c>
      <c r="O1886" s="27">
        <f>Ugovori_OPULJP[[#This Row],[Bespovratna sredstva - Ukupno (EU+Nac) HRK
= Ukupna ugovorena vrijednost bespovratnih sredstava]]*Ugovori_OPULJP[[#This Row],[EU STOPA SUFINANCIRANJA %
EU CO-FINANCING RATE %]]</f>
        <v>1969003.6989999998</v>
      </c>
      <c r="P1886" s="27">
        <f>Ugovori_OPULJP[[#This Row],[Bespovratna sredstva - Ukupno (EU+Nac) HRK
= Ukupna ugovorena vrijednost bespovratnih sredstava]]*Ugovori_OPULJP[[#This Row],[STOPA NACIONALNOG SUFINANCIRANJA %]]</f>
        <v>347471.24099999998</v>
      </c>
      <c r="Q1886" s="27">
        <v>2316474.94</v>
      </c>
      <c r="R1886" s="27">
        <v>0</v>
      </c>
      <c r="S1886" s="27">
        <v>0</v>
      </c>
      <c r="T1886" s="20">
        <f>Ugovori_OPULJP[[#This Row],[Bespovratna sredstva - Ukupno (EU+Nac) HRK
= Ukupna ugovorena vrijednost bespovratnih sredstava]]+Ugovori_OPULJP[[#This Row],[Javni doprinos korisnika - HRK]]+Ugovori_OPULJP[[#This Row],[Privatni doprinos korisnika - HRK]]</f>
        <v>2316474.94</v>
      </c>
      <c r="U1886" s="17" t="s">
        <v>32</v>
      </c>
      <c r="V1886" s="17" t="s">
        <v>29</v>
      </c>
      <c r="W1886" s="35" t="s">
        <v>6766</v>
      </c>
      <c r="X1886" s="35" t="s">
        <v>5041</v>
      </c>
      <c r="Y1886" s="11"/>
    </row>
    <row r="1887" spans="1:25" ht="76.5" customHeight="1" x14ac:dyDescent="0.2">
      <c r="A1887" s="119" t="s">
        <v>6767</v>
      </c>
      <c r="B1887" s="34" t="s">
        <v>700</v>
      </c>
      <c r="C1887" s="35" t="s">
        <v>5477</v>
      </c>
      <c r="D1887" s="35" t="s">
        <v>6701</v>
      </c>
      <c r="E1887" s="17" t="s">
        <v>74</v>
      </c>
      <c r="F1887" s="37" t="s">
        <v>6768</v>
      </c>
      <c r="G1887" s="37" t="s">
        <v>2564</v>
      </c>
      <c r="H1887" s="19">
        <v>43546</v>
      </c>
      <c r="I1887" s="19">
        <v>44277</v>
      </c>
      <c r="J1887" s="19" t="str">
        <f ca="1">IF(Ugovori_OPULJP[[#This Row],[DATUM ZAVRŠETKA OPERACIJE]]&lt;TODAY(),"završen","u provedbi")</f>
        <v>završen</v>
      </c>
      <c r="K1887" s="18" t="s">
        <v>153</v>
      </c>
      <c r="L1887" s="18" t="s">
        <v>153</v>
      </c>
      <c r="M1887" s="42">
        <v>0.85</v>
      </c>
      <c r="N1887" s="42">
        <v>0.15</v>
      </c>
      <c r="O1887" s="27">
        <f>Ugovori_OPULJP[[#This Row],[Bespovratna sredstva - Ukupno (EU+Nac) HRK
= Ukupna ugovorena vrijednost bespovratnih sredstava]]*Ugovori_OPULJP[[#This Row],[EU STOPA SUFINANCIRANJA %
EU CO-FINANCING RATE %]]</f>
        <v>1558771.905</v>
      </c>
      <c r="P1887" s="27">
        <f>Ugovori_OPULJP[[#This Row],[Bespovratna sredstva - Ukupno (EU+Nac) HRK
= Ukupna ugovorena vrijednost bespovratnih sredstava]]*Ugovori_OPULJP[[#This Row],[STOPA NACIONALNOG SUFINANCIRANJA %]]</f>
        <v>275077.39500000002</v>
      </c>
      <c r="Q1887" s="27">
        <v>1833849.3</v>
      </c>
      <c r="R1887" s="27">
        <v>0</v>
      </c>
      <c r="S1887" s="27">
        <v>0</v>
      </c>
      <c r="T1887" s="20">
        <f>Ugovori_OPULJP[[#This Row],[Bespovratna sredstva - Ukupno (EU+Nac) HRK
= Ukupna ugovorena vrijednost bespovratnih sredstava]]+Ugovori_OPULJP[[#This Row],[Javni doprinos korisnika - HRK]]+Ugovori_OPULJP[[#This Row],[Privatni doprinos korisnika - HRK]]</f>
        <v>1833849.3</v>
      </c>
      <c r="U1887" s="17" t="s">
        <v>32</v>
      </c>
      <c r="V1887" s="17" t="s">
        <v>29</v>
      </c>
      <c r="W1887" s="35" t="s">
        <v>6769</v>
      </c>
      <c r="X1887" s="35" t="s">
        <v>5041</v>
      </c>
      <c r="Y1887" s="11"/>
    </row>
    <row r="1888" spans="1:25" ht="76.5" customHeight="1" x14ac:dyDescent="0.2">
      <c r="A1888" s="119" t="s">
        <v>6770</v>
      </c>
      <c r="B1888" s="34" t="s">
        <v>700</v>
      </c>
      <c r="C1888" s="35" t="s">
        <v>5477</v>
      </c>
      <c r="D1888" s="35" t="s">
        <v>6701</v>
      </c>
      <c r="E1888" s="17" t="s">
        <v>74</v>
      </c>
      <c r="F1888" s="37" t="s">
        <v>6771</v>
      </c>
      <c r="G1888" s="37" t="s">
        <v>5529</v>
      </c>
      <c r="H1888" s="19">
        <v>43431</v>
      </c>
      <c r="I1888" s="19">
        <v>44343</v>
      </c>
      <c r="J1888" s="19" t="str">
        <f ca="1">IF(Ugovori_OPULJP[[#This Row],[DATUM ZAVRŠETKA OPERACIJE]]&lt;TODAY(),"završen","u provedbi")</f>
        <v>završen</v>
      </c>
      <c r="K1888" s="18" t="s">
        <v>848</v>
      </c>
      <c r="L1888" s="18" t="s">
        <v>31</v>
      </c>
      <c r="M1888" s="42">
        <v>0.85</v>
      </c>
      <c r="N1888" s="42">
        <v>0.15</v>
      </c>
      <c r="O1888" s="27">
        <f>Ugovori_OPULJP[[#This Row],[Bespovratna sredstva - Ukupno (EU+Nac) HRK
= Ukupna ugovorena vrijednost bespovratnih sredstava]]*Ugovori_OPULJP[[#This Row],[EU STOPA SUFINANCIRANJA %
EU CO-FINANCING RATE %]]</f>
        <v>1209696.4465000001</v>
      </c>
      <c r="P1888" s="27">
        <f>Ugovori_OPULJP[[#This Row],[Bespovratna sredstva - Ukupno (EU+Nac) HRK
= Ukupna ugovorena vrijednost bespovratnih sredstava]]*Ugovori_OPULJP[[#This Row],[STOPA NACIONALNOG SUFINANCIRANJA %]]</f>
        <v>213475.84349999999</v>
      </c>
      <c r="Q1888" s="27">
        <v>1423172.29</v>
      </c>
      <c r="R1888" s="27">
        <v>0</v>
      </c>
      <c r="S1888" s="27">
        <v>0</v>
      </c>
      <c r="T1888" s="20">
        <f>Ugovori_OPULJP[[#This Row],[Bespovratna sredstva - Ukupno (EU+Nac) HRK
= Ukupna ugovorena vrijednost bespovratnih sredstava]]+Ugovori_OPULJP[[#This Row],[Javni doprinos korisnika - HRK]]+Ugovori_OPULJP[[#This Row],[Privatni doprinos korisnika - HRK]]</f>
        <v>1423172.29</v>
      </c>
      <c r="U1888" s="17" t="s">
        <v>32</v>
      </c>
      <c r="V1888" s="17" t="s">
        <v>29</v>
      </c>
      <c r="W1888" s="35" t="s">
        <v>6772</v>
      </c>
      <c r="X1888" s="35" t="s">
        <v>5041</v>
      </c>
      <c r="Y1888" s="11"/>
    </row>
    <row r="1889" spans="1:25" ht="76.5" customHeight="1" x14ac:dyDescent="0.2">
      <c r="A1889" s="119" t="s">
        <v>6773</v>
      </c>
      <c r="B1889" s="34" t="s">
        <v>700</v>
      </c>
      <c r="C1889" s="35" t="s">
        <v>5477</v>
      </c>
      <c r="D1889" s="35" t="s">
        <v>6701</v>
      </c>
      <c r="E1889" s="17" t="s">
        <v>74</v>
      </c>
      <c r="F1889" s="37" t="s">
        <v>6774</v>
      </c>
      <c r="G1889" s="37" t="s">
        <v>1755</v>
      </c>
      <c r="H1889" s="19">
        <v>43538</v>
      </c>
      <c r="I1889" s="19">
        <v>44453</v>
      </c>
      <c r="J1889" s="19" t="str">
        <f ca="1">IF(Ugovori_OPULJP[[#This Row],[DATUM ZAVRŠETKA OPERACIJE]]&lt;TODAY(),"završen","u provedbi")</f>
        <v>završen</v>
      </c>
      <c r="K1889" s="18" t="s">
        <v>6775</v>
      </c>
      <c r="L1889" s="18" t="s">
        <v>31</v>
      </c>
      <c r="M1889" s="42">
        <v>0.85</v>
      </c>
      <c r="N1889" s="42">
        <v>0.15</v>
      </c>
      <c r="O1889" s="27">
        <f>Ugovori_OPULJP[[#This Row],[Bespovratna sredstva - Ukupno (EU+Nac) HRK
= Ukupna ugovorena vrijednost bespovratnih sredstava]]*Ugovori_OPULJP[[#This Row],[EU STOPA SUFINANCIRANJA %
EU CO-FINANCING RATE %]]</f>
        <v>2077306.5</v>
      </c>
      <c r="P1889" s="27">
        <f>Ugovori_OPULJP[[#This Row],[Bespovratna sredstva - Ukupno (EU+Nac) HRK
= Ukupna ugovorena vrijednost bespovratnih sredstava]]*Ugovori_OPULJP[[#This Row],[STOPA NACIONALNOG SUFINANCIRANJA %]]</f>
        <v>366583.5</v>
      </c>
      <c r="Q1889" s="27">
        <v>2443890</v>
      </c>
      <c r="R1889" s="27">
        <v>0</v>
      </c>
      <c r="S1889" s="27">
        <v>0</v>
      </c>
      <c r="T1889" s="20">
        <f>Ugovori_OPULJP[[#This Row],[Bespovratna sredstva - Ukupno (EU+Nac) HRK
= Ukupna ugovorena vrijednost bespovratnih sredstava]]+Ugovori_OPULJP[[#This Row],[Javni doprinos korisnika - HRK]]+Ugovori_OPULJP[[#This Row],[Privatni doprinos korisnika - HRK]]</f>
        <v>2443890</v>
      </c>
      <c r="U1889" s="17" t="s">
        <v>32</v>
      </c>
      <c r="V1889" s="17" t="s">
        <v>29</v>
      </c>
      <c r="W1889" s="35" t="s">
        <v>6776</v>
      </c>
      <c r="X1889" s="35" t="s">
        <v>5041</v>
      </c>
      <c r="Y1889" s="11"/>
    </row>
    <row r="1890" spans="1:25" ht="76.5" customHeight="1" x14ac:dyDescent="0.2">
      <c r="A1890" s="119" t="s">
        <v>6777</v>
      </c>
      <c r="B1890" s="34" t="s">
        <v>700</v>
      </c>
      <c r="C1890" s="35" t="s">
        <v>5477</v>
      </c>
      <c r="D1890" s="35" t="s">
        <v>6701</v>
      </c>
      <c r="E1890" s="17" t="s">
        <v>74</v>
      </c>
      <c r="F1890" s="37" t="s">
        <v>6778</v>
      </c>
      <c r="G1890" s="37" t="s">
        <v>1046</v>
      </c>
      <c r="H1890" s="19">
        <v>43564</v>
      </c>
      <c r="I1890" s="19">
        <v>44478</v>
      </c>
      <c r="J1890" s="19" t="str">
        <f ca="1">IF(Ugovori_OPULJP[[#This Row],[DATUM ZAVRŠETKA OPERACIJE]]&lt;TODAY(),"završen","u provedbi")</f>
        <v>završen</v>
      </c>
      <c r="K1890" s="18" t="s">
        <v>82</v>
      </c>
      <c r="L1890" s="18" t="s">
        <v>82</v>
      </c>
      <c r="M1890" s="42">
        <v>0.85</v>
      </c>
      <c r="N1890" s="42">
        <v>0.15</v>
      </c>
      <c r="O1890" s="27">
        <f>Ugovori_OPULJP[[#This Row],[Bespovratna sredstva - Ukupno (EU+Nac) HRK
= Ukupna ugovorena vrijednost bespovratnih sredstava]]*Ugovori_OPULJP[[#This Row],[EU STOPA SUFINANCIRANJA %
EU CO-FINANCING RATE %]]</f>
        <v>1486480.3909999998</v>
      </c>
      <c r="P1890" s="27">
        <f>Ugovori_OPULJP[[#This Row],[Bespovratna sredstva - Ukupno (EU+Nac) HRK
= Ukupna ugovorena vrijednost bespovratnih sredstava]]*Ugovori_OPULJP[[#This Row],[STOPA NACIONALNOG SUFINANCIRANJA %]]</f>
        <v>262320.06899999996</v>
      </c>
      <c r="Q1890" s="27">
        <v>1748800.46</v>
      </c>
      <c r="R1890" s="27">
        <v>0</v>
      </c>
      <c r="S1890" s="27">
        <v>0</v>
      </c>
      <c r="T1890" s="20">
        <f>Ugovori_OPULJP[[#This Row],[Bespovratna sredstva - Ukupno (EU+Nac) HRK
= Ukupna ugovorena vrijednost bespovratnih sredstava]]+Ugovori_OPULJP[[#This Row],[Javni doprinos korisnika - HRK]]+Ugovori_OPULJP[[#This Row],[Privatni doprinos korisnika - HRK]]</f>
        <v>1748800.46</v>
      </c>
      <c r="U1890" s="17" t="s">
        <v>32</v>
      </c>
      <c r="V1890" s="17" t="s">
        <v>29</v>
      </c>
      <c r="W1890" s="35" t="s">
        <v>6779</v>
      </c>
      <c r="X1890" s="35" t="s">
        <v>5041</v>
      </c>
      <c r="Y1890" s="11"/>
    </row>
    <row r="1891" spans="1:25" ht="76.5" customHeight="1" x14ac:dyDescent="0.2">
      <c r="A1891" s="119" t="s">
        <v>6780</v>
      </c>
      <c r="B1891" s="34" t="s">
        <v>700</v>
      </c>
      <c r="C1891" s="35" t="s">
        <v>5477</v>
      </c>
      <c r="D1891" s="35" t="s">
        <v>6701</v>
      </c>
      <c r="E1891" s="17" t="s">
        <v>74</v>
      </c>
      <c r="F1891" s="37" t="s">
        <v>6781</v>
      </c>
      <c r="G1891" s="37" t="s">
        <v>2568</v>
      </c>
      <c r="H1891" s="19">
        <v>43544</v>
      </c>
      <c r="I1891" s="19">
        <v>44275</v>
      </c>
      <c r="J1891" s="19" t="str">
        <f ca="1">IF(Ugovori_OPULJP[[#This Row],[DATUM ZAVRŠETKA OPERACIJE]]&lt;TODAY(),"završen","u provedbi")</f>
        <v>završen</v>
      </c>
      <c r="K1891" s="18" t="s">
        <v>324</v>
      </c>
      <c r="L1891" s="18" t="s">
        <v>324</v>
      </c>
      <c r="M1891" s="42">
        <v>0.85</v>
      </c>
      <c r="N1891" s="42">
        <v>0.15</v>
      </c>
      <c r="O1891" s="27">
        <f>Ugovori_OPULJP[[#This Row],[Bespovratna sredstva - Ukupno (EU+Nac) HRK
= Ukupna ugovorena vrijednost bespovratnih sredstava]]*Ugovori_OPULJP[[#This Row],[EU STOPA SUFINANCIRANJA %
EU CO-FINANCING RATE %]]</f>
        <v>1131719.9879999999</v>
      </c>
      <c r="P1891" s="27">
        <f>Ugovori_OPULJP[[#This Row],[Bespovratna sredstva - Ukupno (EU+Nac) HRK
= Ukupna ugovorena vrijednost bespovratnih sredstava]]*Ugovori_OPULJP[[#This Row],[STOPA NACIONALNOG SUFINANCIRANJA %]]</f>
        <v>199715.29199999999</v>
      </c>
      <c r="Q1891" s="27">
        <v>1331435.28</v>
      </c>
      <c r="R1891" s="27">
        <v>0</v>
      </c>
      <c r="S1891" s="27">
        <v>0</v>
      </c>
      <c r="T1891" s="20">
        <f>Ugovori_OPULJP[[#This Row],[Bespovratna sredstva - Ukupno (EU+Nac) HRK
= Ukupna ugovorena vrijednost bespovratnih sredstava]]+Ugovori_OPULJP[[#This Row],[Javni doprinos korisnika - HRK]]+Ugovori_OPULJP[[#This Row],[Privatni doprinos korisnika - HRK]]</f>
        <v>1331435.28</v>
      </c>
      <c r="U1891" s="17" t="s">
        <v>32</v>
      </c>
      <c r="V1891" s="17" t="s">
        <v>29</v>
      </c>
      <c r="W1891" s="35" t="s">
        <v>6782</v>
      </c>
      <c r="X1891" s="35" t="s">
        <v>5041</v>
      </c>
      <c r="Y1891" s="11"/>
    </row>
    <row r="1892" spans="1:25" ht="76.5" customHeight="1" x14ac:dyDescent="0.2">
      <c r="A1892" s="119" t="s">
        <v>6783</v>
      </c>
      <c r="B1892" s="34" t="s">
        <v>700</v>
      </c>
      <c r="C1892" s="35" t="s">
        <v>5477</v>
      </c>
      <c r="D1892" s="35" t="s">
        <v>6701</v>
      </c>
      <c r="E1892" s="17" t="s">
        <v>74</v>
      </c>
      <c r="F1892" s="37" t="s">
        <v>12909</v>
      </c>
      <c r="G1892" s="37" t="s">
        <v>2350</v>
      </c>
      <c r="H1892" s="19">
        <v>43433</v>
      </c>
      <c r="I1892" s="19">
        <v>44164</v>
      </c>
      <c r="J1892" s="19" t="str">
        <f ca="1">IF(Ugovori_OPULJP[[#This Row],[DATUM ZAVRŠETKA OPERACIJE]]&lt;TODAY(),"završen","u provedbi")</f>
        <v>završen</v>
      </c>
      <c r="K1892" s="18" t="s">
        <v>97</v>
      </c>
      <c r="L1892" s="18" t="s">
        <v>97</v>
      </c>
      <c r="M1892" s="42">
        <v>0.85</v>
      </c>
      <c r="N1892" s="42">
        <v>0.15</v>
      </c>
      <c r="O1892" s="27">
        <f>Ugovori_OPULJP[[#This Row],[Bespovratna sredstva - Ukupno (EU+Nac) HRK
= Ukupna ugovorena vrijednost bespovratnih sredstava]]*Ugovori_OPULJP[[#This Row],[EU STOPA SUFINANCIRANJA %
EU CO-FINANCING RATE %]]</f>
        <v>2016551.0075000001</v>
      </c>
      <c r="P1892" s="27">
        <f>Ugovori_OPULJP[[#This Row],[Bespovratna sredstva - Ukupno (EU+Nac) HRK
= Ukupna ugovorena vrijednost bespovratnih sredstava]]*Ugovori_OPULJP[[#This Row],[STOPA NACIONALNOG SUFINANCIRANJA %]]</f>
        <v>355861.9425</v>
      </c>
      <c r="Q1892" s="27">
        <v>2372412.9500000002</v>
      </c>
      <c r="R1892" s="27">
        <v>0</v>
      </c>
      <c r="S1892" s="27">
        <v>0</v>
      </c>
      <c r="T1892" s="20">
        <f>Ugovori_OPULJP[[#This Row],[Bespovratna sredstva - Ukupno (EU+Nac) HRK
= Ukupna ugovorena vrijednost bespovratnih sredstava]]+Ugovori_OPULJP[[#This Row],[Javni doprinos korisnika - HRK]]+Ugovori_OPULJP[[#This Row],[Privatni doprinos korisnika - HRK]]</f>
        <v>2372412.9500000002</v>
      </c>
      <c r="U1892" s="17" t="s">
        <v>32</v>
      </c>
      <c r="V1892" s="17" t="s">
        <v>29</v>
      </c>
      <c r="W1892" s="35" t="s">
        <v>6784</v>
      </c>
      <c r="X1892" s="35" t="s">
        <v>5041</v>
      </c>
      <c r="Y1892" s="11"/>
    </row>
    <row r="1893" spans="1:25" ht="76.5" customHeight="1" x14ac:dyDescent="0.2">
      <c r="A1893" s="119" t="s">
        <v>6785</v>
      </c>
      <c r="B1893" s="34" t="s">
        <v>700</v>
      </c>
      <c r="C1893" s="35" t="s">
        <v>5477</v>
      </c>
      <c r="D1893" s="35" t="s">
        <v>6701</v>
      </c>
      <c r="E1893" s="17" t="s">
        <v>74</v>
      </c>
      <c r="F1893" s="37" t="s">
        <v>6786</v>
      </c>
      <c r="G1893" s="37" t="s">
        <v>3081</v>
      </c>
      <c r="H1893" s="19">
        <v>43543</v>
      </c>
      <c r="I1893" s="19">
        <v>44366</v>
      </c>
      <c r="J1893" s="19" t="str">
        <f ca="1">IF(Ugovori_OPULJP[[#This Row],[DATUM ZAVRŠETKA OPERACIJE]]&lt;TODAY(),"završen","u provedbi")</f>
        <v>završen</v>
      </c>
      <c r="K1893" s="18" t="s">
        <v>209</v>
      </c>
      <c r="L1893" s="18" t="s">
        <v>209</v>
      </c>
      <c r="M1893" s="42">
        <v>0.85</v>
      </c>
      <c r="N1893" s="42">
        <v>0.15</v>
      </c>
      <c r="O1893" s="27">
        <f>Ugovori_OPULJP[[#This Row],[Bespovratna sredstva - Ukupno (EU+Nac) HRK
= Ukupna ugovorena vrijednost bespovratnih sredstava]]*Ugovori_OPULJP[[#This Row],[EU STOPA SUFINANCIRANJA %
EU CO-FINANCING RATE %]]</f>
        <v>977041</v>
      </c>
      <c r="P1893" s="27">
        <f>Ugovori_OPULJP[[#This Row],[Bespovratna sredstva - Ukupno (EU+Nac) HRK
= Ukupna ugovorena vrijednost bespovratnih sredstava]]*Ugovori_OPULJP[[#This Row],[STOPA NACIONALNOG SUFINANCIRANJA %]]</f>
        <v>172419</v>
      </c>
      <c r="Q1893" s="27">
        <v>1149460</v>
      </c>
      <c r="R1893" s="27">
        <v>0</v>
      </c>
      <c r="S1893" s="27">
        <v>0</v>
      </c>
      <c r="T1893" s="20">
        <f>Ugovori_OPULJP[[#This Row],[Bespovratna sredstva - Ukupno (EU+Nac) HRK
= Ukupna ugovorena vrijednost bespovratnih sredstava]]+Ugovori_OPULJP[[#This Row],[Javni doprinos korisnika - HRK]]+Ugovori_OPULJP[[#This Row],[Privatni doprinos korisnika - HRK]]</f>
        <v>1149460</v>
      </c>
      <c r="U1893" s="17" t="s">
        <v>32</v>
      </c>
      <c r="V1893" s="17" t="s">
        <v>29</v>
      </c>
      <c r="W1893" s="35" t="s">
        <v>6787</v>
      </c>
      <c r="X1893" s="35" t="s">
        <v>5041</v>
      </c>
      <c r="Y1893" s="11"/>
    </row>
    <row r="1894" spans="1:25" ht="76.5" customHeight="1" x14ac:dyDescent="0.2">
      <c r="A1894" s="119" t="s">
        <v>6788</v>
      </c>
      <c r="B1894" s="34" t="s">
        <v>700</v>
      </c>
      <c r="C1894" s="35" t="s">
        <v>5477</v>
      </c>
      <c r="D1894" s="35" t="s">
        <v>6701</v>
      </c>
      <c r="E1894" s="17" t="s">
        <v>74</v>
      </c>
      <c r="F1894" s="37" t="s">
        <v>6789</v>
      </c>
      <c r="G1894" s="37" t="s">
        <v>5664</v>
      </c>
      <c r="H1894" s="19">
        <v>43431</v>
      </c>
      <c r="I1894" s="19">
        <v>44196</v>
      </c>
      <c r="J1894" s="19" t="str">
        <f ca="1">IF(Ugovori_OPULJP[[#This Row],[DATUM ZAVRŠETKA OPERACIJE]]&lt;TODAY(),"završen","u provedbi")</f>
        <v>završen</v>
      </c>
      <c r="K1894" s="18" t="s">
        <v>248</v>
      </c>
      <c r="L1894" s="18" t="s">
        <v>248</v>
      </c>
      <c r="M1894" s="42">
        <v>0.85</v>
      </c>
      <c r="N1894" s="42">
        <v>0.15</v>
      </c>
      <c r="O1894" s="27">
        <f>Ugovori_OPULJP[[#This Row],[Bespovratna sredstva - Ukupno (EU+Nac) HRK
= Ukupna ugovorena vrijednost bespovratnih sredstava]]*Ugovori_OPULJP[[#This Row],[EU STOPA SUFINANCIRANJA %
EU CO-FINANCING RATE %]]</f>
        <v>2124904.0690000001</v>
      </c>
      <c r="P1894" s="27">
        <f>Ugovori_OPULJP[[#This Row],[Bespovratna sredstva - Ukupno (EU+Nac) HRK
= Ukupna ugovorena vrijednost bespovratnih sredstava]]*Ugovori_OPULJP[[#This Row],[STOPA NACIONALNOG SUFINANCIRANJA %]]</f>
        <v>374983.071</v>
      </c>
      <c r="Q1894" s="27">
        <v>2499887.14</v>
      </c>
      <c r="R1894" s="27">
        <v>0</v>
      </c>
      <c r="S1894" s="27">
        <v>0</v>
      </c>
      <c r="T1894" s="20">
        <f>Ugovori_OPULJP[[#This Row],[Bespovratna sredstva - Ukupno (EU+Nac) HRK
= Ukupna ugovorena vrijednost bespovratnih sredstava]]+Ugovori_OPULJP[[#This Row],[Javni doprinos korisnika - HRK]]+Ugovori_OPULJP[[#This Row],[Privatni doprinos korisnika - HRK]]</f>
        <v>2499887.14</v>
      </c>
      <c r="U1894" s="17" t="s">
        <v>32</v>
      </c>
      <c r="V1894" s="17" t="s">
        <v>29</v>
      </c>
      <c r="W1894" s="35" t="s">
        <v>6790</v>
      </c>
      <c r="X1894" s="35" t="s">
        <v>5041</v>
      </c>
      <c r="Y1894" s="11"/>
    </row>
    <row r="1895" spans="1:25" ht="76.5" customHeight="1" x14ac:dyDescent="0.2">
      <c r="A1895" s="119" t="s">
        <v>6791</v>
      </c>
      <c r="B1895" s="34" t="s">
        <v>700</v>
      </c>
      <c r="C1895" s="35" t="s">
        <v>5477</v>
      </c>
      <c r="D1895" s="35" t="s">
        <v>6701</v>
      </c>
      <c r="E1895" s="17" t="s">
        <v>74</v>
      </c>
      <c r="F1895" s="37" t="s">
        <v>6792</v>
      </c>
      <c r="G1895" s="37" t="s">
        <v>2000</v>
      </c>
      <c r="H1895" s="19">
        <v>43433</v>
      </c>
      <c r="I1895" s="19">
        <v>44315</v>
      </c>
      <c r="J1895" s="19" t="str">
        <f ca="1">IF(Ugovori_OPULJP[[#This Row],[DATUM ZAVRŠETKA OPERACIJE]]&lt;TODAY(),"završen","u provedbi")</f>
        <v>završen</v>
      </c>
      <c r="K1895" s="18" t="s">
        <v>248</v>
      </c>
      <c r="L1895" s="18" t="s">
        <v>248</v>
      </c>
      <c r="M1895" s="42">
        <v>0.85</v>
      </c>
      <c r="N1895" s="42">
        <v>0.15</v>
      </c>
      <c r="O1895" s="27">
        <f>Ugovori_OPULJP[[#This Row],[Bespovratna sredstva - Ukupno (EU+Nac) HRK
= Ukupna ugovorena vrijednost bespovratnih sredstava]]*Ugovori_OPULJP[[#This Row],[EU STOPA SUFINANCIRANJA %
EU CO-FINANCING RATE %]]</f>
        <v>1993377.4745</v>
      </c>
      <c r="P1895" s="27">
        <f>Ugovori_OPULJP[[#This Row],[Bespovratna sredstva - Ukupno (EU+Nac) HRK
= Ukupna ugovorena vrijednost bespovratnih sredstava]]*Ugovori_OPULJP[[#This Row],[STOPA NACIONALNOG SUFINANCIRANJA %]]</f>
        <v>351772.49550000002</v>
      </c>
      <c r="Q1895" s="27">
        <v>2345149.9700000002</v>
      </c>
      <c r="R1895" s="27">
        <v>0</v>
      </c>
      <c r="S1895" s="27">
        <v>0</v>
      </c>
      <c r="T1895" s="20">
        <f>Ugovori_OPULJP[[#This Row],[Bespovratna sredstva - Ukupno (EU+Nac) HRK
= Ukupna ugovorena vrijednost bespovratnih sredstava]]+Ugovori_OPULJP[[#This Row],[Javni doprinos korisnika - HRK]]+Ugovori_OPULJP[[#This Row],[Privatni doprinos korisnika - HRK]]</f>
        <v>2345149.9700000002</v>
      </c>
      <c r="U1895" s="17" t="s">
        <v>32</v>
      </c>
      <c r="V1895" s="17" t="s">
        <v>29</v>
      </c>
      <c r="W1895" s="35" t="s">
        <v>6793</v>
      </c>
      <c r="X1895" s="35" t="s">
        <v>5041</v>
      </c>
      <c r="Y1895" s="11"/>
    </row>
    <row r="1896" spans="1:25" ht="89.25" customHeight="1" x14ac:dyDescent="0.2">
      <c r="A1896" s="119" t="s">
        <v>6794</v>
      </c>
      <c r="B1896" s="34" t="s">
        <v>700</v>
      </c>
      <c r="C1896" s="35" t="s">
        <v>5477</v>
      </c>
      <c r="D1896" s="35" t="s">
        <v>6701</v>
      </c>
      <c r="E1896" s="17" t="s">
        <v>74</v>
      </c>
      <c r="F1896" s="37" t="s">
        <v>6795</v>
      </c>
      <c r="G1896" s="37" t="s">
        <v>1881</v>
      </c>
      <c r="H1896" s="19">
        <v>43434</v>
      </c>
      <c r="I1896" s="19">
        <v>44316</v>
      </c>
      <c r="J1896" s="19" t="str">
        <f ca="1">IF(Ugovori_OPULJP[[#This Row],[DATUM ZAVRŠETKA OPERACIJE]]&lt;TODAY(),"završen","u provedbi")</f>
        <v>završen</v>
      </c>
      <c r="K1896" s="18" t="s">
        <v>248</v>
      </c>
      <c r="L1896" s="18" t="s">
        <v>248</v>
      </c>
      <c r="M1896" s="42">
        <v>0.85</v>
      </c>
      <c r="N1896" s="42">
        <v>0.15</v>
      </c>
      <c r="O1896" s="27">
        <f>Ugovori_OPULJP[[#This Row],[Bespovratna sredstva - Ukupno (EU+Nac) HRK
= Ukupna ugovorena vrijednost bespovratnih sredstava]]*Ugovori_OPULJP[[#This Row],[EU STOPA SUFINANCIRANJA %
EU CO-FINANCING RATE %]]</f>
        <v>2109502.7999999998</v>
      </c>
      <c r="P1896" s="27">
        <f>Ugovori_OPULJP[[#This Row],[Bespovratna sredstva - Ukupno (EU+Nac) HRK
= Ukupna ugovorena vrijednost bespovratnih sredstava]]*Ugovori_OPULJP[[#This Row],[STOPA NACIONALNOG SUFINANCIRANJA %]]</f>
        <v>372265.2</v>
      </c>
      <c r="Q1896" s="27">
        <v>2481768</v>
      </c>
      <c r="R1896" s="27">
        <v>0</v>
      </c>
      <c r="S1896" s="27">
        <v>0</v>
      </c>
      <c r="T1896" s="20">
        <f>Ugovori_OPULJP[[#This Row],[Bespovratna sredstva - Ukupno (EU+Nac) HRK
= Ukupna ugovorena vrijednost bespovratnih sredstava]]+Ugovori_OPULJP[[#This Row],[Javni doprinos korisnika - HRK]]+Ugovori_OPULJP[[#This Row],[Privatni doprinos korisnika - HRK]]</f>
        <v>2481768</v>
      </c>
      <c r="U1896" s="17" t="s">
        <v>32</v>
      </c>
      <c r="V1896" s="17" t="s">
        <v>29</v>
      </c>
      <c r="W1896" s="35" t="s">
        <v>6796</v>
      </c>
      <c r="X1896" s="35" t="s">
        <v>5041</v>
      </c>
      <c r="Y1896" s="11"/>
    </row>
    <row r="1897" spans="1:25" ht="51" customHeight="1" x14ac:dyDescent="0.2">
      <c r="A1897" s="119" t="s">
        <v>6797</v>
      </c>
      <c r="B1897" s="34" t="s">
        <v>700</v>
      </c>
      <c r="C1897" s="35" t="s">
        <v>5477</v>
      </c>
      <c r="D1897" s="35" t="s">
        <v>6701</v>
      </c>
      <c r="E1897" s="17" t="s">
        <v>74</v>
      </c>
      <c r="F1897" s="37" t="s">
        <v>6798</v>
      </c>
      <c r="G1897" s="37" t="s">
        <v>2424</v>
      </c>
      <c r="H1897" s="19">
        <v>43559</v>
      </c>
      <c r="I1897" s="19">
        <v>44473</v>
      </c>
      <c r="J1897" s="19" t="str">
        <f ca="1">IF(Ugovori_OPULJP[[#This Row],[DATUM ZAVRŠETKA OPERACIJE]]&lt;TODAY(),"završen","u provedbi")</f>
        <v>završen</v>
      </c>
      <c r="K1897" s="18" t="s">
        <v>556</v>
      </c>
      <c r="L1897" s="18" t="s">
        <v>556</v>
      </c>
      <c r="M1897" s="42">
        <v>0.85</v>
      </c>
      <c r="N1897" s="42">
        <v>0.15</v>
      </c>
      <c r="O1897" s="27">
        <f>Ugovori_OPULJP[[#This Row],[Bespovratna sredstva - Ukupno (EU+Nac) HRK
= Ukupna ugovorena vrijednost bespovratnih sredstava]]*Ugovori_OPULJP[[#This Row],[EU STOPA SUFINANCIRANJA %
EU CO-FINANCING RATE %]]</f>
        <v>424694</v>
      </c>
      <c r="P1897" s="27">
        <f>Ugovori_OPULJP[[#This Row],[Bespovratna sredstva - Ukupno (EU+Nac) HRK
= Ukupna ugovorena vrijednost bespovratnih sredstava]]*Ugovori_OPULJP[[#This Row],[STOPA NACIONALNOG SUFINANCIRANJA %]]</f>
        <v>74946</v>
      </c>
      <c r="Q1897" s="27">
        <v>499640</v>
      </c>
      <c r="R1897" s="27">
        <v>0</v>
      </c>
      <c r="S1897" s="27">
        <v>0</v>
      </c>
      <c r="T1897" s="20">
        <f>Ugovori_OPULJP[[#This Row],[Bespovratna sredstva - Ukupno (EU+Nac) HRK
= Ukupna ugovorena vrijednost bespovratnih sredstava]]+Ugovori_OPULJP[[#This Row],[Javni doprinos korisnika - HRK]]+Ugovori_OPULJP[[#This Row],[Privatni doprinos korisnika - HRK]]</f>
        <v>499640</v>
      </c>
      <c r="U1897" s="17" t="s">
        <v>32</v>
      </c>
      <c r="V1897" s="17" t="s">
        <v>29</v>
      </c>
      <c r="W1897" s="35" t="s">
        <v>6799</v>
      </c>
      <c r="X1897" s="35" t="s">
        <v>5041</v>
      </c>
      <c r="Y1897" s="11"/>
    </row>
    <row r="1898" spans="1:25" ht="51" customHeight="1" x14ac:dyDescent="0.2">
      <c r="A1898" s="119" t="s">
        <v>6800</v>
      </c>
      <c r="B1898" s="34" t="s">
        <v>700</v>
      </c>
      <c r="C1898" s="35" t="s">
        <v>5477</v>
      </c>
      <c r="D1898" s="35" t="s">
        <v>6701</v>
      </c>
      <c r="E1898" s="17" t="s">
        <v>74</v>
      </c>
      <c r="F1898" s="37" t="s">
        <v>6801</v>
      </c>
      <c r="G1898" s="37" t="s">
        <v>2141</v>
      </c>
      <c r="H1898" s="19">
        <v>43626</v>
      </c>
      <c r="I1898" s="19">
        <v>44510</v>
      </c>
      <c r="J1898" s="19" t="str">
        <f ca="1">IF(Ugovori_OPULJP[[#This Row],[DATUM ZAVRŠETKA OPERACIJE]]&lt;TODAY(),"završen","u provedbi")</f>
        <v>završen</v>
      </c>
      <c r="K1898" s="18" t="s">
        <v>209</v>
      </c>
      <c r="L1898" s="18" t="s">
        <v>209</v>
      </c>
      <c r="M1898" s="42">
        <v>0.85</v>
      </c>
      <c r="N1898" s="42">
        <v>0.15</v>
      </c>
      <c r="O1898" s="27">
        <f>Ugovori_OPULJP[[#This Row],[Bespovratna sredstva - Ukupno (EU+Nac) HRK
= Ukupna ugovorena vrijednost bespovratnih sredstava]]*Ugovori_OPULJP[[#This Row],[EU STOPA SUFINANCIRANJA %
EU CO-FINANCING RATE %]]</f>
        <v>632034.5</v>
      </c>
      <c r="P1898" s="27">
        <f>Ugovori_OPULJP[[#This Row],[Bespovratna sredstva - Ukupno (EU+Nac) HRK
= Ukupna ugovorena vrijednost bespovratnih sredstava]]*Ugovori_OPULJP[[#This Row],[STOPA NACIONALNOG SUFINANCIRANJA %]]</f>
        <v>111535.5</v>
      </c>
      <c r="Q1898" s="27">
        <v>743570</v>
      </c>
      <c r="R1898" s="27">
        <v>0</v>
      </c>
      <c r="S1898" s="27">
        <v>0</v>
      </c>
      <c r="T1898" s="20">
        <f>Ugovori_OPULJP[[#This Row],[Bespovratna sredstva - Ukupno (EU+Nac) HRK
= Ukupna ugovorena vrijednost bespovratnih sredstava]]+Ugovori_OPULJP[[#This Row],[Javni doprinos korisnika - HRK]]+Ugovori_OPULJP[[#This Row],[Privatni doprinos korisnika - HRK]]</f>
        <v>743570</v>
      </c>
      <c r="U1898" s="17" t="s">
        <v>32</v>
      </c>
      <c r="V1898" s="17" t="s">
        <v>29</v>
      </c>
      <c r="W1898" s="35" t="s">
        <v>6802</v>
      </c>
      <c r="X1898" s="35" t="s">
        <v>5041</v>
      </c>
      <c r="Y1898" s="11"/>
    </row>
    <row r="1899" spans="1:25" ht="51" customHeight="1" x14ac:dyDescent="0.2">
      <c r="A1899" s="119" t="s">
        <v>6803</v>
      </c>
      <c r="B1899" s="34" t="s">
        <v>700</v>
      </c>
      <c r="C1899" s="35" t="s">
        <v>5477</v>
      </c>
      <c r="D1899" s="35" t="s">
        <v>6701</v>
      </c>
      <c r="E1899" s="17" t="s">
        <v>74</v>
      </c>
      <c r="F1899" s="37" t="s">
        <v>6804</v>
      </c>
      <c r="G1899" s="37" t="s">
        <v>1315</v>
      </c>
      <c r="H1899" s="19">
        <v>43437</v>
      </c>
      <c r="I1899" s="19">
        <v>44168</v>
      </c>
      <c r="J1899" s="19" t="str">
        <f ca="1">IF(Ugovori_OPULJP[[#This Row],[DATUM ZAVRŠETKA OPERACIJE]]&lt;TODAY(),"završen","u provedbi")</f>
        <v>završen</v>
      </c>
      <c r="K1899" s="18" t="s">
        <v>6805</v>
      </c>
      <c r="L1899" s="18" t="s">
        <v>556</v>
      </c>
      <c r="M1899" s="42">
        <v>0.85</v>
      </c>
      <c r="N1899" s="42">
        <v>0.15</v>
      </c>
      <c r="O1899" s="27">
        <f>Ugovori_OPULJP[[#This Row],[Bespovratna sredstva - Ukupno (EU+Nac) HRK
= Ukupna ugovorena vrijednost bespovratnih sredstava]]*Ugovori_OPULJP[[#This Row],[EU STOPA SUFINANCIRANJA %
EU CO-FINANCING RATE %]]</f>
        <v>2121515</v>
      </c>
      <c r="P1899" s="27">
        <f>Ugovori_OPULJP[[#This Row],[Bespovratna sredstva - Ukupno (EU+Nac) HRK
= Ukupna ugovorena vrijednost bespovratnih sredstava]]*Ugovori_OPULJP[[#This Row],[STOPA NACIONALNOG SUFINANCIRANJA %]]</f>
        <v>374385</v>
      </c>
      <c r="Q1899" s="27">
        <v>2495900</v>
      </c>
      <c r="R1899" s="27">
        <v>0</v>
      </c>
      <c r="S1899" s="27">
        <v>0</v>
      </c>
      <c r="T1899" s="20">
        <f>Ugovori_OPULJP[[#This Row],[Bespovratna sredstva - Ukupno (EU+Nac) HRK
= Ukupna ugovorena vrijednost bespovratnih sredstava]]+Ugovori_OPULJP[[#This Row],[Javni doprinos korisnika - HRK]]+Ugovori_OPULJP[[#This Row],[Privatni doprinos korisnika - HRK]]</f>
        <v>2495900</v>
      </c>
      <c r="U1899" s="17" t="s">
        <v>32</v>
      </c>
      <c r="V1899" s="17" t="s">
        <v>29</v>
      </c>
      <c r="W1899" s="35" t="s">
        <v>6806</v>
      </c>
      <c r="X1899" s="35" t="s">
        <v>5041</v>
      </c>
      <c r="Y1899" s="11"/>
    </row>
    <row r="1900" spans="1:25" ht="51" customHeight="1" x14ac:dyDescent="0.2">
      <c r="A1900" s="119" t="s">
        <v>6807</v>
      </c>
      <c r="B1900" s="34" t="s">
        <v>700</v>
      </c>
      <c r="C1900" s="35" t="s">
        <v>5477</v>
      </c>
      <c r="D1900" s="35" t="s">
        <v>6701</v>
      </c>
      <c r="E1900" s="17" t="s">
        <v>74</v>
      </c>
      <c r="F1900" s="37" t="s">
        <v>5482</v>
      </c>
      <c r="G1900" s="37" t="s">
        <v>5646</v>
      </c>
      <c r="H1900" s="19">
        <v>43435</v>
      </c>
      <c r="I1900" s="19">
        <v>44166</v>
      </c>
      <c r="J1900" s="19" t="str">
        <f ca="1">IF(Ugovori_OPULJP[[#This Row],[DATUM ZAVRŠETKA OPERACIJE]]&lt;TODAY(),"završen","u provedbi")</f>
        <v>završen</v>
      </c>
      <c r="K1900" s="18" t="s">
        <v>153</v>
      </c>
      <c r="L1900" s="18" t="s">
        <v>153</v>
      </c>
      <c r="M1900" s="42">
        <v>0.85</v>
      </c>
      <c r="N1900" s="42">
        <v>0.15</v>
      </c>
      <c r="O1900" s="27">
        <f>Ugovori_OPULJP[[#This Row],[Bespovratna sredstva - Ukupno (EU+Nac) HRK
= Ukupna ugovorena vrijednost bespovratnih sredstava]]*Ugovori_OPULJP[[#This Row],[EU STOPA SUFINANCIRANJA %
EU CO-FINANCING RATE %]]</f>
        <v>584812.94549999991</v>
      </c>
      <c r="P1900" s="27">
        <f>Ugovori_OPULJP[[#This Row],[Bespovratna sredstva - Ukupno (EU+Nac) HRK
= Ukupna ugovorena vrijednost bespovratnih sredstava]]*Ugovori_OPULJP[[#This Row],[STOPA NACIONALNOG SUFINANCIRANJA %]]</f>
        <v>103202.28449999999</v>
      </c>
      <c r="Q1900" s="27">
        <v>688015.23</v>
      </c>
      <c r="R1900" s="27">
        <v>0</v>
      </c>
      <c r="S1900" s="27">
        <v>0</v>
      </c>
      <c r="T1900" s="20">
        <f>Ugovori_OPULJP[[#This Row],[Bespovratna sredstva - Ukupno (EU+Nac) HRK
= Ukupna ugovorena vrijednost bespovratnih sredstava]]+Ugovori_OPULJP[[#This Row],[Javni doprinos korisnika - HRK]]+Ugovori_OPULJP[[#This Row],[Privatni doprinos korisnika - HRK]]</f>
        <v>688015.23</v>
      </c>
      <c r="U1900" s="17" t="s">
        <v>32</v>
      </c>
      <c r="V1900" s="17" t="s">
        <v>29</v>
      </c>
      <c r="W1900" s="35" t="s">
        <v>6808</v>
      </c>
      <c r="X1900" s="35" t="s">
        <v>5041</v>
      </c>
      <c r="Y1900" s="11"/>
    </row>
    <row r="1901" spans="1:25" ht="51" customHeight="1" x14ac:dyDescent="0.2">
      <c r="A1901" s="119" t="s">
        <v>6809</v>
      </c>
      <c r="B1901" s="34" t="s">
        <v>700</v>
      </c>
      <c r="C1901" s="35" t="s">
        <v>5477</v>
      </c>
      <c r="D1901" s="35" t="s">
        <v>6701</v>
      </c>
      <c r="E1901" s="17" t="s">
        <v>74</v>
      </c>
      <c r="F1901" s="37" t="s">
        <v>5507</v>
      </c>
      <c r="G1901" s="23" t="s">
        <v>1134</v>
      </c>
      <c r="H1901" s="19">
        <v>43431</v>
      </c>
      <c r="I1901" s="19">
        <v>44313</v>
      </c>
      <c r="J1901" s="19" t="str">
        <f ca="1">IF(Ugovori_OPULJP[[#This Row],[DATUM ZAVRŠETKA OPERACIJE]]&lt;TODAY(),"završen","u provedbi")</f>
        <v>završen</v>
      </c>
      <c r="K1901" s="18" t="s">
        <v>102</v>
      </c>
      <c r="L1901" s="18" t="s">
        <v>102</v>
      </c>
      <c r="M1901" s="42">
        <v>0.85</v>
      </c>
      <c r="N1901" s="42">
        <v>0.15</v>
      </c>
      <c r="O1901" s="27">
        <f>Ugovori_OPULJP[[#This Row],[Bespovratna sredstva - Ukupno (EU+Nac) HRK
= Ukupna ugovorena vrijednost bespovratnih sredstava]]*Ugovori_OPULJP[[#This Row],[EU STOPA SUFINANCIRANJA %
EU CO-FINANCING RATE %]]</f>
        <v>1974215.8735</v>
      </c>
      <c r="P1901" s="27">
        <f>Ugovori_OPULJP[[#This Row],[Bespovratna sredstva - Ukupno (EU+Nac) HRK
= Ukupna ugovorena vrijednost bespovratnih sredstava]]*Ugovori_OPULJP[[#This Row],[STOPA NACIONALNOG SUFINANCIRANJA %]]</f>
        <v>348391.03649999999</v>
      </c>
      <c r="Q1901" s="27">
        <v>2322606.91</v>
      </c>
      <c r="R1901" s="27">
        <v>0</v>
      </c>
      <c r="S1901" s="27">
        <v>0</v>
      </c>
      <c r="T1901" s="20">
        <f>Ugovori_OPULJP[[#This Row],[Bespovratna sredstva - Ukupno (EU+Nac) HRK
= Ukupna ugovorena vrijednost bespovratnih sredstava]]+Ugovori_OPULJP[[#This Row],[Javni doprinos korisnika - HRK]]+Ugovori_OPULJP[[#This Row],[Privatni doprinos korisnika - HRK]]</f>
        <v>2322606.91</v>
      </c>
      <c r="U1901" s="17" t="s">
        <v>32</v>
      </c>
      <c r="V1901" s="17" t="s">
        <v>29</v>
      </c>
      <c r="W1901" s="35" t="s">
        <v>6810</v>
      </c>
      <c r="X1901" s="35" t="s">
        <v>5041</v>
      </c>
      <c r="Y1901" s="11"/>
    </row>
    <row r="1902" spans="1:25" ht="38.25" customHeight="1" x14ac:dyDescent="0.2">
      <c r="A1902" s="119" t="s">
        <v>6811</v>
      </c>
      <c r="B1902" s="34" t="s">
        <v>700</v>
      </c>
      <c r="C1902" s="35" t="s">
        <v>5477</v>
      </c>
      <c r="D1902" s="35" t="s">
        <v>6701</v>
      </c>
      <c r="E1902" s="17" t="s">
        <v>74</v>
      </c>
      <c r="F1902" s="37" t="s">
        <v>6812</v>
      </c>
      <c r="G1902" s="37" t="s">
        <v>1545</v>
      </c>
      <c r="H1902" s="19">
        <v>43437</v>
      </c>
      <c r="I1902" s="19">
        <v>44319</v>
      </c>
      <c r="J1902" s="19" t="str">
        <f ca="1">IF(Ugovori_OPULJP[[#This Row],[DATUM ZAVRŠETKA OPERACIJE]]&lt;TODAY(),"završen","u provedbi")</f>
        <v>završen</v>
      </c>
      <c r="K1902" s="18" t="s">
        <v>102</v>
      </c>
      <c r="L1902" s="18" t="s">
        <v>102</v>
      </c>
      <c r="M1902" s="42">
        <v>0.85</v>
      </c>
      <c r="N1902" s="42">
        <v>0.15</v>
      </c>
      <c r="O1902" s="27">
        <f>Ugovori_OPULJP[[#This Row],[Bespovratna sredstva - Ukupno (EU+Nac) HRK
= Ukupna ugovorena vrijednost bespovratnih sredstava]]*Ugovori_OPULJP[[#This Row],[EU STOPA SUFINANCIRANJA %
EU CO-FINANCING RATE %]]</f>
        <v>1972813.3735</v>
      </c>
      <c r="P1902" s="27">
        <f>Ugovori_OPULJP[[#This Row],[Bespovratna sredstva - Ukupno (EU+Nac) HRK
= Ukupna ugovorena vrijednost bespovratnih sredstava]]*Ugovori_OPULJP[[#This Row],[STOPA NACIONALNOG SUFINANCIRANJA %]]</f>
        <v>348143.53649999999</v>
      </c>
      <c r="Q1902" s="27">
        <v>2320956.91</v>
      </c>
      <c r="R1902" s="27">
        <v>0</v>
      </c>
      <c r="S1902" s="27">
        <v>0</v>
      </c>
      <c r="T1902" s="20">
        <f>Ugovori_OPULJP[[#This Row],[Bespovratna sredstva - Ukupno (EU+Nac) HRK
= Ukupna ugovorena vrijednost bespovratnih sredstava]]+Ugovori_OPULJP[[#This Row],[Javni doprinos korisnika - HRK]]+Ugovori_OPULJP[[#This Row],[Privatni doprinos korisnika - HRK]]</f>
        <v>2320956.91</v>
      </c>
      <c r="U1902" s="17" t="s">
        <v>32</v>
      </c>
      <c r="V1902" s="17" t="s">
        <v>29</v>
      </c>
      <c r="W1902" s="35" t="s">
        <v>6813</v>
      </c>
      <c r="X1902" s="35" t="s">
        <v>5041</v>
      </c>
      <c r="Y1902" s="11"/>
    </row>
    <row r="1903" spans="1:25" ht="51" customHeight="1" x14ac:dyDescent="0.2">
      <c r="A1903" s="119" t="s">
        <v>6814</v>
      </c>
      <c r="B1903" s="34" t="s">
        <v>700</v>
      </c>
      <c r="C1903" s="35" t="s">
        <v>5477</v>
      </c>
      <c r="D1903" s="35" t="s">
        <v>6701</v>
      </c>
      <c r="E1903" s="17" t="s">
        <v>74</v>
      </c>
      <c r="F1903" s="37" t="s">
        <v>6815</v>
      </c>
      <c r="G1903" s="37" t="s">
        <v>6816</v>
      </c>
      <c r="H1903" s="19">
        <v>43622</v>
      </c>
      <c r="I1903" s="19">
        <v>44536</v>
      </c>
      <c r="J1903" s="19" t="str">
        <f ca="1">IF(Ugovori_OPULJP[[#This Row],[DATUM ZAVRŠETKA OPERACIJE]]&lt;TODAY(),"završen","u provedbi")</f>
        <v>završen</v>
      </c>
      <c r="K1903" s="18" t="s">
        <v>184</v>
      </c>
      <c r="L1903" s="18" t="s">
        <v>184</v>
      </c>
      <c r="M1903" s="42">
        <v>0.85</v>
      </c>
      <c r="N1903" s="42">
        <v>0.15</v>
      </c>
      <c r="O1903" s="27">
        <f>Ugovori_OPULJP[[#This Row],[Bespovratna sredstva - Ukupno (EU+Nac) HRK
= Ukupna ugovorena vrijednost bespovratnih sredstava]]*Ugovori_OPULJP[[#This Row],[EU STOPA SUFINANCIRANJA %
EU CO-FINANCING RATE %]]</f>
        <v>403966.75</v>
      </c>
      <c r="P1903" s="27">
        <f>Ugovori_OPULJP[[#This Row],[Bespovratna sredstva - Ukupno (EU+Nac) HRK
= Ukupna ugovorena vrijednost bespovratnih sredstava]]*Ugovori_OPULJP[[#This Row],[STOPA NACIONALNOG SUFINANCIRANJA %]]</f>
        <v>71288.25</v>
      </c>
      <c r="Q1903" s="27">
        <v>475255</v>
      </c>
      <c r="R1903" s="27">
        <v>0</v>
      </c>
      <c r="S1903" s="27">
        <v>0</v>
      </c>
      <c r="T1903" s="20">
        <f>Ugovori_OPULJP[[#This Row],[Bespovratna sredstva - Ukupno (EU+Nac) HRK
= Ukupna ugovorena vrijednost bespovratnih sredstava]]+Ugovori_OPULJP[[#This Row],[Javni doprinos korisnika - HRK]]+Ugovori_OPULJP[[#This Row],[Privatni doprinos korisnika - HRK]]</f>
        <v>475255</v>
      </c>
      <c r="U1903" s="17" t="s">
        <v>32</v>
      </c>
      <c r="V1903" s="17" t="s">
        <v>29</v>
      </c>
      <c r="W1903" s="35" t="s">
        <v>6817</v>
      </c>
      <c r="X1903" s="35" t="s">
        <v>5041</v>
      </c>
      <c r="Y1903" s="11"/>
    </row>
    <row r="1904" spans="1:25" ht="51" customHeight="1" x14ac:dyDescent="0.2">
      <c r="A1904" s="119" t="s">
        <v>6818</v>
      </c>
      <c r="B1904" s="34" t="s">
        <v>700</v>
      </c>
      <c r="C1904" s="35" t="s">
        <v>5477</v>
      </c>
      <c r="D1904" s="35" t="s">
        <v>6701</v>
      </c>
      <c r="E1904" s="17" t="s">
        <v>74</v>
      </c>
      <c r="F1904" s="37" t="s">
        <v>6819</v>
      </c>
      <c r="G1904" s="37" t="s">
        <v>2402</v>
      </c>
      <c r="H1904" s="19">
        <v>43437</v>
      </c>
      <c r="I1904" s="19">
        <v>44168</v>
      </c>
      <c r="J1904" s="19" t="str">
        <f ca="1">IF(Ugovori_OPULJP[[#This Row],[DATUM ZAVRŠETKA OPERACIJE]]&lt;TODAY(),"završen","u provedbi")</f>
        <v>završen</v>
      </c>
      <c r="K1904" s="18" t="s">
        <v>5588</v>
      </c>
      <c r="L1904" s="18" t="s">
        <v>171</v>
      </c>
      <c r="M1904" s="42">
        <v>0.85</v>
      </c>
      <c r="N1904" s="42">
        <v>0.15</v>
      </c>
      <c r="O1904" s="27">
        <f>Ugovori_OPULJP[[#This Row],[Bespovratna sredstva - Ukupno (EU+Nac) HRK
= Ukupna ugovorena vrijednost bespovratnih sredstava]]*Ugovori_OPULJP[[#This Row],[EU STOPA SUFINANCIRANJA %
EU CO-FINANCING RATE %]]</f>
        <v>1380928.7</v>
      </c>
      <c r="P1904" s="27">
        <f>Ugovori_OPULJP[[#This Row],[Bespovratna sredstva - Ukupno (EU+Nac) HRK
= Ukupna ugovorena vrijednost bespovratnih sredstava]]*Ugovori_OPULJP[[#This Row],[STOPA NACIONALNOG SUFINANCIRANJA %]]</f>
        <v>243693.3</v>
      </c>
      <c r="Q1904" s="27">
        <v>1624622</v>
      </c>
      <c r="R1904" s="27">
        <v>0</v>
      </c>
      <c r="S1904" s="27">
        <v>0</v>
      </c>
      <c r="T1904" s="20">
        <f>Ugovori_OPULJP[[#This Row],[Bespovratna sredstva - Ukupno (EU+Nac) HRK
= Ukupna ugovorena vrijednost bespovratnih sredstava]]+Ugovori_OPULJP[[#This Row],[Javni doprinos korisnika - HRK]]+Ugovori_OPULJP[[#This Row],[Privatni doprinos korisnika - HRK]]</f>
        <v>1624622</v>
      </c>
      <c r="U1904" s="17" t="s">
        <v>32</v>
      </c>
      <c r="V1904" s="17" t="s">
        <v>29</v>
      </c>
      <c r="W1904" s="35" t="s">
        <v>6820</v>
      </c>
      <c r="X1904" s="35" t="s">
        <v>5041</v>
      </c>
      <c r="Y1904" s="11"/>
    </row>
    <row r="1905" spans="1:25" ht="63.75" customHeight="1" x14ac:dyDescent="0.2">
      <c r="A1905" s="119" t="s">
        <v>6821</v>
      </c>
      <c r="B1905" s="34" t="s">
        <v>700</v>
      </c>
      <c r="C1905" s="35" t="s">
        <v>5477</v>
      </c>
      <c r="D1905" s="35" t="s">
        <v>6701</v>
      </c>
      <c r="E1905" s="17" t="s">
        <v>74</v>
      </c>
      <c r="F1905" s="37" t="s">
        <v>6822</v>
      </c>
      <c r="G1905" s="23" t="s">
        <v>539</v>
      </c>
      <c r="H1905" s="19">
        <v>43437</v>
      </c>
      <c r="I1905" s="19">
        <v>44319</v>
      </c>
      <c r="J1905" s="19" t="str">
        <f ca="1">IF(Ugovori_OPULJP[[#This Row],[DATUM ZAVRŠETKA OPERACIJE]]&lt;TODAY(),"završen","u provedbi")</f>
        <v>završen</v>
      </c>
      <c r="K1905" s="18" t="s">
        <v>6823</v>
      </c>
      <c r="L1905" s="18" t="s">
        <v>243</v>
      </c>
      <c r="M1905" s="42">
        <v>0.85</v>
      </c>
      <c r="N1905" s="42">
        <v>0.15</v>
      </c>
      <c r="O1905" s="27">
        <f>Ugovori_OPULJP[[#This Row],[Bespovratna sredstva - Ukupno (EU+Nac) HRK
= Ukupna ugovorena vrijednost bespovratnih sredstava]]*Ugovori_OPULJP[[#This Row],[EU STOPA SUFINANCIRANJA %
EU CO-FINANCING RATE %]]</f>
        <v>2054111.7339999999</v>
      </c>
      <c r="P1905" s="27">
        <f>Ugovori_OPULJP[[#This Row],[Bespovratna sredstva - Ukupno (EU+Nac) HRK
= Ukupna ugovorena vrijednost bespovratnih sredstava]]*Ugovori_OPULJP[[#This Row],[STOPA NACIONALNOG SUFINANCIRANJA %]]</f>
        <v>362490.30599999998</v>
      </c>
      <c r="Q1905" s="27">
        <v>2416602.04</v>
      </c>
      <c r="R1905" s="27">
        <v>0</v>
      </c>
      <c r="S1905" s="27">
        <v>0</v>
      </c>
      <c r="T1905" s="20">
        <f>Ugovori_OPULJP[[#This Row],[Bespovratna sredstva - Ukupno (EU+Nac) HRK
= Ukupna ugovorena vrijednost bespovratnih sredstava]]+Ugovori_OPULJP[[#This Row],[Javni doprinos korisnika - HRK]]+Ugovori_OPULJP[[#This Row],[Privatni doprinos korisnika - HRK]]</f>
        <v>2416602.04</v>
      </c>
      <c r="U1905" s="17" t="s">
        <v>32</v>
      </c>
      <c r="V1905" s="17" t="s">
        <v>29</v>
      </c>
      <c r="W1905" s="35" t="s">
        <v>6824</v>
      </c>
      <c r="X1905" s="35" t="s">
        <v>5041</v>
      </c>
      <c r="Y1905" s="11"/>
    </row>
    <row r="1906" spans="1:25" ht="38.25" customHeight="1" x14ac:dyDescent="0.2">
      <c r="A1906" s="119" t="s">
        <v>6825</v>
      </c>
      <c r="B1906" s="34" t="s">
        <v>700</v>
      </c>
      <c r="C1906" s="35" t="s">
        <v>5477</v>
      </c>
      <c r="D1906" s="35" t="s">
        <v>6701</v>
      </c>
      <c r="E1906" s="17" t="s">
        <v>74</v>
      </c>
      <c r="F1906" s="37" t="s">
        <v>6826</v>
      </c>
      <c r="G1906" s="37" t="s">
        <v>1631</v>
      </c>
      <c r="H1906" s="19">
        <v>43437</v>
      </c>
      <c r="I1906" s="19">
        <v>44289</v>
      </c>
      <c r="J1906" s="19" t="str">
        <f ca="1">IF(Ugovori_OPULJP[[#This Row],[DATUM ZAVRŠETKA OPERACIJE]]&lt;TODAY(),"završen","u provedbi")</f>
        <v>završen</v>
      </c>
      <c r="K1906" s="18" t="s">
        <v>248</v>
      </c>
      <c r="L1906" s="18" t="s">
        <v>248</v>
      </c>
      <c r="M1906" s="42">
        <v>0.85</v>
      </c>
      <c r="N1906" s="42">
        <v>0.15</v>
      </c>
      <c r="O1906" s="27">
        <f>Ugovori_OPULJP[[#This Row],[Bespovratna sredstva - Ukupno (EU+Nac) HRK
= Ukupna ugovorena vrijednost bespovratnih sredstava]]*Ugovori_OPULJP[[#This Row],[EU STOPA SUFINANCIRANJA %
EU CO-FINANCING RATE %]]</f>
        <v>2122074.0449999999</v>
      </c>
      <c r="P1906" s="27">
        <f>Ugovori_OPULJP[[#This Row],[Bespovratna sredstva - Ukupno (EU+Nac) HRK
= Ukupna ugovorena vrijednost bespovratnih sredstava]]*Ugovori_OPULJP[[#This Row],[STOPA NACIONALNOG SUFINANCIRANJA %]]</f>
        <v>374483.65500000003</v>
      </c>
      <c r="Q1906" s="27">
        <v>2496557.7000000002</v>
      </c>
      <c r="R1906" s="27">
        <v>0</v>
      </c>
      <c r="S1906" s="27">
        <v>0</v>
      </c>
      <c r="T1906" s="20">
        <f>Ugovori_OPULJP[[#This Row],[Bespovratna sredstva - Ukupno (EU+Nac) HRK
= Ukupna ugovorena vrijednost bespovratnih sredstava]]+Ugovori_OPULJP[[#This Row],[Javni doprinos korisnika - HRK]]+Ugovori_OPULJP[[#This Row],[Privatni doprinos korisnika - HRK]]</f>
        <v>2496557.7000000002</v>
      </c>
      <c r="U1906" s="17" t="s">
        <v>32</v>
      </c>
      <c r="V1906" s="17" t="s">
        <v>29</v>
      </c>
      <c r="W1906" s="35" t="s">
        <v>6827</v>
      </c>
      <c r="X1906" s="35" t="s">
        <v>5041</v>
      </c>
      <c r="Y1906" s="11"/>
    </row>
    <row r="1907" spans="1:25" ht="76.5" customHeight="1" x14ac:dyDescent="0.2">
      <c r="A1907" s="119" t="s">
        <v>6828</v>
      </c>
      <c r="B1907" s="34" t="s">
        <v>700</v>
      </c>
      <c r="C1907" s="35" t="s">
        <v>5477</v>
      </c>
      <c r="D1907" s="35" t="s">
        <v>6701</v>
      </c>
      <c r="E1907" s="17" t="s">
        <v>74</v>
      </c>
      <c r="F1907" s="37" t="s">
        <v>6829</v>
      </c>
      <c r="G1907" s="37" t="s">
        <v>5560</v>
      </c>
      <c r="H1907" s="19">
        <v>43427</v>
      </c>
      <c r="I1907" s="19">
        <v>44158</v>
      </c>
      <c r="J1907" s="19" t="str">
        <f ca="1">IF(Ugovori_OPULJP[[#This Row],[DATUM ZAVRŠETKA OPERACIJE]]&lt;TODAY(),"završen","u provedbi")</f>
        <v>završen</v>
      </c>
      <c r="K1907" s="18" t="s">
        <v>184</v>
      </c>
      <c r="L1907" s="18" t="s">
        <v>184</v>
      </c>
      <c r="M1907" s="42">
        <v>0.85</v>
      </c>
      <c r="N1907" s="42">
        <v>0.15</v>
      </c>
      <c r="O1907" s="27">
        <f>Ugovori_OPULJP[[#This Row],[Bespovratna sredstva - Ukupno (EU+Nac) HRK
= Ukupna ugovorena vrijednost bespovratnih sredstava]]*Ugovori_OPULJP[[#This Row],[EU STOPA SUFINANCIRANJA %
EU CO-FINANCING RATE %]]</f>
        <v>669494.81599999999</v>
      </c>
      <c r="P1907" s="27">
        <f>Ugovori_OPULJP[[#This Row],[Bespovratna sredstva - Ukupno (EU+Nac) HRK
= Ukupna ugovorena vrijednost bespovratnih sredstava]]*Ugovori_OPULJP[[#This Row],[STOPA NACIONALNOG SUFINANCIRANJA %]]</f>
        <v>118146.14399999999</v>
      </c>
      <c r="Q1907" s="27">
        <v>787640.96</v>
      </c>
      <c r="R1907" s="27">
        <v>0</v>
      </c>
      <c r="S1907" s="27">
        <v>0</v>
      </c>
      <c r="T1907" s="20">
        <f>Ugovori_OPULJP[[#This Row],[Bespovratna sredstva - Ukupno (EU+Nac) HRK
= Ukupna ugovorena vrijednost bespovratnih sredstava]]+Ugovori_OPULJP[[#This Row],[Javni doprinos korisnika - HRK]]+Ugovori_OPULJP[[#This Row],[Privatni doprinos korisnika - HRK]]</f>
        <v>787640.96</v>
      </c>
      <c r="U1907" s="17" t="s">
        <v>32</v>
      </c>
      <c r="V1907" s="17" t="s">
        <v>29</v>
      </c>
      <c r="W1907" s="35" t="s">
        <v>6830</v>
      </c>
      <c r="X1907" s="35" t="s">
        <v>5041</v>
      </c>
      <c r="Y1907" s="11"/>
    </row>
    <row r="1908" spans="1:25" ht="51" customHeight="1" x14ac:dyDescent="0.2">
      <c r="A1908" s="119" t="s">
        <v>6831</v>
      </c>
      <c r="B1908" s="34" t="s">
        <v>700</v>
      </c>
      <c r="C1908" s="35" t="s">
        <v>5477</v>
      </c>
      <c r="D1908" s="35" t="s">
        <v>6701</v>
      </c>
      <c r="E1908" s="17" t="s">
        <v>74</v>
      </c>
      <c r="F1908" s="37" t="s">
        <v>6832</v>
      </c>
      <c r="G1908" s="37" t="s">
        <v>3121</v>
      </c>
      <c r="H1908" s="19">
        <v>43623</v>
      </c>
      <c r="I1908" s="19">
        <v>44354</v>
      </c>
      <c r="J1908" s="19" t="str">
        <f ca="1">IF(Ugovori_OPULJP[[#This Row],[DATUM ZAVRŠETKA OPERACIJE]]&lt;TODAY(),"završen","u provedbi")</f>
        <v>završen</v>
      </c>
      <c r="K1908" s="18" t="s">
        <v>97</v>
      </c>
      <c r="L1908" s="18" t="s">
        <v>97</v>
      </c>
      <c r="M1908" s="42">
        <v>0.85</v>
      </c>
      <c r="N1908" s="42">
        <v>0.15</v>
      </c>
      <c r="O1908" s="27">
        <f>Ugovori_OPULJP[[#This Row],[Bespovratna sredstva - Ukupno (EU+Nac) HRK
= Ukupna ugovorena vrijednost bespovratnih sredstava]]*Ugovori_OPULJP[[#This Row],[EU STOPA SUFINANCIRANJA %
EU CO-FINANCING RATE %]]</f>
        <v>1089807.95</v>
      </c>
      <c r="P1908" s="27">
        <f>Ugovori_OPULJP[[#This Row],[Bespovratna sredstva - Ukupno (EU+Nac) HRK
= Ukupna ugovorena vrijednost bespovratnih sredstava]]*Ugovori_OPULJP[[#This Row],[STOPA NACIONALNOG SUFINANCIRANJA %]]</f>
        <v>192319.05</v>
      </c>
      <c r="Q1908" s="27">
        <v>1282127</v>
      </c>
      <c r="R1908" s="27">
        <v>0</v>
      </c>
      <c r="S1908" s="27">
        <v>0</v>
      </c>
      <c r="T1908" s="20">
        <f>Ugovori_OPULJP[[#This Row],[Bespovratna sredstva - Ukupno (EU+Nac) HRK
= Ukupna ugovorena vrijednost bespovratnih sredstava]]+Ugovori_OPULJP[[#This Row],[Javni doprinos korisnika - HRK]]+Ugovori_OPULJP[[#This Row],[Privatni doprinos korisnika - HRK]]</f>
        <v>1282127</v>
      </c>
      <c r="U1908" s="17" t="s">
        <v>32</v>
      </c>
      <c r="V1908" s="17" t="s">
        <v>29</v>
      </c>
      <c r="W1908" s="35" t="s">
        <v>6833</v>
      </c>
      <c r="X1908" s="35" t="s">
        <v>5041</v>
      </c>
      <c r="Y1908" s="11"/>
    </row>
    <row r="1909" spans="1:25" ht="51" customHeight="1" x14ac:dyDescent="0.2">
      <c r="A1909" s="119" t="s">
        <v>6834</v>
      </c>
      <c r="B1909" s="34" t="s">
        <v>700</v>
      </c>
      <c r="C1909" s="35" t="s">
        <v>5477</v>
      </c>
      <c r="D1909" s="35" t="s">
        <v>6701</v>
      </c>
      <c r="E1909" s="17" t="s">
        <v>74</v>
      </c>
      <c r="F1909" s="37" t="s">
        <v>6835</v>
      </c>
      <c r="G1909" s="37" t="s">
        <v>1420</v>
      </c>
      <c r="H1909" s="19">
        <v>43437</v>
      </c>
      <c r="I1909" s="19">
        <v>44350</v>
      </c>
      <c r="J1909" s="19" t="str">
        <f ca="1">IF(Ugovori_OPULJP[[#This Row],[DATUM ZAVRŠETKA OPERACIJE]]&lt;TODAY(),"završen","u provedbi")</f>
        <v>završen</v>
      </c>
      <c r="K1909" s="18" t="s">
        <v>5522</v>
      </c>
      <c r="L1909" s="18" t="s">
        <v>184</v>
      </c>
      <c r="M1909" s="42">
        <v>0.85</v>
      </c>
      <c r="N1909" s="42">
        <v>0.15</v>
      </c>
      <c r="O1909" s="27">
        <f>Ugovori_OPULJP[[#This Row],[Bespovratna sredstva - Ukupno (EU+Nac) HRK
= Ukupna ugovorena vrijednost bespovratnih sredstava]]*Ugovori_OPULJP[[#This Row],[EU STOPA SUFINANCIRANJA %
EU CO-FINANCING RATE %]]</f>
        <v>2076453.202</v>
      </c>
      <c r="P1909" s="27">
        <f>Ugovori_OPULJP[[#This Row],[Bespovratna sredstva - Ukupno (EU+Nac) HRK
= Ukupna ugovorena vrijednost bespovratnih sredstava]]*Ugovori_OPULJP[[#This Row],[STOPA NACIONALNOG SUFINANCIRANJA %]]</f>
        <v>366432.91800000001</v>
      </c>
      <c r="Q1909" s="27">
        <v>2442886.12</v>
      </c>
      <c r="R1909" s="27">
        <v>0</v>
      </c>
      <c r="S1909" s="27">
        <v>0</v>
      </c>
      <c r="T1909" s="20">
        <f>Ugovori_OPULJP[[#This Row],[Bespovratna sredstva - Ukupno (EU+Nac) HRK
= Ukupna ugovorena vrijednost bespovratnih sredstava]]+Ugovori_OPULJP[[#This Row],[Javni doprinos korisnika - HRK]]+Ugovori_OPULJP[[#This Row],[Privatni doprinos korisnika - HRK]]</f>
        <v>2442886.12</v>
      </c>
      <c r="U1909" s="17" t="s">
        <v>32</v>
      </c>
      <c r="V1909" s="17" t="s">
        <v>29</v>
      </c>
      <c r="W1909" s="35" t="s">
        <v>6836</v>
      </c>
      <c r="X1909" s="35" t="s">
        <v>5041</v>
      </c>
      <c r="Y1909" s="11"/>
    </row>
    <row r="1910" spans="1:25" ht="51" customHeight="1" x14ac:dyDescent="0.2">
      <c r="A1910" s="119" t="s">
        <v>6837</v>
      </c>
      <c r="B1910" s="34" t="s">
        <v>700</v>
      </c>
      <c r="C1910" s="35" t="s">
        <v>5477</v>
      </c>
      <c r="D1910" s="35" t="s">
        <v>6701</v>
      </c>
      <c r="E1910" s="17" t="s">
        <v>74</v>
      </c>
      <c r="F1910" s="37" t="s">
        <v>6838</v>
      </c>
      <c r="G1910" s="37" t="s">
        <v>5552</v>
      </c>
      <c r="H1910" s="19">
        <v>43502</v>
      </c>
      <c r="I1910" s="19">
        <v>44414</v>
      </c>
      <c r="J1910" s="19" t="str">
        <f ca="1">IF(Ugovori_OPULJP[[#This Row],[DATUM ZAVRŠETKA OPERACIJE]]&lt;TODAY(),"završen","u provedbi")</f>
        <v>završen</v>
      </c>
      <c r="K1910" s="18" t="s">
        <v>6839</v>
      </c>
      <c r="L1910" s="18" t="s">
        <v>354</v>
      </c>
      <c r="M1910" s="42">
        <v>0.85</v>
      </c>
      <c r="N1910" s="42">
        <v>0.15</v>
      </c>
      <c r="O1910" s="27">
        <f>Ugovori_OPULJP[[#This Row],[Bespovratna sredstva - Ukupno (EU+Nac) HRK
= Ukupna ugovorena vrijednost bespovratnih sredstava]]*Ugovori_OPULJP[[#This Row],[EU STOPA SUFINANCIRANJA %
EU CO-FINANCING RATE %]]</f>
        <v>1860187.2854999998</v>
      </c>
      <c r="P1910" s="27">
        <f>Ugovori_OPULJP[[#This Row],[Bespovratna sredstva - Ukupno (EU+Nac) HRK
= Ukupna ugovorena vrijednost bespovratnih sredstava]]*Ugovori_OPULJP[[#This Row],[STOPA NACIONALNOG SUFINANCIRANJA %]]</f>
        <v>328268.34449999995</v>
      </c>
      <c r="Q1910" s="27">
        <v>2188455.63</v>
      </c>
      <c r="R1910" s="27">
        <v>0</v>
      </c>
      <c r="S1910" s="27">
        <v>0</v>
      </c>
      <c r="T1910" s="20">
        <f>Ugovori_OPULJP[[#This Row],[Bespovratna sredstva - Ukupno (EU+Nac) HRK
= Ukupna ugovorena vrijednost bespovratnih sredstava]]+Ugovori_OPULJP[[#This Row],[Javni doprinos korisnika - HRK]]+Ugovori_OPULJP[[#This Row],[Privatni doprinos korisnika - HRK]]</f>
        <v>2188455.63</v>
      </c>
      <c r="U1910" s="17" t="s">
        <v>32</v>
      </c>
      <c r="V1910" s="17" t="s">
        <v>29</v>
      </c>
      <c r="W1910" s="35" t="s">
        <v>6840</v>
      </c>
      <c r="X1910" s="35" t="s">
        <v>5041</v>
      </c>
      <c r="Y1910" s="11"/>
    </row>
    <row r="1911" spans="1:25" ht="51" customHeight="1" x14ac:dyDescent="0.2">
      <c r="A1911" s="119" t="s">
        <v>6841</v>
      </c>
      <c r="B1911" s="34" t="s">
        <v>700</v>
      </c>
      <c r="C1911" s="35" t="s">
        <v>5477</v>
      </c>
      <c r="D1911" s="35" t="s">
        <v>6701</v>
      </c>
      <c r="E1911" s="17" t="s">
        <v>74</v>
      </c>
      <c r="F1911" s="37" t="s">
        <v>6842</v>
      </c>
      <c r="G1911" s="37" t="s">
        <v>2530</v>
      </c>
      <c r="H1911" s="19">
        <v>43431</v>
      </c>
      <c r="I1911" s="19">
        <v>44313</v>
      </c>
      <c r="J1911" s="19" t="str">
        <f ca="1">IF(Ugovori_OPULJP[[#This Row],[DATUM ZAVRŠETKA OPERACIJE]]&lt;TODAY(),"završen","u provedbi")</f>
        <v>završen</v>
      </c>
      <c r="K1911" s="18" t="s">
        <v>82</v>
      </c>
      <c r="L1911" s="18" t="s">
        <v>82</v>
      </c>
      <c r="M1911" s="42">
        <v>0.85</v>
      </c>
      <c r="N1911" s="42">
        <v>0.15</v>
      </c>
      <c r="O1911" s="27">
        <f>Ugovori_OPULJP[[#This Row],[Bespovratna sredstva - Ukupno (EU+Nac) HRK
= Ukupna ugovorena vrijednost bespovratnih sredstava]]*Ugovori_OPULJP[[#This Row],[EU STOPA SUFINANCIRANJA %
EU CO-FINANCING RATE %]]</f>
        <v>1589191.382</v>
      </c>
      <c r="P1911" s="27">
        <f>Ugovori_OPULJP[[#This Row],[Bespovratna sredstva - Ukupno (EU+Nac) HRK
= Ukupna ugovorena vrijednost bespovratnih sredstava]]*Ugovori_OPULJP[[#This Row],[STOPA NACIONALNOG SUFINANCIRANJA %]]</f>
        <v>280445.538</v>
      </c>
      <c r="Q1911" s="27">
        <v>1869636.92</v>
      </c>
      <c r="R1911" s="27">
        <v>0</v>
      </c>
      <c r="S1911" s="27">
        <v>0</v>
      </c>
      <c r="T1911" s="20">
        <f>Ugovori_OPULJP[[#This Row],[Bespovratna sredstva - Ukupno (EU+Nac) HRK
= Ukupna ugovorena vrijednost bespovratnih sredstava]]+Ugovori_OPULJP[[#This Row],[Javni doprinos korisnika - HRK]]+Ugovori_OPULJP[[#This Row],[Privatni doprinos korisnika - HRK]]</f>
        <v>1869636.92</v>
      </c>
      <c r="U1911" s="17" t="s">
        <v>32</v>
      </c>
      <c r="V1911" s="17" t="s">
        <v>29</v>
      </c>
      <c r="W1911" s="35" t="s">
        <v>6843</v>
      </c>
      <c r="X1911" s="35" t="s">
        <v>5041</v>
      </c>
      <c r="Y1911" s="11"/>
    </row>
    <row r="1912" spans="1:25" ht="38.25" customHeight="1" x14ac:dyDescent="0.2">
      <c r="A1912" s="119" t="s">
        <v>6844</v>
      </c>
      <c r="B1912" s="34" t="s">
        <v>700</v>
      </c>
      <c r="C1912" s="35" t="s">
        <v>5477</v>
      </c>
      <c r="D1912" s="35" t="s">
        <v>6701</v>
      </c>
      <c r="E1912" s="17" t="s">
        <v>74</v>
      </c>
      <c r="F1912" s="37" t="s">
        <v>6832</v>
      </c>
      <c r="G1912" s="37" t="s">
        <v>6845</v>
      </c>
      <c r="H1912" s="19">
        <v>43628</v>
      </c>
      <c r="I1912" s="19">
        <v>44359</v>
      </c>
      <c r="J1912" s="19" t="str">
        <f ca="1">IF(Ugovori_OPULJP[[#This Row],[DATUM ZAVRŠETKA OPERACIJE]]&lt;TODAY(),"završen","u provedbi")</f>
        <v>završen</v>
      </c>
      <c r="K1912" s="18" t="s">
        <v>31</v>
      </c>
      <c r="L1912" s="18" t="s">
        <v>31</v>
      </c>
      <c r="M1912" s="42">
        <v>0.85</v>
      </c>
      <c r="N1912" s="42">
        <v>0.15</v>
      </c>
      <c r="O1912" s="27">
        <f>Ugovori_OPULJP[[#This Row],[Bespovratna sredstva - Ukupno (EU+Nac) HRK
= Ukupna ugovorena vrijednost bespovratnih sredstava]]*Ugovori_OPULJP[[#This Row],[EU STOPA SUFINANCIRANJA %
EU CO-FINANCING RATE %]]</f>
        <v>766684.0199999999</v>
      </c>
      <c r="P1912" s="27">
        <f>Ugovori_OPULJP[[#This Row],[Bespovratna sredstva - Ukupno (EU+Nac) HRK
= Ukupna ugovorena vrijednost bespovratnih sredstava]]*Ugovori_OPULJP[[#This Row],[STOPA NACIONALNOG SUFINANCIRANJA %]]</f>
        <v>135297.18</v>
      </c>
      <c r="Q1912" s="27">
        <v>901981.2</v>
      </c>
      <c r="R1912" s="27">
        <v>0</v>
      </c>
      <c r="S1912" s="27">
        <v>0</v>
      </c>
      <c r="T1912" s="20">
        <f>Ugovori_OPULJP[[#This Row],[Bespovratna sredstva - Ukupno (EU+Nac) HRK
= Ukupna ugovorena vrijednost bespovratnih sredstava]]+Ugovori_OPULJP[[#This Row],[Javni doprinos korisnika - HRK]]+Ugovori_OPULJP[[#This Row],[Privatni doprinos korisnika - HRK]]</f>
        <v>901981.2</v>
      </c>
      <c r="U1912" s="17" t="s">
        <v>32</v>
      </c>
      <c r="V1912" s="17" t="s">
        <v>29</v>
      </c>
      <c r="W1912" s="35" t="s">
        <v>6846</v>
      </c>
      <c r="X1912" s="35" t="s">
        <v>5041</v>
      </c>
      <c r="Y1912" s="11"/>
    </row>
    <row r="1913" spans="1:25" ht="51" customHeight="1" x14ac:dyDescent="0.2">
      <c r="A1913" s="119" t="s">
        <v>6847</v>
      </c>
      <c r="B1913" s="34" t="s">
        <v>700</v>
      </c>
      <c r="C1913" s="35" t="s">
        <v>5477</v>
      </c>
      <c r="D1913" s="35" t="s">
        <v>6701</v>
      </c>
      <c r="E1913" s="17" t="s">
        <v>74</v>
      </c>
      <c r="F1913" s="37" t="s">
        <v>5539</v>
      </c>
      <c r="G1913" s="37" t="s">
        <v>5540</v>
      </c>
      <c r="H1913" s="19">
        <v>43430</v>
      </c>
      <c r="I1913" s="19">
        <v>44342</v>
      </c>
      <c r="J1913" s="19" t="str">
        <f ca="1">IF(Ugovori_OPULJP[[#This Row],[DATUM ZAVRŠETKA OPERACIJE]]&lt;TODAY(),"završen","u provedbi")</f>
        <v>završen</v>
      </c>
      <c r="K1913" s="18" t="s">
        <v>266</v>
      </c>
      <c r="L1913" s="18" t="s">
        <v>266</v>
      </c>
      <c r="M1913" s="42">
        <v>0.85</v>
      </c>
      <c r="N1913" s="42">
        <v>0.15</v>
      </c>
      <c r="O1913" s="27">
        <f>Ugovori_OPULJP[[#This Row],[Bespovratna sredstva - Ukupno (EU+Nac) HRK
= Ukupna ugovorena vrijednost bespovratnih sredstava]]*Ugovori_OPULJP[[#This Row],[EU STOPA SUFINANCIRANJA %
EU CO-FINANCING RATE %]]</f>
        <v>1694646.4194999998</v>
      </c>
      <c r="P1913" s="27">
        <f>Ugovori_OPULJP[[#This Row],[Bespovratna sredstva - Ukupno (EU+Nac) HRK
= Ukupna ugovorena vrijednost bespovratnih sredstava]]*Ugovori_OPULJP[[#This Row],[STOPA NACIONALNOG SUFINANCIRANJA %]]</f>
        <v>299055.25049999997</v>
      </c>
      <c r="Q1913" s="27">
        <v>1993701.67</v>
      </c>
      <c r="R1913" s="27">
        <v>0</v>
      </c>
      <c r="S1913" s="27">
        <v>0</v>
      </c>
      <c r="T1913" s="20">
        <f>Ugovori_OPULJP[[#This Row],[Bespovratna sredstva - Ukupno (EU+Nac) HRK
= Ukupna ugovorena vrijednost bespovratnih sredstava]]+Ugovori_OPULJP[[#This Row],[Javni doprinos korisnika - HRK]]+Ugovori_OPULJP[[#This Row],[Privatni doprinos korisnika - HRK]]</f>
        <v>1993701.67</v>
      </c>
      <c r="U1913" s="17" t="s">
        <v>32</v>
      </c>
      <c r="V1913" s="17" t="s">
        <v>29</v>
      </c>
      <c r="W1913" s="35" t="s">
        <v>6848</v>
      </c>
      <c r="X1913" s="35" t="s">
        <v>5041</v>
      </c>
      <c r="Y1913" s="11"/>
    </row>
    <row r="1914" spans="1:25" ht="51" customHeight="1" x14ac:dyDescent="0.2">
      <c r="A1914" s="119" t="s">
        <v>6849</v>
      </c>
      <c r="B1914" s="34" t="s">
        <v>700</v>
      </c>
      <c r="C1914" s="35" t="s">
        <v>5477</v>
      </c>
      <c r="D1914" s="35" t="s">
        <v>6701</v>
      </c>
      <c r="E1914" s="17" t="s">
        <v>74</v>
      </c>
      <c r="F1914" s="37" t="s">
        <v>5547</v>
      </c>
      <c r="G1914" s="37" t="s">
        <v>5548</v>
      </c>
      <c r="H1914" s="19">
        <v>43559</v>
      </c>
      <c r="I1914" s="19">
        <v>44290</v>
      </c>
      <c r="J1914" s="19" t="str">
        <f ca="1">IF(Ugovori_OPULJP[[#This Row],[DATUM ZAVRŠETKA OPERACIJE]]&lt;TODAY(),"završen","u provedbi")</f>
        <v>završen</v>
      </c>
      <c r="K1914" s="18" t="s">
        <v>402</v>
      </c>
      <c r="L1914" s="18" t="s">
        <v>402</v>
      </c>
      <c r="M1914" s="42">
        <v>0.85</v>
      </c>
      <c r="N1914" s="42">
        <v>0.15</v>
      </c>
      <c r="O1914" s="27">
        <f>Ugovori_OPULJP[[#This Row],[Bespovratna sredstva - Ukupno (EU+Nac) HRK
= Ukupna ugovorena vrijednost bespovratnih sredstava]]*Ugovori_OPULJP[[#This Row],[EU STOPA SUFINANCIRANJA %
EU CO-FINANCING RATE %]]</f>
        <v>903452.34350000008</v>
      </c>
      <c r="P1914" s="27">
        <f>Ugovori_OPULJP[[#This Row],[Bespovratna sredstva - Ukupno (EU+Nac) HRK
= Ukupna ugovorena vrijednost bespovratnih sredstava]]*Ugovori_OPULJP[[#This Row],[STOPA NACIONALNOG SUFINANCIRANJA %]]</f>
        <v>159432.7665</v>
      </c>
      <c r="Q1914" s="27">
        <v>1062885.1100000001</v>
      </c>
      <c r="R1914" s="27">
        <v>0</v>
      </c>
      <c r="S1914" s="27">
        <v>3930</v>
      </c>
      <c r="T1914" s="20">
        <f>Ugovori_OPULJP[[#This Row],[Bespovratna sredstva - Ukupno (EU+Nac) HRK
= Ukupna ugovorena vrijednost bespovratnih sredstava]]+Ugovori_OPULJP[[#This Row],[Javni doprinos korisnika - HRK]]+Ugovori_OPULJP[[#This Row],[Privatni doprinos korisnika - HRK]]</f>
        <v>1066815.1100000001</v>
      </c>
      <c r="U1914" s="17" t="s">
        <v>32</v>
      </c>
      <c r="V1914" s="17" t="s">
        <v>29</v>
      </c>
      <c r="W1914" s="35" t="s">
        <v>6850</v>
      </c>
      <c r="X1914" s="35" t="s">
        <v>5041</v>
      </c>
      <c r="Y1914" s="11"/>
    </row>
    <row r="1915" spans="1:25" ht="38.25" customHeight="1" x14ac:dyDescent="0.2">
      <c r="A1915" s="119" t="s">
        <v>6851</v>
      </c>
      <c r="B1915" s="34" t="s">
        <v>700</v>
      </c>
      <c r="C1915" s="35" t="s">
        <v>5477</v>
      </c>
      <c r="D1915" s="35" t="s">
        <v>6701</v>
      </c>
      <c r="E1915" s="17" t="s">
        <v>74</v>
      </c>
      <c r="F1915" s="37" t="s">
        <v>6852</v>
      </c>
      <c r="G1915" s="37" t="s">
        <v>3708</v>
      </c>
      <c r="H1915" s="19">
        <v>43629</v>
      </c>
      <c r="I1915" s="19">
        <v>44360</v>
      </c>
      <c r="J1915" s="19" t="str">
        <f ca="1">IF(Ugovori_OPULJP[[#This Row],[DATUM ZAVRŠETKA OPERACIJE]]&lt;TODAY(),"završen","u provedbi")</f>
        <v>završen</v>
      </c>
      <c r="K1915" s="18" t="s">
        <v>6805</v>
      </c>
      <c r="L1915" s="18" t="s">
        <v>324</v>
      </c>
      <c r="M1915" s="42">
        <v>0.85</v>
      </c>
      <c r="N1915" s="42">
        <v>0.15</v>
      </c>
      <c r="O1915" s="27">
        <f>Ugovori_OPULJP[[#This Row],[Bespovratna sredstva - Ukupno (EU+Nac) HRK
= Ukupna ugovorena vrijednost bespovratnih sredstava]]*Ugovori_OPULJP[[#This Row],[EU STOPA SUFINANCIRANJA %
EU CO-FINANCING RATE %]]</f>
        <v>2125000</v>
      </c>
      <c r="P1915" s="27">
        <f>Ugovori_OPULJP[[#This Row],[Bespovratna sredstva - Ukupno (EU+Nac) HRK
= Ukupna ugovorena vrijednost bespovratnih sredstava]]*Ugovori_OPULJP[[#This Row],[STOPA NACIONALNOG SUFINANCIRANJA %]]</f>
        <v>375000</v>
      </c>
      <c r="Q1915" s="27">
        <v>2500000</v>
      </c>
      <c r="R1915" s="27">
        <v>0</v>
      </c>
      <c r="S1915" s="27">
        <v>0</v>
      </c>
      <c r="T1915" s="20">
        <f>Ugovori_OPULJP[[#This Row],[Bespovratna sredstva - Ukupno (EU+Nac) HRK
= Ukupna ugovorena vrijednost bespovratnih sredstava]]+Ugovori_OPULJP[[#This Row],[Javni doprinos korisnika - HRK]]+Ugovori_OPULJP[[#This Row],[Privatni doprinos korisnika - HRK]]</f>
        <v>2500000</v>
      </c>
      <c r="U1915" s="17" t="s">
        <v>32</v>
      </c>
      <c r="V1915" s="17" t="s">
        <v>29</v>
      </c>
      <c r="W1915" s="35" t="s">
        <v>6853</v>
      </c>
      <c r="X1915" s="35" t="s">
        <v>5041</v>
      </c>
      <c r="Y1915" s="11"/>
    </row>
    <row r="1916" spans="1:25" ht="51" customHeight="1" x14ac:dyDescent="0.2">
      <c r="A1916" s="119" t="s">
        <v>6854</v>
      </c>
      <c r="B1916" s="34" t="s">
        <v>700</v>
      </c>
      <c r="C1916" s="35" t="s">
        <v>5477</v>
      </c>
      <c r="D1916" s="35" t="s">
        <v>6701</v>
      </c>
      <c r="E1916" s="17" t="s">
        <v>74</v>
      </c>
      <c r="F1916" s="37" t="s">
        <v>6855</v>
      </c>
      <c r="G1916" s="37" t="s">
        <v>2117</v>
      </c>
      <c r="H1916" s="19">
        <v>43438</v>
      </c>
      <c r="I1916" s="19">
        <v>44169</v>
      </c>
      <c r="J1916" s="19" t="str">
        <f ca="1">IF(Ugovori_OPULJP[[#This Row],[DATUM ZAVRŠETKA OPERACIJE]]&lt;TODAY(),"završen","u provedbi")</f>
        <v>završen</v>
      </c>
      <c r="K1916" s="18" t="s">
        <v>77</v>
      </c>
      <c r="L1916" s="18" t="s">
        <v>77</v>
      </c>
      <c r="M1916" s="42">
        <v>0.85</v>
      </c>
      <c r="N1916" s="42">
        <v>0.15</v>
      </c>
      <c r="O1916" s="27">
        <f>Ugovori_OPULJP[[#This Row],[Bespovratna sredstva - Ukupno (EU+Nac) HRK
= Ukupna ugovorena vrijednost bespovratnih sredstava]]*Ugovori_OPULJP[[#This Row],[EU STOPA SUFINANCIRANJA %
EU CO-FINANCING RATE %]]</f>
        <v>2115518.7600000002</v>
      </c>
      <c r="P1916" s="27">
        <f>Ugovori_OPULJP[[#This Row],[Bespovratna sredstva - Ukupno (EU+Nac) HRK
= Ukupna ugovorena vrijednost bespovratnih sredstava]]*Ugovori_OPULJP[[#This Row],[STOPA NACIONALNOG SUFINANCIRANJA %]]</f>
        <v>373326.84</v>
      </c>
      <c r="Q1916" s="27">
        <v>2488845.6</v>
      </c>
      <c r="R1916" s="27">
        <v>0</v>
      </c>
      <c r="S1916" s="27">
        <v>0</v>
      </c>
      <c r="T1916" s="20">
        <f>Ugovori_OPULJP[[#This Row],[Bespovratna sredstva - Ukupno (EU+Nac) HRK
= Ukupna ugovorena vrijednost bespovratnih sredstava]]+Ugovori_OPULJP[[#This Row],[Javni doprinos korisnika - HRK]]+Ugovori_OPULJP[[#This Row],[Privatni doprinos korisnika - HRK]]</f>
        <v>2488845.6</v>
      </c>
      <c r="U1916" s="17" t="s">
        <v>32</v>
      </c>
      <c r="V1916" s="17" t="s">
        <v>29</v>
      </c>
      <c r="W1916" s="35" t="s">
        <v>6856</v>
      </c>
      <c r="X1916" s="35" t="s">
        <v>5041</v>
      </c>
      <c r="Y1916" s="11"/>
    </row>
    <row r="1917" spans="1:25" ht="51" customHeight="1" x14ac:dyDescent="0.2">
      <c r="A1917" s="119" t="s">
        <v>6857</v>
      </c>
      <c r="B1917" s="34" t="s">
        <v>700</v>
      </c>
      <c r="C1917" s="35" t="s">
        <v>5477</v>
      </c>
      <c r="D1917" s="35" t="s">
        <v>6701</v>
      </c>
      <c r="E1917" s="17" t="s">
        <v>74</v>
      </c>
      <c r="F1917" s="37" t="s">
        <v>6858</v>
      </c>
      <c r="G1917" s="37" t="s">
        <v>5592</v>
      </c>
      <c r="H1917" s="19">
        <v>43445</v>
      </c>
      <c r="I1917" s="19">
        <v>44238</v>
      </c>
      <c r="J1917" s="19" t="str">
        <f ca="1">IF(Ugovori_OPULJP[[#This Row],[DATUM ZAVRŠETKA OPERACIJE]]&lt;TODAY(),"završen","u provedbi")</f>
        <v>završen</v>
      </c>
      <c r="K1917" s="18" t="s">
        <v>2704</v>
      </c>
      <c r="L1917" s="18" t="s">
        <v>77</v>
      </c>
      <c r="M1917" s="42">
        <v>0.85</v>
      </c>
      <c r="N1917" s="42">
        <v>0.15</v>
      </c>
      <c r="O1917" s="27">
        <f>Ugovori_OPULJP[[#This Row],[Bespovratna sredstva - Ukupno (EU+Nac) HRK
= Ukupna ugovorena vrijednost bespovratnih sredstava]]*Ugovori_OPULJP[[#This Row],[EU STOPA SUFINANCIRANJA %
EU CO-FINANCING RATE %]]</f>
        <v>2124958.8089999999</v>
      </c>
      <c r="P1917" s="27">
        <f>Ugovori_OPULJP[[#This Row],[Bespovratna sredstva - Ukupno (EU+Nac) HRK
= Ukupna ugovorena vrijednost bespovratnih sredstava]]*Ugovori_OPULJP[[#This Row],[STOPA NACIONALNOG SUFINANCIRANJA %]]</f>
        <v>374992.73099999997</v>
      </c>
      <c r="Q1917" s="27">
        <v>2499951.54</v>
      </c>
      <c r="R1917" s="27">
        <v>0</v>
      </c>
      <c r="S1917" s="27">
        <v>0</v>
      </c>
      <c r="T1917" s="20">
        <f>Ugovori_OPULJP[[#This Row],[Bespovratna sredstva - Ukupno (EU+Nac) HRK
= Ukupna ugovorena vrijednost bespovratnih sredstava]]+Ugovori_OPULJP[[#This Row],[Javni doprinos korisnika - HRK]]+Ugovori_OPULJP[[#This Row],[Privatni doprinos korisnika - HRK]]</f>
        <v>2499951.54</v>
      </c>
      <c r="U1917" s="17" t="s">
        <v>32</v>
      </c>
      <c r="V1917" s="17" t="s">
        <v>29</v>
      </c>
      <c r="W1917" s="35" t="s">
        <v>6859</v>
      </c>
      <c r="X1917" s="35" t="s">
        <v>5041</v>
      </c>
      <c r="Y1917" s="11"/>
    </row>
    <row r="1918" spans="1:25" ht="51" customHeight="1" x14ac:dyDescent="0.2">
      <c r="A1918" s="119" t="s">
        <v>6860</v>
      </c>
      <c r="B1918" s="34" t="s">
        <v>700</v>
      </c>
      <c r="C1918" s="35" t="s">
        <v>5477</v>
      </c>
      <c r="D1918" s="35" t="s">
        <v>6701</v>
      </c>
      <c r="E1918" s="17" t="s">
        <v>74</v>
      </c>
      <c r="F1918" s="37" t="s">
        <v>6861</v>
      </c>
      <c r="G1918" s="37" t="s">
        <v>6862</v>
      </c>
      <c r="H1918" s="19">
        <v>43629</v>
      </c>
      <c r="I1918" s="19">
        <v>44513</v>
      </c>
      <c r="J1918" s="19" t="str">
        <f ca="1">IF(Ugovori_OPULJP[[#This Row],[DATUM ZAVRŠETKA OPERACIJE]]&lt;TODAY(),"završen","u provedbi")</f>
        <v>završen</v>
      </c>
      <c r="K1918" s="18" t="s">
        <v>248</v>
      </c>
      <c r="L1918" s="18" t="s">
        <v>248</v>
      </c>
      <c r="M1918" s="42">
        <v>0.85</v>
      </c>
      <c r="N1918" s="42">
        <v>0.15</v>
      </c>
      <c r="O1918" s="27">
        <f>Ugovori_OPULJP[[#This Row],[Bespovratna sredstva - Ukupno (EU+Nac) HRK
= Ukupna ugovorena vrijednost bespovratnih sredstava]]*Ugovori_OPULJP[[#This Row],[EU STOPA SUFINANCIRANJA %
EU CO-FINANCING RATE %]]</f>
        <v>478717.875</v>
      </c>
      <c r="P1918" s="27">
        <f>Ugovori_OPULJP[[#This Row],[Bespovratna sredstva - Ukupno (EU+Nac) HRK
= Ukupna ugovorena vrijednost bespovratnih sredstava]]*Ugovori_OPULJP[[#This Row],[STOPA NACIONALNOG SUFINANCIRANJA %]]</f>
        <v>84479.625</v>
      </c>
      <c r="Q1918" s="27">
        <v>563197.5</v>
      </c>
      <c r="R1918" s="27">
        <v>0</v>
      </c>
      <c r="S1918" s="27">
        <v>0</v>
      </c>
      <c r="T1918" s="20">
        <f>Ugovori_OPULJP[[#This Row],[Bespovratna sredstva - Ukupno (EU+Nac) HRK
= Ukupna ugovorena vrijednost bespovratnih sredstava]]+Ugovori_OPULJP[[#This Row],[Javni doprinos korisnika - HRK]]+Ugovori_OPULJP[[#This Row],[Privatni doprinos korisnika - HRK]]</f>
        <v>563197.5</v>
      </c>
      <c r="U1918" s="17" t="s">
        <v>32</v>
      </c>
      <c r="V1918" s="17" t="s">
        <v>29</v>
      </c>
      <c r="W1918" s="35" t="s">
        <v>6863</v>
      </c>
      <c r="X1918" s="35" t="s">
        <v>5041</v>
      </c>
      <c r="Y1918" s="11"/>
    </row>
    <row r="1919" spans="1:25" ht="38.25" customHeight="1" x14ac:dyDescent="0.2">
      <c r="A1919" s="119" t="s">
        <v>6864</v>
      </c>
      <c r="B1919" s="34" t="s">
        <v>700</v>
      </c>
      <c r="C1919" s="35" t="s">
        <v>5477</v>
      </c>
      <c r="D1919" s="35" t="s">
        <v>6701</v>
      </c>
      <c r="E1919" s="17" t="s">
        <v>74</v>
      </c>
      <c r="F1919" s="37" t="s">
        <v>6865</v>
      </c>
      <c r="G1919" s="37" t="s">
        <v>3687</v>
      </c>
      <c r="H1919" s="19">
        <v>43437</v>
      </c>
      <c r="I1919" s="19">
        <v>44168</v>
      </c>
      <c r="J1919" s="19" t="str">
        <f ca="1">IF(Ugovori_OPULJP[[#This Row],[DATUM ZAVRŠETKA OPERACIJE]]&lt;TODAY(),"završen","u provedbi")</f>
        <v>završen</v>
      </c>
      <c r="K1919" s="18" t="s">
        <v>2620</v>
      </c>
      <c r="L1919" s="18" t="s">
        <v>320</v>
      </c>
      <c r="M1919" s="42">
        <v>0.85</v>
      </c>
      <c r="N1919" s="42">
        <v>0.15</v>
      </c>
      <c r="O1919" s="27">
        <f>Ugovori_OPULJP[[#This Row],[Bespovratna sredstva - Ukupno (EU+Nac) HRK
= Ukupna ugovorena vrijednost bespovratnih sredstava]]*Ugovori_OPULJP[[#This Row],[EU STOPA SUFINANCIRANJA %
EU CO-FINANCING RATE %]]</f>
        <v>2092820.2069999999</v>
      </c>
      <c r="P1919" s="27">
        <f>Ugovori_OPULJP[[#This Row],[Bespovratna sredstva - Ukupno (EU+Nac) HRK
= Ukupna ugovorena vrijednost bespovratnih sredstava]]*Ugovori_OPULJP[[#This Row],[STOPA NACIONALNOG SUFINANCIRANJA %]]</f>
        <v>369321.21299999999</v>
      </c>
      <c r="Q1919" s="27">
        <v>2462141.42</v>
      </c>
      <c r="R1919" s="27">
        <v>0</v>
      </c>
      <c r="S1919" s="27">
        <v>0</v>
      </c>
      <c r="T1919" s="20">
        <f>Ugovori_OPULJP[[#This Row],[Bespovratna sredstva - Ukupno (EU+Nac) HRK
= Ukupna ugovorena vrijednost bespovratnih sredstava]]+Ugovori_OPULJP[[#This Row],[Javni doprinos korisnika - HRK]]+Ugovori_OPULJP[[#This Row],[Privatni doprinos korisnika - HRK]]</f>
        <v>2462141.42</v>
      </c>
      <c r="U1919" s="17" t="s">
        <v>32</v>
      </c>
      <c r="V1919" s="17" t="s">
        <v>29</v>
      </c>
      <c r="W1919" s="35" t="s">
        <v>6866</v>
      </c>
      <c r="X1919" s="35" t="s">
        <v>5041</v>
      </c>
      <c r="Y1919" s="11"/>
    </row>
    <row r="1920" spans="1:25" ht="38.25" customHeight="1" x14ac:dyDescent="0.2">
      <c r="A1920" s="119" t="s">
        <v>6867</v>
      </c>
      <c r="B1920" s="34" t="s">
        <v>700</v>
      </c>
      <c r="C1920" s="35" t="s">
        <v>5477</v>
      </c>
      <c r="D1920" s="35" t="s">
        <v>6701</v>
      </c>
      <c r="E1920" s="17" t="s">
        <v>74</v>
      </c>
      <c r="F1920" s="37" t="s">
        <v>6868</v>
      </c>
      <c r="G1920" s="37" t="s">
        <v>5716</v>
      </c>
      <c r="H1920" s="19">
        <v>43559</v>
      </c>
      <c r="I1920" s="19">
        <v>44290</v>
      </c>
      <c r="J1920" s="19" t="str">
        <f ca="1">IF(Ugovori_OPULJP[[#This Row],[DATUM ZAVRŠETKA OPERACIJE]]&lt;TODAY(),"završen","u provedbi")</f>
        <v>završen</v>
      </c>
      <c r="K1920" s="18" t="s">
        <v>128</v>
      </c>
      <c r="L1920" s="18" t="s">
        <v>128</v>
      </c>
      <c r="M1920" s="42">
        <v>0.85</v>
      </c>
      <c r="N1920" s="42">
        <v>0.15</v>
      </c>
      <c r="O1920" s="27">
        <f>Ugovori_OPULJP[[#This Row],[Bespovratna sredstva - Ukupno (EU+Nac) HRK
= Ukupna ugovorena vrijednost bespovratnih sredstava]]*Ugovori_OPULJP[[#This Row],[EU STOPA SUFINANCIRANJA %
EU CO-FINANCING RATE %]]</f>
        <v>746551.6</v>
      </c>
      <c r="P1920" s="27">
        <f>Ugovori_OPULJP[[#This Row],[Bespovratna sredstva - Ukupno (EU+Nac) HRK
= Ukupna ugovorena vrijednost bespovratnih sredstava]]*Ugovori_OPULJP[[#This Row],[STOPA NACIONALNOG SUFINANCIRANJA %]]</f>
        <v>131744.4</v>
      </c>
      <c r="Q1920" s="27">
        <v>878296</v>
      </c>
      <c r="R1920" s="27">
        <v>0</v>
      </c>
      <c r="S1920" s="27">
        <v>0</v>
      </c>
      <c r="T1920" s="20">
        <f>Ugovori_OPULJP[[#This Row],[Bespovratna sredstva - Ukupno (EU+Nac) HRK
= Ukupna ugovorena vrijednost bespovratnih sredstava]]+Ugovori_OPULJP[[#This Row],[Javni doprinos korisnika - HRK]]+Ugovori_OPULJP[[#This Row],[Privatni doprinos korisnika - HRK]]</f>
        <v>878296</v>
      </c>
      <c r="U1920" s="17" t="s">
        <v>32</v>
      </c>
      <c r="V1920" s="17" t="s">
        <v>29</v>
      </c>
      <c r="W1920" s="35" t="s">
        <v>6869</v>
      </c>
      <c r="X1920" s="35" t="s">
        <v>5041</v>
      </c>
      <c r="Y1920" s="11"/>
    </row>
    <row r="1921" spans="1:25" ht="51" customHeight="1" x14ac:dyDescent="0.2">
      <c r="A1921" s="119" t="s">
        <v>6870</v>
      </c>
      <c r="B1921" s="34" t="s">
        <v>700</v>
      </c>
      <c r="C1921" s="35" t="s">
        <v>5477</v>
      </c>
      <c r="D1921" s="35" t="s">
        <v>6701</v>
      </c>
      <c r="E1921" s="17" t="s">
        <v>74</v>
      </c>
      <c r="F1921" s="37" t="s">
        <v>6871</v>
      </c>
      <c r="G1921" s="37" t="s">
        <v>6872</v>
      </c>
      <c r="H1921" s="19">
        <v>43437</v>
      </c>
      <c r="I1921" s="19">
        <v>44168</v>
      </c>
      <c r="J1921" s="19" t="str">
        <f ca="1">IF(Ugovori_OPULJP[[#This Row],[DATUM ZAVRŠETKA OPERACIJE]]&lt;TODAY(),"završen","u provedbi")</f>
        <v>završen</v>
      </c>
      <c r="K1921" s="18" t="s">
        <v>153</v>
      </c>
      <c r="L1921" s="18" t="s">
        <v>153</v>
      </c>
      <c r="M1921" s="42">
        <v>0.85</v>
      </c>
      <c r="N1921" s="42">
        <v>0.15</v>
      </c>
      <c r="O1921" s="27">
        <f>Ugovori_OPULJP[[#This Row],[Bespovratna sredstva - Ukupno (EU+Nac) HRK
= Ukupna ugovorena vrijednost bespovratnih sredstava]]*Ugovori_OPULJP[[#This Row],[EU STOPA SUFINANCIRANJA %
EU CO-FINANCING RATE %]]</f>
        <v>1003280.0069999999</v>
      </c>
      <c r="P1921" s="27">
        <f>Ugovori_OPULJP[[#This Row],[Bespovratna sredstva - Ukupno (EU+Nac) HRK
= Ukupna ugovorena vrijednost bespovratnih sredstava]]*Ugovori_OPULJP[[#This Row],[STOPA NACIONALNOG SUFINANCIRANJA %]]</f>
        <v>177049.41299999997</v>
      </c>
      <c r="Q1921" s="27">
        <v>1180329.42</v>
      </c>
      <c r="R1921" s="27">
        <v>0</v>
      </c>
      <c r="S1921" s="27">
        <v>10734.580000000075</v>
      </c>
      <c r="T1921" s="20">
        <f>Ugovori_OPULJP[[#This Row],[Bespovratna sredstva - Ukupno (EU+Nac) HRK
= Ukupna ugovorena vrijednost bespovratnih sredstava]]+Ugovori_OPULJP[[#This Row],[Javni doprinos korisnika - HRK]]+Ugovori_OPULJP[[#This Row],[Privatni doprinos korisnika - HRK]]</f>
        <v>1191064</v>
      </c>
      <c r="U1921" s="17" t="s">
        <v>32</v>
      </c>
      <c r="V1921" s="17" t="s">
        <v>29</v>
      </c>
      <c r="W1921" s="35" t="s">
        <v>6873</v>
      </c>
      <c r="X1921" s="35" t="s">
        <v>5041</v>
      </c>
      <c r="Y1921" s="11"/>
    </row>
    <row r="1922" spans="1:25" ht="51" customHeight="1" x14ac:dyDescent="0.2">
      <c r="A1922" s="119" t="s">
        <v>6874</v>
      </c>
      <c r="B1922" s="34" t="s">
        <v>700</v>
      </c>
      <c r="C1922" s="35" t="s">
        <v>5477</v>
      </c>
      <c r="D1922" s="35" t="s">
        <v>6701</v>
      </c>
      <c r="E1922" s="17" t="s">
        <v>74</v>
      </c>
      <c r="F1922" s="37" t="s">
        <v>6875</v>
      </c>
      <c r="G1922" s="37" t="s">
        <v>166</v>
      </c>
      <c r="H1922" s="19">
        <v>43437</v>
      </c>
      <c r="I1922" s="19">
        <v>44289</v>
      </c>
      <c r="J1922" s="19" t="str">
        <f ca="1">IF(Ugovori_OPULJP[[#This Row],[DATUM ZAVRŠETKA OPERACIJE]]&lt;TODAY(),"završen","u provedbi")</f>
        <v>završen</v>
      </c>
      <c r="K1922" s="18" t="s">
        <v>6876</v>
      </c>
      <c r="L1922" s="18" t="s">
        <v>31</v>
      </c>
      <c r="M1922" s="42">
        <v>0.85</v>
      </c>
      <c r="N1922" s="42">
        <v>0.15</v>
      </c>
      <c r="O1922" s="27">
        <f>Ugovori_OPULJP[[#This Row],[Bespovratna sredstva - Ukupno (EU+Nac) HRK
= Ukupna ugovorena vrijednost bespovratnih sredstava]]*Ugovori_OPULJP[[#This Row],[EU STOPA SUFINANCIRANJA %
EU CO-FINANCING RATE %]]</f>
        <v>2124210.2649999997</v>
      </c>
      <c r="P1922" s="27">
        <f>Ugovori_OPULJP[[#This Row],[Bespovratna sredstva - Ukupno (EU+Nac) HRK
= Ukupna ugovorena vrijednost bespovratnih sredstava]]*Ugovori_OPULJP[[#This Row],[STOPA NACIONALNOG SUFINANCIRANJA %]]</f>
        <v>374860.63499999995</v>
      </c>
      <c r="Q1922" s="27">
        <v>2499070.9</v>
      </c>
      <c r="R1922" s="27">
        <v>0</v>
      </c>
      <c r="S1922" s="27">
        <v>0</v>
      </c>
      <c r="T1922" s="20">
        <f>Ugovori_OPULJP[[#This Row],[Bespovratna sredstva - Ukupno (EU+Nac) HRK
= Ukupna ugovorena vrijednost bespovratnih sredstava]]+Ugovori_OPULJP[[#This Row],[Javni doprinos korisnika - HRK]]+Ugovori_OPULJP[[#This Row],[Privatni doprinos korisnika - HRK]]</f>
        <v>2499070.9</v>
      </c>
      <c r="U1922" s="17" t="s">
        <v>32</v>
      </c>
      <c r="V1922" s="17" t="s">
        <v>29</v>
      </c>
      <c r="W1922" s="35" t="s">
        <v>6877</v>
      </c>
      <c r="X1922" s="35" t="s">
        <v>5041</v>
      </c>
      <c r="Y1922" s="11"/>
    </row>
    <row r="1923" spans="1:25" ht="51" customHeight="1" x14ac:dyDescent="0.2">
      <c r="A1923" s="119" t="s">
        <v>6878</v>
      </c>
      <c r="B1923" s="34" t="s">
        <v>700</v>
      </c>
      <c r="C1923" s="35" t="s">
        <v>5477</v>
      </c>
      <c r="D1923" s="35" t="s">
        <v>6701</v>
      </c>
      <c r="E1923" s="17" t="s">
        <v>74</v>
      </c>
      <c r="F1923" s="37" t="s">
        <v>6879</v>
      </c>
      <c r="G1923" s="37" t="s">
        <v>2287</v>
      </c>
      <c r="H1923" s="19">
        <v>43623</v>
      </c>
      <c r="I1923" s="19">
        <v>44354</v>
      </c>
      <c r="J1923" s="19" t="str">
        <f ca="1">IF(Ugovori_OPULJP[[#This Row],[DATUM ZAVRŠETKA OPERACIJE]]&lt;TODAY(),"završen","u provedbi")</f>
        <v>završen</v>
      </c>
      <c r="K1923" s="18" t="s">
        <v>209</v>
      </c>
      <c r="L1923" s="18" t="s">
        <v>209</v>
      </c>
      <c r="M1923" s="42">
        <v>0.85</v>
      </c>
      <c r="N1923" s="42">
        <v>0.15</v>
      </c>
      <c r="O1923" s="27">
        <f>Ugovori_OPULJP[[#This Row],[Bespovratna sredstva - Ukupno (EU+Nac) HRK
= Ukupna ugovorena vrijednost bespovratnih sredstava]]*Ugovori_OPULJP[[#This Row],[EU STOPA SUFINANCIRANJA %
EU CO-FINANCING RATE %]]</f>
        <v>423616.56549999997</v>
      </c>
      <c r="P1923" s="27">
        <f>Ugovori_OPULJP[[#This Row],[Bespovratna sredstva - Ukupno (EU+Nac) HRK
= Ukupna ugovorena vrijednost bespovratnih sredstava]]*Ugovori_OPULJP[[#This Row],[STOPA NACIONALNOG SUFINANCIRANJA %]]</f>
        <v>74755.864499999996</v>
      </c>
      <c r="Q1923" s="27">
        <v>498372.43</v>
      </c>
      <c r="R1923" s="27">
        <v>0</v>
      </c>
      <c r="S1923" s="27">
        <v>0</v>
      </c>
      <c r="T1923" s="20">
        <f>Ugovori_OPULJP[[#This Row],[Bespovratna sredstva - Ukupno (EU+Nac) HRK
= Ukupna ugovorena vrijednost bespovratnih sredstava]]+Ugovori_OPULJP[[#This Row],[Javni doprinos korisnika - HRK]]+Ugovori_OPULJP[[#This Row],[Privatni doprinos korisnika - HRK]]</f>
        <v>498372.43</v>
      </c>
      <c r="U1923" s="17" t="s">
        <v>32</v>
      </c>
      <c r="V1923" s="17" t="s">
        <v>29</v>
      </c>
      <c r="W1923" s="35" t="s">
        <v>6880</v>
      </c>
      <c r="X1923" s="35" t="s">
        <v>5041</v>
      </c>
      <c r="Y1923" s="11"/>
    </row>
    <row r="1924" spans="1:25" ht="38.25" customHeight="1" x14ac:dyDescent="0.2">
      <c r="A1924" s="119" t="s">
        <v>6881</v>
      </c>
      <c r="B1924" s="34" t="s">
        <v>700</v>
      </c>
      <c r="C1924" s="35" t="s">
        <v>5477</v>
      </c>
      <c r="D1924" s="35" t="s">
        <v>6701</v>
      </c>
      <c r="E1924" s="17" t="s">
        <v>74</v>
      </c>
      <c r="F1924" s="37" t="s">
        <v>6882</v>
      </c>
      <c r="G1924" s="37" t="s">
        <v>3511</v>
      </c>
      <c r="H1924" s="19">
        <v>43563</v>
      </c>
      <c r="I1924" s="19">
        <v>44447</v>
      </c>
      <c r="J1924" s="19" t="str">
        <f ca="1">IF(Ugovori_OPULJP[[#This Row],[DATUM ZAVRŠETKA OPERACIJE]]&lt;TODAY(),"završen","u provedbi")</f>
        <v>završen</v>
      </c>
      <c r="K1924" s="18" t="s">
        <v>97</v>
      </c>
      <c r="L1924" s="18" t="s">
        <v>97</v>
      </c>
      <c r="M1924" s="42">
        <v>0.85</v>
      </c>
      <c r="N1924" s="42">
        <v>0.15</v>
      </c>
      <c r="O1924" s="27">
        <f>Ugovori_OPULJP[[#This Row],[Bespovratna sredstva - Ukupno (EU+Nac) HRK
= Ukupna ugovorena vrijednost bespovratnih sredstava]]*Ugovori_OPULJP[[#This Row],[EU STOPA SUFINANCIRANJA %
EU CO-FINANCING RATE %]]</f>
        <v>1975409.7069999999</v>
      </c>
      <c r="P1924" s="27">
        <f>Ugovori_OPULJP[[#This Row],[Bespovratna sredstva - Ukupno (EU+Nac) HRK
= Ukupna ugovorena vrijednost bespovratnih sredstava]]*Ugovori_OPULJP[[#This Row],[STOPA NACIONALNOG SUFINANCIRANJA %]]</f>
        <v>348601.71299999999</v>
      </c>
      <c r="Q1924" s="27">
        <v>2324011.42</v>
      </c>
      <c r="R1924" s="27">
        <v>0</v>
      </c>
      <c r="S1924" s="27">
        <v>0</v>
      </c>
      <c r="T1924" s="20">
        <f>Ugovori_OPULJP[[#This Row],[Bespovratna sredstva - Ukupno (EU+Nac) HRK
= Ukupna ugovorena vrijednost bespovratnih sredstava]]+Ugovori_OPULJP[[#This Row],[Javni doprinos korisnika - HRK]]+Ugovori_OPULJP[[#This Row],[Privatni doprinos korisnika - HRK]]</f>
        <v>2324011.42</v>
      </c>
      <c r="U1924" s="17" t="s">
        <v>32</v>
      </c>
      <c r="V1924" s="17" t="s">
        <v>29</v>
      </c>
      <c r="W1924" s="35" t="s">
        <v>6883</v>
      </c>
      <c r="X1924" s="35" t="s">
        <v>5041</v>
      </c>
      <c r="Y1924" s="11"/>
    </row>
    <row r="1925" spans="1:25" ht="51" customHeight="1" x14ac:dyDescent="0.2">
      <c r="A1925" s="119" t="s">
        <v>6884</v>
      </c>
      <c r="B1925" s="34" t="s">
        <v>700</v>
      </c>
      <c r="C1925" s="35" t="s">
        <v>5477</v>
      </c>
      <c r="D1925" s="35" t="s">
        <v>6701</v>
      </c>
      <c r="E1925" s="17" t="s">
        <v>74</v>
      </c>
      <c r="F1925" s="37" t="s">
        <v>6885</v>
      </c>
      <c r="G1925" s="37" t="s">
        <v>439</v>
      </c>
      <c r="H1925" s="19">
        <v>43430</v>
      </c>
      <c r="I1925" s="19">
        <v>44312</v>
      </c>
      <c r="J1925" s="19" t="str">
        <f ca="1">IF(Ugovori_OPULJP[[#This Row],[DATUM ZAVRŠETKA OPERACIJE]]&lt;TODAY(),"završen","u provedbi")</f>
        <v>završen</v>
      </c>
      <c r="K1925" s="18" t="s">
        <v>5690</v>
      </c>
      <c r="L1925" s="18" t="s">
        <v>92</v>
      </c>
      <c r="M1925" s="42">
        <v>0.85</v>
      </c>
      <c r="N1925" s="42">
        <v>0.15</v>
      </c>
      <c r="O1925" s="27">
        <f>Ugovori_OPULJP[[#This Row],[Bespovratna sredstva - Ukupno (EU+Nac) HRK
= Ukupna ugovorena vrijednost bespovratnih sredstava]]*Ugovori_OPULJP[[#This Row],[EU STOPA SUFINANCIRANJA %
EU CO-FINANCING RATE %]]</f>
        <v>2121324.0984999998</v>
      </c>
      <c r="P1925" s="27">
        <f>Ugovori_OPULJP[[#This Row],[Bespovratna sredstva - Ukupno (EU+Nac) HRK
= Ukupna ugovorena vrijednost bespovratnih sredstava]]*Ugovori_OPULJP[[#This Row],[STOPA NACIONALNOG SUFINANCIRANJA %]]</f>
        <v>374351.31150000001</v>
      </c>
      <c r="Q1925" s="27">
        <v>2495675.41</v>
      </c>
      <c r="R1925" s="27">
        <v>0</v>
      </c>
      <c r="S1925" s="27">
        <v>0</v>
      </c>
      <c r="T1925" s="20">
        <f>Ugovori_OPULJP[[#This Row],[Bespovratna sredstva - Ukupno (EU+Nac) HRK
= Ukupna ugovorena vrijednost bespovratnih sredstava]]+Ugovori_OPULJP[[#This Row],[Javni doprinos korisnika - HRK]]+Ugovori_OPULJP[[#This Row],[Privatni doprinos korisnika - HRK]]</f>
        <v>2495675.41</v>
      </c>
      <c r="U1925" s="17" t="s">
        <v>32</v>
      </c>
      <c r="V1925" s="17" t="s">
        <v>29</v>
      </c>
      <c r="W1925" s="35" t="s">
        <v>6886</v>
      </c>
      <c r="X1925" s="35" t="s">
        <v>5041</v>
      </c>
      <c r="Y1925" s="11"/>
    </row>
    <row r="1926" spans="1:25" ht="51" customHeight="1" x14ac:dyDescent="0.2">
      <c r="A1926" s="119" t="s">
        <v>6887</v>
      </c>
      <c r="B1926" s="34" t="s">
        <v>700</v>
      </c>
      <c r="C1926" s="35" t="s">
        <v>5477</v>
      </c>
      <c r="D1926" s="35" t="s">
        <v>6701</v>
      </c>
      <c r="E1926" s="17" t="s">
        <v>74</v>
      </c>
      <c r="F1926" s="37" t="s">
        <v>6888</v>
      </c>
      <c r="G1926" s="37" t="s">
        <v>1575</v>
      </c>
      <c r="H1926" s="19">
        <v>43437</v>
      </c>
      <c r="I1926" s="19">
        <v>44199</v>
      </c>
      <c r="J1926" s="19" t="str">
        <f ca="1">IF(Ugovori_OPULJP[[#This Row],[DATUM ZAVRŠETKA OPERACIJE]]&lt;TODAY(),"završen","u provedbi")</f>
        <v>završen</v>
      </c>
      <c r="K1926" s="18" t="s">
        <v>209</v>
      </c>
      <c r="L1926" s="18" t="s">
        <v>209</v>
      </c>
      <c r="M1926" s="42">
        <v>0.85</v>
      </c>
      <c r="N1926" s="42">
        <v>0.15</v>
      </c>
      <c r="O1926" s="27">
        <f>Ugovori_OPULJP[[#This Row],[Bespovratna sredstva - Ukupno (EU+Nac) HRK
= Ukupna ugovorena vrijednost bespovratnih sredstava]]*Ugovori_OPULJP[[#This Row],[EU STOPA SUFINANCIRANJA %
EU CO-FINANCING RATE %]]</f>
        <v>1941575.5249999999</v>
      </c>
      <c r="P1926" s="27">
        <f>Ugovori_OPULJP[[#This Row],[Bespovratna sredstva - Ukupno (EU+Nac) HRK
= Ukupna ugovorena vrijednost bespovratnih sredstava]]*Ugovori_OPULJP[[#This Row],[STOPA NACIONALNOG SUFINANCIRANJA %]]</f>
        <v>342630.97499999998</v>
      </c>
      <c r="Q1926" s="27">
        <v>2284206.5</v>
      </c>
      <c r="R1926" s="27">
        <v>0</v>
      </c>
      <c r="S1926" s="27">
        <v>0</v>
      </c>
      <c r="T1926" s="20">
        <f>Ugovori_OPULJP[[#This Row],[Bespovratna sredstva - Ukupno (EU+Nac) HRK
= Ukupna ugovorena vrijednost bespovratnih sredstava]]+Ugovori_OPULJP[[#This Row],[Javni doprinos korisnika - HRK]]+Ugovori_OPULJP[[#This Row],[Privatni doprinos korisnika - HRK]]</f>
        <v>2284206.5</v>
      </c>
      <c r="U1926" s="17" t="s">
        <v>32</v>
      </c>
      <c r="V1926" s="17" t="s">
        <v>29</v>
      </c>
      <c r="W1926" s="35" t="s">
        <v>6889</v>
      </c>
      <c r="X1926" s="35" t="s">
        <v>5041</v>
      </c>
      <c r="Y1926" s="11"/>
    </row>
    <row r="1927" spans="1:25" ht="51" customHeight="1" x14ac:dyDescent="0.2">
      <c r="A1927" s="119" t="s">
        <v>6890</v>
      </c>
      <c r="B1927" s="34" t="s">
        <v>700</v>
      </c>
      <c r="C1927" s="35" t="s">
        <v>5477</v>
      </c>
      <c r="D1927" s="35" t="s">
        <v>6701</v>
      </c>
      <c r="E1927" s="17" t="s">
        <v>74</v>
      </c>
      <c r="F1927" s="37" t="s">
        <v>6891</v>
      </c>
      <c r="G1927" s="37" t="s">
        <v>1996</v>
      </c>
      <c r="H1927" s="19">
        <v>43559</v>
      </c>
      <c r="I1927" s="19">
        <v>44290</v>
      </c>
      <c r="J1927" s="19" t="str">
        <f ca="1">IF(Ugovori_OPULJP[[#This Row],[DATUM ZAVRŠETKA OPERACIJE]]&lt;TODAY(),"završen","u provedbi")</f>
        <v>završen</v>
      </c>
      <c r="K1927" s="18" t="s">
        <v>6892</v>
      </c>
      <c r="L1927" s="18" t="s">
        <v>354</v>
      </c>
      <c r="M1927" s="42">
        <v>0.85</v>
      </c>
      <c r="N1927" s="42">
        <v>0.15</v>
      </c>
      <c r="O1927" s="27">
        <f>Ugovori_OPULJP[[#This Row],[Bespovratna sredstva - Ukupno (EU+Nac) HRK
= Ukupna ugovorena vrijednost bespovratnih sredstava]]*Ugovori_OPULJP[[#This Row],[EU STOPA SUFINANCIRANJA %
EU CO-FINANCING RATE %]]</f>
        <v>2081212.5559999999</v>
      </c>
      <c r="P1927" s="27">
        <f>Ugovori_OPULJP[[#This Row],[Bespovratna sredstva - Ukupno (EU+Nac) HRK
= Ukupna ugovorena vrijednost bespovratnih sredstava]]*Ugovori_OPULJP[[#This Row],[STOPA NACIONALNOG SUFINANCIRANJA %]]</f>
        <v>367272.80399999995</v>
      </c>
      <c r="Q1927" s="27">
        <v>2448485.36</v>
      </c>
      <c r="R1927" s="27">
        <v>0</v>
      </c>
      <c r="S1927" s="27">
        <v>0</v>
      </c>
      <c r="T1927" s="20">
        <f>Ugovori_OPULJP[[#This Row],[Bespovratna sredstva - Ukupno (EU+Nac) HRK
= Ukupna ugovorena vrijednost bespovratnih sredstava]]+Ugovori_OPULJP[[#This Row],[Javni doprinos korisnika - HRK]]+Ugovori_OPULJP[[#This Row],[Privatni doprinos korisnika - HRK]]</f>
        <v>2448485.36</v>
      </c>
      <c r="U1927" s="17" t="s">
        <v>32</v>
      </c>
      <c r="V1927" s="17" t="s">
        <v>29</v>
      </c>
      <c r="W1927" s="35" t="s">
        <v>6893</v>
      </c>
      <c r="X1927" s="35" t="s">
        <v>5041</v>
      </c>
      <c r="Y1927" s="11"/>
    </row>
    <row r="1928" spans="1:25" ht="51" customHeight="1" x14ac:dyDescent="0.2">
      <c r="A1928" s="119" t="s">
        <v>6894</v>
      </c>
      <c r="B1928" s="34" t="s">
        <v>700</v>
      </c>
      <c r="C1928" s="35" t="s">
        <v>5477</v>
      </c>
      <c r="D1928" s="35" t="s">
        <v>6701</v>
      </c>
      <c r="E1928" s="17" t="s">
        <v>74</v>
      </c>
      <c r="F1928" s="37" t="s">
        <v>6895</v>
      </c>
      <c r="G1928" s="37" t="s">
        <v>1549</v>
      </c>
      <c r="H1928" s="19">
        <v>43437</v>
      </c>
      <c r="I1928" s="19">
        <v>44350</v>
      </c>
      <c r="J1928" s="19" t="str">
        <f ca="1">IF(Ugovori_OPULJP[[#This Row],[DATUM ZAVRŠETKA OPERACIJE]]&lt;TODAY(),"završen","u provedbi")</f>
        <v>završen</v>
      </c>
      <c r="K1928" s="18" t="s">
        <v>5511</v>
      </c>
      <c r="L1928" s="18" t="s">
        <v>354</v>
      </c>
      <c r="M1928" s="42">
        <v>0.85</v>
      </c>
      <c r="N1928" s="42">
        <v>0.15</v>
      </c>
      <c r="O1928" s="27">
        <f>Ugovori_OPULJP[[#This Row],[Bespovratna sredstva - Ukupno (EU+Nac) HRK
= Ukupna ugovorena vrijednost bespovratnih sredstava]]*Ugovori_OPULJP[[#This Row],[EU STOPA SUFINANCIRANJA %
EU CO-FINANCING RATE %]]</f>
        <v>2123876.3084999998</v>
      </c>
      <c r="P1928" s="27">
        <f>Ugovori_OPULJP[[#This Row],[Bespovratna sredstva - Ukupno (EU+Nac) HRK
= Ukupna ugovorena vrijednost bespovratnih sredstava]]*Ugovori_OPULJP[[#This Row],[STOPA NACIONALNOG SUFINANCIRANJA %]]</f>
        <v>374801.70149999997</v>
      </c>
      <c r="Q1928" s="27">
        <v>2498678.0099999998</v>
      </c>
      <c r="R1928" s="27">
        <v>0</v>
      </c>
      <c r="S1928" s="27">
        <v>0</v>
      </c>
      <c r="T1928" s="20">
        <f>Ugovori_OPULJP[[#This Row],[Bespovratna sredstva - Ukupno (EU+Nac) HRK
= Ukupna ugovorena vrijednost bespovratnih sredstava]]+Ugovori_OPULJP[[#This Row],[Javni doprinos korisnika - HRK]]+Ugovori_OPULJP[[#This Row],[Privatni doprinos korisnika - HRK]]</f>
        <v>2498678.0099999998</v>
      </c>
      <c r="U1928" s="17" t="s">
        <v>32</v>
      </c>
      <c r="V1928" s="17" t="s">
        <v>29</v>
      </c>
      <c r="W1928" s="35" t="s">
        <v>6896</v>
      </c>
      <c r="X1928" s="35" t="s">
        <v>5041</v>
      </c>
      <c r="Y1928" s="11"/>
    </row>
    <row r="1929" spans="1:25" ht="38.25" customHeight="1" x14ac:dyDescent="0.2">
      <c r="A1929" s="119" t="s">
        <v>6897</v>
      </c>
      <c r="B1929" s="34" t="s">
        <v>700</v>
      </c>
      <c r="C1929" s="35" t="s">
        <v>5477</v>
      </c>
      <c r="D1929" s="35" t="s">
        <v>6701</v>
      </c>
      <c r="E1929" s="17" t="s">
        <v>74</v>
      </c>
      <c r="F1929" s="37" t="s">
        <v>6898</v>
      </c>
      <c r="G1929" s="37" t="s">
        <v>5533</v>
      </c>
      <c r="H1929" s="19">
        <v>43437</v>
      </c>
      <c r="I1929" s="19">
        <v>44350</v>
      </c>
      <c r="J1929" s="19" t="str">
        <f ca="1">IF(Ugovori_OPULJP[[#This Row],[DATUM ZAVRŠETKA OPERACIJE]]&lt;TODAY(),"završen","u provedbi")</f>
        <v>završen</v>
      </c>
      <c r="K1929" s="18" t="s">
        <v>31</v>
      </c>
      <c r="L1929" s="18" t="s">
        <v>31</v>
      </c>
      <c r="M1929" s="42">
        <v>0.85</v>
      </c>
      <c r="N1929" s="42">
        <v>0.15</v>
      </c>
      <c r="O1929" s="27">
        <f>Ugovori_OPULJP[[#This Row],[Bespovratna sredstva - Ukupno (EU+Nac) HRK
= Ukupna ugovorena vrijednost bespovratnih sredstava]]*Ugovori_OPULJP[[#This Row],[EU STOPA SUFINANCIRANJA %
EU CO-FINANCING RATE %]]</f>
        <v>2105400.8444999997</v>
      </c>
      <c r="P1929" s="27">
        <f>Ugovori_OPULJP[[#This Row],[Bespovratna sredstva - Ukupno (EU+Nac) HRK
= Ukupna ugovorena vrijednost bespovratnih sredstava]]*Ugovori_OPULJP[[#This Row],[STOPA NACIONALNOG SUFINANCIRANJA %]]</f>
        <v>371541.32549999998</v>
      </c>
      <c r="Q1929" s="27">
        <v>2476942.17</v>
      </c>
      <c r="R1929" s="27">
        <v>0</v>
      </c>
      <c r="S1929" s="27">
        <v>0</v>
      </c>
      <c r="T1929" s="20">
        <f>Ugovori_OPULJP[[#This Row],[Bespovratna sredstva - Ukupno (EU+Nac) HRK
= Ukupna ugovorena vrijednost bespovratnih sredstava]]+Ugovori_OPULJP[[#This Row],[Javni doprinos korisnika - HRK]]+Ugovori_OPULJP[[#This Row],[Privatni doprinos korisnika - HRK]]</f>
        <v>2476942.17</v>
      </c>
      <c r="U1929" s="17" t="s">
        <v>32</v>
      </c>
      <c r="V1929" s="17" t="s">
        <v>29</v>
      </c>
      <c r="W1929" s="35" t="s">
        <v>6899</v>
      </c>
      <c r="X1929" s="35" t="s">
        <v>5041</v>
      </c>
      <c r="Y1929" s="11"/>
    </row>
    <row r="1930" spans="1:25" ht="140.25" customHeight="1" x14ac:dyDescent="0.2">
      <c r="A1930" s="119" t="s">
        <v>6900</v>
      </c>
      <c r="B1930" s="34" t="s">
        <v>700</v>
      </c>
      <c r="C1930" s="35" t="s">
        <v>5477</v>
      </c>
      <c r="D1930" s="35" t="s">
        <v>6701</v>
      </c>
      <c r="E1930" s="17" t="s">
        <v>74</v>
      </c>
      <c r="F1930" s="37" t="s">
        <v>6901</v>
      </c>
      <c r="G1930" s="37" t="s">
        <v>6902</v>
      </c>
      <c r="H1930" s="19">
        <v>43623</v>
      </c>
      <c r="I1930" s="19">
        <v>44537</v>
      </c>
      <c r="J1930" s="19" t="str">
        <f ca="1">IF(Ugovori_OPULJP[[#This Row],[DATUM ZAVRŠETKA OPERACIJE]]&lt;TODAY(),"završen","u provedbi")</f>
        <v>završen</v>
      </c>
      <c r="K1930" s="18" t="s">
        <v>198</v>
      </c>
      <c r="L1930" s="18" t="s">
        <v>198</v>
      </c>
      <c r="M1930" s="42">
        <v>0.85</v>
      </c>
      <c r="N1930" s="42">
        <v>0.15</v>
      </c>
      <c r="O1930" s="27">
        <f>Ugovori_OPULJP[[#This Row],[Bespovratna sredstva - Ukupno (EU+Nac) HRK
= Ukupna ugovorena vrijednost bespovratnih sredstava]]*Ugovori_OPULJP[[#This Row],[EU STOPA SUFINANCIRANJA %
EU CO-FINANCING RATE %]]</f>
        <v>2048988.1209999998</v>
      </c>
      <c r="P1930" s="27">
        <f>Ugovori_OPULJP[[#This Row],[Bespovratna sredstva - Ukupno (EU+Nac) HRK
= Ukupna ugovorena vrijednost bespovratnih sredstava]]*Ugovori_OPULJP[[#This Row],[STOPA NACIONALNOG SUFINANCIRANJA %]]</f>
        <v>361586.13899999997</v>
      </c>
      <c r="Q1930" s="27">
        <v>2410574.2599999998</v>
      </c>
      <c r="R1930" s="27">
        <v>0</v>
      </c>
      <c r="S1930" s="27">
        <v>0</v>
      </c>
      <c r="T1930" s="20">
        <f>Ugovori_OPULJP[[#This Row],[Bespovratna sredstva - Ukupno (EU+Nac) HRK
= Ukupna ugovorena vrijednost bespovratnih sredstava]]+Ugovori_OPULJP[[#This Row],[Javni doprinos korisnika - HRK]]+Ugovori_OPULJP[[#This Row],[Privatni doprinos korisnika - HRK]]</f>
        <v>2410574.2599999998</v>
      </c>
      <c r="U1930" s="17" t="s">
        <v>32</v>
      </c>
      <c r="V1930" s="17" t="s">
        <v>29</v>
      </c>
      <c r="W1930" s="35" t="s">
        <v>6903</v>
      </c>
      <c r="X1930" s="35" t="s">
        <v>5041</v>
      </c>
      <c r="Y1930" s="11"/>
    </row>
    <row r="1931" spans="1:25" ht="51" customHeight="1" x14ac:dyDescent="0.2">
      <c r="A1931" s="119" t="s">
        <v>6904</v>
      </c>
      <c r="B1931" s="34" t="s">
        <v>700</v>
      </c>
      <c r="C1931" s="35" t="s">
        <v>5477</v>
      </c>
      <c r="D1931" s="35" t="s">
        <v>6701</v>
      </c>
      <c r="E1931" s="17" t="s">
        <v>74</v>
      </c>
      <c r="F1931" s="37" t="s">
        <v>6905</v>
      </c>
      <c r="G1931" s="37" t="s">
        <v>5766</v>
      </c>
      <c r="H1931" s="19">
        <v>43628</v>
      </c>
      <c r="I1931" s="19">
        <v>44359</v>
      </c>
      <c r="J1931" s="19" t="str">
        <f ca="1">IF(Ugovori_OPULJP[[#This Row],[DATUM ZAVRŠETKA OPERACIJE]]&lt;TODAY(),"završen","u provedbi")</f>
        <v>završen</v>
      </c>
      <c r="K1931" s="18" t="s">
        <v>266</v>
      </c>
      <c r="L1931" s="18" t="s">
        <v>266</v>
      </c>
      <c r="M1931" s="42">
        <v>0.85</v>
      </c>
      <c r="N1931" s="42">
        <v>0.15</v>
      </c>
      <c r="O1931" s="27">
        <f>Ugovori_OPULJP[[#This Row],[Bespovratna sredstva - Ukupno (EU+Nac) HRK
= Ukupna ugovorena vrijednost bespovratnih sredstava]]*Ugovori_OPULJP[[#This Row],[EU STOPA SUFINANCIRANJA %
EU CO-FINANCING RATE %]]</f>
        <v>416092</v>
      </c>
      <c r="P1931" s="27">
        <f>Ugovori_OPULJP[[#This Row],[Bespovratna sredstva - Ukupno (EU+Nac) HRK
= Ukupna ugovorena vrijednost bespovratnih sredstava]]*Ugovori_OPULJP[[#This Row],[STOPA NACIONALNOG SUFINANCIRANJA %]]</f>
        <v>73428</v>
      </c>
      <c r="Q1931" s="27">
        <v>489520</v>
      </c>
      <c r="R1931" s="27">
        <v>0</v>
      </c>
      <c r="S1931" s="27">
        <v>0</v>
      </c>
      <c r="T1931" s="20">
        <f>Ugovori_OPULJP[[#This Row],[Bespovratna sredstva - Ukupno (EU+Nac) HRK
= Ukupna ugovorena vrijednost bespovratnih sredstava]]+Ugovori_OPULJP[[#This Row],[Javni doprinos korisnika - HRK]]+Ugovori_OPULJP[[#This Row],[Privatni doprinos korisnika - HRK]]</f>
        <v>489520</v>
      </c>
      <c r="U1931" s="17" t="s">
        <v>32</v>
      </c>
      <c r="V1931" s="17" t="s">
        <v>29</v>
      </c>
      <c r="W1931" s="35" t="s">
        <v>6906</v>
      </c>
      <c r="X1931" s="35" t="s">
        <v>5041</v>
      </c>
      <c r="Y1931" s="11"/>
    </row>
    <row r="1932" spans="1:25" ht="51" customHeight="1" x14ac:dyDescent="0.2">
      <c r="A1932" s="119" t="s">
        <v>6907</v>
      </c>
      <c r="B1932" s="34" t="s">
        <v>700</v>
      </c>
      <c r="C1932" s="35" t="s">
        <v>5477</v>
      </c>
      <c r="D1932" s="35" t="s">
        <v>6701</v>
      </c>
      <c r="E1932" s="17" t="s">
        <v>74</v>
      </c>
      <c r="F1932" s="37" t="s">
        <v>6908</v>
      </c>
      <c r="G1932" s="37" t="s">
        <v>5757</v>
      </c>
      <c r="H1932" s="19">
        <v>43435</v>
      </c>
      <c r="I1932" s="19">
        <v>44166</v>
      </c>
      <c r="J1932" s="19" t="str">
        <f ca="1">IF(Ugovori_OPULJP[[#This Row],[DATUM ZAVRŠETKA OPERACIJE]]&lt;TODAY(),"završen","u provedbi")</f>
        <v>završen</v>
      </c>
      <c r="K1932" s="18" t="s">
        <v>266</v>
      </c>
      <c r="L1932" s="18" t="s">
        <v>266</v>
      </c>
      <c r="M1932" s="42">
        <v>0.85</v>
      </c>
      <c r="N1932" s="42">
        <v>0.15</v>
      </c>
      <c r="O1932" s="27">
        <f>Ugovori_OPULJP[[#This Row],[Bespovratna sredstva - Ukupno (EU+Nac) HRK
= Ukupna ugovorena vrijednost bespovratnih sredstava]]*Ugovori_OPULJP[[#This Row],[EU STOPA SUFINANCIRANJA %
EU CO-FINANCING RATE %]]</f>
        <v>2122855.875</v>
      </c>
      <c r="P1932" s="27">
        <f>Ugovori_OPULJP[[#This Row],[Bespovratna sredstva - Ukupno (EU+Nac) HRK
= Ukupna ugovorena vrijednost bespovratnih sredstava]]*Ugovori_OPULJP[[#This Row],[STOPA NACIONALNOG SUFINANCIRANJA %]]</f>
        <v>374621.625</v>
      </c>
      <c r="Q1932" s="27">
        <v>2497477.5</v>
      </c>
      <c r="R1932" s="27">
        <v>0</v>
      </c>
      <c r="S1932" s="27">
        <v>0</v>
      </c>
      <c r="T1932" s="20">
        <f>Ugovori_OPULJP[[#This Row],[Bespovratna sredstva - Ukupno (EU+Nac) HRK
= Ukupna ugovorena vrijednost bespovratnih sredstava]]+Ugovori_OPULJP[[#This Row],[Javni doprinos korisnika - HRK]]+Ugovori_OPULJP[[#This Row],[Privatni doprinos korisnika - HRK]]</f>
        <v>2497477.5</v>
      </c>
      <c r="U1932" s="17" t="s">
        <v>32</v>
      </c>
      <c r="V1932" s="17" t="s">
        <v>29</v>
      </c>
      <c r="W1932" s="35" t="s">
        <v>6909</v>
      </c>
      <c r="X1932" s="35" t="s">
        <v>5041</v>
      </c>
      <c r="Y1932" s="11"/>
    </row>
    <row r="1933" spans="1:25" ht="51" customHeight="1" x14ac:dyDescent="0.2">
      <c r="A1933" s="119" t="s">
        <v>6910</v>
      </c>
      <c r="B1933" s="34" t="s">
        <v>700</v>
      </c>
      <c r="C1933" s="35" t="s">
        <v>5477</v>
      </c>
      <c r="D1933" s="35" t="s">
        <v>6701</v>
      </c>
      <c r="E1933" s="17" t="s">
        <v>74</v>
      </c>
      <c r="F1933" s="37" t="s">
        <v>6911</v>
      </c>
      <c r="G1933" s="37" t="s">
        <v>5611</v>
      </c>
      <c r="H1933" s="19">
        <v>43444</v>
      </c>
      <c r="I1933" s="19">
        <v>44357</v>
      </c>
      <c r="J1933" s="19" t="str">
        <f ca="1">IF(Ugovori_OPULJP[[#This Row],[DATUM ZAVRŠETKA OPERACIJE]]&lt;TODAY(),"završen","u provedbi")</f>
        <v>završen</v>
      </c>
      <c r="K1933" s="18" t="s">
        <v>102</v>
      </c>
      <c r="L1933" s="18" t="s">
        <v>102</v>
      </c>
      <c r="M1933" s="42">
        <v>0.85</v>
      </c>
      <c r="N1933" s="42">
        <v>0.15</v>
      </c>
      <c r="O1933" s="27">
        <f>Ugovori_OPULJP[[#This Row],[Bespovratna sredstva - Ukupno (EU+Nac) HRK
= Ukupna ugovorena vrijednost bespovratnih sredstava]]*Ugovori_OPULJP[[#This Row],[EU STOPA SUFINANCIRANJA %
EU CO-FINANCING RATE %]]</f>
        <v>1896971.4350000001</v>
      </c>
      <c r="P1933" s="27">
        <f>Ugovori_OPULJP[[#This Row],[Bespovratna sredstva - Ukupno (EU+Nac) HRK
= Ukupna ugovorena vrijednost bespovratnih sredstava]]*Ugovori_OPULJP[[#This Row],[STOPA NACIONALNOG SUFINANCIRANJA %]]</f>
        <v>334759.66499999998</v>
      </c>
      <c r="Q1933" s="27">
        <v>2231731.1</v>
      </c>
      <c r="R1933" s="27">
        <v>0</v>
      </c>
      <c r="S1933" s="27">
        <v>0</v>
      </c>
      <c r="T1933" s="20">
        <f>Ugovori_OPULJP[[#This Row],[Bespovratna sredstva - Ukupno (EU+Nac) HRK
= Ukupna ugovorena vrijednost bespovratnih sredstava]]+Ugovori_OPULJP[[#This Row],[Javni doprinos korisnika - HRK]]+Ugovori_OPULJP[[#This Row],[Privatni doprinos korisnika - HRK]]</f>
        <v>2231731.1</v>
      </c>
      <c r="U1933" s="17" t="s">
        <v>32</v>
      </c>
      <c r="V1933" s="17" t="s">
        <v>29</v>
      </c>
      <c r="W1933" s="35" t="s">
        <v>6912</v>
      </c>
      <c r="X1933" s="35" t="s">
        <v>5041</v>
      </c>
      <c r="Y1933" s="11"/>
    </row>
    <row r="1934" spans="1:25" ht="63.75" customHeight="1" x14ac:dyDescent="0.2">
      <c r="A1934" s="119" t="s">
        <v>6913</v>
      </c>
      <c r="B1934" s="34" t="s">
        <v>700</v>
      </c>
      <c r="C1934" s="35" t="s">
        <v>5477</v>
      </c>
      <c r="D1934" s="35" t="s">
        <v>6701</v>
      </c>
      <c r="E1934" s="17" t="s">
        <v>74</v>
      </c>
      <c r="F1934" s="37" t="s">
        <v>6914</v>
      </c>
      <c r="G1934" s="37" t="s">
        <v>6915</v>
      </c>
      <c r="H1934" s="19">
        <v>43622</v>
      </c>
      <c r="I1934" s="19">
        <v>44536</v>
      </c>
      <c r="J1934" s="19" t="str">
        <f ca="1">IF(Ugovori_OPULJP[[#This Row],[DATUM ZAVRŠETKA OPERACIJE]]&lt;TODAY(),"završen","u provedbi")</f>
        <v>završen</v>
      </c>
      <c r="K1934" s="18" t="s">
        <v>198</v>
      </c>
      <c r="L1934" s="18" t="s">
        <v>198</v>
      </c>
      <c r="M1934" s="42">
        <v>0.85</v>
      </c>
      <c r="N1934" s="42">
        <v>0.15</v>
      </c>
      <c r="O1934" s="27">
        <f>Ugovori_OPULJP[[#This Row],[Bespovratna sredstva - Ukupno (EU+Nac) HRK
= Ukupna ugovorena vrijednost bespovratnih sredstava]]*Ugovori_OPULJP[[#This Row],[EU STOPA SUFINANCIRANJA %
EU CO-FINANCING RATE %]]</f>
        <v>1805899.2815</v>
      </c>
      <c r="P1934" s="27">
        <f>Ugovori_OPULJP[[#This Row],[Bespovratna sredstva - Ukupno (EU+Nac) HRK
= Ukupna ugovorena vrijednost bespovratnih sredstava]]*Ugovori_OPULJP[[#This Row],[STOPA NACIONALNOG SUFINANCIRANJA %]]</f>
        <v>318688.10850000003</v>
      </c>
      <c r="Q1934" s="27">
        <v>2124587.39</v>
      </c>
      <c r="R1934" s="27">
        <v>0</v>
      </c>
      <c r="S1934" s="27">
        <v>0</v>
      </c>
      <c r="T1934" s="20">
        <f>Ugovori_OPULJP[[#This Row],[Bespovratna sredstva - Ukupno (EU+Nac) HRK
= Ukupna ugovorena vrijednost bespovratnih sredstava]]+Ugovori_OPULJP[[#This Row],[Javni doprinos korisnika - HRK]]+Ugovori_OPULJP[[#This Row],[Privatni doprinos korisnika - HRK]]</f>
        <v>2124587.39</v>
      </c>
      <c r="U1934" s="17" t="s">
        <v>32</v>
      </c>
      <c r="V1934" s="17" t="s">
        <v>29</v>
      </c>
      <c r="W1934" s="35" t="s">
        <v>6916</v>
      </c>
      <c r="X1934" s="35" t="s">
        <v>5041</v>
      </c>
      <c r="Y1934" s="11"/>
    </row>
    <row r="1935" spans="1:25" ht="51" customHeight="1" x14ac:dyDescent="0.2">
      <c r="A1935" s="119" t="s">
        <v>6917</v>
      </c>
      <c r="B1935" s="34" t="s">
        <v>700</v>
      </c>
      <c r="C1935" s="35" t="s">
        <v>5477</v>
      </c>
      <c r="D1935" s="35" t="s">
        <v>6701</v>
      </c>
      <c r="E1935" s="17" t="s">
        <v>74</v>
      </c>
      <c r="F1935" s="37" t="s">
        <v>6918</v>
      </c>
      <c r="G1935" s="37" t="s">
        <v>2195</v>
      </c>
      <c r="H1935" s="19">
        <v>43572</v>
      </c>
      <c r="I1935" s="19">
        <v>44486</v>
      </c>
      <c r="J1935" s="19" t="str">
        <f ca="1">IF(Ugovori_OPULJP[[#This Row],[DATUM ZAVRŠETKA OPERACIJE]]&lt;TODAY(),"završen","u provedbi")</f>
        <v>završen</v>
      </c>
      <c r="K1935" s="18" t="s">
        <v>152</v>
      </c>
      <c r="L1935" s="18" t="s">
        <v>31</v>
      </c>
      <c r="M1935" s="42">
        <v>0.85</v>
      </c>
      <c r="N1935" s="42">
        <v>0.15</v>
      </c>
      <c r="O1935" s="27">
        <f>Ugovori_OPULJP[[#This Row],[Bespovratna sredstva - Ukupno (EU+Nac) HRK
= Ukupna ugovorena vrijednost bespovratnih sredstava]]*Ugovori_OPULJP[[#This Row],[EU STOPA SUFINANCIRANJA %
EU CO-FINANCING RATE %]]</f>
        <v>423825.64</v>
      </c>
      <c r="P1935" s="27">
        <f>Ugovori_OPULJP[[#This Row],[Bespovratna sredstva - Ukupno (EU+Nac) HRK
= Ukupna ugovorena vrijednost bespovratnih sredstava]]*Ugovori_OPULJP[[#This Row],[STOPA NACIONALNOG SUFINANCIRANJA %]]</f>
        <v>74792.759999999995</v>
      </c>
      <c r="Q1935" s="27">
        <v>498618.4</v>
      </c>
      <c r="R1935" s="27">
        <v>0</v>
      </c>
      <c r="S1935" s="27">
        <v>0</v>
      </c>
      <c r="T1935" s="20">
        <f>Ugovori_OPULJP[[#This Row],[Bespovratna sredstva - Ukupno (EU+Nac) HRK
= Ukupna ugovorena vrijednost bespovratnih sredstava]]+Ugovori_OPULJP[[#This Row],[Javni doprinos korisnika - HRK]]+Ugovori_OPULJP[[#This Row],[Privatni doprinos korisnika - HRK]]</f>
        <v>498618.4</v>
      </c>
      <c r="U1935" s="17" t="s">
        <v>32</v>
      </c>
      <c r="V1935" s="17" t="s">
        <v>29</v>
      </c>
      <c r="W1935" s="35" t="s">
        <v>6919</v>
      </c>
      <c r="X1935" s="35" t="s">
        <v>5041</v>
      </c>
      <c r="Y1935" s="11"/>
    </row>
    <row r="1936" spans="1:25" ht="51" customHeight="1" x14ac:dyDescent="0.2">
      <c r="A1936" s="119" t="s">
        <v>6920</v>
      </c>
      <c r="B1936" s="34" t="s">
        <v>700</v>
      </c>
      <c r="C1936" s="35" t="s">
        <v>5477</v>
      </c>
      <c r="D1936" s="35" t="s">
        <v>6701</v>
      </c>
      <c r="E1936" s="17" t="s">
        <v>74</v>
      </c>
      <c r="F1936" s="37" t="s">
        <v>6921</v>
      </c>
      <c r="G1936" s="37" t="s">
        <v>1944</v>
      </c>
      <c r="H1936" s="19">
        <v>43437</v>
      </c>
      <c r="I1936" s="19">
        <v>44350</v>
      </c>
      <c r="J1936" s="19" t="str">
        <f ca="1">IF(Ugovori_OPULJP[[#This Row],[DATUM ZAVRŠETKA OPERACIJE]]&lt;TODAY(),"završen","u provedbi")</f>
        <v>završen</v>
      </c>
      <c r="K1936" s="18" t="s">
        <v>354</v>
      </c>
      <c r="L1936" s="18" t="s">
        <v>354</v>
      </c>
      <c r="M1936" s="42">
        <v>0.85</v>
      </c>
      <c r="N1936" s="42">
        <v>0.15</v>
      </c>
      <c r="O1936" s="27">
        <f>Ugovori_OPULJP[[#This Row],[Bespovratna sredstva - Ukupno (EU+Nac) HRK
= Ukupna ugovorena vrijednost bespovratnih sredstava]]*Ugovori_OPULJP[[#This Row],[EU STOPA SUFINANCIRANJA %
EU CO-FINANCING RATE %]]</f>
        <v>1852511.0120000001</v>
      </c>
      <c r="P1936" s="27">
        <f>Ugovori_OPULJP[[#This Row],[Bespovratna sredstva - Ukupno (EU+Nac) HRK
= Ukupna ugovorena vrijednost bespovratnih sredstava]]*Ugovori_OPULJP[[#This Row],[STOPA NACIONALNOG SUFINANCIRANJA %]]</f>
        <v>326913.70800000004</v>
      </c>
      <c r="Q1936" s="27">
        <v>2179424.7200000002</v>
      </c>
      <c r="R1936" s="27">
        <v>0</v>
      </c>
      <c r="S1936" s="27">
        <v>0</v>
      </c>
      <c r="T1936" s="20">
        <f>Ugovori_OPULJP[[#This Row],[Bespovratna sredstva - Ukupno (EU+Nac) HRK
= Ukupna ugovorena vrijednost bespovratnih sredstava]]+Ugovori_OPULJP[[#This Row],[Javni doprinos korisnika - HRK]]+Ugovori_OPULJP[[#This Row],[Privatni doprinos korisnika - HRK]]</f>
        <v>2179424.7200000002</v>
      </c>
      <c r="U1936" s="17" t="s">
        <v>32</v>
      </c>
      <c r="V1936" s="17" t="s">
        <v>29</v>
      </c>
      <c r="W1936" s="35" t="s">
        <v>6922</v>
      </c>
      <c r="X1936" s="35" t="s">
        <v>5041</v>
      </c>
      <c r="Y1936" s="11"/>
    </row>
    <row r="1937" spans="1:25" ht="51" customHeight="1" x14ac:dyDescent="0.2">
      <c r="A1937" s="119" t="s">
        <v>6923</v>
      </c>
      <c r="B1937" s="34" t="s">
        <v>700</v>
      </c>
      <c r="C1937" s="35" t="s">
        <v>5477</v>
      </c>
      <c r="D1937" s="35" t="s">
        <v>6701</v>
      </c>
      <c r="E1937" s="17" t="s">
        <v>74</v>
      </c>
      <c r="F1937" s="37" t="s">
        <v>6924</v>
      </c>
      <c r="G1937" s="37" t="s">
        <v>5635</v>
      </c>
      <c r="H1937" s="19">
        <v>43430</v>
      </c>
      <c r="I1937" s="19">
        <v>44161</v>
      </c>
      <c r="J1937" s="19" t="str">
        <f ca="1">IF(Ugovori_OPULJP[[#This Row],[DATUM ZAVRŠETKA OPERACIJE]]&lt;TODAY(),"završen","u provedbi")</f>
        <v>završen</v>
      </c>
      <c r="K1937" s="18" t="s">
        <v>6925</v>
      </c>
      <c r="L1937" s="18" t="s">
        <v>31</v>
      </c>
      <c r="M1937" s="42">
        <v>0.85</v>
      </c>
      <c r="N1937" s="42">
        <v>0.15</v>
      </c>
      <c r="O1937" s="27">
        <f>Ugovori_OPULJP[[#This Row],[Bespovratna sredstva - Ukupno (EU+Nac) HRK
= Ukupna ugovorena vrijednost bespovratnih sredstava]]*Ugovori_OPULJP[[#This Row],[EU STOPA SUFINANCIRANJA %
EU CO-FINANCING RATE %]]</f>
        <v>1513549.0999999999</v>
      </c>
      <c r="P1937" s="27">
        <f>Ugovori_OPULJP[[#This Row],[Bespovratna sredstva - Ukupno (EU+Nac) HRK
= Ukupna ugovorena vrijednost bespovratnih sredstava]]*Ugovori_OPULJP[[#This Row],[STOPA NACIONALNOG SUFINANCIRANJA %]]</f>
        <v>267096.89999999997</v>
      </c>
      <c r="Q1937" s="27">
        <v>1780646</v>
      </c>
      <c r="R1937" s="27">
        <v>0</v>
      </c>
      <c r="S1937" s="27">
        <v>0</v>
      </c>
      <c r="T1937" s="20">
        <f>Ugovori_OPULJP[[#This Row],[Bespovratna sredstva - Ukupno (EU+Nac) HRK
= Ukupna ugovorena vrijednost bespovratnih sredstava]]+Ugovori_OPULJP[[#This Row],[Javni doprinos korisnika - HRK]]+Ugovori_OPULJP[[#This Row],[Privatni doprinos korisnika - HRK]]</f>
        <v>1780646</v>
      </c>
      <c r="U1937" s="17" t="s">
        <v>32</v>
      </c>
      <c r="V1937" s="17" t="s">
        <v>29</v>
      </c>
      <c r="W1937" s="35" t="s">
        <v>6926</v>
      </c>
      <c r="X1937" s="35" t="s">
        <v>5041</v>
      </c>
      <c r="Y1937" s="11"/>
    </row>
    <row r="1938" spans="1:25" ht="63.75" customHeight="1" x14ac:dyDescent="0.2">
      <c r="A1938" s="119" t="s">
        <v>6927</v>
      </c>
      <c r="B1938" s="34" t="s">
        <v>700</v>
      </c>
      <c r="C1938" s="35" t="s">
        <v>5477</v>
      </c>
      <c r="D1938" s="35" t="s">
        <v>6701</v>
      </c>
      <c r="E1938" s="17" t="s">
        <v>74</v>
      </c>
      <c r="F1938" s="37" t="s">
        <v>6928</v>
      </c>
      <c r="G1938" s="37" t="s">
        <v>5627</v>
      </c>
      <c r="H1938" s="19">
        <v>43437</v>
      </c>
      <c r="I1938" s="19">
        <v>44168</v>
      </c>
      <c r="J1938" s="19" t="str">
        <f ca="1">IF(Ugovori_OPULJP[[#This Row],[DATUM ZAVRŠETKA OPERACIJE]]&lt;TODAY(),"završen","u provedbi")</f>
        <v>završen</v>
      </c>
      <c r="K1938" s="18" t="s">
        <v>77</v>
      </c>
      <c r="L1938" s="18" t="s">
        <v>77</v>
      </c>
      <c r="M1938" s="42">
        <v>0.85</v>
      </c>
      <c r="N1938" s="42">
        <v>0.15</v>
      </c>
      <c r="O1938" s="27">
        <f>Ugovori_OPULJP[[#This Row],[Bespovratna sredstva - Ukupno (EU+Nac) HRK
= Ukupna ugovorena vrijednost bespovratnih sredstava]]*Ugovori_OPULJP[[#This Row],[EU STOPA SUFINANCIRANJA %
EU CO-FINANCING RATE %]]</f>
        <v>2114945.86</v>
      </c>
      <c r="P1938" s="27">
        <f>Ugovori_OPULJP[[#This Row],[Bespovratna sredstva - Ukupno (EU+Nac) HRK
= Ukupna ugovorena vrijednost bespovratnih sredstava]]*Ugovori_OPULJP[[#This Row],[STOPA NACIONALNOG SUFINANCIRANJA %]]</f>
        <v>373225.74</v>
      </c>
      <c r="Q1938" s="27">
        <v>2488171.6</v>
      </c>
      <c r="R1938" s="27">
        <v>0</v>
      </c>
      <c r="S1938" s="27">
        <v>0</v>
      </c>
      <c r="T1938" s="20">
        <f>Ugovori_OPULJP[[#This Row],[Bespovratna sredstva - Ukupno (EU+Nac) HRK
= Ukupna ugovorena vrijednost bespovratnih sredstava]]+Ugovori_OPULJP[[#This Row],[Javni doprinos korisnika - HRK]]+Ugovori_OPULJP[[#This Row],[Privatni doprinos korisnika - HRK]]</f>
        <v>2488171.6</v>
      </c>
      <c r="U1938" s="17" t="s">
        <v>32</v>
      </c>
      <c r="V1938" s="17" t="s">
        <v>29</v>
      </c>
      <c r="W1938" s="35" t="s">
        <v>6929</v>
      </c>
      <c r="X1938" s="35" t="s">
        <v>5041</v>
      </c>
      <c r="Y1938" s="11"/>
    </row>
    <row r="1939" spans="1:25" ht="51" customHeight="1" x14ac:dyDescent="0.2">
      <c r="A1939" s="119" t="s">
        <v>6930</v>
      </c>
      <c r="B1939" s="34" t="s">
        <v>700</v>
      </c>
      <c r="C1939" s="35" t="s">
        <v>5477</v>
      </c>
      <c r="D1939" s="35" t="s">
        <v>6701</v>
      </c>
      <c r="E1939" s="17" t="s">
        <v>74</v>
      </c>
      <c r="F1939" s="37" t="s">
        <v>6931</v>
      </c>
      <c r="G1939" s="37" t="s">
        <v>5488</v>
      </c>
      <c r="H1939" s="19">
        <v>43559</v>
      </c>
      <c r="I1939" s="19">
        <v>44473</v>
      </c>
      <c r="J1939" s="19" t="str">
        <f ca="1">IF(Ugovori_OPULJP[[#This Row],[DATUM ZAVRŠETKA OPERACIJE]]&lt;TODAY(),"završen","u provedbi")</f>
        <v>završen</v>
      </c>
      <c r="K1939" s="18" t="s">
        <v>6932</v>
      </c>
      <c r="L1939" s="18" t="s">
        <v>31</v>
      </c>
      <c r="M1939" s="42">
        <v>0.85</v>
      </c>
      <c r="N1939" s="42">
        <v>0.15</v>
      </c>
      <c r="O1939" s="27">
        <f>Ugovori_OPULJP[[#This Row],[Bespovratna sredstva - Ukupno (EU+Nac) HRK
= Ukupna ugovorena vrijednost bespovratnih sredstava]]*Ugovori_OPULJP[[#This Row],[EU STOPA SUFINANCIRANJA %
EU CO-FINANCING RATE %]]</f>
        <v>2105882.9899999998</v>
      </c>
      <c r="P1939" s="27">
        <f>Ugovori_OPULJP[[#This Row],[Bespovratna sredstva - Ukupno (EU+Nac) HRK
= Ukupna ugovorena vrijednost bespovratnih sredstava]]*Ugovori_OPULJP[[#This Row],[STOPA NACIONALNOG SUFINANCIRANJA %]]</f>
        <v>371626.41</v>
      </c>
      <c r="Q1939" s="27">
        <v>2477509.4</v>
      </c>
      <c r="R1939" s="27">
        <v>0</v>
      </c>
      <c r="S1939" s="27">
        <v>0</v>
      </c>
      <c r="T1939" s="20">
        <f>Ugovori_OPULJP[[#This Row],[Bespovratna sredstva - Ukupno (EU+Nac) HRK
= Ukupna ugovorena vrijednost bespovratnih sredstava]]+Ugovori_OPULJP[[#This Row],[Javni doprinos korisnika - HRK]]+Ugovori_OPULJP[[#This Row],[Privatni doprinos korisnika - HRK]]</f>
        <v>2477509.4</v>
      </c>
      <c r="U1939" s="17" t="s">
        <v>32</v>
      </c>
      <c r="V1939" s="17" t="s">
        <v>29</v>
      </c>
      <c r="W1939" s="35" t="s">
        <v>6933</v>
      </c>
      <c r="X1939" s="35" t="s">
        <v>5041</v>
      </c>
      <c r="Y1939" s="11"/>
    </row>
    <row r="1940" spans="1:25" ht="63.75" customHeight="1" x14ac:dyDescent="0.2">
      <c r="A1940" s="119" t="s">
        <v>6934</v>
      </c>
      <c r="B1940" s="34" t="s">
        <v>700</v>
      </c>
      <c r="C1940" s="35" t="s">
        <v>5477</v>
      </c>
      <c r="D1940" s="35" t="s">
        <v>6701</v>
      </c>
      <c r="E1940" s="17" t="s">
        <v>74</v>
      </c>
      <c r="F1940" s="37" t="s">
        <v>6935</v>
      </c>
      <c r="G1940" s="37" t="s">
        <v>5503</v>
      </c>
      <c r="H1940" s="19">
        <v>43437</v>
      </c>
      <c r="I1940" s="19">
        <v>44230</v>
      </c>
      <c r="J1940" s="19" t="str">
        <f ca="1">IF(Ugovori_OPULJP[[#This Row],[DATUM ZAVRŠETKA OPERACIJE]]&lt;TODAY(),"završen","u provedbi")</f>
        <v>završen</v>
      </c>
      <c r="K1940" s="18" t="s">
        <v>6936</v>
      </c>
      <c r="L1940" s="18" t="s">
        <v>31</v>
      </c>
      <c r="M1940" s="42">
        <v>0.85</v>
      </c>
      <c r="N1940" s="42">
        <v>0.15</v>
      </c>
      <c r="O1940" s="27">
        <f>Ugovori_OPULJP[[#This Row],[Bespovratna sredstva - Ukupno (EU+Nac) HRK
= Ukupna ugovorena vrijednost bespovratnih sredstava]]*Ugovori_OPULJP[[#This Row],[EU STOPA SUFINANCIRANJA %
EU CO-FINANCING RATE %]]</f>
        <v>2112427.2930000001</v>
      </c>
      <c r="P1940" s="27">
        <f>Ugovori_OPULJP[[#This Row],[Bespovratna sredstva - Ukupno (EU+Nac) HRK
= Ukupna ugovorena vrijednost bespovratnih sredstava]]*Ugovori_OPULJP[[#This Row],[STOPA NACIONALNOG SUFINANCIRANJA %]]</f>
        <v>372781.28700000001</v>
      </c>
      <c r="Q1940" s="27">
        <v>2485208.58</v>
      </c>
      <c r="R1940" s="27">
        <v>0</v>
      </c>
      <c r="S1940" s="27">
        <v>0</v>
      </c>
      <c r="T1940" s="20">
        <f>Ugovori_OPULJP[[#This Row],[Bespovratna sredstva - Ukupno (EU+Nac) HRK
= Ukupna ugovorena vrijednost bespovratnih sredstava]]+Ugovori_OPULJP[[#This Row],[Javni doprinos korisnika - HRK]]+Ugovori_OPULJP[[#This Row],[Privatni doprinos korisnika - HRK]]</f>
        <v>2485208.58</v>
      </c>
      <c r="U1940" s="17" t="s">
        <v>32</v>
      </c>
      <c r="V1940" s="17" t="s">
        <v>29</v>
      </c>
      <c r="W1940" s="35" t="s">
        <v>6937</v>
      </c>
      <c r="X1940" s="35" t="s">
        <v>5041</v>
      </c>
      <c r="Y1940" s="11"/>
    </row>
    <row r="1941" spans="1:25" ht="51" customHeight="1" x14ac:dyDescent="0.2">
      <c r="A1941" s="119" t="s">
        <v>6938</v>
      </c>
      <c r="B1941" s="34" t="s">
        <v>700</v>
      </c>
      <c r="C1941" s="35" t="s">
        <v>5477</v>
      </c>
      <c r="D1941" s="35" t="s">
        <v>6701</v>
      </c>
      <c r="E1941" s="17" t="s">
        <v>74</v>
      </c>
      <c r="F1941" s="37" t="s">
        <v>3830</v>
      </c>
      <c r="G1941" s="37" t="s">
        <v>6939</v>
      </c>
      <c r="H1941" s="19">
        <v>43623</v>
      </c>
      <c r="I1941" s="19">
        <v>44354</v>
      </c>
      <c r="J1941" s="19" t="str">
        <f ca="1">IF(Ugovori_OPULJP[[#This Row],[DATUM ZAVRŠETKA OPERACIJE]]&lt;TODAY(),"završen","u provedbi")</f>
        <v>završen</v>
      </c>
      <c r="K1941" s="18" t="s">
        <v>128</v>
      </c>
      <c r="L1941" s="18" t="s">
        <v>128</v>
      </c>
      <c r="M1941" s="42">
        <v>0.85</v>
      </c>
      <c r="N1941" s="42">
        <v>0.15</v>
      </c>
      <c r="O1941" s="27">
        <f>Ugovori_OPULJP[[#This Row],[Bespovratna sredstva - Ukupno (EU+Nac) HRK
= Ukupna ugovorena vrijednost bespovratnih sredstava]]*Ugovori_OPULJP[[#This Row],[EU STOPA SUFINANCIRANJA %
EU CO-FINANCING RATE %]]</f>
        <v>1334661.041</v>
      </c>
      <c r="P1941" s="27">
        <f>Ugovori_OPULJP[[#This Row],[Bespovratna sredstva - Ukupno (EU+Nac) HRK
= Ukupna ugovorena vrijednost bespovratnih sredstava]]*Ugovori_OPULJP[[#This Row],[STOPA NACIONALNOG SUFINANCIRANJA %]]</f>
        <v>235528.41899999999</v>
      </c>
      <c r="Q1941" s="27">
        <v>1570189.46</v>
      </c>
      <c r="R1941" s="27">
        <v>0</v>
      </c>
      <c r="S1941" s="27">
        <v>0</v>
      </c>
      <c r="T1941" s="20">
        <f>Ugovori_OPULJP[[#This Row],[Bespovratna sredstva - Ukupno (EU+Nac) HRK
= Ukupna ugovorena vrijednost bespovratnih sredstava]]+Ugovori_OPULJP[[#This Row],[Javni doprinos korisnika - HRK]]+Ugovori_OPULJP[[#This Row],[Privatni doprinos korisnika - HRK]]</f>
        <v>1570189.46</v>
      </c>
      <c r="U1941" s="17" t="s">
        <v>32</v>
      </c>
      <c r="V1941" s="17" t="s">
        <v>29</v>
      </c>
      <c r="W1941" s="35" t="s">
        <v>6940</v>
      </c>
      <c r="X1941" s="35" t="s">
        <v>5041</v>
      </c>
      <c r="Y1941" s="11"/>
    </row>
    <row r="1942" spans="1:25" ht="51" customHeight="1" x14ac:dyDescent="0.2">
      <c r="A1942" s="119" t="s">
        <v>6941</v>
      </c>
      <c r="B1942" s="34" t="s">
        <v>700</v>
      </c>
      <c r="C1942" s="35" t="s">
        <v>5477</v>
      </c>
      <c r="D1942" s="35" t="s">
        <v>6701</v>
      </c>
      <c r="E1942" s="17" t="s">
        <v>74</v>
      </c>
      <c r="F1942" s="37" t="s">
        <v>6942</v>
      </c>
      <c r="G1942" s="37" t="s">
        <v>6343</v>
      </c>
      <c r="H1942" s="19">
        <v>43629</v>
      </c>
      <c r="I1942" s="19">
        <v>44360</v>
      </c>
      <c r="J1942" s="19" t="str">
        <f ca="1">IF(Ugovori_OPULJP[[#This Row],[DATUM ZAVRŠETKA OPERACIJE]]&lt;TODAY(),"završen","u provedbi")</f>
        <v>završen</v>
      </c>
      <c r="K1942" s="18" t="s">
        <v>31</v>
      </c>
      <c r="L1942" s="18" t="s">
        <v>31</v>
      </c>
      <c r="M1942" s="42">
        <v>0.85</v>
      </c>
      <c r="N1942" s="42">
        <v>0.15</v>
      </c>
      <c r="O1942" s="27">
        <f>Ugovori_OPULJP[[#This Row],[Bespovratna sredstva - Ukupno (EU+Nac) HRK
= Ukupna ugovorena vrijednost bespovratnih sredstava]]*Ugovori_OPULJP[[#This Row],[EU STOPA SUFINANCIRANJA %
EU CO-FINANCING RATE %]]</f>
        <v>423480.2</v>
      </c>
      <c r="P1942" s="27">
        <f>Ugovori_OPULJP[[#This Row],[Bespovratna sredstva - Ukupno (EU+Nac) HRK
= Ukupna ugovorena vrijednost bespovratnih sredstava]]*Ugovori_OPULJP[[#This Row],[STOPA NACIONALNOG SUFINANCIRANJA %]]</f>
        <v>74731.8</v>
      </c>
      <c r="Q1942" s="27">
        <v>498212</v>
      </c>
      <c r="R1942" s="27">
        <v>0</v>
      </c>
      <c r="S1942" s="27">
        <v>0</v>
      </c>
      <c r="T1942" s="20">
        <f>Ugovori_OPULJP[[#This Row],[Bespovratna sredstva - Ukupno (EU+Nac) HRK
= Ukupna ugovorena vrijednost bespovratnih sredstava]]+Ugovori_OPULJP[[#This Row],[Javni doprinos korisnika - HRK]]+Ugovori_OPULJP[[#This Row],[Privatni doprinos korisnika - HRK]]</f>
        <v>498212</v>
      </c>
      <c r="U1942" s="17" t="s">
        <v>32</v>
      </c>
      <c r="V1942" s="17" t="s">
        <v>29</v>
      </c>
      <c r="W1942" s="35" t="s">
        <v>6943</v>
      </c>
      <c r="X1942" s="35" t="s">
        <v>5041</v>
      </c>
      <c r="Y1942" s="11"/>
    </row>
    <row r="1943" spans="1:25" ht="51" customHeight="1" x14ac:dyDescent="0.2">
      <c r="A1943" s="119" t="s">
        <v>6944</v>
      </c>
      <c r="B1943" s="34" t="s">
        <v>700</v>
      </c>
      <c r="C1943" s="35" t="s">
        <v>5477</v>
      </c>
      <c r="D1943" s="35" t="s">
        <v>6701</v>
      </c>
      <c r="E1943" s="17" t="s">
        <v>74</v>
      </c>
      <c r="F1943" s="37" t="s">
        <v>6945</v>
      </c>
      <c r="G1943" s="37" t="s">
        <v>5658</v>
      </c>
      <c r="H1943" s="19">
        <v>43437</v>
      </c>
      <c r="I1943" s="19">
        <v>44289</v>
      </c>
      <c r="J1943" s="19" t="str">
        <f ca="1">IF(Ugovori_OPULJP[[#This Row],[DATUM ZAVRŠETKA OPERACIJE]]&lt;TODAY(),"završen","u provedbi")</f>
        <v>završen</v>
      </c>
      <c r="K1943" s="18" t="s">
        <v>97</v>
      </c>
      <c r="L1943" s="18" t="s">
        <v>97</v>
      </c>
      <c r="M1943" s="42">
        <v>0.85</v>
      </c>
      <c r="N1943" s="42">
        <v>0.15</v>
      </c>
      <c r="O1943" s="27">
        <f>Ugovori_OPULJP[[#This Row],[Bespovratna sredstva - Ukupno (EU+Nac) HRK
= Ukupna ugovorena vrijednost bespovratnih sredstava]]*Ugovori_OPULJP[[#This Row],[EU STOPA SUFINANCIRANJA %
EU CO-FINANCING RATE %]]</f>
        <v>2061577.25</v>
      </c>
      <c r="P1943" s="27">
        <f>Ugovori_OPULJP[[#This Row],[Bespovratna sredstva - Ukupno (EU+Nac) HRK
= Ukupna ugovorena vrijednost bespovratnih sredstava]]*Ugovori_OPULJP[[#This Row],[STOPA NACIONALNOG SUFINANCIRANJA %]]</f>
        <v>363807.75</v>
      </c>
      <c r="Q1943" s="27">
        <v>2425385</v>
      </c>
      <c r="R1943" s="27">
        <v>0</v>
      </c>
      <c r="S1943" s="27">
        <v>0</v>
      </c>
      <c r="T1943" s="20">
        <f>Ugovori_OPULJP[[#This Row],[Bespovratna sredstva - Ukupno (EU+Nac) HRK
= Ukupna ugovorena vrijednost bespovratnih sredstava]]+Ugovori_OPULJP[[#This Row],[Javni doprinos korisnika - HRK]]+Ugovori_OPULJP[[#This Row],[Privatni doprinos korisnika - HRK]]</f>
        <v>2425385</v>
      </c>
      <c r="U1943" s="17" t="s">
        <v>32</v>
      </c>
      <c r="V1943" s="17" t="s">
        <v>29</v>
      </c>
      <c r="W1943" s="35" t="s">
        <v>6946</v>
      </c>
      <c r="X1943" s="35" t="s">
        <v>5041</v>
      </c>
      <c r="Y1943" s="11"/>
    </row>
    <row r="1944" spans="1:25" ht="78" customHeight="1" x14ac:dyDescent="0.2">
      <c r="A1944" s="119" t="s">
        <v>6947</v>
      </c>
      <c r="B1944" s="34" t="s">
        <v>700</v>
      </c>
      <c r="C1944" s="35" t="s">
        <v>5477</v>
      </c>
      <c r="D1944" s="35" t="s">
        <v>6701</v>
      </c>
      <c r="E1944" s="17" t="s">
        <v>74</v>
      </c>
      <c r="F1944" s="37" t="s">
        <v>6948</v>
      </c>
      <c r="G1944" s="37" t="s">
        <v>2471</v>
      </c>
      <c r="H1944" s="19">
        <v>43437</v>
      </c>
      <c r="I1944" s="19">
        <v>44350</v>
      </c>
      <c r="J1944" s="19" t="str">
        <f ca="1">IF(Ugovori_OPULJP[[#This Row],[DATUM ZAVRŠETKA OPERACIJE]]&lt;TODAY(),"završen","u provedbi")</f>
        <v>završen</v>
      </c>
      <c r="K1944" s="18" t="s">
        <v>6949</v>
      </c>
      <c r="L1944" s="18" t="s">
        <v>324</v>
      </c>
      <c r="M1944" s="42">
        <v>0.85</v>
      </c>
      <c r="N1944" s="42">
        <v>0.15</v>
      </c>
      <c r="O1944" s="27">
        <f>Ugovori_OPULJP[[#This Row],[Bespovratna sredstva - Ukupno (EU+Nac) HRK
= Ukupna ugovorena vrijednost bespovratnih sredstava]]*Ugovori_OPULJP[[#This Row],[EU STOPA SUFINANCIRANJA %
EU CO-FINANCING RATE %]]</f>
        <v>2085518.1205</v>
      </c>
      <c r="P1944" s="27">
        <f>Ugovori_OPULJP[[#This Row],[Bespovratna sredstva - Ukupno (EU+Nac) HRK
= Ukupna ugovorena vrijednost bespovratnih sredstava]]*Ugovori_OPULJP[[#This Row],[STOPA NACIONALNOG SUFINANCIRANJA %]]</f>
        <v>368032.60949999996</v>
      </c>
      <c r="Q1944" s="27">
        <v>2453550.73</v>
      </c>
      <c r="R1944" s="27">
        <v>0</v>
      </c>
      <c r="S1944" s="27">
        <v>0</v>
      </c>
      <c r="T1944" s="20">
        <f>Ugovori_OPULJP[[#This Row],[Bespovratna sredstva - Ukupno (EU+Nac) HRK
= Ukupna ugovorena vrijednost bespovratnih sredstava]]+Ugovori_OPULJP[[#This Row],[Javni doprinos korisnika - HRK]]+Ugovori_OPULJP[[#This Row],[Privatni doprinos korisnika - HRK]]</f>
        <v>2453550.73</v>
      </c>
      <c r="U1944" s="17" t="s">
        <v>32</v>
      </c>
      <c r="V1944" s="17" t="s">
        <v>29</v>
      </c>
      <c r="W1944" s="35" t="s">
        <v>6950</v>
      </c>
      <c r="X1944" s="35" t="s">
        <v>5041</v>
      </c>
      <c r="Y1944" s="11"/>
    </row>
    <row r="1945" spans="1:25" ht="76.5" customHeight="1" x14ac:dyDescent="0.2">
      <c r="A1945" s="119" t="s">
        <v>6951</v>
      </c>
      <c r="B1945" s="34" t="s">
        <v>700</v>
      </c>
      <c r="C1945" s="35" t="s">
        <v>5477</v>
      </c>
      <c r="D1945" s="35" t="s">
        <v>6701</v>
      </c>
      <c r="E1945" s="17" t="s">
        <v>74</v>
      </c>
      <c r="F1945" s="37" t="s">
        <v>6952</v>
      </c>
      <c r="G1945" s="37" t="s">
        <v>2246</v>
      </c>
      <c r="H1945" s="19">
        <v>43628</v>
      </c>
      <c r="I1945" s="19">
        <v>44542</v>
      </c>
      <c r="J1945" s="19" t="str">
        <f ca="1">IF(Ugovori_OPULJP[[#This Row],[DATUM ZAVRŠETKA OPERACIJE]]&lt;TODAY(),"završen","u provedbi")</f>
        <v>završen</v>
      </c>
      <c r="K1945" s="18" t="s">
        <v>82</v>
      </c>
      <c r="L1945" s="18" t="s">
        <v>82</v>
      </c>
      <c r="M1945" s="42">
        <v>0.85</v>
      </c>
      <c r="N1945" s="42">
        <v>0.15</v>
      </c>
      <c r="O1945" s="27">
        <f>Ugovori_OPULJP[[#This Row],[Bespovratna sredstva - Ukupno (EU+Nac) HRK
= Ukupna ugovorena vrijednost bespovratnih sredstava]]*Ugovori_OPULJP[[#This Row],[EU STOPA SUFINANCIRANJA %
EU CO-FINANCING RATE %]]</f>
        <v>1201130.274</v>
      </c>
      <c r="P1945" s="27">
        <f>Ugovori_OPULJP[[#This Row],[Bespovratna sredstva - Ukupno (EU+Nac) HRK
= Ukupna ugovorena vrijednost bespovratnih sredstava]]*Ugovori_OPULJP[[#This Row],[STOPA NACIONALNOG SUFINANCIRANJA %]]</f>
        <v>211964.166</v>
      </c>
      <c r="Q1945" s="27">
        <v>1413094.44</v>
      </c>
      <c r="R1945" s="27">
        <v>0</v>
      </c>
      <c r="S1945" s="27">
        <v>0</v>
      </c>
      <c r="T1945" s="20">
        <f>Ugovori_OPULJP[[#This Row],[Bespovratna sredstva - Ukupno (EU+Nac) HRK
= Ukupna ugovorena vrijednost bespovratnih sredstava]]+Ugovori_OPULJP[[#This Row],[Javni doprinos korisnika - HRK]]+Ugovori_OPULJP[[#This Row],[Privatni doprinos korisnika - HRK]]</f>
        <v>1413094.44</v>
      </c>
      <c r="U1945" s="17" t="s">
        <v>32</v>
      </c>
      <c r="V1945" s="17" t="s">
        <v>29</v>
      </c>
      <c r="W1945" s="35" t="s">
        <v>6953</v>
      </c>
      <c r="X1945" s="35" t="s">
        <v>5041</v>
      </c>
      <c r="Y1945" s="11"/>
    </row>
    <row r="1946" spans="1:25" ht="72" customHeight="1" x14ac:dyDescent="0.2">
      <c r="A1946" s="119" t="s">
        <v>6954</v>
      </c>
      <c r="B1946" s="34" t="s">
        <v>700</v>
      </c>
      <c r="C1946" s="35" t="s">
        <v>5477</v>
      </c>
      <c r="D1946" s="35" t="s">
        <v>6701</v>
      </c>
      <c r="E1946" s="17" t="s">
        <v>74</v>
      </c>
      <c r="F1946" s="37" t="s">
        <v>6955</v>
      </c>
      <c r="G1946" s="37" t="s">
        <v>1341</v>
      </c>
      <c r="H1946" s="19">
        <v>43444</v>
      </c>
      <c r="I1946" s="19">
        <v>44175</v>
      </c>
      <c r="J1946" s="19" t="str">
        <f ca="1">IF(Ugovori_OPULJP[[#This Row],[DATUM ZAVRŠETKA OPERACIJE]]&lt;TODAY(),"završen","u provedbi")</f>
        <v>završen</v>
      </c>
      <c r="K1946" s="18" t="s">
        <v>92</v>
      </c>
      <c r="L1946" s="18" t="s">
        <v>92</v>
      </c>
      <c r="M1946" s="42">
        <v>0.85</v>
      </c>
      <c r="N1946" s="42">
        <v>0.15</v>
      </c>
      <c r="O1946" s="27">
        <f>Ugovori_OPULJP[[#This Row],[Bespovratna sredstva - Ukupno (EU+Nac) HRK
= Ukupna ugovorena vrijednost bespovratnih sredstava]]*Ugovori_OPULJP[[#This Row],[EU STOPA SUFINANCIRANJA %
EU CO-FINANCING RATE %]]</f>
        <v>2124254.6264999998</v>
      </c>
      <c r="P1946" s="27">
        <f>Ugovori_OPULJP[[#This Row],[Bespovratna sredstva - Ukupno (EU+Nac) HRK
= Ukupna ugovorena vrijednost bespovratnih sredstava]]*Ugovori_OPULJP[[#This Row],[STOPA NACIONALNOG SUFINANCIRANJA %]]</f>
        <v>374868.46349999995</v>
      </c>
      <c r="Q1946" s="27">
        <v>2499123.09</v>
      </c>
      <c r="R1946" s="27">
        <v>0</v>
      </c>
      <c r="S1946" s="27">
        <v>0</v>
      </c>
      <c r="T1946" s="20">
        <f>Ugovori_OPULJP[[#This Row],[Bespovratna sredstva - Ukupno (EU+Nac) HRK
= Ukupna ugovorena vrijednost bespovratnih sredstava]]+Ugovori_OPULJP[[#This Row],[Javni doprinos korisnika - HRK]]+Ugovori_OPULJP[[#This Row],[Privatni doprinos korisnika - HRK]]</f>
        <v>2499123.09</v>
      </c>
      <c r="U1946" s="17" t="s">
        <v>32</v>
      </c>
      <c r="V1946" s="17" t="s">
        <v>29</v>
      </c>
      <c r="W1946" s="35" t="s">
        <v>6956</v>
      </c>
      <c r="X1946" s="35" t="s">
        <v>5041</v>
      </c>
      <c r="Y1946" s="11"/>
    </row>
    <row r="1947" spans="1:25" ht="51" customHeight="1" x14ac:dyDescent="0.2">
      <c r="A1947" s="119" t="s">
        <v>6957</v>
      </c>
      <c r="B1947" s="34" t="s">
        <v>700</v>
      </c>
      <c r="C1947" s="35" t="s">
        <v>5477</v>
      </c>
      <c r="D1947" s="35" t="s">
        <v>6701</v>
      </c>
      <c r="E1947" s="17" t="s">
        <v>74</v>
      </c>
      <c r="F1947" s="37" t="s">
        <v>5547</v>
      </c>
      <c r="G1947" s="37" t="s">
        <v>5598</v>
      </c>
      <c r="H1947" s="19">
        <v>43437</v>
      </c>
      <c r="I1947" s="19">
        <v>44168</v>
      </c>
      <c r="J1947" s="19" t="str">
        <f ca="1">IF(Ugovori_OPULJP[[#This Row],[DATUM ZAVRŠETKA OPERACIJE]]&lt;TODAY(),"završen","u provedbi")</f>
        <v>završen</v>
      </c>
      <c r="K1947" s="18" t="s">
        <v>6958</v>
      </c>
      <c r="L1947" s="18" t="s">
        <v>171</v>
      </c>
      <c r="M1947" s="42">
        <v>0.85</v>
      </c>
      <c r="N1947" s="42">
        <v>0.15</v>
      </c>
      <c r="O1947" s="27">
        <f>Ugovori_OPULJP[[#This Row],[Bespovratna sredstva - Ukupno (EU+Nac) HRK
= Ukupna ugovorena vrijednost bespovratnih sredstava]]*Ugovori_OPULJP[[#This Row],[EU STOPA SUFINANCIRANJA %
EU CO-FINANCING RATE %]]</f>
        <v>1657224.7104999998</v>
      </c>
      <c r="P1947" s="27">
        <f>Ugovori_OPULJP[[#This Row],[Bespovratna sredstva - Ukupno (EU+Nac) HRK
= Ukupna ugovorena vrijednost bespovratnih sredstava]]*Ugovori_OPULJP[[#This Row],[STOPA NACIONALNOG SUFINANCIRANJA %]]</f>
        <v>292451.41949999996</v>
      </c>
      <c r="Q1947" s="27">
        <v>1949676.13</v>
      </c>
      <c r="R1947" s="27">
        <v>0</v>
      </c>
      <c r="S1947" s="27">
        <v>0</v>
      </c>
      <c r="T1947" s="20">
        <f>Ugovori_OPULJP[[#This Row],[Bespovratna sredstva - Ukupno (EU+Nac) HRK
= Ukupna ugovorena vrijednost bespovratnih sredstava]]+Ugovori_OPULJP[[#This Row],[Javni doprinos korisnika - HRK]]+Ugovori_OPULJP[[#This Row],[Privatni doprinos korisnika - HRK]]</f>
        <v>1949676.13</v>
      </c>
      <c r="U1947" s="17" t="s">
        <v>32</v>
      </c>
      <c r="V1947" s="17" t="s">
        <v>29</v>
      </c>
      <c r="W1947" s="35" t="s">
        <v>6959</v>
      </c>
      <c r="X1947" s="35" t="s">
        <v>5041</v>
      </c>
      <c r="Y1947" s="11"/>
    </row>
    <row r="1948" spans="1:25" ht="51" customHeight="1" x14ac:dyDescent="0.2">
      <c r="A1948" s="119" t="s">
        <v>6960</v>
      </c>
      <c r="B1948" s="34" t="s">
        <v>700</v>
      </c>
      <c r="C1948" s="35" t="s">
        <v>5477</v>
      </c>
      <c r="D1948" s="35" t="s">
        <v>6701</v>
      </c>
      <c r="E1948" s="17" t="s">
        <v>74</v>
      </c>
      <c r="F1948" s="37" t="s">
        <v>12910</v>
      </c>
      <c r="G1948" s="23" t="s">
        <v>4165</v>
      </c>
      <c r="H1948" s="19">
        <v>43623</v>
      </c>
      <c r="I1948" s="19">
        <v>44537</v>
      </c>
      <c r="J1948" s="19" t="str">
        <f ca="1">IF(Ugovori_OPULJP[[#This Row],[DATUM ZAVRŠETKA OPERACIJE]]&lt;TODAY(),"završen","u provedbi")</f>
        <v>završen</v>
      </c>
      <c r="K1948" s="18" t="s">
        <v>248</v>
      </c>
      <c r="L1948" s="18" t="s">
        <v>248</v>
      </c>
      <c r="M1948" s="42">
        <v>0.85</v>
      </c>
      <c r="N1948" s="42">
        <v>0.15</v>
      </c>
      <c r="O1948" s="27">
        <f>Ugovori_OPULJP[[#This Row],[Bespovratna sredstva - Ukupno (EU+Nac) HRK
= Ukupna ugovorena vrijednost bespovratnih sredstava]]*Ugovori_OPULJP[[#This Row],[EU STOPA SUFINANCIRANJA %
EU CO-FINANCING RATE %]]</f>
        <v>419436.31649999996</v>
      </c>
      <c r="P1948" s="27">
        <f>Ugovori_OPULJP[[#This Row],[Bespovratna sredstva - Ukupno (EU+Nac) HRK
= Ukupna ugovorena vrijednost bespovratnih sredstava]]*Ugovori_OPULJP[[#This Row],[STOPA NACIONALNOG SUFINANCIRANJA %]]</f>
        <v>74018.17349999999</v>
      </c>
      <c r="Q1948" s="27">
        <v>493454.49</v>
      </c>
      <c r="R1948" s="27">
        <v>0</v>
      </c>
      <c r="S1948" s="27">
        <v>0</v>
      </c>
      <c r="T1948" s="20">
        <f>Ugovori_OPULJP[[#This Row],[Bespovratna sredstva - Ukupno (EU+Nac) HRK
= Ukupna ugovorena vrijednost bespovratnih sredstava]]+Ugovori_OPULJP[[#This Row],[Javni doprinos korisnika - HRK]]+Ugovori_OPULJP[[#This Row],[Privatni doprinos korisnika - HRK]]</f>
        <v>493454.49</v>
      </c>
      <c r="U1948" s="17" t="s">
        <v>32</v>
      </c>
      <c r="V1948" s="17" t="s">
        <v>29</v>
      </c>
      <c r="W1948" s="35" t="s">
        <v>6961</v>
      </c>
      <c r="X1948" s="35" t="s">
        <v>5041</v>
      </c>
      <c r="Y1948" s="11"/>
    </row>
    <row r="1949" spans="1:25" ht="51" customHeight="1" x14ac:dyDescent="0.2">
      <c r="A1949" s="119" t="s">
        <v>6962</v>
      </c>
      <c r="B1949" s="34" t="s">
        <v>700</v>
      </c>
      <c r="C1949" s="35" t="s">
        <v>5477</v>
      </c>
      <c r="D1949" s="35" t="s">
        <v>6701</v>
      </c>
      <c r="E1949" s="17" t="s">
        <v>74</v>
      </c>
      <c r="F1949" s="37" t="s">
        <v>5702</v>
      </c>
      <c r="G1949" s="37" t="s">
        <v>5703</v>
      </c>
      <c r="H1949" s="19">
        <v>43437</v>
      </c>
      <c r="I1949" s="19">
        <v>44168</v>
      </c>
      <c r="J1949" s="19" t="str">
        <f ca="1">IF(Ugovori_OPULJP[[#This Row],[DATUM ZAVRŠETKA OPERACIJE]]&lt;TODAY(),"završen","u provedbi")</f>
        <v>završen</v>
      </c>
      <c r="K1949" s="18" t="s">
        <v>171</v>
      </c>
      <c r="L1949" s="18" t="s">
        <v>171</v>
      </c>
      <c r="M1949" s="42">
        <v>0.85</v>
      </c>
      <c r="N1949" s="42">
        <v>0.15</v>
      </c>
      <c r="O1949" s="27">
        <f>Ugovori_OPULJP[[#This Row],[Bespovratna sredstva - Ukupno (EU+Nac) HRK
= Ukupna ugovorena vrijednost bespovratnih sredstava]]*Ugovori_OPULJP[[#This Row],[EU STOPA SUFINANCIRANJA %
EU CO-FINANCING RATE %]]</f>
        <v>2061790.3875</v>
      </c>
      <c r="P1949" s="27">
        <f>Ugovori_OPULJP[[#This Row],[Bespovratna sredstva - Ukupno (EU+Nac) HRK
= Ukupna ugovorena vrijednost bespovratnih sredstava]]*Ugovori_OPULJP[[#This Row],[STOPA NACIONALNOG SUFINANCIRANJA %]]</f>
        <v>363845.36249999999</v>
      </c>
      <c r="Q1949" s="27">
        <v>2425635.75</v>
      </c>
      <c r="R1949" s="27">
        <v>0</v>
      </c>
      <c r="S1949" s="27">
        <v>0</v>
      </c>
      <c r="T1949" s="20">
        <f>Ugovori_OPULJP[[#This Row],[Bespovratna sredstva - Ukupno (EU+Nac) HRK
= Ukupna ugovorena vrijednost bespovratnih sredstava]]+Ugovori_OPULJP[[#This Row],[Javni doprinos korisnika - HRK]]+Ugovori_OPULJP[[#This Row],[Privatni doprinos korisnika - HRK]]</f>
        <v>2425635.75</v>
      </c>
      <c r="U1949" s="17" t="s">
        <v>32</v>
      </c>
      <c r="V1949" s="17" t="s">
        <v>29</v>
      </c>
      <c r="W1949" s="35" t="s">
        <v>6963</v>
      </c>
      <c r="X1949" s="35" t="s">
        <v>5041</v>
      </c>
      <c r="Y1949" s="11"/>
    </row>
    <row r="1950" spans="1:25" ht="51" customHeight="1" x14ac:dyDescent="0.2">
      <c r="A1950" s="119" t="s">
        <v>6964</v>
      </c>
      <c r="B1950" s="34" t="s">
        <v>700</v>
      </c>
      <c r="C1950" s="35" t="s">
        <v>5477</v>
      </c>
      <c r="D1950" s="35" t="s">
        <v>6701</v>
      </c>
      <c r="E1950" s="17" t="s">
        <v>74</v>
      </c>
      <c r="F1950" s="37" t="s">
        <v>6965</v>
      </c>
      <c r="G1950" s="37" t="s">
        <v>6966</v>
      </c>
      <c r="H1950" s="19">
        <v>43623</v>
      </c>
      <c r="I1950" s="19">
        <v>44354</v>
      </c>
      <c r="J1950" s="19" t="str">
        <f ca="1">IF(Ugovori_OPULJP[[#This Row],[DATUM ZAVRŠETKA OPERACIJE]]&lt;TODAY(),"završen","u provedbi")</f>
        <v>završen</v>
      </c>
      <c r="K1950" s="18" t="s">
        <v>171</v>
      </c>
      <c r="L1950" s="18" t="s">
        <v>171</v>
      </c>
      <c r="M1950" s="42">
        <v>0.85</v>
      </c>
      <c r="N1950" s="42">
        <v>0.15</v>
      </c>
      <c r="O1950" s="27">
        <f>Ugovori_OPULJP[[#This Row],[Bespovratna sredstva - Ukupno (EU+Nac) HRK
= Ukupna ugovorena vrijednost bespovratnih sredstava]]*Ugovori_OPULJP[[#This Row],[EU STOPA SUFINANCIRANJA %
EU CO-FINANCING RATE %]]</f>
        <v>1145113.03</v>
      </c>
      <c r="P1950" s="27">
        <f>Ugovori_OPULJP[[#This Row],[Bespovratna sredstva - Ukupno (EU+Nac) HRK
= Ukupna ugovorena vrijednost bespovratnih sredstava]]*Ugovori_OPULJP[[#This Row],[STOPA NACIONALNOG SUFINANCIRANJA %]]</f>
        <v>202078.77</v>
      </c>
      <c r="Q1950" s="27">
        <v>1347191.8</v>
      </c>
      <c r="R1950" s="27">
        <v>0</v>
      </c>
      <c r="S1950" s="27">
        <v>0</v>
      </c>
      <c r="T1950" s="20">
        <f>Ugovori_OPULJP[[#This Row],[Bespovratna sredstva - Ukupno (EU+Nac) HRK
= Ukupna ugovorena vrijednost bespovratnih sredstava]]+Ugovori_OPULJP[[#This Row],[Javni doprinos korisnika - HRK]]+Ugovori_OPULJP[[#This Row],[Privatni doprinos korisnika - HRK]]</f>
        <v>1347191.8</v>
      </c>
      <c r="U1950" s="17" t="s">
        <v>32</v>
      </c>
      <c r="V1950" s="17" t="s">
        <v>29</v>
      </c>
      <c r="W1950" s="35" t="s">
        <v>6967</v>
      </c>
      <c r="X1950" s="35" t="s">
        <v>5041</v>
      </c>
      <c r="Y1950" s="11"/>
    </row>
    <row r="1951" spans="1:25" ht="51" customHeight="1" x14ac:dyDescent="0.2">
      <c r="A1951" s="119" t="s">
        <v>6968</v>
      </c>
      <c r="B1951" s="34" t="s">
        <v>700</v>
      </c>
      <c r="C1951" s="35" t="s">
        <v>5477</v>
      </c>
      <c r="D1951" s="35" t="s">
        <v>6701</v>
      </c>
      <c r="E1951" s="17" t="s">
        <v>74</v>
      </c>
      <c r="F1951" s="37" t="s">
        <v>6969</v>
      </c>
      <c r="G1951" s="37" t="s">
        <v>6970</v>
      </c>
      <c r="H1951" s="19">
        <v>43437</v>
      </c>
      <c r="I1951" s="19">
        <v>44350</v>
      </c>
      <c r="J1951" s="19" t="str">
        <f ca="1">IF(Ugovori_OPULJP[[#This Row],[DATUM ZAVRŠETKA OPERACIJE]]&lt;TODAY(),"završen","u provedbi")</f>
        <v>završen</v>
      </c>
      <c r="K1951" s="18" t="s">
        <v>209</v>
      </c>
      <c r="L1951" s="18" t="s">
        <v>209</v>
      </c>
      <c r="M1951" s="42">
        <v>0.85</v>
      </c>
      <c r="N1951" s="42">
        <v>0.15</v>
      </c>
      <c r="O1951" s="27">
        <f>Ugovori_OPULJP[[#This Row],[Bespovratna sredstva - Ukupno (EU+Nac) HRK
= Ukupna ugovorena vrijednost bespovratnih sredstava]]*Ugovori_OPULJP[[#This Row],[EU STOPA SUFINANCIRANJA %
EU CO-FINANCING RATE %]]</f>
        <v>1201635.4375</v>
      </c>
      <c r="P1951" s="27">
        <f>Ugovori_OPULJP[[#This Row],[Bespovratna sredstva - Ukupno (EU+Nac) HRK
= Ukupna ugovorena vrijednost bespovratnih sredstava]]*Ugovori_OPULJP[[#This Row],[STOPA NACIONALNOG SUFINANCIRANJA %]]</f>
        <v>212053.3125</v>
      </c>
      <c r="Q1951" s="27">
        <v>1413688.75</v>
      </c>
      <c r="R1951" s="27">
        <v>0</v>
      </c>
      <c r="S1951" s="27">
        <v>0</v>
      </c>
      <c r="T1951" s="20">
        <f>Ugovori_OPULJP[[#This Row],[Bespovratna sredstva - Ukupno (EU+Nac) HRK
= Ukupna ugovorena vrijednost bespovratnih sredstava]]+Ugovori_OPULJP[[#This Row],[Javni doprinos korisnika - HRK]]+Ugovori_OPULJP[[#This Row],[Privatni doprinos korisnika - HRK]]</f>
        <v>1413688.75</v>
      </c>
      <c r="U1951" s="17" t="s">
        <v>32</v>
      </c>
      <c r="V1951" s="17" t="s">
        <v>29</v>
      </c>
      <c r="W1951" s="35" t="s">
        <v>6971</v>
      </c>
      <c r="X1951" s="35" t="s">
        <v>5041</v>
      </c>
      <c r="Y1951" s="11"/>
    </row>
    <row r="1952" spans="1:25" ht="51" customHeight="1" x14ac:dyDescent="0.2">
      <c r="A1952" s="119" t="s">
        <v>6972</v>
      </c>
      <c r="B1952" s="34" t="s">
        <v>700</v>
      </c>
      <c r="C1952" s="35" t="s">
        <v>5477</v>
      </c>
      <c r="D1952" s="35" t="s">
        <v>6701</v>
      </c>
      <c r="E1952" s="17" t="s">
        <v>74</v>
      </c>
      <c r="F1952" s="37" t="s">
        <v>6734</v>
      </c>
      <c r="G1952" s="37" t="s">
        <v>5735</v>
      </c>
      <c r="H1952" s="19">
        <v>43575</v>
      </c>
      <c r="I1952" s="19">
        <v>44489</v>
      </c>
      <c r="J1952" s="19" t="str">
        <f ca="1">IF(Ugovori_OPULJP[[#This Row],[DATUM ZAVRŠETKA OPERACIJE]]&lt;TODAY(),"završen","u provedbi")</f>
        <v>završen</v>
      </c>
      <c r="K1952" s="18" t="s">
        <v>324</v>
      </c>
      <c r="L1952" s="18" t="s">
        <v>324</v>
      </c>
      <c r="M1952" s="42">
        <v>0.85</v>
      </c>
      <c r="N1952" s="42">
        <v>0.15</v>
      </c>
      <c r="O1952" s="27">
        <f>Ugovori_OPULJP[[#This Row],[Bespovratna sredstva - Ukupno (EU+Nac) HRK
= Ukupna ugovorena vrijednost bespovratnih sredstava]]*Ugovori_OPULJP[[#This Row],[EU STOPA SUFINANCIRANJA %
EU CO-FINANCING RATE %]]</f>
        <v>369024.3125</v>
      </c>
      <c r="P1952" s="27">
        <f>Ugovori_OPULJP[[#This Row],[Bespovratna sredstva - Ukupno (EU+Nac) HRK
= Ukupna ugovorena vrijednost bespovratnih sredstava]]*Ugovori_OPULJP[[#This Row],[STOPA NACIONALNOG SUFINANCIRANJA %]]</f>
        <v>65121.9375</v>
      </c>
      <c r="Q1952" s="27">
        <v>434146.25</v>
      </c>
      <c r="R1952" s="27">
        <v>0</v>
      </c>
      <c r="S1952" s="27">
        <v>0</v>
      </c>
      <c r="T1952" s="20">
        <f>Ugovori_OPULJP[[#This Row],[Bespovratna sredstva - Ukupno (EU+Nac) HRK
= Ukupna ugovorena vrijednost bespovratnih sredstava]]+Ugovori_OPULJP[[#This Row],[Javni doprinos korisnika - HRK]]+Ugovori_OPULJP[[#This Row],[Privatni doprinos korisnika - HRK]]</f>
        <v>434146.25</v>
      </c>
      <c r="U1952" s="17" t="s">
        <v>32</v>
      </c>
      <c r="V1952" s="17" t="s">
        <v>29</v>
      </c>
      <c r="W1952" s="35" t="s">
        <v>6973</v>
      </c>
      <c r="X1952" s="35" t="s">
        <v>5041</v>
      </c>
      <c r="Y1952" s="11"/>
    </row>
    <row r="1953" spans="1:25" ht="51" customHeight="1" x14ac:dyDescent="0.2">
      <c r="A1953" s="119" t="s">
        <v>6974</v>
      </c>
      <c r="B1953" s="34" t="s">
        <v>700</v>
      </c>
      <c r="C1953" s="35" t="s">
        <v>5477</v>
      </c>
      <c r="D1953" s="35" t="s">
        <v>6701</v>
      </c>
      <c r="E1953" s="17" t="s">
        <v>74</v>
      </c>
      <c r="F1953" s="37" t="s">
        <v>6975</v>
      </c>
      <c r="G1953" s="37" t="s">
        <v>6976</v>
      </c>
      <c r="H1953" s="19">
        <v>43560</v>
      </c>
      <c r="I1953" s="19">
        <v>44474</v>
      </c>
      <c r="J1953" s="19" t="str">
        <f ca="1">IF(Ugovori_OPULJP[[#This Row],[DATUM ZAVRŠETKA OPERACIJE]]&lt;TODAY(),"završen","u provedbi")</f>
        <v>završen</v>
      </c>
      <c r="K1953" s="18" t="s">
        <v>6977</v>
      </c>
      <c r="L1953" s="18" t="s">
        <v>31</v>
      </c>
      <c r="M1953" s="42">
        <v>0.85</v>
      </c>
      <c r="N1953" s="42">
        <v>0.15</v>
      </c>
      <c r="O1953" s="27">
        <f>Ugovori_OPULJP[[#This Row],[Bespovratna sredstva - Ukupno (EU+Nac) HRK
= Ukupna ugovorena vrijednost bespovratnih sredstava]]*Ugovori_OPULJP[[#This Row],[EU STOPA SUFINANCIRANJA %
EU CO-FINANCING RATE %]]</f>
        <v>2123570.2999999998</v>
      </c>
      <c r="P1953" s="27">
        <f>Ugovori_OPULJP[[#This Row],[Bespovratna sredstva - Ukupno (EU+Nac) HRK
= Ukupna ugovorena vrijednost bespovratnih sredstava]]*Ugovori_OPULJP[[#This Row],[STOPA NACIONALNOG SUFINANCIRANJA %]]</f>
        <v>374747.7</v>
      </c>
      <c r="Q1953" s="27">
        <v>2498318</v>
      </c>
      <c r="R1953" s="27">
        <v>0</v>
      </c>
      <c r="S1953" s="27">
        <v>0</v>
      </c>
      <c r="T1953" s="20">
        <f>Ugovori_OPULJP[[#This Row],[Bespovratna sredstva - Ukupno (EU+Nac) HRK
= Ukupna ugovorena vrijednost bespovratnih sredstava]]+Ugovori_OPULJP[[#This Row],[Javni doprinos korisnika - HRK]]+Ugovori_OPULJP[[#This Row],[Privatni doprinos korisnika - HRK]]</f>
        <v>2498318</v>
      </c>
      <c r="U1953" s="17" t="s">
        <v>32</v>
      </c>
      <c r="V1953" s="17" t="s">
        <v>29</v>
      </c>
      <c r="W1953" s="35" t="s">
        <v>6978</v>
      </c>
      <c r="X1953" s="35" t="s">
        <v>5041</v>
      </c>
      <c r="Y1953" s="11"/>
    </row>
    <row r="1954" spans="1:25" ht="51" customHeight="1" x14ac:dyDescent="0.2">
      <c r="A1954" s="119" t="s">
        <v>6979</v>
      </c>
      <c r="B1954" s="34" t="s">
        <v>700</v>
      </c>
      <c r="C1954" s="35" t="s">
        <v>5477</v>
      </c>
      <c r="D1954" s="35" t="s">
        <v>6701</v>
      </c>
      <c r="E1954" s="17" t="s">
        <v>74</v>
      </c>
      <c r="F1954" s="37" t="s">
        <v>6980</v>
      </c>
      <c r="G1954" s="37" t="s">
        <v>3894</v>
      </c>
      <c r="H1954" s="19">
        <v>43560</v>
      </c>
      <c r="I1954" s="19">
        <v>44413</v>
      </c>
      <c r="J1954" s="19" t="str">
        <f ca="1">IF(Ugovori_OPULJP[[#This Row],[DATUM ZAVRŠETKA OPERACIJE]]&lt;TODAY(),"završen","u provedbi")</f>
        <v>završen</v>
      </c>
      <c r="K1954" s="18" t="s">
        <v>243</v>
      </c>
      <c r="L1954" s="18" t="s">
        <v>243</v>
      </c>
      <c r="M1954" s="42">
        <v>0.85</v>
      </c>
      <c r="N1954" s="42">
        <v>0.15</v>
      </c>
      <c r="O1954" s="27">
        <f>Ugovori_OPULJP[[#This Row],[Bespovratna sredstva - Ukupno (EU+Nac) HRK
= Ukupna ugovorena vrijednost bespovratnih sredstava]]*Ugovori_OPULJP[[#This Row],[EU STOPA SUFINANCIRANJA %
EU CO-FINANCING RATE %]]</f>
        <v>1074742.754</v>
      </c>
      <c r="P1954" s="27">
        <f>Ugovori_OPULJP[[#This Row],[Bespovratna sredstva - Ukupno (EU+Nac) HRK
= Ukupna ugovorena vrijednost bespovratnih sredstava]]*Ugovori_OPULJP[[#This Row],[STOPA NACIONALNOG SUFINANCIRANJA %]]</f>
        <v>189660.486</v>
      </c>
      <c r="Q1954" s="27">
        <v>1264403.24</v>
      </c>
      <c r="R1954" s="27">
        <v>0</v>
      </c>
      <c r="S1954" s="27">
        <v>0</v>
      </c>
      <c r="T1954" s="20">
        <f>Ugovori_OPULJP[[#This Row],[Bespovratna sredstva - Ukupno (EU+Nac) HRK
= Ukupna ugovorena vrijednost bespovratnih sredstava]]+Ugovori_OPULJP[[#This Row],[Javni doprinos korisnika - HRK]]+Ugovori_OPULJP[[#This Row],[Privatni doprinos korisnika - HRK]]</f>
        <v>1264403.24</v>
      </c>
      <c r="U1954" s="17" t="s">
        <v>32</v>
      </c>
      <c r="V1954" s="17" t="s">
        <v>29</v>
      </c>
      <c r="W1954" s="35" t="s">
        <v>6981</v>
      </c>
      <c r="X1954" s="35" t="s">
        <v>5041</v>
      </c>
      <c r="Y1954" s="11"/>
    </row>
    <row r="1955" spans="1:25" ht="51" customHeight="1" x14ac:dyDescent="0.2">
      <c r="A1955" s="119" t="s">
        <v>6982</v>
      </c>
      <c r="B1955" s="34" t="s">
        <v>700</v>
      </c>
      <c r="C1955" s="35" t="s">
        <v>5477</v>
      </c>
      <c r="D1955" s="35" t="s">
        <v>6701</v>
      </c>
      <c r="E1955" s="17" t="s">
        <v>74</v>
      </c>
      <c r="F1955" s="37" t="s">
        <v>6983</v>
      </c>
      <c r="G1955" s="37" t="s">
        <v>5710</v>
      </c>
      <c r="H1955" s="19">
        <v>43437</v>
      </c>
      <c r="I1955" s="19">
        <v>44168</v>
      </c>
      <c r="J1955" s="19" t="str">
        <f ca="1">IF(Ugovori_OPULJP[[#This Row],[DATUM ZAVRŠETKA OPERACIJE]]&lt;TODAY(),"završen","u provedbi")</f>
        <v>završen</v>
      </c>
      <c r="K1955" s="18" t="s">
        <v>152</v>
      </c>
      <c r="L1955" s="18" t="s">
        <v>31</v>
      </c>
      <c r="M1955" s="42">
        <v>0.85</v>
      </c>
      <c r="N1955" s="42">
        <v>0.15</v>
      </c>
      <c r="O1955" s="27">
        <f>Ugovori_OPULJP[[#This Row],[Bespovratna sredstva - Ukupno (EU+Nac) HRK
= Ukupna ugovorena vrijednost bespovratnih sredstava]]*Ugovori_OPULJP[[#This Row],[EU STOPA SUFINANCIRANJA %
EU CO-FINANCING RATE %]]</f>
        <v>2124633.0805000002</v>
      </c>
      <c r="P1955" s="27">
        <f>Ugovori_OPULJP[[#This Row],[Bespovratna sredstva - Ukupno (EU+Nac) HRK
= Ukupna ugovorena vrijednost bespovratnih sredstava]]*Ugovori_OPULJP[[#This Row],[STOPA NACIONALNOG SUFINANCIRANJA %]]</f>
        <v>374935.24949999998</v>
      </c>
      <c r="Q1955" s="27">
        <v>2499568.33</v>
      </c>
      <c r="R1955" s="27">
        <v>0</v>
      </c>
      <c r="S1955" s="27">
        <v>0</v>
      </c>
      <c r="T1955" s="20">
        <f>Ugovori_OPULJP[[#This Row],[Bespovratna sredstva - Ukupno (EU+Nac) HRK
= Ukupna ugovorena vrijednost bespovratnih sredstava]]+Ugovori_OPULJP[[#This Row],[Javni doprinos korisnika - HRK]]+Ugovori_OPULJP[[#This Row],[Privatni doprinos korisnika - HRK]]</f>
        <v>2499568.33</v>
      </c>
      <c r="U1955" s="17" t="s">
        <v>32</v>
      </c>
      <c r="V1955" s="17" t="s">
        <v>29</v>
      </c>
      <c r="W1955" s="35" t="s">
        <v>6984</v>
      </c>
      <c r="X1955" s="35" t="s">
        <v>5041</v>
      </c>
      <c r="Y1955" s="11"/>
    </row>
    <row r="1956" spans="1:25" ht="51" customHeight="1" x14ac:dyDescent="0.2">
      <c r="A1956" s="119" t="s">
        <v>6985</v>
      </c>
      <c r="B1956" s="34" t="s">
        <v>700</v>
      </c>
      <c r="C1956" s="35" t="s">
        <v>5477</v>
      </c>
      <c r="D1956" s="35" t="s">
        <v>6701</v>
      </c>
      <c r="E1956" s="17" t="s">
        <v>74</v>
      </c>
      <c r="F1956" s="37" t="s">
        <v>6986</v>
      </c>
      <c r="G1956" s="37" t="s">
        <v>5732</v>
      </c>
      <c r="H1956" s="19">
        <v>43770</v>
      </c>
      <c r="I1956" s="19">
        <v>44682</v>
      </c>
      <c r="J1956" s="19" t="str">
        <f ca="1">IF(Ugovori_OPULJP[[#This Row],[DATUM ZAVRŠETKA OPERACIJE]]&lt;TODAY(),"završen","u provedbi")</f>
        <v>završen</v>
      </c>
      <c r="K1956" s="18" t="s">
        <v>324</v>
      </c>
      <c r="L1956" s="18" t="s">
        <v>324</v>
      </c>
      <c r="M1956" s="42">
        <v>0.85</v>
      </c>
      <c r="N1956" s="42">
        <v>0.15</v>
      </c>
      <c r="O1956" s="27">
        <f>Ugovori_OPULJP[[#This Row],[Bespovratna sredstva - Ukupno (EU+Nac) HRK
= Ukupna ugovorena vrijednost bespovratnih sredstava]]*Ugovori_OPULJP[[#This Row],[EU STOPA SUFINANCIRANJA %
EU CO-FINANCING RATE %]]</f>
        <v>2124565.9559999998</v>
      </c>
      <c r="P1956" s="27">
        <f>Ugovori_OPULJP[[#This Row],[Bespovratna sredstva - Ukupno (EU+Nac) HRK
= Ukupna ugovorena vrijednost bespovratnih sredstava]]*Ugovori_OPULJP[[#This Row],[STOPA NACIONALNOG SUFINANCIRANJA %]]</f>
        <v>374923.40399999998</v>
      </c>
      <c r="Q1956" s="27">
        <v>2499489.36</v>
      </c>
      <c r="R1956" s="27">
        <v>0</v>
      </c>
      <c r="S1956" s="27">
        <v>0</v>
      </c>
      <c r="T1956" s="20">
        <f>Ugovori_OPULJP[[#This Row],[Bespovratna sredstva - Ukupno (EU+Nac) HRK
= Ukupna ugovorena vrijednost bespovratnih sredstava]]+Ugovori_OPULJP[[#This Row],[Javni doprinos korisnika - HRK]]+Ugovori_OPULJP[[#This Row],[Privatni doprinos korisnika - HRK]]</f>
        <v>2499489.36</v>
      </c>
      <c r="U1956" s="17" t="s">
        <v>32</v>
      </c>
      <c r="V1956" s="17" t="s">
        <v>29</v>
      </c>
      <c r="W1956" s="35" t="s">
        <v>6987</v>
      </c>
      <c r="X1956" s="35" t="s">
        <v>5041</v>
      </c>
      <c r="Y1956" s="11"/>
    </row>
    <row r="1957" spans="1:25" ht="51" customHeight="1" x14ac:dyDescent="0.2">
      <c r="A1957" s="119" t="s">
        <v>6988</v>
      </c>
      <c r="B1957" s="34" t="s">
        <v>700</v>
      </c>
      <c r="C1957" s="35" t="s">
        <v>5477</v>
      </c>
      <c r="D1957" s="35" t="s">
        <v>6701</v>
      </c>
      <c r="E1957" s="17" t="s">
        <v>74</v>
      </c>
      <c r="F1957" s="37" t="s">
        <v>6989</v>
      </c>
      <c r="G1957" s="37" t="s">
        <v>5630</v>
      </c>
      <c r="H1957" s="19">
        <v>43497</v>
      </c>
      <c r="I1957" s="19">
        <v>44409</v>
      </c>
      <c r="J1957" s="19" t="str">
        <f ca="1">IF(Ugovori_OPULJP[[#This Row],[DATUM ZAVRŠETKA OPERACIJE]]&lt;TODAY(),"završen","u provedbi")</f>
        <v>završen</v>
      </c>
      <c r="K1957" s="18" t="s">
        <v>6990</v>
      </c>
      <c r="L1957" s="18" t="s">
        <v>31</v>
      </c>
      <c r="M1957" s="42">
        <v>0.85</v>
      </c>
      <c r="N1957" s="42">
        <v>0.15</v>
      </c>
      <c r="O1957" s="27">
        <f>Ugovori_OPULJP[[#This Row],[Bespovratna sredstva - Ukupno (EU+Nac) HRK
= Ukupna ugovorena vrijednost bespovratnih sredstava]]*Ugovori_OPULJP[[#This Row],[EU STOPA SUFINANCIRANJA %
EU CO-FINANCING RATE %]]</f>
        <v>2122703.1214999999</v>
      </c>
      <c r="P1957" s="27">
        <f>Ugovori_OPULJP[[#This Row],[Bespovratna sredstva - Ukupno (EU+Nac) HRK
= Ukupna ugovorena vrijednost bespovratnih sredstava]]*Ugovori_OPULJP[[#This Row],[STOPA NACIONALNOG SUFINANCIRANJA %]]</f>
        <v>374594.66849999997</v>
      </c>
      <c r="Q1957" s="27">
        <v>2497297.79</v>
      </c>
      <c r="R1957" s="27">
        <v>0</v>
      </c>
      <c r="S1957" s="27">
        <v>0</v>
      </c>
      <c r="T1957" s="20">
        <f>Ugovori_OPULJP[[#This Row],[Bespovratna sredstva - Ukupno (EU+Nac) HRK
= Ukupna ugovorena vrijednost bespovratnih sredstava]]+Ugovori_OPULJP[[#This Row],[Javni doprinos korisnika - HRK]]+Ugovori_OPULJP[[#This Row],[Privatni doprinos korisnika - HRK]]</f>
        <v>2497297.79</v>
      </c>
      <c r="U1957" s="17" t="s">
        <v>32</v>
      </c>
      <c r="V1957" s="17" t="s">
        <v>29</v>
      </c>
      <c r="W1957" s="35" t="s">
        <v>6991</v>
      </c>
      <c r="X1957" s="35" t="s">
        <v>5041</v>
      </c>
      <c r="Y1957" s="11"/>
    </row>
    <row r="1958" spans="1:25" ht="51" customHeight="1" x14ac:dyDescent="0.2">
      <c r="A1958" s="119" t="s">
        <v>6992</v>
      </c>
      <c r="B1958" s="34" t="s">
        <v>700</v>
      </c>
      <c r="C1958" s="35" t="s">
        <v>5477</v>
      </c>
      <c r="D1958" s="35" t="s">
        <v>6701</v>
      </c>
      <c r="E1958" s="17" t="s">
        <v>74</v>
      </c>
      <c r="F1958" s="37" t="s">
        <v>6993</v>
      </c>
      <c r="G1958" s="37" t="s">
        <v>6994</v>
      </c>
      <c r="H1958" s="19">
        <v>43627</v>
      </c>
      <c r="I1958" s="19">
        <v>44358</v>
      </c>
      <c r="J1958" s="19" t="str">
        <f ca="1">IF(Ugovori_OPULJP[[#This Row],[DATUM ZAVRŠETKA OPERACIJE]]&lt;TODAY(),"završen","u provedbi")</f>
        <v>završen</v>
      </c>
      <c r="K1958" s="18" t="s">
        <v>320</v>
      </c>
      <c r="L1958" s="18" t="s">
        <v>320</v>
      </c>
      <c r="M1958" s="42">
        <v>0.85</v>
      </c>
      <c r="N1958" s="42">
        <v>0.15</v>
      </c>
      <c r="O1958" s="27">
        <f>Ugovori_OPULJP[[#This Row],[Bespovratna sredstva - Ukupno (EU+Nac) HRK
= Ukupna ugovorena vrijednost bespovratnih sredstava]]*Ugovori_OPULJP[[#This Row],[EU STOPA SUFINANCIRANJA %
EU CO-FINANCING RATE %]]</f>
        <v>420274</v>
      </c>
      <c r="P1958" s="27">
        <f>Ugovori_OPULJP[[#This Row],[Bespovratna sredstva - Ukupno (EU+Nac) HRK
= Ukupna ugovorena vrijednost bespovratnih sredstava]]*Ugovori_OPULJP[[#This Row],[STOPA NACIONALNOG SUFINANCIRANJA %]]</f>
        <v>74166</v>
      </c>
      <c r="Q1958" s="27">
        <v>494440</v>
      </c>
      <c r="R1958" s="27">
        <v>0</v>
      </c>
      <c r="S1958" s="27">
        <v>0</v>
      </c>
      <c r="T1958" s="20">
        <f>Ugovori_OPULJP[[#This Row],[Bespovratna sredstva - Ukupno (EU+Nac) HRK
= Ukupna ugovorena vrijednost bespovratnih sredstava]]+Ugovori_OPULJP[[#This Row],[Javni doprinos korisnika - HRK]]+Ugovori_OPULJP[[#This Row],[Privatni doprinos korisnika - HRK]]</f>
        <v>494440</v>
      </c>
      <c r="U1958" s="17" t="s">
        <v>32</v>
      </c>
      <c r="V1958" s="17" t="s">
        <v>29</v>
      </c>
      <c r="W1958" s="35" t="s">
        <v>6995</v>
      </c>
      <c r="X1958" s="35" t="s">
        <v>5041</v>
      </c>
      <c r="Y1958" s="11"/>
    </row>
    <row r="1959" spans="1:25" ht="51" customHeight="1" x14ac:dyDescent="0.2">
      <c r="A1959" s="119" t="s">
        <v>6996</v>
      </c>
      <c r="B1959" s="34" t="s">
        <v>700</v>
      </c>
      <c r="C1959" s="35" t="s">
        <v>5477</v>
      </c>
      <c r="D1959" s="35" t="s">
        <v>6701</v>
      </c>
      <c r="E1959" s="17" t="s">
        <v>74</v>
      </c>
      <c r="F1959" s="37" t="s">
        <v>6997</v>
      </c>
      <c r="G1959" s="37" t="s">
        <v>5746</v>
      </c>
      <c r="H1959" s="19">
        <v>43561</v>
      </c>
      <c r="I1959" s="19">
        <v>44292</v>
      </c>
      <c r="J1959" s="19" t="str">
        <f ca="1">IF(Ugovori_OPULJP[[#This Row],[DATUM ZAVRŠETKA OPERACIJE]]&lt;TODAY(),"završen","u provedbi")</f>
        <v>završen</v>
      </c>
      <c r="K1959" s="18" t="s">
        <v>320</v>
      </c>
      <c r="L1959" s="18" t="s">
        <v>320</v>
      </c>
      <c r="M1959" s="42">
        <v>0.85</v>
      </c>
      <c r="N1959" s="42">
        <v>0.15</v>
      </c>
      <c r="O1959" s="27">
        <f>Ugovori_OPULJP[[#This Row],[Bespovratna sredstva - Ukupno (EU+Nac) HRK
= Ukupna ugovorena vrijednost bespovratnih sredstava]]*Ugovori_OPULJP[[#This Row],[EU STOPA SUFINANCIRANJA %
EU CO-FINANCING RATE %]]</f>
        <v>424932</v>
      </c>
      <c r="P1959" s="27">
        <f>Ugovori_OPULJP[[#This Row],[Bespovratna sredstva - Ukupno (EU+Nac) HRK
= Ukupna ugovorena vrijednost bespovratnih sredstava]]*Ugovori_OPULJP[[#This Row],[STOPA NACIONALNOG SUFINANCIRANJA %]]</f>
        <v>74988</v>
      </c>
      <c r="Q1959" s="27">
        <v>499920</v>
      </c>
      <c r="R1959" s="27">
        <v>0</v>
      </c>
      <c r="S1959" s="27">
        <v>0</v>
      </c>
      <c r="T1959" s="20">
        <f>Ugovori_OPULJP[[#This Row],[Bespovratna sredstva - Ukupno (EU+Nac) HRK
= Ukupna ugovorena vrijednost bespovratnih sredstava]]+Ugovori_OPULJP[[#This Row],[Javni doprinos korisnika - HRK]]+Ugovori_OPULJP[[#This Row],[Privatni doprinos korisnika - HRK]]</f>
        <v>499920</v>
      </c>
      <c r="U1959" s="17" t="s">
        <v>32</v>
      </c>
      <c r="V1959" s="17" t="s">
        <v>29</v>
      </c>
      <c r="W1959" s="35" t="s">
        <v>6998</v>
      </c>
      <c r="X1959" s="35" t="s">
        <v>5041</v>
      </c>
      <c r="Y1959" s="11"/>
    </row>
    <row r="1960" spans="1:25" ht="51" customHeight="1" x14ac:dyDescent="0.2">
      <c r="A1960" s="119" t="s">
        <v>6999</v>
      </c>
      <c r="B1960" s="34" t="s">
        <v>700</v>
      </c>
      <c r="C1960" s="35" t="s">
        <v>5477</v>
      </c>
      <c r="D1960" s="35" t="s">
        <v>6701</v>
      </c>
      <c r="E1960" s="17" t="s">
        <v>74</v>
      </c>
      <c r="F1960" s="37" t="s">
        <v>7000</v>
      </c>
      <c r="G1960" s="37" t="s">
        <v>5616</v>
      </c>
      <c r="H1960" s="19">
        <v>43497</v>
      </c>
      <c r="I1960" s="19">
        <v>44228</v>
      </c>
      <c r="J1960" s="19" t="str">
        <f ca="1">IF(Ugovori_OPULJP[[#This Row],[DATUM ZAVRŠETKA OPERACIJE]]&lt;TODAY(),"završen","u provedbi")</f>
        <v>završen</v>
      </c>
      <c r="K1960" s="18" t="s">
        <v>31</v>
      </c>
      <c r="L1960" s="18" t="s">
        <v>31</v>
      </c>
      <c r="M1960" s="42">
        <v>0.85</v>
      </c>
      <c r="N1960" s="42">
        <v>0.15</v>
      </c>
      <c r="O1960" s="27">
        <f>Ugovori_OPULJP[[#This Row],[Bespovratna sredstva - Ukupno (EU+Nac) HRK
= Ukupna ugovorena vrijednost bespovratnih sredstava]]*Ugovori_OPULJP[[#This Row],[EU STOPA SUFINANCIRANJA %
EU CO-FINANCING RATE %]]</f>
        <v>424396.5</v>
      </c>
      <c r="P1960" s="27">
        <f>Ugovori_OPULJP[[#This Row],[Bespovratna sredstva - Ukupno (EU+Nac) HRK
= Ukupna ugovorena vrijednost bespovratnih sredstava]]*Ugovori_OPULJP[[#This Row],[STOPA NACIONALNOG SUFINANCIRANJA %]]</f>
        <v>74893.5</v>
      </c>
      <c r="Q1960" s="27">
        <v>499290</v>
      </c>
      <c r="R1960" s="27">
        <v>0</v>
      </c>
      <c r="S1960" s="27">
        <v>0</v>
      </c>
      <c r="T1960" s="20">
        <f>Ugovori_OPULJP[[#This Row],[Bespovratna sredstva - Ukupno (EU+Nac) HRK
= Ukupna ugovorena vrijednost bespovratnih sredstava]]+Ugovori_OPULJP[[#This Row],[Javni doprinos korisnika - HRK]]+Ugovori_OPULJP[[#This Row],[Privatni doprinos korisnika - HRK]]</f>
        <v>499290</v>
      </c>
      <c r="U1960" s="17" t="s">
        <v>32</v>
      </c>
      <c r="V1960" s="17" t="s">
        <v>29</v>
      </c>
      <c r="W1960" s="35" t="s">
        <v>7001</v>
      </c>
      <c r="X1960" s="35" t="s">
        <v>5041</v>
      </c>
      <c r="Y1960" s="11"/>
    </row>
    <row r="1961" spans="1:25" ht="51" customHeight="1" x14ac:dyDescent="0.2">
      <c r="A1961" s="119" t="s">
        <v>7002</v>
      </c>
      <c r="B1961" s="34" t="s">
        <v>700</v>
      </c>
      <c r="C1961" s="35" t="s">
        <v>5477</v>
      </c>
      <c r="D1961" s="35" t="s">
        <v>6701</v>
      </c>
      <c r="E1961" s="17" t="s">
        <v>74</v>
      </c>
      <c r="F1961" s="37" t="s">
        <v>7003</v>
      </c>
      <c r="G1961" s="37" t="s">
        <v>7004</v>
      </c>
      <c r="H1961" s="19">
        <v>43629</v>
      </c>
      <c r="I1961" s="19">
        <v>44360</v>
      </c>
      <c r="J1961" s="19" t="str">
        <f ca="1">IF(Ugovori_OPULJP[[#This Row],[DATUM ZAVRŠETKA OPERACIJE]]&lt;TODAY(),"završen","u provedbi")</f>
        <v>završen</v>
      </c>
      <c r="K1961" s="18" t="s">
        <v>97</v>
      </c>
      <c r="L1961" s="18" t="s">
        <v>97</v>
      </c>
      <c r="M1961" s="42">
        <v>0.85</v>
      </c>
      <c r="N1961" s="42">
        <v>0.15</v>
      </c>
      <c r="O1961" s="27">
        <f>Ugovori_OPULJP[[#This Row],[Bespovratna sredstva - Ukupno (EU+Nac) HRK
= Ukupna ugovorena vrijednost bespovratnih sredstava]]*Ugovori_OPULJP[[#This Row],[EU STOPA SUFINANCIRANJA %
EU CO-FINANCING RATE %]]</f>
        <v>376834.75</v>
      </c>
      <c r="P1961" s="27">
        <f>Ugovori_OPULJP[[#This Row],[Bespovratna sredstva - Ukupno (EU+Nac) HRK
= Ukupna ugovorena vrijednost bespovratnih sredstava]]*Ugovori_OPULJP[[#This Row],[STOPA NACIONALNOG SUFINANCIRANJA %]]</f>
        <v>66500.25</v>
      </c>
      <c r="Q1961" s="27">
        <v>443335</v>
      </c>
      <c r="R1961" s="27">
        <v>0</v>
      </c>
      <c r="S1961" s="27">
        <v>0</v>
      </c>
      <c r="T1961" s="20">
        <f>Ugovori_OPULJP[[#This Row],[Bespovratna sredstva - Ukupno (EU+Nac) HRK
= Ukupna ugovorena vrijednost bespovratnih sredstava]]+Ugovori_OPULJP[[#This Row],[Javni doprinos korisnika - HRK]]+Ugovori_OPULJP[[#This Row],[Privatni doprinos korisnika - HRK]]</f>
        <v>443335</v>
      </c>
      <c r="U1961" s="17" t="s">
        <v>32</v>
      </c>
      <c r="V1961" s="17" t="s">
        <v>29</v>
      </c>
      <c r="W1961" s="35" t="s">
        <v>7005</v>
      </c>
      <c r="X1961" s="35" t="s">
        <v>5041</v>
      </c>
      <c r="Y1961" s="11"/>
    </row>
    <row r="1962" spans="1:25" ht="63.75" customHeight="1" x14ac:dyDescent="0.2">
      <c r="A1962" s="119" t="s">
        <v>7006</v>
      </c>
      <c r="B1962" s="34" t="s">
        <v>700</v>
      </c>
      <c r="C1962" s="35" t="s">
        <v>5477</v>
      </c>
      <c r="D1962" s="35" t="s">
        <v>6701</v>
      </c>
      <c r="E1962" s="17" t="s">
        <v>74</v>
      </c>
      <c r="F1962" s="37" t="s">
        <v>7007</v>
      </c>
      <c r="G1962" s="37" t="s">
        <v>5780</v>
      </c>
      <c r="H1962" s="19">
        <v>43768</v>
      </c>
      <c r="I1962" s="19">
        <v>44620</v>
      </c>
      <c r="J1962" s="19" t="str">
        <f ca="1">IF(Ugovori_OPULJP[[#This Row],[DATUM ZAVRŠETKA OPERACIJE]]&lt;TODAY(),"završen","u provedbi")</f>
        <v>završen</v>
      </c>
      <c r="K1962" s="18" t="s">
        <v>320</v>
      </c>
      <c r="L1962" s="18" t="s">
        <v>92</v>
      </c>
      <c r="M1962" s="42">
        <v>0.85</v>
      </c>
      <c r="N1962" s="42">
        <v>0.15</v>
      </c>
      <c r="O1962" s="27">
        <f>Ugovori_OPULJP[[#This Row],[Bespovratna sredstva - Ukupno (EU+Nac) HRK
= Ukupna ugovorena vrijednost bespovratnih sredstava]]*Ugovori_OPULJP[[#This Row],[EU STOPA SUFINANCIRANJA %
EU CO-FINANCING RATE %]]</f>
        <v>425000</v>
      </c>
      <c r="P1962" s="27">
        <f>Ugovori_OPULJP[[#This Row],[Bespovratna sredstva - Ukupno (EU+Nac) HRK
= Ukupna ugovorena vrijednost bespovratnih sredstava]]*Ugovori_OPULJP[[#This Row],[STOPA NACIONALNOG SUFINANCIRANJA %]]</f>
        <v>75000</v>
      </c>
      <c r="Q1962" s="27">
        <v>500000</v>
      </c>
      <c r="R1962" s="27">
        <v>0</v>
      </c>
      <c r="S1962" s="27">
        <v>0</v>
      </c>
      <c r="T1962" s="20">
        <f>Ugovori_OPULJP[[#This Row],[Bespovratna sredstva - Ukupno (EU+Nac) HRK
= Ukupna ugovorena vrijednost bespovratnih sredstava]]+Ugovori_OPULJP[[#This Row],[Javni doprinos korisnika - HRK]]+Ugovori_OPULJP[[#This Row],[Privatni doprinos korisnika - HRK]]</f>
        <v>500000</v>
      </c>
      <c r="U1962" s="17" t="s">
        <v>32</v>
      </c>
      <c r="V1962" s="17" t="s">
        <v>29</v>
      </c>
      <c r="W1962" s="35" t="s">
        <v>7008</v>
      </c>
      <c r="X1962" s="35" t="s">
        <v>5041</v>
      </c>
      <c r="Y1962" s="11"/>
    </row>
    <row r="1963" spans="1:25" ht="51" customHeight="1" x14ac:dyDescent="0.2">
      <c r="A1963" s="119" t="s">
        <v>7009</v>
      </c>
      <c r="B1963" s="34" t="s">
        <v>700</v>
      </c>
      <c r="C1963" s="35" t="s">
        <v>5477</v>
      </c>
      <c r="D1963" s="35" t="s">
        <v>6701</v>
      </c>
      <c r="E1963" s="17" t="s">
        <v>74</v>
      </c>
      <c r="F1963" s="37" t="s">
        <v>12911</v>
      </c>
      <c r="G1963" s="37" t="s">
        <v>5581</v>
      </c>
      <c r="H1963" s="19">
        <v>43838</v>
      </c>
      <c r="I1963" s="19">
        <v>44569</v>
      </c>
      <c r="J1963" s="19" t="str">
        <f ca="1">IF(Ugovori_OPULJP[[#This Row],[DATUM ZAVRŠETKA OPERACIJE]]&lt;TODAY(),"završen","u provedbi")</f>
        <v>završen</v>
      </c>
      <c r="K1963" s="18" t="s">
        <v>848</v>
      </c>
      <c r="L1963" s="18" t="s">
        <v>31</v>
      </c>
      <c r="M1963" s="42">
        <v>0.85</v>
      </c>
      <c r="N1963" s="42">
        <v>0.15</v>
      </c>
      <c r="O1963" s="27">
        <f>Ugovori_OPULJP[[#This Row],[Bespovratna sredstva - Ukupno (EU+Nac) HRK
= Ukupna ugovorena vrijednost bespovratnih sredstava]]*Ugovori_OPULJP[[#This Row],[EU STOPA SUFINANCIRANJA %
EU CO-FINANCING RATE %]]</f>
        <v>1423312.879</v>
      </c>
      <c r="P1963" s="27">
        <f>Ugovori_OPULJP[[#This Row],[Bespovratna sredstva - Ukupno (EU+Nac) HRK
= Ukupna ugovorena vrijednost bespovratnih sredstava]]*Ugovori_OPULJP[[#This Row],[STOPA NACIONALNOG SUFINANCIRANJA %]]</f>
        <v>251172.86099999998</v>
      </c>
      <c r="Q1963" s="27">
        <v>1674485.74</v>
      </c>
      <c r="R1963" s="27">
        <v>0</v>
      </c>
      <c r="S1963" s="27">
        <v>0</v>
      </c>
      <c r="T1963" s="20">
        <f>Ugovori_OPULJP[[#This Row],[Bespovratna sredstva - Ukupno (EU+Nac) HRK
= Ukupna ugovorena vrijednost bespovratnih sredstava]]+Ugovori_OPULJP[[#This Row],[Javni doprinos korisnika - HRK]]+Ugovori_OPULJP[[#This Row],[Privatni doprinos korisnika - HRK]]</f>
        <v>1674485.74</v>
      </c>
      <c r="U1963" s="17" t="s">
        <v>32</v>
      </c>
      <c r="V1963" s="17" t="s">
        <v>29</v>
      </c>
      <c r="W1963" s="35" t="s">
        <v>7010</v>
      </c>
      <c r="X1963" s="35" t="s">
        <v>5041</v>
      </c>
      <c r="Y1963" s="11"/>
    </row>
    <row r="1964" spans="1:25" ht="51" customHeight="1" x14ac:dyDescent="0.2">
      <c r="A1964" s="119" t="s">
        <v>7011</v>
      </c>
      <c r="B1964" s="34" t="s">
        <v>700</v>
      </c>
      <c r="C1964" s="35" t="s">
        <v>5477</v>
      </c>
      <c r="D1964" s="35" t="s">
        <v>6701</v>
      </c>
      <c r="E1964" s="17" t="s">
        <v>74</v>
      </c>
      <c r="F1964" s="37" t="s">
        <v>7012</v>
      </c>
      <c r="G1964" s="37" t="s">
        <v>5581</v>
      </c>
      <c r="H1964" s="19">
        <v>43844</v>
      </c>
      <c r="I1964" s="19">
        <v>44575</v>
      </c>
      <c r="J1964" s="19" t="str">
        <f ca="1">IF(Ugovori_OPULJP[[#This Row],[DATUM ZAVRŠETKA OPERACIJE]]&lt;TODAY(),"završen","u provedbi")</f>
        <v>završen</v>
      </c>
      <c r="K1964" s="18" t="s">
        <v>848</v>
      </c>
      <c r="L1964" s="18" t="s">
        <v>31</v>
      </c>
      <c r="M1964" s="42">
        <v>0.85</v>
      </c>
      <c r="N1964" s="42">
        <v>0.15</v>
      </c>
      <c r="O1964" s="27">
        <f>Ugovori_OPULJP[[#This Row],[Bespovratna sredstva - Ukupno (EU+Nac) HRK
= Ukupna ugovorena vrijednost bespovratnih sredstava]]*Ugovori_OPULJP[[#This Row],[EU STOPA SUFINANCIRANJA %
EU CO-FINANCING RATE %]]</f>
        <v>424260.06649999996</v>
      </c>
      <c r="P1964" s="27">
        <f>Ugovori_OPULJP[[#This Row],[Bespovratna sredstva - Ukupno (EU+Nac) HRK
= Ukupna ugovorena vrijednost bespovratnih sredstava]]*Ugovori_OPULJP[[#This Row],[STOPA NACIONALNOG SUFINANCIRANJA %]]</f>
        <v>74869.42349999999</v>
      </c>
      <c r="Q1964" s="27">
        <v>499129.49</v>
      </c>
      <c r="R1964" s="27">
        <v>0</v>
      </c>
      <c r="S1964" s="27">
        <v>0</v>
      </c>
      <c r="T1964" s="20">
        <f>Ugovori_OPULJP[[#This Row],[Bespovratna sredstva - Ukupno (EU+Nac) HRK
= Ukupna ugovorena vrijednost bespovratnih sredstava]]+Ugovori_OPULJP[[#This Row],[Javni doprinos korisnika - HRK]]+Ugovori_OPULJP[[#This Row],[Privatni doprinos korisnika - HRK]]</f>
        <v>499129.49</v>
      </c>
      <c r="U1964" s="17" t="s">
        <v>32</v>
      </c>
      <c r="V1964" s="17" t="s">
        <v>29</v>
      </c>
      <c r="W1964" s="35" t="s">
        <v>7013</v>
      </c>
      <c r="X1964" s="35" t="s">
        <v>5041</v>
      </c>
      <c r="Y1964" s="11"/>
    </row>
    <row r="1965" spans="1:25" ht="51" customHeight="1" x14ac:dyDescent="0.2">
      <c r="A1965" s="119" t="s">
        <v>7014</v>
      </c>
      <c r="B1965" s="34" t="s">
        <v>700</v>
      </c>
      <c r="C1965" s="35" t="s">
        <v>5477</v>
      </c>
      <c r="D1965" s="35" t="s">
        <v>6701</v>
      </c>
      <c r="E1965" s="17" t="s">
        <v>74</v>
      </c>
      <c r="F1965" s="37" t="s">
        <v>7015</v>
      </c>
      <c r="G1965" s="37" t="s">
        <v>7016</v>
      </c>
      <c r="H1965" s="19">
        <v>43864</v>
      </c>
      <c r="I1965" s="19">
        <v>44623</v>
      </c>
      <c r="J1965" s="19" t="str">
        <f ca="1">IF(Ugovori_OPULJP[[#This Row],[DATUM ZAVRŠETKA OPERACIJE]]&lt;TODAY(),"završen","u provedbi")</f>
        <v>završen</v>
      </c>
      <c r="K1965" s="18" t="s">
        <v>77</v>
      </c>
      <c r="L1965" s="18" t="s">
        <v>77</v>
      </c>
      <c r="M1965" s="42">
        <v>0.85</v>
      </c>
      <c r="N1965" s="42">
        <v>0.15</v>
      </c>
      <c r="O1965" s="27">
        <f>Ugovori_OPULJP[[#This Row],[Bespovratna sredstva - Ukupno (EU+Nac) HRK
= Ukupna ugovorena vrijednost bespovratnih sredstava]]*Ugovori_OPULJP[[#This Row],[EU STOPA SUFINANCIRANJA %
EU CO-FINANCING RATE %]]</f>
        <v>821506.13</v>
      </c>
      <c r="P1965" s="27">
        <f>Ugovori_OPULJP[[#This Row],[Bespovratna sredstva - Ukupno (EU+Nac) HRK
= Ukupna ugovorena vrijednost bespovratnih sredstava]]*Ugovori_OPULJP[[#This Row],[STOPA NACIONALNOG SUFINANCIRANJA %]]</f>
        <v>144971.67000000001</v>
      </c>
      <c r="Q1965" s="27">
        <v>966477.8</v>
      </c>
      <c r="R1965" s="27">
        <v>0</v>
      </c>
      <c r="S1965" s="27">
        <v>0</v>
      </c>
      <c r="T1965" s="20">
        <f>Ugovori_OPULJP[[#This Row],[Bespovratna sredstva - Ukupno (EU+Nac) HRK
= Ukupna ugovorena vrijednost bespovratnih sredstava]]+Ugovori_OPULJP[[#This Row],[Javni doprinos korisnika - HRK]]+Ugovori_OPULJP[[#This Row],[Privatni doprinos korisnika - HRK]]</f>
        <v>966477.8</v>
      </c>
      <c r="U1965" s="17" t="s">
        <v>32</v>
      </c>
      <c r="V1965" s="17" t="s">
        <v>29</v>
      </c>
      <c r="W1965" s="35" t="s">
        <v>7017</v>
      </c>
      <c r="X1965" s="35" t="s">
        <v>5041</v>
      </c>
      <c r="Y1965" s="11"/>
    </row>
    <row r="1966" spans="1:25" ht="51" customHeight="1" x14ac:dyDescent="0.2">
      <c r="A1966" s="119" t="s">
        <v>7018</v>
      </c>
      <c r="B1966" s="34" t="s">
        <v>700</v>
      </c>
      <c r="C1966" s="35" t="s">
        <v>5477</v>
      </c>
      <c r="D1966" s="35" t="s">
        <v>6701</v>
      </c>
      <c r="E1966" s="17" t="s">
        <v>74</v>
      </c>
      <c r="F1966" s="37" t="s">
        <v>7019</v>
      </c>
      <c r="G1966" s="37" t="s">
        <v>5801</v>
      </c>
      <c r="H1966" s="19">
        <v>43838</v>
      </c>
      <c r="I1966" s="19">
        <v>44750</v>
      </c>
      <c r="J1966" s="19" t="str">
        <f ca="1">IF(Ugovori_OPULJP[[#This Row],[DATUM ZAVRŠETKA OPERACIJE]]&lt;TODAY(),"završen","u provedbi")</f>
        <v>završen</v>
      </c>
      <c r="K1966" s="18" t="s">
        <v>209</v>
      </c>
      <c r="L1966" s="18" t="s">
        <v>209</v>
      </c>
      <c r="M1966" s="42">
        <v>0.85</v>
      </c>
      <c r="N1966" s="42">
        <v>0.15</v>
      </c>
      <c r="O1966" s="27">
        <f>Ugovori_OPULJP[[#This Row],[Bespovratna sredstva - Ukupno (EU+Nac) HRK
= Ukupna ugovorena vrijednost bespovratnih sredstava]]*Ugovori_OPULJP[[#This Row],[EU STOPA SUFINANCIRANJA %
EU CO-FINANCING RATE %]]</f>
        <v>1013742.7505</v>
      </c>
      <c r="P1966" s="27">
        <f>Ugovori_OPULJP[[#This Row],[Bespovratna sredstva - Ukupno (EU+Nac) HRK
= Ukupna ugovorena vrijednost bespovratnih sredstava]]*Ugovori_OPULJP[[#This Row],[STOPA NACIONALNOG SUFINANCIRANJA %]]</f>
        <v>178895.7795</v>
      </c>
      <c r="Q1966" s="27">
        <v>1192638.53</v>
      </c>
      <c r="R1966" s="27">
        <v>0</v>
      </c>
      <c r="S1966" s="27">
        <v>0</v>
      </c>
      <c r="T1966" s="20">
        <f>Ugovori_OPULJP[[#This Row],[Bespovratna sredstva - Ukupno (EU+Nac) HRK
= Ukupna ugovorena vrijednost bespovratnih sredstava]]+Ugovori_OPULJP[[#This Row],[Javni doprinos korisnika - HRK]]+Ugovori_OPULJP[[#This Row],[Privatni doprinos korisnika - HRK]]</f>
        <v>1192638.53</v>
      </c>
      <c r="U1966" s="17" t="s">
        <v>32</v>
      </c>
      <c r="V1966" s="17" t="s">
        <v>29</v>
      </c>
      <c r="W1966" s="35" t="s">
        <v>7020</v>
      </c>
      <c r="X1966" s="35" t="s">
        <v>5041</v>
      </c>
      <c r="Y1966" s="11"/>
    </row>
    <row r="1967" spans="1:25" ht="51" customHeight="1" x14ac:dyDescent="0.2">
      <c r="A1967" s="119" t="s">
        <v>7021</v>
      </c>
      <c r="B1967" s="34" t="s">
        <v>700</v>
      </c>
      <c r="C1967" s="35" t="s">
        <v>5477</v>
      </c>
      <c r="D1967" s="35" t="s">
        <v>6701</v>
      </c>
      <c r="E1967" s="17" t="s">
        <v>74</v>
      </c>
      <c r="F1967" s="37" t="s">
        <v>12912</v>
      </c>
      <c r="G1967" s="37" t="s">
        <v>5623</v>
      </c>
      <c r="H1967" s="19">
        <v>43839</v>
      </c>
      <c r="I1967" s="19">
        <v>44570</v>
      </c>
      <c r="J1967" s="19" t="str">
        <f ca="1">IF(Ugovori_OPULJP[[#This Row],[DATUM ZAVRŠETKA OPERACIJE]]&lt;TODAY(),"završen","u provedbi")</f>
        <v>završen</v>
      </c>
      <c r="K1967" s="18" t="s">
        <v>556</v>
      </c>
      <c r="L1967" s="18" t="s">
        <v>556</v>
      </c>
      <c r="M1967" s="42">
        <v>0.85</v>
      </c>
      <c r="N1967" s="42">
        <v>0.15</v>
      </c>
      <c r="O1967" s="27">
        <f>Ugovori_OPULJP[[#This Row],[Bespovratna sredstva - Ukupno (EU+Nac) HRK
= Ukupna ugovorena vrijednost bespovratnih sredstava]]*Ugovori_OPULJP[[#This Row],[EU STOPA SUFINANCIRANJA %
EU CO-FINANCING RATE %]]</f>
        <v>1274616.7265000001</v>
      </c>
      <c r="P1967" s="27">
        <f>Ugovori_OPULJP[[#This Row],[Bespovratna sredstva - Ukupno (EU+Nac) HRK
= Ukupna ugovorena vrijednost bespovratnih sredstava]]*Ugovori_OPULJP[[#This Row],[STOPA NACIONALNOG SUFINANCIRANJA %]]</f>
        <v>224932.36350000001</v>
      </c>
      <c r="Q1967" s="27">
        <v>1499549.09</v>
      </c>
      <c r="R1967" s="27">
        <v>0</v>
      </c>
      <c r="S1967" s="27">
        <v>0</v>
      </c>
      <c r="T1967" s="20">
        <f>Ugovori_OPULJP[[#This Row],[Bespovratna sredstva - Ukupno (EU+Nac) HRK
= Ukupna ugovorena vrijednost bespovratnih sredstava]]+Ugovori_OPULJP[[#This Row],[Javni doprinos korisnika - HRK]]+Ugovori_OPULJP[[#This Row],[Privatni doprinos korisnika - HRK]]</f>
        <v>1499549.09</v>
      </c>
      <c r="U1967" s="17" t="s">
        <v>32</v>
      </c>
      <c r="V1967" s="17" t="s">
        <v>29</v>
      </c>
      <c r="W1967" s="35" t="s">
        <v>7022</v>
      </c>
      <c r="X1967" s="35" t="s">
        <v>5041</v>
      </c>
      <c r="Y1967" s="11"/>
    </row>
    <row r="1968" spans="1:25" ht="51" customHeight="1" x14ac:dyDescent="0.2">
      <c r="A1968" s="119" t="s">
        <v>7023</v>
      </c>
      <c r="B1968" s="34" t="s">
        <v>700</v>
      </c>
      <c r="C1968" s="35" t="s">
        <v>5477</v>
      </c>
      <c r="D1968" s="35" t="s">
        <v>6701</v>
      </c>
      <c r="E1968" s="17" t="s">
        <v>74</v>
      </c>
      <c r="F1968" s="37" t="s">
        <v>7024</v>
      </c>
      <c r="G1968" s="37" t="s">
        <v>5567</v>
      </c>
      <c r="H1968" s="19">
        <v>43917</v>
      </c>
      <c r="I1968" s="19">
        <v>44708</v>
      </c>
      <c r="J1968" s="19" t="str">
        <f ca="1">IF(Ugovori_OPULJP[[#This Row],[DATUM ZAVRŠETKA OPERACIJE]]&lt;TODAY(),"završen","u provedbi")</f>
        <v>završen</v>
      </c>
      <c r="K1968" s="18" t="s">
        <v>7025</v>
      </c>
      <c r="L1968" s="18" t="s">
        <v>31</v>
      </c>
      <c r="M1968" s="42">
        <v>0.85</v>
      </c>
      <c r="N1968" s="42">
        <v>0.15</v>
      </c>
      <c r="O1968" s="27">
        <f>Ugovori_OPULJP[[#This Row],[Bespovratna sredstva - Ukupno (EU+Nac) HRK
= Ukupna ugovorena vrijednost bespovratnih sredstava]]*Ugovori_OPULJP[[#This Row],[EU STOPA SUFINANCIRANJA %
EU CO-FINANCING RATE %]]</f>
        <v>2023032.3764999998</v>
      </c>
      <c r="P1968" s="27">
        <f>Ugovori_OPULJP[[#This Row],[Bespovratna sredstva - Ukupno (EU+Nac) HRK
= Ukupna ugovorena vrijednost bespovratnih sredstava]]*Ugovori_OPULJP[[#This Row],[STOPA NACIONALNOG SUFINANCIRANJA %]]</f>
        <v>357005.71349999995</v>
      </c>
      <c r="Q1968" s="27">
        <v>2380038.09</v>
      </c>
      <c r="R1968" s="27">
        <v>0</v>
      </c>
      <c r="S1968" s="27">
        <v>0</v>
      </c>
      <c r="T1968" s="20">
        <f>Ugovori_OPULJP[[#This Row],[Bespovratna sredstva - Ukupno (EU+Nac) HRK
= Ukupna ugovorena vrijednost bespovratnih sredstava]]+Ugovori_OPULJP[[#This Row],[Javni doprinos korisnika - HRK]]+Ugovori_OPULJP[[#This Row],[Privatni doprinos korisnika - HRK]]</f>
        <v>2380038.09</v>
      </c>
      <c r="U1968" s="17" t="s">
        <v>32</v>
      </c>
      <c r="V1968" s="17" t="s">
        <v>29</v>
      </c>
      <c r="W1968" s="35" t="s">
        <v>7026</v>
      </c>
      <c r="X1968" s="35" t="s">
        <v>5041</v>
      </c>
      <c r="Y1968" s="11"/>
    </row>
    <row r="1969" spans="1:25" ht="51" customHeight="1" x14ac:dyDescent="0.2">
      <c r="A1969" s="119" t="s">
        <v>7027</v>
      </c>
      <c r="B1969" s="34" t="s">
        <v>700</v>
      </c>
      <c r="C1969" s="35" t="s">
        <v>5477</v>
      </c>
      <c r="D1969" s="35" t="s">
        <v>6701</v>
      </c>
      <c r="E1969" s="17" t="s">
        <v>74</v>
      </c>
      <c r="F1969" s="37" t="s">
        <v>7028</v>
      </c>
      <c r="G1969" s="37" t="s">
        <v>3589</v>
      </c>
      <c r="H1969" s="19">
        <v>43917</v>
      </c>
      <c r="I1969" s="19">
        <v>44708</v>
      </c>
      <c r="J1969" s="19" t="str">
        <f ca="1">IF(Ugovori_OPULJP[[#This Row],[DATUM ZAVRŠETKA OPERACIJE]]&lt;TODAY(),"završen","u provedbi")</f>
        <v>završen</v>
      </c>
      <c r="K1969" s="18" t="s">
        <v>97</v>
      </c>
      <c r="L1969" s="18" t="s">
        <v>97</v>
      </c>
      <c r="M1969" s="42">
        <v>0.85</v>
      </c>
      <c r="N1969" s="42">
        <v>0.15</v>
      </c>
      <c r="O1969" s="27">
        <f>Ugovori_OPULJP[[#This Row],[Bespovratna sredstva - Ukupno (EU+Nac) HRK
= Ukupna ugovorena vrijednost bespovratnih sredstava]]*Ugovori_OPULJP[[#This Row],[EU STOPA SUFINANCIRANJA %
EU CO-FINANCING RATE %]]</f>
        <v>1364480.69</v>
      </c>
      <c r="P1969" s="27">
        <f>Ugovori_OPULJP[[#This Row],[Bespovratna sredstva - Ukupno (EU+Nac) HRK
= Ukupna ugovorena vrijednost bespovratnih sredstava]]*Ugovori_OPULJP[[#This Row],[STOPA NACIONALNOG SUFINANCIRANJA %]]</f>
        <v>240790.70999999996</v>
      </c>
      <c r="Q1969" s="27">
        <v>1605271.4</v>
      </c>
      <c r="R1969" s="27">
        <v>0</v>
      </c>
      <c r="S1969" s="27">
        <v>0</v>
      </c>
      <c r="T1969" s="20">
        <f>Ugovori_OPULJP[[#This Row],[Bespovratna sredstva - Ukupno (EU+Nac) HRK
= Ukupna ugovorena vrijednost bespovratnih sredstava]]+Ugovori_OPULJP[[#This Row],[Javni doprinos korisnika - HRK]]+Ugovori_OPULJP[[#This Row],[Privatni doprinos korisnika - HRK]]</f>
        <v>1605271.4</v>
      </c>
      <c r="U1969" s="17" t="s">
        <v>32</v>
      </c>
      <c r="V1969" s="17" t="s">
        <v>29</v>
      </c>
      <c r="W1969" s="35" t="s">
        <v>7029</v>
      </c>
      <c r="X1969" s="35" t="s">
        <v>5041</v>
      </c>
      <c r="Y1969" s="11"/>
    </row>
    <row r="1970" spans="1:25" ht="51" customHeight="1" x14ac:dyDescent="0.2">
      <c r="A1970" s="119" t="s">
        <v>7030</v>
      </c>
      <c r="B1970" s="34" t="s">
        <v>700</v>
      </c>
      <c r="C1970" s="35" t="s">
        <v>5477</v>
      </c>
      <c r="D1970" s="35" t="s">
        <v>6701</v>
      </c>
      <c r="E1970" s="17" t="s">
        <v>74</v>
      </c>
      <c r="F1970" s="37" t="s">
        <v>12913</v>
      </c>
      <c r="G1970" s="37" t="s">
        <v>7031</v>
      </c>
      <c r="H1970" s="19">
        <v>43927</v>
      </c>
      <c r="I1970" s="19">
        <v>44657</v>
      </c>
      <c r="J1970" s="19" t="str">
        <f ca="1">IF(Ugovori_OPULJP[[#This Row],[DATUM ZAVRŠETKA OPERACIJE]]&lt;TODAY(),"završen","u provedbi")</f>
        <v>završen</v>
      </c>
      <c r="K1970" s="18" t="s">
        <v>209</v>
      </c>
      <c r="L1970" s="18" t="s">
        <v>209</v>
      </c>
      <c r="M1970" s="42">
        <v>0.85</v>
      </c>
      <c r="N1970" s="42">
        <v>0.15</v>
      </c>
      <c r="O1970" s="27">
        <f>Ugovori_OPULJP[[#This Row],[Bespovratna sredstva - Ukupno (EU+Nac) HRK
= Ukupna ugovorena vrijednost bespovratnih sredstava]]*Ugovori_OPULJP[[#This Row],[EU STOPA SUFINANCIRANJA %
EU CO-FINANCING RATE %]]</f>
        <v>423295.75</v>
      </c>
      <c r="P1970" s="27">
        <f>Ugovori_OPULJP[[#This Row],[Bespovratna sredstva - Ukupno (EU+Nac) HRK
= Ukupna ugovorena vrijednost bespovratnih sredstava]]*Ugovori_OPULJP[[#This Row],[STOPA NACIONALNOG SUFINANCIRANJA %]]</f>
        <v>74699.25</v>
      </c>
      <c r="Q1970" s="27">
        <v>497995</v>
      </c>
      <c r="R1970" s="27">
        <v>0</v>
      </c>
      <c r="S1970" s="27">
        <v>0</v>
      </c>
      <c r="T1970" s="20">
        <f>Ugovori_OPULJP[[#This Row],[Bespovratna sredstva - Ukupno (EU+Nac) HRK
= Ukupna ugovorena vrijednost bespovratnih sredstava]]+Ugovori_OPULJP[[#This Row],[Javni doprinos korisnika - HRK]]+Ugovori_OPULJP[[#This Row],[Privatni doprinos korisnika - HRK]]</f>
        <v>497995</v>
      </c>
      <c r="U1970" s="17" t="s">
        <v>32</v>
      </c>
      <c r="V1970" s="17" t="s">
        <v>29</v>
      </c>
      <c r="W1970" s="35" t="s">
        <v>7032</v>
      </c>
      <c r="X1970" s="35" t="s">
        <v>5041</v>
      </c>
      <c r="Y1970" s="11"/>
    </row>
    <row r="1971" spans="1:25" ht="51" customHeight="1" x14ac:dyDescent="0.2">
      <c r="A1971" s="119" t="s">
        <v>7033</v>
      </c>
      <c r="B1971" s="34" t="s">
        <v>700</v>
      </c>
      <c r="C1971" s="35" t="s">
        <v>5477</v>
      </c>
      <c r="D1971" s="35" t="s">
        <v>6701</v>
      </c>
      <c r="E1971" s="17" t="s">
        <v>74</v>
      </c>
      <c r="F1971" s="37" t="s">
        <v>7034</v>
      </c>
      <c r="G1971" s="37" t="s">
        <v>2575</v>
      </c>
      <c r="H1971" s="19">
        <v>43838</v>
      </c>
      <c r="I1971" s="19">
        <v>44569</v>
      </c>
      <c r="J1971" s="19" t="str">
        <f ca="1">IF(Ugovori_OPULJP[[#This Row],[DATUM ZAVRŠETKA OPERACIJE]]&lt;TODAY(),"završen","u provedbi")</f>
        <v>završen</v>
      </c>
      <c r="K1971" s="18" t="s">
        <v>82</v>
      </c>
      <c r="L1971" s="18" t="s">
        <v>82</v>
      </c>
      <c r="M1971" s="42">
        <v>0.85</v>
      </c>
      <c r="N1971" s="42">
        <v>0.15</v>
      </c>
      <c r="O1971" s="27">
        <f>Ugovori_OPULJP[[#This Row],[Bespovratna sredstva - Ukupno (EU+Nac) HRK
= Ukupna ugovorena vrijednost bespovratnih sredstava]]*Ugovori_OPULJP[[#This Row],[EU STOPA SUFINANCIRANJA %
EU CO-FINANCING RATE %]]</f>
        <v>825550.6</v>
      </c>
      <c r="P1971" s="27">
        <f>Ugovori_OPULJP[[#This Row],[Bespovratna sredstva - Ukupno (EU+Nac) HRK
= Ukupna ugovorena vrijednost bespovratnih sredstava]]*Ugovori_OPULJP[[#This Row],[STOPA NACIONALNOG SUFINANCIRANJA %]]</f>
        <v>145685.4</v>
      </c>
      <c r="Q1971" s="27">
        <v>971236</v>
      </c>
      <c r="R1971" s="27">
        <v>0</v>
      </c>
      <c r="S1971" s="27">
        <v>0</v>
      </c>
      <c r="T1971" s="20">
        <f>Ugovori_OPULJP[[#This Row],[Bespovratna sredstva - Ukupno (EU+Nac) HRK
= Ukupna ugovorena vrijednost bespovratnih sredstava]]+Ugovori_OPULJP[[#This Row],[Javni doprinos korisnika - HRK]]+Ugovori_OPULJP[[#This Row],[Privatni doprinos korisnika - HRK]]</f>
        <v>971236</v>
      </c>
      <c r="U1971" s="17" t="s">
        <v>32</v>
      </c>
      <c r="V1971" s="17" t="s">
        <v>29</v>
      </c>
      <c r="W1971" s="35" t="s">
        <v>7035</v>
      </c>
      <c r="X1971" s="35" t="s">
        <v>5041</v>
      </c>
      <c r="Y1971" s="11"/>
    </row>
    <row r="1972" spans="1:25" ht="51" customHeight="1" x14ac:dyDescent="0.2">
      <c r="A1972" s="119" t="s">
        <v>7036</v>
      </c>
      <c r="B1972" s="34" t="s">
        <v>700</v>
      </c>
      <c r="C1972" s="35" t="s">
        <v>5477</v>
      </c>
      <c r="D1972" s="35" t="s">
        <v>6701</v>
      </c>
      <c r="E1972" s="17" t="s">
        <v>74</v>
      </c>
      <c r="F1972" s="37" t="s">
        <v>7037</v>
      </c>
      <c r="G1972" s="37" t="s">
        <v>7038</v>
      </c>
      <c r="H1972" s="19">
        <v>43843</v>
      </c>
      <c r="I1972" s="19">
        <v>44574</v>
      </c>
      <c r="J1972" s="19" t="str">
        <f ca="1">IF(Ugovori_OPULJP[[#This Row],[DATUM ZAVRŠETKA OPERACIJE]]&lt;TODAY(),"završen","u provedbi")</f>
        <v>završen</v>
      </c>
      <c r="K1972" s="18" t="s">
        <v>324</v>
      </c>
      <c r="L1972" s="18" t="s">
        <v>324</v>
      </c>
      <c r="M1972" s="42">
        <v>0.85</v>
      </c>
      <c r="N1972" s="42">
        <v>0.15</v>
      </c>
      <c r="O1972" s="27">
        <f>Ugovori_OPULJP[[#This Row],[Bespovratna sredstva - Ukupno (EU+Nac) HRK
= Ukupna ugovorena vrijednost bespovratnih sredstava]]*Ugovori_OPULJP[[#This Row],[EU STOPA SUFINANCIRANJA %
EU CO-FINANCING RATE %]]</f>
        <v>793331.94499999995</v>
      </c>
      <c r="P1972" s="27">
        <f>Ugovori_OPULJP[[#This Row],[Bespovratna sredstva - Ukupno (EU+Nac) HRK
= Ukupna ugovorena vrijednost bespovratnih sredstava]]*Ugovori_OPULJP[[#This Row],[STOPA NACIONALNOG SUFINANCIRANJA %]]</f>
        <v>139999.75499999998</v>
      </c>
      <c r="Q1972" s="27">
        <v>933331.7</v>
      </c>
      <c r="R1972" s="27">
        <v>0</v>
      </c>
      <c r="S1972" s="27">
        <v>0</v>
      </c>
      <c r="T1972" s="20">
        <f>Ugovori_OPULJP[[#This Row],[Bespovratna sredstva - Ukupno (EU+Nac) HRK
= Ukupna ugovorena vrijednost bespovratnih sredstava]]+Ugovori_OPULJP[[#This Row],[Javni doprinos korisnika - HRK]]+Ugovori_OPULJP[[#This Row],[Privatni doprinos korisnika - HRK]]</f>
        <v>933331.7</v>
      </c>
      <c r="U1972" s="17" t="s">
        <v>32</v>
      </c>
      <c r="V1972" s="17" t="s">
        <v>29</v>
      </c>
      <c r="W1972" s="35" t="s">
        <v>7039</v>
      </c>
      <c r="X1972" s="35" t="s">
        <v>5041</v>
      </c>
      <c r="Y1972" s="11"/>
    </row>
    <row r="1973" spans="1:25" ht="51" customHeight="1" x14ac:dyDescent="0.2">
      <c r="A1973" s="119" t="s">
        <v>7040</v>
      </c>
      <c r="B1973" s="34" t="s">
        <v>700</v>
      </c>
      <c r="C1973" s="35" t="s">
        <v>5477</v>
      </c>
      <c r="D1973" s="35" t="s">
        <v>6701</v>
      </c>
      <c r="E1973" s="17" t="s">
        <v>74</v>
      </c>
      <c r="F1973" s="37" t="s">
        <v>2515</v>
      </c>
      <c r="G1973" s="37" t="s">
        <v>188</v>
      </c>
      <c r="H1973" s="19">
        <v>43838</v>
      </c>
      <c r="I1973" s="19">
        <v>44750</v>
      </c>
      <c r="J1973" s="19" t="str">
        <f ca="1">IF(Ugovori_OPULJP[[#This Row],[DATUM ZAVRŠETKA OPERACIJE]]&lt;TODAY(),"završen","u provedbi")</f>
        <v>završen</v>
      </c>
      <c r="K1973" s="18" t="s">
        <v>82</v>
      </c>
      <c r="L1973" s="18" t="s">
        <v>82</v>
      </c>
      <c r="M1973" s="42">
        <v>0.85</v>
      </c>
      <c r="N1973" s="42">
        <v>0.15</v>
      </c>
      <c r="O1973" s="27">
        <f>Ugovori_OPULJP[[#This Row],[Bespovratna sredstva - Ukupno (EU+Nac) HRK
= Ukupna ugovorena vrijednost bespovratnih sredstava]]*Ugovori_OPULJP[[#This Row],[EU STOPA SUFINANCIRANJA %
EU CO-FINANCING RATE %]]</f>
        <v>1421069.1255000001</v>
      </c>
      <c r="P1973" s="27">
        <f>Ugovori_OPULJP[[#This Row],[Bespovratna sredstva - Ukupno (EU+Nac) HRK
= Ukupna ugovorena vrijednost bespovratnih sredstava]]*Ugovori_OPULJP[[#This Row],[STOPA NACIONALNOG SUFINANCIRANJA %]]</f>
        <v>250776.9045</v>
      </c>
      <c r="Q1973" s="27">
        <v>1671846.03</v>
      </c>
      <c r="R1973" s="27">
        <v>0</v>
      </c>
      <c r="S1973" s="27">
        <v>0</v>
      </c>
      <c r="T1973" s="20">
        <f>Ugovori_OPULJP[[#This Row],[Bespovratna sredstva - Ukupno (EU+Nac) HRK
= Ukupna ugovorena vrijednost bespovratnih sredstava]]+Ugovori_OPULJP[[#This Row],[Javni doprinos korisnika - HRK]]+Ugovori_OPULJP[[#This Row],[Privatni doprinos korisnika - HRK]]</f>
        <v>1671846.03</v>
      </c>
      <c r="U1973" s="17" t="s">
        <v>32</v>
      </c>
      <c r="V1973" s="17" t="s">
        <v>29</v>
      </c>
      <c r="W1973" s="35" t="s">
        <v>7041</v>
      </c>
      <c r="X1973" s="35" t="s">
        <v>5041</v>
      </c>
      <c r="Y1973" s="11"/>
    </row>
    <row r="1974" spans="1:25" ht="63.75" customHeight="1" x14ac:dyDescent="0.2">
      <c r="A1974" s="119" t="s">
        <v>7042</v>
      </c>
      <c r="B1974" s="34" t="s">
        <v>700</v>
      </c>
      <c r="C1974" s="35" t="s">
        <v>5477</v>
      </c>
      <c r="D1974" s="35" t="s">
        <v>6701</v>
      </c>
      <c r="E1974" s="17" t="s">
        <v>74</v>
      </c>
      <c r="F1974" s="37" t="s">
        <v>7043</v>
      </c>
      <c r="G1974" s="37" t="s">
        <v>2684</v>
      </c>
      <c r="H1974" s="19">
        <v>43838</v>
      </c>
      <c r="I1974" s="19">
        <v>44750</v>
      </c>
      <c r="J1974" s="19" t="str">
        <f ca="1">IF(Ugovori_OPULJP[[#This Row],[DATUM ZAVRŠETKA OPERACIJE]]&lt;TODAY(),"završen","u provedbi")</f>
        <v>završen</v>
      </c>
      <c r="K1974" s="18" t="s">
        <v>82</v>
      </c>
      <c r="L1974" s="18" t="s">
        <v>82</v>
      </c>
      <c r="M1974" s="42">
        <v>0.85</v>
      </c>
      <c r="N1974" s="42">
        <v>0.15</v>
      </c>
      <c r="O1974" s="27">
        <f>Ugovori_OPULJP[[#This Row],[Bespovratna sredstva - Ukupno (EU+Nac) HRK
= Ukupna ugovorena vrijednost bespovratnih sredstava]]*Ugovori_OPULJP[[#This Row],[EU STOPA SUFINANCIRANJA %
EU CO-FINANCING RATE %]]</f>
        <v>1345204.747</v>
      </c>
      <c r="P1974" s="27">
        <f>Ugovori_OPULJP[[#This Row],[Bespovratna sredstva - Ukupno (EU+Nac) HRK
= Ukupna ugovorena vrijednost bespovratnih sredstava]]*Ugovori_OPULJP[[#This Row],[STOPA NACIONALNOG SUFINANCIRANJA %]]</f>
        <v>237389.073</v>
      </c>
      <c r="Q1974" s="27">
        <v>1582593.82</v>
      </c>
      <c r="R1974" s="27">
        <v>0</v>
      </c>
      <c r="S1974" s="27">
        <v>0</v>
      </c>
      <c r="T1974" s="20">
        <f>Ugovori_OPULJP[[#This Row],[Bespovratna sredstva - Ukupno (EU+Nac) HRK
= Ukupna ugovorena vrijednost bespovratnih sredstava]]+Ugovori_OPULJP[[#This Row],[Javni doprinos korisnika - HRK]]+Ugovori_OPULJP[[#This Row],[Privatni doprinos korisnika - HRK]]</f>
        <v>1582593.82</v>
      </c>
      <c r="U1974" s="17" t="s">
        <v>32</v>
      </c>
      <c r="V1974" s="17" t="s">
        <v>29</v>
      </c>
      <c r="W1974" s="35" t="s">
        <v>7044</v>
      </c>
      <c r="X1974" s="35" t="s">
        <v>5041</v>
      </c>
      <c r="Y1974" s="11"/>
    </row>
    <row r="1975" spans="1:25" ht="51" customHeight="1" x14ac:dyDescent="0.2">
      <c r="A1975" s="119" t="s">
        <v>7045</v>
      </c>
      <c r="B1975" s="34" t="s">
        <v>700</v>
      </c>
      <c r="C1975" s="35" t="s">
        <v>5477</v>
      </c>
      <c r="D1975" s="35" t="s">
        <v>6701</v>
      </c>
      <c r="E1975" s="17" t="s">
        <v>74</v>
      </c>
      <c r="F1975" s="37" t="s">
        <v>7046</v>
      </c>
      <c r="G1975" s="37" t="s">
        <v>3146</v>
      </c>
      <c r="H1975" s="19">
        <v>43840</v>
      </c>
      <c r="I1975" s="19">
        <v>44752</v>
      </c>
      <c r="J1975" s="19" t="str">
        <f ca="1">IF(Ugovori_OPULJP[[#This Row],[DATUM ZAVRŠETKA OPERACIJE]]&lt;TODAY(),"završen","u provedbi")</f>
        <v>završen</v>
      </c>
      <c r="K1975" s="18" t="s">
        <v>82</v>
      </c>
      <c r="L1975" s="18" t="s">
        <v>82</v>
      </c>
      <c r="M1975" s="42">
        <v>0.85</v>
      </c>
      <c r="N1975" s="42">
        <v>0.15</v>
      </c>
      <c r="O1975" s="27">
        <f>Ugovori_OPULJP[[#This Row],[Bespovratna sredstva - Ukupno (EU+Nac) HRK
= Ukupna ugovorena vrijednost bespovratnih sredstava]]*Ugovori_OPULJP[[#This Row],[EU STOPA SUFINANCIRANJA %
EU CO-FINANCING RATE %]]</f>
        <v>1020457.997</v>
      </c>
      <c r="P1975" s="27">
        <f>Ugovori_OPULJP[[#This Row],[Bespovratna sredstva - Ukupno (EU+Nac) HRK
= Ukupna ugovorena vrijednost bespovratnih sredstava]]*Ugovori_OPULJP[[#This Row],[STOPA NACIONALNOG SUFINANCIRANJA %]]</f>
        <v>180080.823</v>
      </c>
      <c r="Q1975" s="27">
        <v>1200538.82</v>
      </c>
      <c r="R1975" s="27">
        <v>0</v>
      </c>
      <c r="S1975" s="27">
        <v>0</v>
      </c>
      <c r="T1975" s="20">
        <f>Ugovori_OPULJP[[#This Row],[Bespovratna sredstva - Ukupno (EU+Nac) HRK
= Ukupna ugovorena vrijednost bespovratnih sredstava]]+Ugovori_OPULJP[[#This Row],[Javni doprinos korisnika - HRK]]+Ugovori_OPULJP[[#This Row],[Privatni doprinos korisnika - HRK]]</f>
        <v>1200538.82</v>
      </c>
      <c r="U1975" s="17" t="s">
        <v>32</v>
      </c>
      <c r="V1975" s="17" t="s">
        <v>29</v>
      </c>
      <c r="W1975" s="35" t="s">
        <v>7047</v>
      </c>
      <c r="X1975" s="35" t="s">
        <v>5041</v>
      </c>
      <c r="Y1975" s="11"/>
    </row>
    <row r="1976" spans="1:25" ht="51" customHeight="1" x14ac:dyDescent="0.2">
      <c r="A1976" s="119" t="s">
        <v>7048</v>
      </c>
      <c r="B1976" s="34" t="s">
        <v>700</v>
      </c>
      <c r="C1976" s="35" t="s">
        <v>5477</v>
      </c>
      <c r="D1976" s="35" t="s">
        <v>6701</v>
      </c>
      <c r="E1976" s="17" t="s">
        <v>74</v>
      </c>
      <c r="F1976" s="37" t="s">
        <v>12914</v>
      </c>
      <c r="G1976" s="37" t="s">
        <v>7049</v>
      </c>
      <c r="H1976" s="19">
        <v>43838</v>
      </c>
      <c r="I1976" s="19">
        <v>44750</v>
      </c>
      <c r="J1976" s="19" t="str">
        <f ca="1">IF(Ugovori_OPULJP[[#This Row],[DATUM ZAVRŠETKA OPERACIJE]]&lt;TODAY(),"završen","u provedbi")</f>
        <v>završen</v>
      </c>
      <c r="K1976" s="18" t="s">
        <v>209</v>
      </c>
      <c r="L1976" s="18" t="s">
        <v>209</v>
      </c>
      <c r="M1976" s="42">
        <v>0.85</v>
      </c>
      <c r="N1976" s="42">
        <v>0.15</v>
      </c>
      <c r="O1976" s="27">
        <f>Ugovori_OPULJP[[#This Row],[Bespovratna sredstva - Ukupno (EU+Nac) HRK
= Ukupna ugovorena vrijednost bespovratnih sredstava]]*Ugovori_OPULJP[[#This Row],[EU STOPA SUFINANCIRANJA %
EU CO-FINANCING RATE %]]</f>
        <v>629765.90949999995</v>
      </c>
      <c r="P1976" s="27">
        <f>Ugovori_OPULJP[[#This Row],[Bespovratna sredstva - Ukupno (EU+Nac) HRK
= Ukupna ugovorena vrijednost bespovratnih sredstava]]*Ugovori_OPULJP[[#This Row],[STOPA NACIONALNOG SUFINANCIRANJA %]]</f>
        <v>111135.16049999998</v>
      </c>
      <c r="Q1976" s="27">
        <v>740901.07</v>
      </c>
      <c r="R1976" s="27">
        <v>0</v>
      </c>
      <c r="S1976" s="27">
        <v>0</v>
      </c>
      <c r="T1976" s="20">
        <f>Ugovori_OPULJP[[#This Row],[Bespovratna sredstva - Ukupno (EU+Nac) HRK
= Ukupna ugovorena vrijednost bespovratnih sredstava]]+Ugovori_OPULJP[[#This Row],[Javni doprinos korisnika - HRK]]+Ugovori_OPULJP[[#This Row],[Privatni doprinos korisnika - HRK]]</f>
        <v>740901.07</v>
      </c>
      <c r="U1976" s="17" t="s">
        <v>32</v>
      </c>
      <c r="V1976" s="17" t="s">
        <v>29</v>
      </c>
      <c r="W1976" s="35" t="s">
        <v>7050</v>
      </c>
      <c r="X1976" s="35" t="s">
        <v>5041</v>
      </c>
      <c r="Y1976" s="11"/>
    </row>
    <row r="1977" spans="1:25" ht="51" customHeight="1" x14ac:dyDescent="0.2">
      <c r="A1977" s="119" t="s">
        <v>7051</v>
      </c>
      <c r="B1977" s="34" t="s">
        <v>700</v>
      </c>
      <c r="C1977" s="35" t="s">
        <v>5477</v>
      </c>
      <c r="D1977" s="35" t="s">
        <v>6701</v>
      </c>
      <c r="E1977" s="17" t="s">
        <v>74</v>
      </c>
      <c r="F1977" s="37" t="s">
        <v>7052</v>
      </c>
      <c r="G1977" s="37" t="s">
        <v>5810</v>
      </c>
      <c r="H1977" s="19">
        <v>43845</v>
      </c>
      <c r="I1977" s="19">
        <v>44757</v>
      </c>
      <c r="J1977" s="19" t="str">
        <f ca="1">IF(Ugovori_OPULJP[[#This Row],[DATUM ZAVRŠETKA OPERACIJE]]&lt;TODAY(),"završen","u provedbi")</f>
        <v>u provedbi</v>
      </c>
      <c r="K1977" s="18" t="s">
        <v>77</v>
      </c>
      <c r="L1977" s="18" t="s">
        <v>77</v>
      </c>
      <c r="M1977" s="42">
        <v>0.85</v>
      </c>
      <c r="N1977" s="42">
        <v>0.15</v>
      </c>
      <c r="O1977" s="27">
        <f>Ugovori_OPULJP[[#This Row],[Bespovratna sredstva - Ukupno (EU+Nac) HRK
= Ukupna ugovorena vrijednost bespovratnih sredstava]]*Ugovori_OPULJP[[#This Row],[EU STOPA SUFINANCIRANJA %
EU CO-FINANCING RATE %]]</f>
        <v>1474059.375</v>
      </c>
      <c r="P1977" s="27">
        <f>Ugovori_OPULJP[[#This Row],[Bespovratna sredstva - Ukupno (EU+Nac) HRK
= Ukupna ugovorena vrijednost bespovratnih sredstava]]*Ugovori_OPULJP[[#This Row],[STOPA NACIONALNOG SUFINANCIRANJA %]]</f>
        <v>260128.125</v>
      </c>
      <c r="Q1977" s="27">
        <v>1734187.5</v>
      </c>
      <c r="R1977" s="27">
        <v>0</v>
      </c>
      <c r="S1977" s="27">
        <v>0</v>
      </c>
      <c r="T1977" s="20">
        <f>Ugovori_OPULJP[[#This Row],[Bespovratna sredstva - Ukupno (EU+Nac) HRK
= Ukupna ugovorena vrijednost bespovratnih sredstava]]+Ugovori_OPULJP[[#This Row],[Javni doprinos korisnika - HRK]]+Ugovori_OPULJP[[#This Row],[Privatni doprinos korisnika - HRK]]</f>
        <v>1734187.5</v>
      </c>
      <c r="U1977" s="17" t="s">
        <v>32</v>
      </c>
      <c r="V1977" s="17" t="s">
        <v>29</v>
      </c>
      <c r="W1977" s="35" t="s">
        <v>7053</v>
      </c>
      <c r="X1977" s="35" t="s">
        <v>5041</v>
      </c>
      <c r="Y1977" s="11"/>
    </row>
    <row r="1978" spans="1:25" ht="51" customHeight="1" x14ac:dyDescent="0.2">
      <c r="A1978" s="119" t="s">
        <v>7054</v>
      </c>
      <c r="B1978" s="34" t="s">
        <v>700</v>
      </c>
      <c r="C1978" s="35" t="s">
        <v>5477</v>
      </c>
      <c r="D1978" s="35" t="s">
        <v>6701</v>
      </c>
      <c r="E1978" s="17" t="s">
        <v>74</v>
      </c>
      <c r="F1978" s="37" t="s">
        <v>7055</v>
      </c>
      <c r="G1978" s="37" t="s">
        <v>2168</v>
      </c>
      <c r="H1978" s="19">
        <v>43922</v>
      </c>
      <c r="I1978" s="19">
        <v>44835</v>
      </c>
      <c r="J1978" s="19" t="str">
        <f ca="1">IF(Ugovori_OPULJP[[#This Row],[DATUM ZAVRŠETKA OPERACIJE]]&lt;TODAY(),"završen","u provedbi")</f>
        <v>u provedbi</v>
      </c>
      <c r="K1978" s="18" t="s">
        <v>184</v>
      </c>
      <c r="L1978" s="18" t="s">
        <v>184</v>
      </c>
      <c r="M1978" s="42">
        <v>0.85</v>
      </c>
      <c r="N1978" s="42">
        <v>0.15</v>
      </c>
      <c r="O1978" s="27">
        <f>Ugovori_OPULJP[[#This Row],[Bespovratna sredstva - Ukupno (EU+Nac) HRK
= Ukupna ugovorena vrijednost bespovratnih sredstava]]*Ugovori_OPULJP[[#This Row],[EU STOPA SUFINANCIRANJA %
EU CO-FINANCING RATE %]]</f>
        <v>1048378.1</v>
      </c>
      <c r="P1978" s="27">
        <f>Ugovori_OPULJP[[#This Row],[Bespovratna sredstva - Ukupno (EU+Nac) HRK
= Ukupna ugovorena vrijednost bespovratnih sredstava]]*Ugovori_OPULJP[[#This Row],[STOPA NACIONALNOG SUFINANCIRANJA %]]</f>
        <v>185007.9</v>
      </c>
      <c r="Q1978" s="27">
        <v>1233386</v>
      </c>
      <c r="R1978" s="27">
        <v>0</v>
      </c>
      <c r="S1978" s="27">
        <v>0</v>
      </c>
      <c r="T1978" s="20">
        <f>Ugovori_OPULJP[[#This Row],[Bespovratna sredstva - Ukupno (EU+Nac) HRK
= Ukupna ugovorena vrijednost bespovratnih sredstava]]+Ugovori_OPULJP[[#This Row],[Javni doprinos korisnika - HRK]]+Ugovori_OPULJP[[#This Row],[Privatni doprinos korisnika - HRK]]</f>
        <v>1233386</v>
      </c>
      <c r="U1978" s="17" t="s">
        <v>32</v>
      </c>
      <c r="V1978" s="17" t="s">
        <v>29</v>
      </c>
      <c r="W1978" s="35" t="s">
        <v>7056</v>
      </c>
      <c r="X1978" s="35" t="s">
        <v>5041</v>
      </c>
      <c r="Y1978" s="11"/>
    </row>
    <row r="1979" spans="1:25" ht="51" customHeight="1" x14ac:dyDescent="0.2">
      <c r="A1979" s="119" t="s">
        <v>7057</v>
      </c>
      <c r="B1979" s="34" t="s">
        <v>700</v>
      </c>
      <c r="C1979" s="35" t="s">
        <v>5477</v>
      </c>
      <c r="D1979" s="35" t="s">
        <v>6701</v>
      </c>
      <c r="E1979" s="17" t="s">
        <v>74</v>
      </c>
      <c r="F1979" s="37" t="s">
        <v>7058</v>
      </c>
      <c r="G1979" s="37" t="s">
        <v>7059</v>
      </c>
      <c r="H1979" s="19">
        <v>43916</v>
      </c>
      <c r="I1979" s="19">
        <v>44768</v>
      </c>
      <c r="J1979" s="19" t="str">
        <f ca="1">IF(Ugovori_OPULJP[[#This Row],[DATUM ZAVRŠETKA OPERACIJE]]&lt;TODAY(),"završen","u provedbi")</f>
        <v>u provedbi</v>
      </c>
      <c r="K1979" s="18" t="s">
        <v>97</v>
      </c>
      <c r="L1979" s="18" t="s">
        <v>97</v>
      </c>
      <c r="M1979" s="42">
        <v>0.85</v>
      </c>
      <c r="N1979" s="42">
        <v>0.15</v>
      </c>
      <c r="O1979" s="27">
        <f>Ugovori_OPULJP[[#This Row],[Bespovratna sredstva - Ukupno (EU+Nac) HRK
= Ukupna ugovorena vrijednost bespovratnih sredstava]]*Ugovori_OPULJP[[#This Row],[EU STOPA SUFINANCIRANJA %
EU CO-FINANCING RATE %]]</f>
        <v>1198251.851</v>
      </c>
      <c r="P1979" s="27">
        <f>Ugovori_OPULJP[[#This Row],[Bespovratna sredstva - Ukupno (EU+Nac) HRK
= Ukupna ugovorena vrijednost bespovratnih sredstava]]*Ugovori_OPULJP[[#This Row],[STOPA NACIONALNOG SUFINANCIRANJA %]]</f>
        <v>211456.209</v>
      </c>
      <c r="Q1979" s="27">
        <v>1409708.06</v>
      </c>
      <c r="R1979" s="27">
        <v>0</v>
      </c>
      <c r="S1979" s="27">
        <v>0</v>
      </c>
      <c r="T1979" s="20">
        <f>Ugovori_OPULJP[[#This Row],[Bespovratna sredstva - Ukupno (EU+Nac) HRK
= Ukupna ugovorena vrijednost bespovratnih sredstava]]+Ugovori_OPULJP[[#This Row],[Javni doprinos korisnika - HRK]]+Ugovori_OPULJP[[#This Row],[Privatni doprinos korisnika - HRK]]</f>
        <v>1409708.06</v>
      </c>
      <c r="U1979" s="17" t="s">
        <v>32</v>
      </c>
      <c r="V1979" s="17" t="s">
        <v>29</v>
      </c>
      <c r="W1979" s="35" t="s">
        <v>7060</v>
      </c>
      <c r="X1979" s="35" t="s">
        <v>5041</v>
      </c>
      <c r="Y1979" s="11"/>
    </row>
    <row r="1980" spans="1:25" ht="63.75" customHeight="1" x14ac:dyDescent="0.2">
      <c r="A1980" s="119" t="s">
        <v>7061</v>
      </c>
      <c r="B1980" s="34" t="s">
        <v>700</v>
      </c>
      <c r="C1980" s="35" t="s">
        <v>5477</v>
      </c>
      <c r="D1980" s="35" t="s">
        <v>6701</v>
      </c>
      <c r="E1980" s="17" t="s">
        <v>74</v>
      </c>
      <c r="F1980" s="37" t="s">
        <v>7062</v>
      </c>
      <c r="G1980" s="23" t="s">
        <v>4028</v>
      </c>
      <c r="H1980" s="19">
        <v>43845</v>
      </c>
      <c r="I1980" s="19">
        <v>44576</v>
      </c>
      <c r="J1980" s="19" t="str">
        <f ca="1">IF(Ugovori_OPULJP[[#This Row],[DATUM ZAVRŠETKA OPERACIJE]]&lt;TODAY(),"završen","u provedbi")</f>
        <v>završen</v>
      </c>
      <c r="K1980" s="18" t="s">
        <v>7063</v>
      </c>
      <c r="L1980" s="18" t="s">
        <v>266</v>
      </c>
      <c r="M1980" s="42">
        <v>0.85</v>
      </c>
      <c r="N1980" s="42">
        <v>0.15</v>
      </c>
      <c r="O1980" s="27">
        <f>Ugovori_OPULJP[[#This Row],[Bespovratna sredstva - Ukupno (EU+Nac) HRK
= Ukupna ugovorena vrijednost bespovratnih sredstava]]*Ugovori_OPULJP[[#This Row],[EU STOPA SUFINANCIRANJA %
EU CO-FINANCING RATE %]]</f>
        <v>2121260</v>
      </c>
      <c r="P1980" s="27">
        <f>Ugovori_OPULJP[[#This Row],[Bespovratna sredstva - Ukupno (EU+Nac) HRK
= Ukupna ugovorena vrijednost bespovratnih sredstava]]*Ugovori_OPULJP[[#This Row],[STOPA NACIONALNOG SUFINANCIRANJA %]]</f>
        <v>374340</v>
      </c>
      <c r="Q1980" s="27">
        <v>2495600</v>
      </c>
      <c r="R1980" s="27">
        <v>0</v>
      </c>
      <c r="S1980" s="27">
        <v>0</v>
      </c>
      <c r="T1980" s="20">
        <f>Ugovori_OPULJP[[#This Row],[Bespovratna sredstva - Ukupno (EU+Nac) HRK
= Ukupna ugovorena vrijednost bespovratnih sredstava]]+Ugovori_OPULJP[[#This Row],[Javni doprinos korisnika - HRK]]+Ugovori_OPULJP[[#This Row],[Privatni doprinos korisnika - HRK]]</f>
        <v>2495600</v>
      </c>
      <c r="U1980" s="17" t="s">
        <v>32</v>
      </c>
      <c r="V1980" s="17" t="s">
        <v>29</v>
      </c>
      <c r="W1980" s="35" t="s">
        <v>7064</v>
      </c>
      <c r="X1980" s="35" t="s">
        <v>5041</v>
      </c>
      <c r="Y1980" s="11"/>
    </row>
    <row r="1981" spans="1:25" ht="51" customHeight="1" x14ac:dyDescent="0.2">
      <c r="A1981" s="119" t="s">
        <v>7065</v>
      </c>
      <c r="B1981" s="34" t="s">
        <v>700</v>
      </c>
      <c r="C1981" s="35" t="s">
        <v>5477</v>
      </c>
      <c r="D1981" s="35" t="s">
        <v>6701</v>
      </c>
      <c r="E1981" s="17" t="s">
        <v>74</v>
      </c>
      <c r="F1981" s="37" t="s">
        <v>7066</v>
      </c>
      <c r="G1981" s="37" t="s">
        <v>7067</v>
      </c>
      <c r="H1981" s="19">
        <v>43927</v>
      </c>
      <c r="I1981" s="19">
        <v>44657</v>
      </c>
      <c r="J1981" s="19" t="str">
        <f ca="1">IF(Ugovori_OPULJP[[#This Row],[DATUM ZAVRŠETKA OPERACIJE]]&lt;TODAY(),"završen","u provedbi")</f>
        <v>završen</v>
      </c>
      <c r="K1981" s="18" t="s">
        <v>402</v>
      </c>
      <c r="L1981" s="18" t="s">
        <v>402</v>
      </c>
      <c r="M1981" s="42">
        <v>0.85</v>
      </c>
      <c r="N1981" s="42">
        <v>0.15</v>
      </c>
      <c r="O1981" s="27">
        <f>Ugovori_OPULJP[[#This Row],[Bespovratna sredstva - Ukupno (EU+Nac) HRK
= Ukupna ugovorena vrijednost bespovratnih sredstava]]*Ugovori_OPULJP[[#This Row],[EU STOPA SUFINANCIRANJA %
EU CO-FINANCING RATE %]]</f>
        <v>418361.5</v>
      </c>
      <c r="P1981" s="27">
        <f>Ugovori_OPULJP[[#This Row],[Bespovratna sredstva - Ukupno (EU+Nac) HRK
= Ukupna ugovorena vrijednost bespovratnih sredstava]]*Ugovori_OPULJP[[#This Row],[STOPA NACIONALNOG SUFINANCIRANJA %]]</f>
        <v>73828.5</v>
      </c>
      <c r="Q1981" s="27">
        <v>492190</v>
      </c>
      <c r="R1981" s="27">
        <v>0</v>
      </c>
      <c r="S1981" s="27">
        <v>0</v>
      </c>
      <c r="T1981" s="20">
        <f>Ugovori_OPULJP[[#This Row],[Bespovratna sredstva - Ukupno (EU+Nac) HRK
= Ukupna ugovorena vrijednost bespovratnih sredstava]]+Ugovori_OPULJP[[#This Row],[Javni doprinos korisnika - HRK]]+Ugovori_OPULJP[[#This Row],[Privatni doprinos korisnika - HRK]]</f>
        <v>492190</v>
      </c>
      <c r="U1981" s="17" t="s">
        <v>32</v>
      </c>
      <c r="V1981" s="17" t="s">
        <v>29</v>
      </c>
      <c r="W1981" s="35" t="s">
        <v>7068</v>
      </c>
      <c r="X1981" s="35" t="s">
        <v>5041</v>
      </c>
      <c r="Y1981" s="11"/>
    </row>
    <row r="1982" spans="1:25" ht="51" customHeight="1" x14ac:dyDescent="0.2">
      <c r="A1982" s="119" t="s">
        <v>7069</v>
      </c>
      <c r="B1982" s="34" t="s">
        <v>700</v>
      </c>
      <c r="C1982" s="35" t="s">
        <v>5477</v>
      </c>
      <c r="D1982" s="35" t="s">
        <v>6701</v>
      </c>
      <c r="E1982" s="17" t="s">
        <v>74</v>
      </c>
      <c r="F1982" s="37" t="s">
        <v>7070</v>
      </c>
      <c r="G1982" s="37" t="s">
        <v>5616</v>
      </c>
      <c r="H1982" s="19">
        <v>43922</v>
      </c>
      <c r="I1982" s="19">
        <v>44652</v>
      </c>
      <c r="J1982" s="19" t="str">
        <f ca="1">IF(Ugovori_OPULJP[[#This Row],[DATUM ZAVRŠETKA OPERACIJE]]&lt;TODAY(),"završen","u provedbi")</f>
        <v>završen</v>
      </c>
      <c r="K1982" s="18" t="s">
        <v>152</v>
      </c>
      <c r="L1982" s="18" t="s">
        <v>31</v>
      </c>
      <c r="M1982" s="42">
        <v>0.85</v>
      </c>
      <c r="N1982" s="42">
        <v>0.15</v>
      </c>
      <c r="O1982" s="27">
        <f>Ugovori_OPULJP[[#This Row],[Bespovratna sredstva - Ukupno (EU+Nac) HRK
= Ukupna ugovorena vrijednost bespovratnih sredstava]]*Ugovori_OPULJP[[#This Row],[EU STOPA SUFINANCIRANJA %
EU CO-FINANCING RATE %]]</f>
        <v>931481</v>
      </c>
      <c r="P1982" s="27">
        <f>Ugovori_OPULJP[[#This Row],[Bespovratna sredstva - Ukupno (EU+Nac) HRK
= Ukupna ugovorena vrijednost bespovratnih sredstava]]*Ugovori_OPULJP[[#This Row],[STOPA NACIONALNOG SUFINANCIRANJA %]]</f>
        <v>164379</v>
      </c>
      <c r="Q1982" s="27">
        <v>1095860</v>
      </c>
      <c r="R1982" s="27">
        <v>0</v>
      </c>
      <c r="S1982" s="27">
        <v>0</v>
      </c>
      <c r="T1982" s="20">
        <f>Ugovori_OPULJP[[#This Row],[Bespovratna sredstva - Ukupno (EU+Nac) HRK
= Ukupna ugovorena vrijednost bespovratnih sredstava]]+Ugovori_OPULJP[[#This Row],[Javni doprinos korisnika - HRK]]+Ugovori_OPULJP[[#This Row],[Privatni doprinos korisnika - HRK]]</f>
        <v>1095860</v>
      </c>
      <c r="U1982" s="17" t="s">
        <v>32</v>
      </c>
      <c r="V1982" s="17" t="s">
        <v>29</v>
      </c>
      <c r="W1982" s="35" t="s">
        <v>7071</v>
      </c>
      <c r="X1982" s="35" t="s">
        <v>5041</v>
      </c>
      <c r="Y1982" s="11"/>
    </row>
    <row r="1983" spans="1:25" ht="51" customHeight="1" x14ac:dyDescent="0.2">
      <c r="A1983" s="119" t="s">
        <v>7072</v>
      </c>
      <c r="B1983" s="34" t="s">
        <v>700</v>
      </c>
      <c r="C1983" s="35" t="s">
        <v>5477</v>
      </c>
      <c r="D1983" s="35" t="s">
        <v>6701</v>
      </c>
      <c r="E1983" s="17" t="s">
        <v>74</v>
      </c>
      <c r="F1983" s="37" t="s">
        <v>7073</v>
      </c>
      <c r="G1983" s="37" t="s">
        <v>7074</v>
      </c>
      <c r="H1983" s="19">
        <v>43922</v>
      </c>
      <c r="I1983" s="19">
        <v>44713</v>
      </c>
      <c r="J1983" s="19" t="str">
        <f ca="1">IF(Ugovori_OPULJP[[#This Row],[DATUM ZAVRŠETKA OPERACIJE]]&lt;TODAY(),"završen","u provedbi")</f>
        <v>završen</v>
      </c>
      <c r="K1983" s="18" t="s">
        <v>209</v>
      </c>
      <c r="L1983" s="18" t="s">
        <v>209</v>
      </c>
      <c r="M1983" s="42">
        <v>0.85</v>
      </c>
      <c r="N1983" s="42">
        <v>0.15</v>
      </c>
      <c r="O1983" s="27">
        <f>Ugovori_OPULJP[[#This Row],[Bespovratna sredstva - Ukupno (EU+Nac) HRK
= Ukupna ugovorena vrijednost bespovratnih sredstava]]*Ugovori_OPULJP[[#This Row],[EU STOPA SUFINANCIRANJA %
EU CO-FINANCING RATE %]]</f>
        <v>507861.66350000002</v>
      </c>
      <c r="P1983" s="27">
        <f>Ugovori_OPULJP[[#This Row],[Bespovratna sredstva - Ukupno (EU+Nac) HRK
= Ukupna ugovorena vrijednost bespovratnih sredstava]]*Ugovori_OPULJP[[#This Row],[STOPA NACIONALNOG SUFINANCIRANJA %]]</f>
        <v>89622.646500000003</v>
      </c>
      <c r="Q1983" s="27">
        <v>597484.31000000006</v>
      </c>
      <c r="R1983" s="27">
        <v>0</v>
      </c>
      <c r="S1983" s="27">
        <v>0</v>
      </c>
      <c r="T1983" s="20">
        <f>Ugovori_OPULJP[[#This Row],[Bespovratna sredstva - Ukupno (EU+Nac) HRK
= Ukupna ugovorena vrijednost bespovratnih sredstava]]+Ugovori_OPULJP[[#This Row],[Javni doprinos korisnika - HRK]]+Ugovori_OPULJP[[#This Row],[Privatni doprinos korisnika - HRK]]</f>
        <v>597484.31000000006</v>
      </c>
      <c r="U1983" s="17" t="s">
        <v>32</v>
      </c>
      <c r="V1983" s="17" t="s">
        <v>29</v>
      </c>
      <c r="W1983" s="35" t="s">
        <v>7075</v>
      </c>
      <c r="X1983" s="35" t="s">
        <v>5041</v>
      </c>
      <c r="Y1983" s="11"/>
    </row>
    <row r="1984" spans="1:25" ht="51" customHeight="1" x14ac:dyDescent="0.2">
      <c r="A1984" s="119" t="s">
        <v>7076</v>
      </c>
      <c r="B1984" s="34" t="s">
        <v>700</v>
      </c>
      <c r="C1984" s="35" t="s">
        <v>5477</v>
      </c>
      <c r="D1984" s="35" t="s">
        <v>6701</v>
      </c>
      <c r="E1984" s="17" t="s">
        <v>74</v>
      </c>
      <c r="F1984" s="37" t="s">
        <v>7077</v>
      </c>
      <c r="G1984" s="37" t="s">
        <v>7078</v>
      </c>
      <c r="H1984" s="19">
        <v>43979</v>
      </c>
      <c r="I1984" s="19">
        <v>44709</v>
      </c>
      <c r="J1984" s="19" t="str">
        <f ca="1">IF(Ugovori_OPULJP[[#This Row],[DATUM ZAVRŠETKA OPERACIJE]]&lt;TODAY(),"završen","u provedbi")</f>
        <v>završen</v>
      </c>
      <c r="K1984" s="18" t="s">
        <v>3244</v>
      </c>
      <c r="L1984" s="18" t="s">
        <v>266</v>
      </c>
      <c r="M1984" s="42">
        <v>0.85</v>
      </c>
      <c r="N1984" s="42">
        <v>0.15</v>
      </c>
      <c r="O1984" s="27">
        <f>Ugovori_OPULJP[[#This Row],[Bespovratna sredstva - Ukupno (EU+Nac) HRK
= Ukupna ugovorena vrijednost bespovratnih sredstava]]*Ugovori_OPULJP[[#This Row],[EU STOPA SUFINANCIRANJA %
EU CO-FINANCING RATE %]]</f>
        <v>419984.57500000001</v>
      </c>
      <c r="P1984" s="27">
        <f>Ugovori_OPULJP[[#This Row],[Bespovratna sredstva - Ukupno (EU+Nac) HRK
= Ukupna ugovorena vrijednost bespovratnih sredstava]]*Ugovori_OPULJP[[#This Row],[STOPA NACIONALNOG SUFINANCIRANJA %]]</f>
        <v>74114.925000000003</v>
      </c>
      <c r="Q1984" s="27">
        <v>494099.5</v>
      </c>
      <c r="R1984" s="27">
        <v>0</v>
      </c>
      <c r="S1984" s="27">
        <v>0</v>
      </c>
      <c r="T1984" s="20">
        <f>Ugovori_OPULJP[[#This Row],[Bespovratna sredstva - Ukupno (EU+Nac) HRK
= Ukupna ugovorena vrijednost bespovratnih sredstava]]+Ugovori_OPULJP[[#This Row],[Javni doprinos korisnika - HRK]]+Ugovori_OPULJP[[#This Row],[Privatni doprinos korisnika - HRK]]</f>
        <v>494099.5</v>
      </c>
      <c r="U1984" s="17" t="s">
        <v>32</v>
      </c>
      <c r="V1984" s="17" t="s">
        <v>29</v>
      </c>
      <c r="W1984" s="35" t="s">
        <v>7079</v>
      </c>
      <c r="X1984" s="35" t="s">
        <v>5041</v>
      </c>
      <c r="Y1984" s="11"/>
    </row>
    <row r="1985" spans="1:25" ht="51" customHeight="1" x14ac:dyDescent="0.2">
      <c r="A1985" s="119" t="s">
        <v>7080</v>
      </c>
      <c r="B1985" s="34" t="s">
        <v>700</v>
      </c>
      <c r="C1985" s="35" t="s">
        <v>5477</v>
      </c>
      <c r="D1985" s="35" t="s">
        <v>6701</v>
      </c>
      <c r="E1985" s="17" t="s">
        <v>74</v>
      </c>
      <c r="F1985" s="37" t="s">
        <v>1190</v>
      </c>
      <c r="G1985" s="37" t="s">
        <v>5797</v>
      </c>
      <c r="H1985" s="19">
        <v>43838</v>
      </c>
      <c r="I1985" s="19">
        <v>44569</v>
      </c>
      <c r="J1985" s="19" t="str">
        <f ca="1">IF(Ugovori_OPULJP[[#This Row],[DATUM ZAVRŠETKA OPERACIJE]]&lt;TODAY(),"završen","u provedbi")</f>
        <v>završen</v>
      </c>
      <c r="K1985" s="18" t="s">
        <v>266</v>
      </c>
      <c r="L1985" s="18" t="s">
        <v>266</v>
      </c>
      <c r="M1985" s="42">
        <v>0.85</v>
      </c>
      <c r="N1985" s="42">
        <v>0.15</v>
      </c>
      <c r="O1985" s="27">
        <f>Ugovori_OPULJP[[#This Row],[Bespovratna sredstva - Ukupno (EU+Nac) HRK
= Ukupna ugovorena vrijednost bespovratnih sredstava]]*Ugovori_OPULJP[[#This Row],[EU STOPA SUFINANCIRANJA %
EU CO-FINANCING RATE %]]</f>
        <v>414732</v>
      </c>
      <c r="P1985" s="27">
        <f>Ugovori_OPULJP[[#This Row],[Bespovratna sredstva - Ukupno (EU+Nac) HRK
= Ukupna ugovorena vrijednost bespovratnih sredstava]]*Ugovori_OPULJP[[#This Row],[STOPA NACIONALNOG SUFINANCIRANJA %]]</f>
        <v>73188</v>
      </c>
      <c r="Q1985" s="27">
        <v>487920</v>
      </c>
      <c r="R1985" s="27">
        <v>0</v>
      </c>
      <c r="S1985" s="27">
        <v>0</v>
      </c>
      <c r="T1985" s="20">
        <f>Ugovori_OPULJP[[#This Row],[Bespovratna sredstva - Ukupno (EU+Nac) HRK
= Ukupna ugovorena vrijednost bespovratnih sredstava]]+Ugovori_OPULJP[[#This Row],[Javni doprinos korisnika - HRK]]+Ugovori_OPULJP[[#This Row],[Privatni doprinos korisnika - HRK]]</f>
        <v>487920</v>
      </c>
      <c r="U1985" s="17" t="s">
        <v>32</v>
      </c>
      <c r="V1985" s="17" t="s">
        <v>29</v>
      </c>
      <c r="W1985" s="35" t="s">
        <v>7081</v>
      </c>
      <c r="X1985" s="35" t="s">
        <v>5041</v>
      </c>
      <c r="Y1985" s="11"/>
    </row>
    <row r="1986" spans="1:25" ht="51" customHeight="1" x14ac:dyDescent="0.2">
      <c r="A1986" s="119" t="s">
        <v>7082</v>
      </c>
      <c r="B1986" s="34" t="s">
        <v>700</v>
      </c>
      <c r="C1986" s="35" t="s">
        <v>5477</v>
      </c>
      <c r="D1986" s="35" t="s">
        <v>6701</v>
      </c>
      <c r="E1986" s="17" t="s">
        <v>74</v>
      </c>
      <c r="F1986" s="37" t="s">
        <v>7083</v>
      </c>
      <c r="G1986" s="37" t="s">
        <v>5776</v>
      </c>
      <c r="H1986" s="19">
        <v>43922</v>
      </c>
      <c r="I1986" s="19">
        <v>44652</v>
      </c>
      <c r="J1986" s="19" t="str">
        <f ca="1">IF(Ugovori_OPULJP[[#This Row],[DATUM ZAVRŠETKA OPERACIJE]]&lt;TODAY(),"završen","u provedbi")</f>
        <v>završen</v>
      </c>
      <c r="K1986" s="18" t="s">
        <v>560</v>
      </c>
      <c r="L1986" s="18" t="s">
        <v>560</v>
      </c>
      <c r="M1986" s="42">
        <v>0.85</v>
      </c>
      <c r="N1986" s="42">
        <v>0.15</v>
      </c>
      <c r="O1986" s="27">
        <f>Ugovori_OPULJP[[#This Row],[Bespovratna sredstva - Ukupno (EU+Nac) HRK
= Ukupna ugovorena vrijednost bespovratnih sredstava]]*Ugovori_OPULJP[[#This Row],[EU STOPA SUFINANCIRANJA %
EU CO-FINANCING RATE %]]</f>
        <v>397341.31449999998</v>
      </c>
      <c r="P1986" s="27">
        <f>Ugovori_OPULJP[[#This Row],[Bespovratna sredstva - Ukupno (EU+Nac) HRK
= Ukupna ugovorena vrijednost bespovratnih sredstava]]*Ugovori_OPULJP[[#This Row],[STOPA NACIONALNOG SUFINANCIRANJA %]]</f>
        <v>70119.055500000002</v>
      </c>
      <c r="Q1986" s="27">
        <v>467460.37</v>
      </c>
      <c r="R1986" s="27">
        <v>0</v>
      </c>
      <c r="S1986" s="27">
        <v>0</v>
      </c>
      <c r="T1986" s="20">
        <f>Ugovori_OPULJP[[#This Row],[Bespovratna sredstva - Ukupno (EU+Nac) HRK
= Ukupna ugovorena vrijednost bespovratnih sredstava]]+Ugovori_OPULJP[[#This Row],[Javni doprinos korisnika - HRK]]+Ugovori_OPULJP[[#This Row],[Privatni doprinos korisnika - HRK]]</f>
        <v>467460.37</v>
      </c>
      <c r="U1986" s="17" t="s">
        <v>32</v>
      </c>
      <c r="V1986" s="17" t="s">
        <v>29</v>
      </c>
      <c r="W1986" s="35" t="s">
        <v>7084</v>
      </c>
      <c r="X1986" s="35" t="s">
        <v>5041</v>
      </c>
      <c r="Y1986" s="11"/>
    </row>
    <row r="1987" spans="1:25" ht="51" customHeight="1" x14ac:dyDescent="0.2">
      <c r="A1987" s="119" t="s">
        <v>7085</v>
      </c>
      <c r="B1987" s="34" t="s">
        <v>700</v>
      </c>
      <c r="C1987" s="35" t="s">
        <v>5477</v>
      </c>
      <c r="D1987" s="35" t="s">
        <v>6701</v>
      </c>
      <c r="E1987" s="17" t="s">
        <v>74</v>
      </c>
      <c r="F1987" s="37" t="s">
        <v>7086</v>
      </c>
      <c r="G1987" s="37" t="s">
        <v>5786</v>
      </c>
      <c r="H1987" s="19">
        <v>43922</v>
      </c>
      <c r="I1987" s="19">
        <v>44652</v>
      </c>
      <c r="J1987" s="19" t="str">
        <f ca="1">IF(Ugovori_OPULJP[[#This Row],[DATUM ZAVRŠETKA OPERACIJE]]&lt;TODAY(),"završen","u provedbi")</f>
        <v>završen</v>
      </c>
      <c r="K1987" s="18" t="s">
        <v>198</v>
      </c>
      <c r="L1987" s="18" t="s">
        <v>198</v>
      </c>
      <c r="M1987" s="42">
        <v>0.85</v>
      </c>
      <c r="N1987" s="42">
        <v>0.15</v>
      </c>
      <c r="O1987" s="27">
        <f>Ugovori_OPULJP[[#This Row],[Bespovratna sredstva - Ukupno (EU+Nac) HRK
= Ukupna ugovorena vrijednost bespovratnih sredstava]]*Ugovori_OPULJP[[#This Row],[EU STOPA SUFINANCIRANJA %
EU CO-FINANCING RATE %]]</f>
        <v>412760</v>
      </c>
      <c r="P1987" s="27">
        <f>Ugovori_OPULJP[[#This Row],[Bespovratna sredstva - Ukupno (EU+Nac) HRK
= Ukupna ugovorena vrijednost bespovratnih sredstava]]*Ugovori_OPULJP[[#This Row],[STOPA NACIONALNOG SUFINANCIRANJA %]]</f>
        <v>72840</v>
      </c>
      <c r="Q1987" s="27">
        <v>485600</v>
      </c>
      <c r="R1987" s="27">
        <v>0</v>
      </c>
      <c r="S1987" s="27">
        <v>0</v>
      </c>
      <c r="T1987" s="20">
        <f>Ugovori_OPULJP[[#This Row],[Bespovratna sredstva - Ukupno (EU+Nac) HRK
= Ukupna ugovorena vrijednost bespovratnih sredstava]]+Ugovori_OPULJP[[#This Row],[Javni doprinos korisnika - HRK]]+Ugovori_OPULJP[[#This Row],[Privatni doprinos korisnika - HRK]]</f>
        <v>485600</v>
      </c>
      <c r="U1987" s="17" t="s">
        <v>32</v>
      </c>
      <c r="V1987" s="17" t="s">
        <v>29</v>
      </c>
      <c r="W1987" s="35" t="s">
        <v>7087</v>
      </c>
      <c r="X1987" s="35" t="s">
        <v>5041</v>
      </c>
      <c r="Y1987" s="11"/>
    </row>
    <row r="1988" spans="1:25" ht="51" customHeight="1" x14ac:dyDescent="0.2">
      <c r="A1988" s="119" t="s">
        <v>7088</v>
      </c>
      <c r="B1988" s="34" t="s">
        <v>700</v>
      </c>
      <c r="C1988" s="35" t="s">
        <v>5477</v>
      </c>
      <c r="D1988" s="35" t="s">
        <v>6701</v>
      </c>
      <c r="E1988" s="17" t="s">
        <v>74</v>
      </c>
      <c r="F1988" s="37" t="s">
        <v>7089</v>
      </c>
      <c r="G1988" s="37" t="s">
        <v>7090</v>
      </c>
      <c r="H1988" s="19">
        <v>43922</v>
      </c>
      <c r="I1988" s="19">
        <v>44652</v>
      </c>
      <c r="J1988" s="19" t="str">
        <f ca="1">IF(Ugovori_OPULJP[[#This Row],[DATUM ZAVRŠETKA OPERACIJE]]&lt;TODAY(),"završen","u provedbi")</f>
        <v>završen</v>
      </c>
      <c r="K1988" s="18" t="s">
        <v>97</v>
      </c>
      <c r="L1988" s="18" t="s">
        <v>97</v>
      </c>
      <c r="M1988" s="42">
        <v>0.85</v>
      </c>
      <c r="N1988" s="42">
        <v>0.15</v>
      </c>
      <c r="O1988" s="27">
        <f>Ugovori_OPULJP[[#This Row],[Bespovratna sredstva - Ukupno (EU+Nac) HRK
= Ukupna ugovorena vrijednost bespovratnih sredstava]]*Ugovori_OPULJP[[#This Row],[EU STOPA SUFINANCIRANJA %
EU CO-FINANCING RATE %]]</f>
        <v>424957.5</v>
      </c>
      <c r="P1988" s="27">
        <f>Ugovori_OPULJP[[#This Row],[Bespovratna sredstva - Ukupno (EU+Nac) HRK
= Ukupna ugovorena vrijednost bespovratnih sredstava]]*Ugovori_OPULJP[[#This Row],[STOPA NACIONALNOG SUFINANCIRANJA %]]</f>
        <v>74992.5</v>
      </c>
      <c r="Q1988" s="27">
        <v>499950</v>
      </c>
      <c r="R1988" s="27">
        <v>0</v>
      </c>
      <c r="S1988" s="27">
        <v>0</v>
      </c>
      <c r="T1988" s="20">
        <f>Ugovori_OPULJP[[#This Row],[Bespovratna sredstva - Ukupno (EU+Nac) HRK
= Ukupna ugovorena vrijednost bespovratnih sredstava]]+Ugovori_OPULJP[[#This Row],[Javni doprinos korisnika - HRK]]+Ugovori_OPULJP[[#This Row],[Privatni doprinos korisnika - HRK]]</f>
        <v>499950</v>
      </c>
      <c r="U1988" s="17" t="s">
        <v>32</v>
      </c>
      <c r="V1988" s="17" t="s">
        <v>29</v>
      </c>
      <c r="W1988" s="35" t="s">
        <v>7091</v>
      </c>
      <c r="X1988" s="35" t="s">
        <v>5041</v>
      </c>
      <c r="Y1988" s="11"/>
    </row>
    <row r="1989" spans="1:25" ht="51" customHeight="1" x14ac:dyDescent="0.2">
      <c r="A1989" s="119" t="s">
        <v>7092</v>
      </c>
      <c r="B1989" s="34" t="s">
        <v>700</v>
      </c>
      <c r="C1989" s="35" t="s">
        <v>5477</v>
      </c>
      <c r="D1989" s="35" t="s">
        <v>6701</v>
      </c>
      <c r="E1989" s="17" t="s">
        <v>74</v>
      </c>
      <c r="F1989" s="37" t="s">
        <v>7093</v>
      </c>
      <c r="G1989" s="37" t="s">
        <v>188</v>
      </c>
      <c r="H1989" s="19">
        <v>43916</v>
      </c>
      <c r="I1989" s="19">
        <v>44830</v>
      </c>
      <c r="J1989" s="19" t="str">
        <f ca="1">IF(Ugovori_OPULJP[[#This Row],[DATUM ZAVRŠETKA OPERACIJE]]&lt;TODAY(),"završen","u provedbi")</f>
        <v>u provedbi</v>
      </c>
      <c r="K1989" s="18" t="s">
        <v>7094</v>
      </c>
      <c r="L1989" s="18" t="s">
        <v>82</v>
      </c>
      <c r="M1989" s="42">
        <v>0.85</v>
      </c>
      <c r="N1989" s="42">
        <v>0.15</v>
      </c>
      <c r="O1989" s="27">
        <f>Ugovori_OPULJP[[#This Row],[Bespovratna sredstva - Ukupno (EU+Nac) HRK
= Ukupna ugovorena vrijednost bespovratnih sredstava]]*Ugovori_OPULJP[[#This Row],[EU STOPA SUFINANCIRANJA %
EU CO-FINANCING RATE %]]</f>
        <v>423838.89999999997</v>
      </c>
      <c r="P1989" s="27">
        <f>Ugovori_OPULJP[[#This Row],[Bespovratna sredstva - Ukupno (EU+Nac) HRK
= Ukupna ugovorena vrijednost bespovratnih sredstava]]*Ugovori_OPULJP[[#This Row],[STOPA NACIONALNOG SUFINANCIRANJA %]]</f>
        <v>74795.099999999991</v>
      </c>
      <c r="Q1989" s="27">
        <v>498634</v>
      </c>
      <c r="R1989" s="27">
        <v>0</v>
      </c>
      <c r="S1989" s="27">
        <v>0</v>
      </c>
      <c r="T1989" s="20">
        <f>Ugovori_OPULJP[[#This Row],[Bespovratna sredstva - Ukupno (EU+Nac) HRK
= Ukupna ugovorena vrijednost bespovratnih sredstava]]+Ugovori_OPULJP[[#This Row],[Javni doprinos korisnika - HRK]]+Ugovori_OPULJP[[#This Row],[Privatni doprinos korisnika - HRK]]</f>
        <v>498634</v>
      </c>
      <c r="U1989" s="17" t="s">
        <v>32</v>
      </c>
      <c r="V1989" s="17" t="s">
        <v>29</v>
      </c>
      <c r="W1989" s="35" t="s">
        <v>7095</v>
      </c>
      <c r="X1989" s="35" t="s">
        <v>5041</v>
      </c>
      <c r="Y1989" s="11"/>
    </row>
    <row r="1990" spans="1:25" ht="51" customHeight="1" x14ac:dyDescent="0.2">
      <c r="A1990" s="119" t="s">
        <v>7096</v>
      </c>
      <c r="B1990" s="34" t="s">
        <v>700</v>
      </c>
      <c r="C1990" s="35" t="s">
        <v>5477</v>
      </c>
      <c r="D1990" s="35" t="s">
        <v>7097</v>
      </c>
      <c r="E1990" s="17" t="s">
        <v>74</v>
      </c>
      <c r="F1990" s="37" t="s">
        <v>7098</v>
      </c>
      <c r="G1990" s="37" t="s">
        <v>7099</v>
      </c>
      <c r="H1990" s="19">
        <v>43518</v>
      </c>
      <c r="I1990" s="19">
        <v>44004</v>
      </c>
      <c r="J1990" s="19" t="str">
        <f ca="1">IF(Ugovori_OPULJP[[#This Row],[DATUM ZAVRŠETKA OPERACIJE]]&lt;TODAY(),"završen","u provedbi")</f>
        <v>završen</v>
      </c>
      <c r="K1990" s="18" t="s">
        <v>248</v>
      </c>
      <c r="L1990" s="18" t="s">
        <v>248</v>
      </c>
      <c r="M1990" s="42">
        <v>0.85</v>
      </c>
      <c r="N1990" s="42">
        <v>0.15</v>
      </c>
      <c r="O1990" s="27">
        <f>Ugovori_OPULJP[[#This Row],[Bespovratna sredstva - Ukupno (EU+Nac) HRK
= Ukupna ugovorena vrijednost bespovratnih sredstava]]*Ugovori_OPULJP[[#This Row],[EU STOPA SUFINANCIRANJA %
EU CO-FINANCING RATE %]]</f>
        <v>1537975.55</v>
      </c>
      <c r="P1990" s="27">
        <f>Ugovori_OPULJP[[#This Row],[Bespovratna sredstva - Ukupno (EU+Nac) HRK
= Ukupna ugovorena vrijednost bespovratnih sredstava]]*Ugovori_OPULJP[[#This Row],[STOPA NACIONALNOG SUFINANCIRANJA %]]</f>
        <v>271407.45</v>
      </c>
      <c r="Q1990" s="27">
        <v>1809383</v>
      </c>
      <c r="R1990" s="27">
        <v>0</v>
      </c>
      <c r="S1990" s="27">
        <v>0</v>
      </c>
      <c r="T1990" s="20">
        <f>Ugovori_OPULJP[[#This Row],[Bespovratna sredstva - Ukupno (EU+Nac) HRK
= Ukupna ugovorena vrijednost bespovratnih sredstava]]+Ugovori_OPULJP[[#This Row],[Javni doprinos korisnika - HRK]]+Ugovori_OPULJP[[#This Row],[Privatni doprinos korisnika - HRK]]</f>
        <v>1809383</v>
      </c>
      <c r="U1990" s="17" t="s">
        <v>32</v>
      </c>
      <c r="V1990" s="17" t="s">
        <v>710</v>
      </c>
      <c r="W1990" s="35" t="s">
        <v>7100</v>
      </c>
      <c r="X1990" s="35" t="s">
        <v>5041</v>
      </c>
      <c r="Y1990" s="11"/>
    </row>
    <row r="1991" spans="1:25" ht="51" customHeight="1" x14ac:dyDescent="0.2">
      <c r="A1991" s="119" t="s">
        <v>7101</v>
      </c>
      <c r="B1991" s="34" t="s">
        <v>700</v>
      </c>
      <c r="C1991" s="35" t="s">
        <v>5477</v>
      </c>
      <c r="D1991" s="35" t="s">
        <v>7097</v>
      </c>
      <c r="E1991" s="17" t="s">
        <v>74</v>
      </c>
      <c r="F1991" s="37" t="s">
        <v>7102</v>
      </c>
      <c r="G1991" s="37" t="s">
        <v>175</v>
      </c>
      <c r="H1991" s="19">
        <v>43518</v>
      </c>
      <c r="I1991" s="19">
        <v>44249</v>
      </c>
      <c r="J1991" s="19" t="str">
        <f ca="1">IF(Ugovori_OPULJP[[#This Row],[DATUM ZAVRŠETKA OPERACIJE]]&lt;TODAY(),"završen","u provedbi")</f>
        <v>završen</v>
      </c>
      <c r="K1991" s="18" t="s">
        <v>31</v>
      </c>
      <c r="L1991" s="18" t="s">
        <v>31</v>
      </c>
      <c r="M1991" s="42">
        <v>0.85</v>
      </c>
      <c r="N1991" s="42">
        <v>0.15</v>
      </c>
      <c r="O1991" s="27">
        <f>Ugovori_OPULJP[[#This Row],[Bespovratna sredstva - Ukupno (EU+Nac) HRK
= Ukupna ugovorena vrijednost bespovratnih sredstava]]*Ugovori_OPULJP[[#This Row],[EU STOPA SUFINANCIRANJA %
EU CO-FINANCING RATE %]]</f>
        <v>1626936.176</v>
      </c>
      <c r="P1991" s="27">
        <f>Ugovori_OPULJP[[#This Row],[Bespovratna sredstva - Ukupno (EU+Nac) HRK
= Ukupna ugovorena vrijednost bespovratnih sredstava]]*Ugovori_OPULJP[[#This Row],[STOPA NACIONALNOG SUFINANCIRANJA %]]</f>
        <v>287106.38400000002</v>
      </c>
      <c r="Q1991" s="27">
        <v>1914042.56</v>
      </c>
      <c r="R1991" s="27">
        <v>0</v>
      </c>
      <c r="S1991" s="27">
        <v>0</v>
      </c>
      <c r="T1991" s="20">
        <f>Ugovori_OPULJP[[#This Row],[Bespovratna sredstva - Ukupno (EU+Nac) HRK
= Ukupna ugovorena vrijednost bespovratnih sredstava]]+Ugovori_OPULJP[[#This Row],[Javni doprinos korisnika - HRK]]+Ugovori_OPULJP[[#This Row],[Privatni doprinos korisnika - HRK]]</f>
        <v>1914042.56</v>
      </c>
      <c r="U1991" s="17" t="s">
        <v>32</v>
      </c>
      <c r="V1991" s="17" t="s">
        <v>710</v>
      </c>
      <c r="W1991" s="35" t="s">
        <v>7103</v>
      </c>
      <c r="X1991" s="35" t="s">
        <v>5041</v>
      </c>
      <c r="Y1991" s="11"/>
    </row>
    <row r="1992" spans="1:25" ht="51" customHeight="1" x14ac:dyDescent="0.2">
      <c r="A1992" s="119" t="s">
        <v>7104</v>
      </c>
      <c r="B1992" s="34" t="s">
        <v>700</v>
      </c>
      <c r="C1992" s="35" t="s">
        <v>5477</v>
      </c>
      <c r="D1992" s="35" t="s">
        <v>7097</v>
      </c>
      <c r="E1992" s="17" t="s">
        <v>74</v>
      </c>
      <c r="F1992" s="37" t="s">
        <v>7105</v>
      </c>
      <c r="G1992" s="37" t="s">
        <v>7106</v>
      </c>
      <c r="H1992" s="19">
        <v>43518</v>
      </c>
      <c r="I1992" s="19">
        <v>44249</v>
      </c>
      <c r="J1992" s="19" t="str">
        <f ca="1">IF(Ugovori_OPULJP[[#This Row],[DATUM ZAVRŠETKA OPERACIJE]]&lt;TODAY(),"završen","u provedbi")</f>
        <v>završen</v>
      </c>
      <c r="K1992" s="18" t="s">
        <v>171</v>
      </c>
      <c r="L1992" s="18" t="s">
        <v>171</v>
      </c>
      <c r="M1992" s="42">
        <v>0.85</v>
      </c>
      <c r="N1992" s="42">
        <v>0.15</v>
      </c>
      <c r="O1992" s="27">
        <f>Ugovori_OPULJP[[#This Row],[Bespovratna sredstva - Ukupno (EU+Nac) HRK
= Ukupna ugovorena vrijednost bespovratnih sredstava]]*Ugovori_OPULJP[[#This Row],[EU STOPA SUFINANCIRANJA %
EU CO-FINANCING RATE %]]</f>
        <v>1473884.3174999999</v>
      </c>
      <c r="P1992" s="27">
        <f>Ugovori_OPULJP[[#This Row],[Bespovratna sredstva - Ukupno (EU+Nac) HRK
= Ukupna ugovorena vrijednost bespovratnih sredstava]]*Ugovori_OPULJP[[#This Row],[STOPA NACIONALNOG SUFINANCIRANJA %]]</f>
        <v>260097.23249999998</v>
      </c>
      <c r="Q1992" s="27">
        <v>1733981.55</v>
      </c>
      <c r="R1992" s="27">
        <v>0</v>
      </c>
      <c r="S1992" s="27">
        <v>0</v>
      </c>
      <c r="T1992" s="20">
        <f>Ugovori_OPULJP[[#This Row],[Bespovratna sredstva - Ukupno (EU+Nac) HRK
= Ukupna ugovorena vrijednost bespovratnih sredstava]]+Ugovori_OPULJP[[#This Row],[Javni doprinos korisnika - HRK]]+Ugovori_OPULJP[[#This Row],[Privatni doprinos korisnika - HRK]]</f>
        <v>1733981.55</v>
      </c>
      <c r="U1992" s="17" t="s">
        <v>32</v>
      </c>
      <c r="V1992" s="17" t="s">
        <v>710</v>
      </c>
      <c r="W1992" s="35" t="s">
        <v>7107</v>
      </c>
      <c r="X1992" s="35" t="s">
        <v>5041</v>
      </c>
      <c r="Y1992" s="11"/>
    </row>
    <row r="1993" spans="1:25" ht="51" customHeight="1" x14ac:dyDescent="0.2">
      <c r="A1993" s="119" t="s">
        <v>7108</v>
      </c>
      <c r="B1993" s="34" t="s">
        <v>700</v>
      </c>
      <c r="C1993" s="35" t="s">
        <v>5477</v>
      </c>
      <c r="D1993" s="35" t="s">
        <v>7097</v>
      </c>
      <c r="E1993" s="17" t="s">
        <v>74</v>
      </c>
      <c r="F1993" s="37" t="s">
        <v>7109</v>
      </c>
      <c r="G1993" s="37" t="s">
        <v>7110</v>
      </c>
      <c r="H1993" s="19">
        <v>43518</v>
      </c>
      <c r="I1993" s="19">
        <v>44249</v>
      </c>
      <c r="J1993" s="19" t="str">
        <f ca="1">IF(Ugovori_OPULJP[[#This Row],[DATUM ZAVRŠETKA OPERACIJE]]&lt;TODAY(),"završen","u provedbi")</f>
        <v>završen</v>
      </c>
      <c r="K1993" s="18" t="s">
        <v>102</v>
      </c>
      <c r="L1993" s="18" t="s">
        <v>102</v>
      </c>
      <c r="M1993" s="42">
        <v>0.85</v>
      </c>
      <c r="N1993" s="42">
        <v>0.15</v>
      </c>
      <c r="O1993" s="27">
        <f>Ugovori_OPULJP[[#This Row],[Bespovratna sredstva - Ukupno (EU+Nac) HRK
= Ukupna ugovorena vrijednost bespovratnih sredstava]]*Ugovori_OPULJP[[#This Row],[EU STOPA SUFINANCIRANJA %
EU CO-FINANCING RATE %]]</f>
        <v>1696598.47</v>
      </c>
      <c r="P1993" s="27">
        <f>Ugovori_OPULJP[[#This Row],[Bespovratna sredstva - Ukupno (EU+Nac) HRK
= Ukupna ugovorena vrijednost bespovratnih sredstava]]*Ugovori_OPULJP[[#This Row],[STOPA NACIONALNOG SUFINANCIRANJA %]]</f>
        <v>299399.73</v>
      </c>
      <c r="Q1993" s="27">
        <v>1995998.2</v>
      </c>
      <c r="R1993" s="27">
        <v>0</v>
      </c>
      <c r="S1993" s="27">
        <v>0</v>
      </c>
      <c r="T1993" s="20">
        <f>Ugovori_OPULJP[[#This Row],[Bespovratna sredstva - Ukupno (EU+Nac) HRK
= Ukupna ugovorena vrijednost bespovratnih sredstava]]+Ugovori_OPULJP[[#This Row],[Javni doprinos korisnika - HRK]]+Ugovori_OPULJP[[#This Row],[Privatni doprinos korisnika - HRK]]</f>
        <v>1995998.2</v>
      </c>
      <c r="U1993" s="17" t="s">
        <v>32</v>
      </c>
      <c r="V1993" s="17" t="s">
        <v>710</v>
      </c>
      <c r="W1993" s="35" t="s">
        <v>7111</v>
      </c>
      <c r="X1993" s="35" t="s">
        <v>5041</v>
      </c>
      <c r="Y1993" s="11"/>
    </row>
    <row r="1994" spans="1:25" ht="114.75" customHeight="1" x14ac:dyDescent="0.2">
      <c r="A1994" s="119" t="s">
        <v>7112</v>
      </c>
      <c r="B1994" s="34" t="s">
        <v>700</v>
      </c>
      <c r="C1994" s="35" t="s">
        <v>5477</v>
      </c>
      <c r="D1994" s="35" t="s">
        <v>7097</v>
      </c>
      <c r="E1994" s="17" t="s">
        <v>74</v>
      </c>
      <c r="F1994" s="37" t="s">
        <v>7113</v>
      </c>
      <c r="G1994" s="37" t="s">
        <v>3253</v>
      </c>
      <c r="H1994" s="19">
        <v>43518</v>
      </c>
      <c r="I1994" s="19">
        <v>44249</v>
      </c>
      <c r="J1994" s="19" t="str">
        <f ca="1">IF(Ugovori_OPULJP[[#This Row],[DATUM ZAVRŠETKA OPERACIJE]]&lt;TODAY(),"završen","u provedbi")</f>
        <v>završen</v>
      </c>
      <c r="K1994" s="18" t="s">
        <v>7114</v>
      </c>
      <c r="L1994" s="18" t="s">
        <v>31</v>
      </c>
      <c r="M1994" s="42">
        <v>0.85</v>
      </c>
      <c r="N1994" s="42">
        <v>0.15</v>
      </c>
      <c r="O1994" s="27">
        <f>Ugovori_OPULJP[[#This Row],[Bespovratna sredstva - Ukupno (EU+Nac) HRK
= Ukupna ugovorena vrijednost bespovratnih sredstava]]*Ugovori_OPULJP[[#This Row],[EU STOPA SUFINANCIRANJA %
EU CO-FINANCING RATE %]]</f>
        <v>1048740.2</v>
      </c>
      <c r="P1994" s="27">
        <f>Ugovori_OPULJP[[#This Row],[Bespovratna sredstva - Ukupno (EU+Nac) HRK
= Ukupna ugovorena vrijednost bespovratnih sredstava]]*Ugovori_OPULJP[[#This Row],[STOPA NACIONALNOG SUFINANCIRANJA %]]</f>
        <v>185071.8</v>
      </c>
      <c r="Q1994" s="27">
        <v>1233812</v>
      </c>
      <c r="R1994" s="27">
        <v>0</v>
      </c>
      <c r="S1994" s="27">
        <v>0</v>
      </c>
      <c r="T1994" s="20">
        <f>Ugovori_OPULJP[[#This Row],[Bespovratna sredstva - Ukupno (EU+Nac) HRK
= Ukupna ugovorena vrijednost bespovratnih sredstava]]+Ugovori_OPULJP[[#This Row],[Javni doprinos korisnika - HRK]]+Ugovori_OPULJP[[#This Row],[Privatni doprinos korisnika - HRK]]</f>
        <v>1233812</v>
      </c>
      <c r="U1994" s="17" t="s">
        <v>32</v>
      </c>
      <c r="V1994" s="17" t="s">
        <v>710</v>
      </c>
      <c r="W1994" s="35" t="s">
        <v>7115</v>
      </c>
      <c r="X1994" s="35" t="s">
        <v>5041</v>
      </c>
      <c r="Y1994" s="11"/>
    </row>
    <row r="1995" spans="1:25" ht="51" customHeight="1" x14ac:dyDescent="0.2">
      <c r="A1995" s="119" t="s">
        <v>7116</v>
      </c>
      <c r="B1995" s="34" t="s">
        <v>700</v>
      </c>
      <c r="C1995" s="35" t="s">
        <v>5477</v>
      </c>
      <c r="D1995" s="35" t="s">
        <v>7097</v>
      </c>
      <c r="E1995" s="17" t="s">
        <v>74</v>
      </c>
      <c r="F1995" s="37" t="s">
        <v>7117</v>
      </c>
      <c r="G1995" s="37" t="s">
        <v>7118</v>
      </c>
      <c r="H1995" s="19">
        <v>43518</v>
      </c>
      <c r="I1995" s="19">
        <v>44249</v>
      </c>
      <c r="J1995" s="19" t="str">
        <f ca="1">IF(Ugovori_OPULJP[[#This Row],[DATUM ZAVRŠETKA OPERACIJE]]&lt;TODAY(),"završen","u provedbi")</f>
        <v>završen</v>
      </c>
      <c r="K1995" s="18" t="s">
        <v>2409</v>
      </c>
      <c r="L1995" s="18" t="s">
        <v>82</v>
      </c>
      <c r="M1995" s="42">
        <v>0.85</v>
      </c>
      <c r="N1995" s="42">
        <v>0.15</v>
      </c>
      <c r="O1995" s="27">
        <f>Ugovori_OPULJP[[#This Row],[Bespovratna sredstva - Ukupno (EU+Nac) HRK
= Ukupna ugovorena vrijednost bespovratnih sredstava]]*Ugovori_OPULJP[[#This Row],[EU STOPA SUFINANCIRANJA %
EU CO-FINANCING RATE %]]</f>
        <v>1685284.7234999998</v>
      </c>
      <c r="P1995" s="27">
        <f>Ugovori_OPULJP[[#This Row],[Bespovratna sredstva - Ukupno (EU+Nac) HRK
= Ukupna ugovorena vrijednost bespovratnih sredstava]]*Ugovori_OPULJP[[#This Row],[STOPA NACIONALNOG SUFINANCIRANJA %]]</f>
        <v>297403.18649999995</v>
      </c>
      <c r="Q1995" s="27">
        <v>1982687.91</v>
      </c>
      <c r="R1995" s="27">
        <v>0</v>
      </c>
      <c r="S1995" s="27">
        <v>0</v>
      </c>
      <c r="T1995" s="20">
        <f>Ugovori_OPULJP[[#This Row],[Bespovratna sredstva - Ukupno (EU+Nac) HRK
= Ukupna ugovorena vrijednost bespovratnih sredstava]]+Ugovori_OPULJP[[#This Row],[Javni doprinos korisnika - HRK]]+Ugovori_OPULJP[[#This Row],[Privatni doprinos korisnika - HRK]]</f>
        <v>1982687.91</v>
      </c>
      <c r="U1995" s="17" t="s">
        <v>32</v>
      </c>
      <c r="V1995" s="17" t="s">
        <v>710</v>
      </c>
      <c r="W1995" s="35" t="s">
        <v>7119</v>
      </c>
      <c r="X1995" s="35" t="s">
        <v>5041</v>
      </c>
      <c r="Y1995" s="11"/>
    </row>
    <row r="1996" spans="1:25" ht="51" customHeight="1" x14ac:dyDescent="0.2">
      <c r="A1996" s="119" t="s">
        <v>7120</v>
      </c>
      <c r="B1996" s="34" t="s">
        <v>700</v>
      </c>
      <c r="C1996" s="35" t="s">
        <v>5477</v>
      </c>
      <c r="D1996" s="35" t="s">
        <v>7097</v>
      </c>
      <c r="E1996" s="17" t="s">
        <v>74</v>
      </c>
      <c r="F1996" s="37" t="s">
        <v>7121</v>
      </c>
      <c r="G1996" s="37" t="s">
        <v>7122</v>
      </c>
      <c r="H1996" s="19">
        <v>43518</v>
      </c>
      <c r="I1996" s="19">
        <v>44249</v>
      </c>
      <c r="J1996" s="19" t="str">
        <f ca="1">IF(Ugovori_OPULJP[[#This Row],[DATUM ZAVRŠETKA OPERACIJE]]&lt;TODAY(),"završen","u provedbi")</f>
        <v>završen</v>
      </c>
      <c r="K1996" s="18" t="s">
        <v>102</v>
      </c>
      <c r="L1996" s="18" t="s">
        <v>102</v>
      </c>
      <c r="M1996" s="42">
        <v>0.85</v>
      </c>
      <c r="N1996" s="42">
        <v>0.15</v>
      </c>
      <c r="O1996" s="27">
        <f>Ugovori_OPULJP[[#This Row],[Bespovratna sredstva - Ukupno (EU+Nac) HRK
= Ukupna ugovorena vrijednost bespovratnih sredstava]]*Ugovori_OPULJP[[#This Row],[EU STOPA SUFINANCIRANJA %
EU CO-FINANCING RATE %]]</f>
        <v>1590439.7515</v>
      </c>
      <c r="P1996" s="27">
        <f>Ugovori_OPULJP[[#This Row],[Bespovratna sredstva - Ukupno (EU+Nac) HRK
= Ukupna ugovorena vrijednost bespovratnih sredstava]]*Ugovori_OPULJP[[#This Row],[STOPA NACIONALNOG SUFINANCIRANJA %]]</f>
        <v>280665.83850000001</v>
      </c>
      <c r="Q1996" s="27">
        <v>1871105.59</v>
      </c>
      <c r="R1996" s="27">
        <v>0</v>
      </c>
      <c r="S1996" s="27">
        <v>0</v>
      </c>
      <c r="T1996" s="20">
        <f>Ugovori_OPULJP[[#This Row],[Bespovratna sredstva - Ukupno (EU+Nac) HRK
= Ukupna ugovorena vrijednost bespovratnih sredstava]]+Ugovori_OPULJP[[#This Row],[Javni doprinos korisnika - HRK]]+Ugovori_OPULJP[[#This Row],[Privatni doprinos korisnika - HRK]]</f>
        <v>1871105.59</v>
      </c>
      <c r="U1996" s="17" t="s">
        <v>32</v>
      </c>
      <c r="V1996" s="17" t="s">
        <v>710</v>
      </c>
      <c r="W1996" s="35" t="s">
        <v>7123</v>
      </c>
      <c r="X1996" s="35" t="s">
        <v>5041</v>
      </c>
      <c r="Y1996" s="11"/>
    </row>
    <row r="1997" spans="1:25" ht="51" customHeight="1" x14ac:dyDescent="0.2">
      <c r="A1997" s="119" t="s">
        <v>7124</v>
      </c>
      <c r="B1997" s="34" t="s">
        <v>700</v>
      </c>
      <c r="C1997" s="35" t="s">
        <v>5477</v>
      </c>
      <c r="D1997" s="35" t="s">
        <v>7097</v>
      </c>
      <c r="E1997" s="17" t="s">
        <v>74</v>
      </c>
      <c r="F1997" s="37" t="s">
        <v>7125</v>
      </c>
      <c r="G1997" s="37" t="s">
        <v>7126</v>
      </c>
      <c r="H1997" s="19">
        <v>43518</v>
      </c>
      <c r="I1997" s="19">
        <v>44249</v>
      </c>
      <c r="J1997" s="19" t="str">
        <f ca="1">IF(Ugovori_OPULJP[[#This Row],[DATUM ZAVRŠETKA OPERACIJE]]&lt;TODAY(),"završen","u provedbi")</f>
        <v>završen</v>
      </c>
      <c r="K1997" s="18" t="s">
        <v>248</v>
      </c>
      <c r="L1997" s="18" t="s">
        <v>248</v>
      </c>
      <c r="M1997" s="42">
        <v>0.85</v>
      </c>
      <c r="N1997" s="42">
        <v>0.15</v>
      </c>
      <c r="O1997" s="27">
        <f>Ugovori_OPULJP[[#This Row],[Bespovratna sredstva - Ukupno (EU+Nac) HRK
= Ukupna ugovorena vrijednost bespovratnih sredstava]]*Ugovori_OPULJP[[#This Row],[EU STOPA SUFINANCIRANJA %
EU CO-FINANCING RATE %]]</f>
        <v>1463126.0459999999</v>
      </c>
      <c r="P1997" s="27">
        <f>Ugovori_OPULJP[[#This Row],[Bespovratna sredstva - Ukupno (EU+Nac) HRK
= Ukupna ugovorena vrijednost bespovratnih sredstava]]*Ugovori_OPULJP[[#This Row],[STOPA NACIONALNOG SUFINANCIRANJA %]]</f>
        <v>258198.71399999998</v>
      </c>
      <c r="Q1997" s="27">
        <v>1721324.76</v>
      </c>
      <c r="R1997" s="27">
        <v>0</v>
      </c>
      <c r="S1997" s="27">
        <v>0</v>
      </c>
      <c r="T1997" s="20">
        <f>Ugovori_OPULJP[[#This Row],[Bespovratna sredstva - Ukupno (EU+Nac) HRK
= Ukupna ugovorena vrijednost bespovratnih sredstava]]+Ugovori_OPULJP[[#This Row],[Javni doprinos korisnika - HRK]]+Ugovori_OPULJP[[#This Row],[Privatni doprinos korisnika - HRK]]</f>
        <v>1721324.76</v>
      </c>
      <c r="U1997" s="17" t="s">
        <v>32</v>
      </c>
      <c r="V1997" s="17" t="s">
        <v>710</v>
      </c>
      <c r="W1997" s="35" t="s">
        <v>7127</v>
      </c>
      <c r="X1997" s="35" t="s">
        <v>5041</v>
      </c>
      <c r="Y1997" s="11"/>
    </row>
    <row r="1998" spans="1:25" ht="51" customHeight="1" x14ac:dyDescent="0.2">
      <c r="A1998" s="119" t="s">
        <v>7128</v>
      </c>
      <c r="B1998" s="34" t="s">
        <v>700</v>
      </c>
      <c r="C1998" s="35" t="s">
        <v>5477</v>
      </c>
      <c r="D1998" s="35" t="s">
        <v>7097</v>
      </c>
      <c r="E1998" s="17" t="s">
        <v>74</v>
      </c>
      <c r="F1998" s="37" t="s">
        <v>7129</v>
      </c>
      <c r="G1998" s="37" t="s">
        <v>3701</v>
      </c>
      <c r="H1998" s="19">
        <v>43518</v>
      </c>
      <c r="I1998" s="19">
        <v>44249</v>
      </c>
      <c r="J1998" s="19" t="str">
        <f ca="1">IF(Ugovori_OPULJP[[#This Row],[DATUM ZAVRŠETKA OPERACIJE]]&lt;TODAY(),"završen","u provedbi")</f>
        <v>završen</v>
      </c>
      <c r="K1998" s="18" t="s">
        <v>102</v>
      </c>
      <c r="L1998" s="18" t="s">
        <v>102</v>
      </c>
      <c r="M1998" s="42">
        <v>0.85</v>
      </c>
      <c r="N1998" s="42">
        <v>0.15</v>
      </c>
      <c r="O1998" s="27">
        <f>Ugovori_OPULJP[[#This Row],[Bespovratna sredstva - Ukupno (EU+Nac) HRK
= Ukupna ugovorena vrijednost bespovratnih sredstava]]*Ugovori_OPULJP[[#This Row],[EU STOPA SUFINANCIRANJA %
EU CO-FINANCING RATE %]]</f>
        <v>1651234.31</v>
      </c>
      <c r="P1998" s="27">
        <f>Ugovori_OPULJP[[#This Row],[Bespovratna sredstva - Ukupno (EU+Nac) HRK
= Ukupna ugovorena vrijednost bespovratnih sredstava]]*Ugovori_OPULJP[[#This Row],[STOPA NACIONALNOG SUFINANCIRANJA %]]</f>
        <v>291394.28999999998</v>
      </c>
      <c r="Q1998" s="27">
        <v>1942628.6</v>
      </c>
      <c r="R1998" s="27">
        <v>0</v>
      </c>
      <c r="S1998" s="27">
        <v>0</v>
      </c>
      <c r="T1998" s="20">
        <f>Ugovori_OPULJP[[#This Row],[Bespovratna sredstva - Ukupno (EU+Nac) HRK
= Ukupna ugovorena vrijednost bespovratnih sredstava]]+Ugovori_OPULJP[[#This Row],[Javni doprinos korisnika - HRK]]+Ugovori_OPULJP[[#This Row],[Privatni doprinos korisnika - HRK]]</f>
        <v>1942628.6</v>
      </c>
      <c r="U1998" s="17" t="s">
        <v>32</v>
      </c>
      <c r="V1998" s="17" t="s">
        <v>710</v>
      </c>
      <c r="W1998" s="35" t="s">
        <v>7130</v>
      </c>
      <c r="X1998" s="35" t="s">
        <v>5041</v>
      </c>
      <c r="Y1998" s="11"/>
    </row>
    <row r="1999" spans="1:25" ht="51" customHeight="1" x14ac:dyDescent="0.2">
      <c r="A1999" s="119" t="s">
        <v>7131</v>
      </c>
      <c r="B1999" s="34" t="s">
        <v>700</v>
      </c>
      <c r="C1999" s="35" t="s">
        <v>5477</v>
      </c>
      <c r="D1999" s="35" t="s">
        <v>7097</v>
      </c>
      <c r="E1999" s="17" t="s">
        <v>74</v>
      </c>
      <c r="F1999" s="37" t="s">
        <v>2245</v>
      </c>
      <c r="G1999" s="37" t="s">
        <v>7132</v>
      </c>
      <c r="H1999" s="19">
        <v>43518</v>
      </c>
      <c r="I1999" s="19">
        <v>44249</v>
      </c>
      <c r="J1999" s="19" t="str">
        <f ca="1">IF(Ugovori_OPULJP[[#This Row],[DATUM ZAVRŠETKA OPERACIJE]]&lt;TODAY(),"završen","u provedbi")</f>
        <v>završen</v>
      </c>
      <c r="K1999" s="18" t="s">
        <v>152</v>
      </c>
      <c r="L1999" s="18" t="s">
        <v>153</v>
      </c>
      <c r="M1999" s="42">
        <v>0.85</v>
      </c>
      <c r="N1999" s="42">
        <v>0.15</v>
      </c>
      <c r="O1999" s="27">
        <f>Ugovori_OPULJP[[#This Row],[Bespovratna sredstva - Ukupno (EU+Nac) HRK
= Ukupna ugovorena vrijednost bespovratnih sredstava]]*Ugovori_OPULJP[[#This Row],[EU STOPA SUFINANCIRANJA %
EU CO-FINANCING RATE %]]</f>
        <v>1679286.112</v>
      </c>
      <c r="P1999" s="27">
        <f>Ugovori_OPULJP[[#This Row],[Bespovratna sredstva - Ukupno (EU+Nac) HRK
= Ukupna ugovorena vrijednost bespovratnih sredstava]]*Ugovori_OPULJP[[#This Row],[STOPA NACIONALNOG SUFINANCIRANJA %]]</f>
        <v>296344.60800000001</v>
      </c>
      <c r="Q1999" s="27">
        <v>1975630.72</v>
      </c>
      <c r="R1999" s="27">
        <v>0</v>
      </c>
      <c r="S1999" s="27">
        <v>0</v>
      </c>
      <c r="T1999" s="20">
        <f>Ugovori_OPULJP[[#This Row],[Bespovratna sredstva - Ukupno (EU+Nac) HRK
= Ukupna ugovorena vrijednost bespovratnih sredstava]]+Ugovori_OPULJP[[#This Row],[Javni doprinos korisnika - HRK]]+Ugovori_OPULJP[[#This Row],[Privatni doprinos korisnika - HRK]]</f>
        <v>1975630.72</v>
      </c>
      <c r="U1999" s="17" t="s">
        <v>32</v>
      </c>
      <c r="V1999" s="17" t="s">
        <v>710</v>
      </c>
      <c r="W1999" s="35" t="s">
        <v>7133</v>
      </c>
      <c r="X1999" s="35" t="s">
        <v>5041</v>
      </c>
      <c r="Y1999" s="11"/>
    </row>
    <row r="2000" spans="1:25" ht="51" customHeight="1" x14ac:dyDescent="0.2">
      <c r="A2000" s="119" t="s">
        <v>7134</v>
      </c>
      <c r="B2000" s="34" t="s">
        <v>700</v>
      </c>
      <c r="C2000" s="35" t="s">
        <v>5477</v>
      </c>
      <c r="D2000" s="35" t="s">
        <v>7097</v>
      </c>
      <c r="E2000" s="17" t="s">
        <v>74</v>
      </c>
      <c r="F2000" s="37" t="s">
        <v>7135</v>
      </c>
      <c r="G2000" s="37" t="s">
        <v>7136</v>
      </c>
      <c r="H2000" s="19">
        <v>43518</v>
      </c>
      <c r="I2000" s="19">
        <v>44249</v>
      </c>
      <c r="J2000" s="19" t="str">
        <f ca="1">IF(Ugovori_OPULJP[[#This Row],[DATUM ZAVRŠETKA OPERACIJE]]&lt;TODAY(),"završen","u provedbi")</f>
        <v>završen</v>
      </c>
      <c r="K2000" s="18" t="s">
        <v>266</v>
      </c>
      <c r="L2000" s="18" t="s">
        <v>266</v>
      </c>
      <c r="M2000" s="42">
        <v>0.85</v>
      </c>
      <c r="N2000" s="42">
        <v>0.15</v>
      </c>
      <c r="O2000" s="27">
        <f>Ugovori_OPULJP[[#This Row],[Bespovratna sredstva - Ukupno (EU+Nac) HRK
= Ukupna ugovorena vrijednost bespovratnih sredstava]]*Ugovori_OPULJP[[#This Row],[EU STOPA SUFINANCIRANJA %
EU CO-FINANCING RATE %]]</f>
        <v>890328.28399999999</v>
      </c>
      <c r="P2000" s="27">
        <f>Ugovori_OPULJP[[#This Row],[Bespovratna sredstva - Ukupno (EU+Nac) HRK
= Ukupna ugovorena vrijednost bespovratnih sredstava]]*Ugovori_OPULJP[[#This Row],[STOPA NACIONALNOG SUFINANCIRANJA %]]</f>
        <v>157116.75599999999</v>
      </c>
      <c r="Q2000" s="27">
        <v>1047445.04</v>
      </c>
      <c r="R2000" s="27">
        <v>0</v>
      </c>
      <c r="S2000" s="27">
        <v>0</v>
      </c>
      <c r="T2000" s="20">
        <f>Ugovori_OPULJP[[#This Row],[Bespovratna sredstva - Ukupno (EU+Nac) HRK
= Ukupna ugovorena vrijednost bespovratnih sredstava]]+Ugovori_OPULJP[[#This Row],[Javni doprinos korisnika - HRK]]+Ugovori_OPULJP[[#This Row],[Privatni doprinos korisnika - HRK]]</f>
        <v>1047445.04</v>
      </c>
      <c r="U2000" s="17" t="s">
        <v>32</v>
      </c>
      <c r="V2000" s="17" t="s">
        <v>710</v>
      </c>
      <c r="W2000" s="35" t="s">
        <v>7137</v>
      </c>
      <c r="X2000" s="35" t="s">
        <v>5041</v>
      </c>
      <c r="Y2000" s="11"/>
    </row>
    <row r="2001" spans="1:25" ht="51" customHeight="1" x14ac:dyDescent="0.2">
      <c r="A2001" s="119" t="s">
        <v>7138</v>
      </c>
      <c r="B2001" s="34" t="s">
        <v>700</v>
      </c>
      <c r="C2001" s="35" t="s">
        <v>5477</v>
      </c>
      <c r="D2001" s="35" t="s">
        <v>7097</v>
      </c>
      <c r="E2001" s="17" t="s">
        <v>74</v>
      </c>
      <c r="F2001" s="37" t="s">
        <v>7139</v>
      </c>
      <c r="G2001" s="37" t="s">
        <v>7140</v>
      </c>
      <c r="H2001" s="19">
        <v>43518</v>
      </c>
      <c r="I2001" s="19">
        <v>44249</v>
      </c>
      <c r="J2001" s="19" t="str">
        <f ca="1">IF(Ugovori_OPULJP[[#This Row],[DATUM ZAVRŠETKA OPERACIJE]]&lt;TODAY(),"završen","u provedbi")</f>
        <v>završen</v>
      </c>
      <c r="K2001" s="18" t="s">
        <v>7141</v>
      </c>
      <c r="L2001" s="18" t="s">
        <v>31</v>
      </c>
      <c r="M2001" s="42">
        <v>0.85</v>
      </c>
      <c r="N2001" s="42">
        <v>0.15</v>
      </c>
      <c r="O2001" s="27">
        <f>Ugovori_OPULJP[[#This Row],[Bespovratna sredstva - Ukupno (EU+Nac) HRK
= Ukupna ugovorena vrijednost bespovratnih sredstava]]*Ugovori_OPULJP[[#This Row],[EU STOPA SUFINANCIRANJA %
EU CO-FINANCING RATE %]]</f>
        <v>1650181.2704999999</v>
      </c>
      <c r="P2001" s="27">
        <f>Ugovori_OPULJP[[#This Row],[Bespovratna sredstva - Ukupno (EU+Nac) HRK
= Ukupna ugovorena vrijednost bespovratnih sredstava]]*Ugovori_OPULJP[[#This Row],[STOPA NACIONALNOG SUFINANCIRANJA %]]</f>
        <v>291208.4595</v>
      </c>
      <c r="Q2001" s="27">
        <v>1941389.73</v>
      </c>
      <c r="R2001" s="27">
        <v>0</v>
      </c>
      <c r="S2001" s="27">
        <v>0</v>
      </c>
      <c r="T2001" s="20">
        <f>Ugovori_OPULJP[[#This Row],[Bespovratna sredstva - Ukupno (EU+Nac) HRK
= Ukupna ugovorena vrijednost bespovratnih sredstava]]+Ugovori_OPULJP[[#This Row],[Javni doprinos korisnika - HRK]]+Ugovori_OPULJP[[#This Row],[Privatni doprinos korisnika - HRK]]</f>
        <v>1941389.73</v>
      </c>
      <c r="U2001" s="17" t="s">
        <v>32</v>
      </c>
      <c r="V2001" s="17" t="s">
        <v>710</v>
      </c>
      <c r="W2001" s="35" t="s">
        <v>7142</v>
      </c>
      <c r="X2001" s="35" t="s">
        <v>5041</v>
      </c>
      <c r="Y2001" s="11"/>
    </row>
    <row r="2002" spans="1:25" ht="51" customHeight="1" x14ac:dyDescent="0.2">
      <c r="A2002" s="119" t="s">
        <v>7143</v>
      </c>
      <c r="B2002" s="34" t="s">
        <v>700</v>
      </c>
      <c r="C2002" s="35" t="s">
        <v>5477</v>
      </c>
      <c r="D2002" s="35" t="s">
        <v>7097</v>
      </c>
      <c r="E2002" s="17" t="s">
        <v>74</v>
      </c>
      <c r="F2002" s="37" t="s">
        <v>7144</v>
      </c>
      <c r="G2002" s="37" t="s">
        <v>7145</v>
      </c>
      <c r="H2002" s="19">
        <v>43518</v>
      </c>
      <c r="I2002" s="19">
        <v>44249</v>
      </c>
      <c r="J2002" s="19" t="str">
        <f ca="1">IF(Ugovori_OPULJP[[#This Row],[DATUM ZAVRŠETKA OPERACIJE]]&lt;TODAY(),"završen","u provedbi")</f>
        <v>završen</v>
      </c>
      <c r="K2002" s="18" t="s">
        <v>7146</v>
      </c>
      <c r="L2002" s="18" t="s">
        <v>77</v>
      </c>
      <c r="M2002" s="42">
        <v>0.85</v>
      </c>
      <c r="N2002" s="42">
        <v>0.15</v>
      </c>
      <c r="O2002" s="27">
        <f>Ugovori_OPULJP[[#This Row],[Bespovratna sredstva - Ukupno (EU+Nac) HRK
= Ukupna ugovorena vrijednost bespovratnih sredstava]]*Ugovori_OPULJP[[#This Row],[EU STOPA SUFINANCIRANJA %
EU CO-FINANCING RATE %]]</f>
        <v>1594628.05</v>
      </c>
      <c r="P2002" s="27">
        <f>Ugovori_OPULJP[[#This Row],[Bespovratna sredstva - Ukupno (EU+Nac) HRK
= Ukupna ugovorena vrijednost bespovratnih sredstava]]*Ugovori_OPULJP[[#This Row],[STOPA NACIONALNOG SUFINANCIRANJA %]]</f>
        <v>281404.95</v>
      </c>
      <c r="Q2002" s="27">
        <v>1876033</v>
      </c>
      <c r="R2002" s="27">
        <v>0</v>
      </c>
      <c r="S2002" s="27">
        <v>0</v>
      </c>
      <c r="T2002" s="20">
        <f>Ugovori_OPULJP[[#This Row],[Bespovratna sredstva - Ukupno (EU+Nac) HRK
= Ukupna ugovorena vrijednost bespovratnih sredstava]]+Ugovori_OPULJP[[#This Row],[Javni doprinos korisnika - HRK]]+Ugovori_OPULJP[[#This Row],[Privatni doprinos korisnika - HRK]]</f>
        <v>1876033</v>
      </c>
      <c r="U2002" s="17" t="s">
        <v>32</v>
      </c>
      <c r="V2002" s="17" t="s">
        <v>710</v>
      </c>
      <c r="W2002" s="35" t="s">
        <v>7147</v>
      </c>
      <c r="X2002" s="35" t="s">
        <v>5041</v>
      </c>
      <c r="Y2002" s="11"/>
    </row>
    <row r="2003" spans="1:25" ht="63.75" customHeight="1" x14ac:dyDescent="0.2">
      <c r="A2003" s="119" t="s">
        <v>7148</v>
      </c>
      <c r="B2003" s="34" t="s">
        <v>700</v>
      </c>
      <c r="C2003" s="35" t="s">
        <v>5477</v>
      </c>
      <c r="D2003" s="35" t="s">
        <v>7097</v>
      </c>
      <c r="E2003" s="17" t="s">
        <v>74</v>
      </c>
      <c r="F2003" s="37" t="s">
        <v>7149</v>
      </c>
      <c r="G2003" s="37" t="s">
        <v>7150</v>
      </c>
      <c r="H2003" s="19">
        <v>43518</v>
      </c>
      <c r="I2003" s="19">
        <v>44249</v>
      </c>
      <c r="J2003" s="19" t="str">
        <f ca="1">IF(Ugovori_OPULJP[[#This Row],[DATUM ZAVRŠETKA OPERACIJE]]&lt;TODAY(),"završen","u provedbi")</f>
        <v>završen</v>
      </c>
      <c r="K2003" s="18" t="s">
        <v>7151</v>
      </c>
      <c r="L2003" s="18" t="s">
        <v>77</v>
      </c>
      <c r="M2003" s="42">
        <v>0.85</v>
      </c>
      <c r="N2003" s="42">
        <v>0.15</v>
      </c>
      <c r="O2003" s="27">
        <f>Ugovori_OPULJP[[#This Row],[Bespovratna sredstva - Ukupno (EU+Nac) HRK
= Ukupna ugovorena vrijednost bespovratnih sredstava]]*Ugovori_OPULJP[[#This Row],[EU STOPA SUFINANCIRANJA %
EU CO-FINANCING RATE %]]</f>
        <v>1534193.7555</v>
      </c>
      <c r="P2003" s="27">
        <f>Ugovori_OPULJP[[#This Row],[Bespovratna sredstva - Ukupno (EU+Nac) HRK
= Ukupna ugovorena vrijednost bespovratnih sredstava]]*Ugovori_OPULJP[[#This Row],[STOPA NACIONALNOG SUFINANCIRANJA %]]</f>
        <v>270740.07449999999</v>
      </c>
      <c r="Q2003" s="27">
        <v>1804933.83</v>
      </c>
      <c r="R2003" s="27">
        <v>0</v>
      </c>
      <c r="S2003" s="27">
        <v>0</v>
      </c>
      <c r="T2003" s="20">
        <f>Ugovori_OPULJP[[#This Row],[Bespovratna sredstva - Ukupno (EU+Nac) HRK
= Ukupna ugovorena vrijednost bespovratnih sredstava]]+Ugovori_OPULJP[[#This Row],[Javni doprinos korisnika - HRK]]+Ugovori_OPULJP[[#This Row],[Privatni doprinos korisnika - HRK]]</f>
        <v>1804933.83</v>
      </c>
      <c r="U2003" s="17" t="s">
        <v>32</v>
      </c>
      <c r="V2003" s="17" t="s">
        <v>710</v>
      </c>
      <c r="W2003" s="35" t="s">
        <v>7152</v>
      </c>
      <c r="X2003" s="35" t="s">
        <v>5041</v>
      </c>
      <c r="Y2003" s="11"/>
    </row>
    <row r="2004" spans="1:25" ht="51" customHeight="1" x14ac:dyDescent="0.2">
      <c r="A2004" s="119" t="s">
        <v>7153</v>
      </c>
      <c r="B2004" s="34" t="s">
        <v>700</v>
      </c>
      <c r="C2004" s="35" t="s">
        <v>5477</v>
      </c>
      <c r="D2004" s="35" t="s">
        <v>7097</v>
      </c>
      <c r="E2004" s="17" t="s">
        <v>74</v>
      </c>
      <c r="F2004" s="37" t="s">
        <v>7154</v>
      </c>
      <c r="G2004" s="37" t="s">
        <v>7155</v>
      </c>
      <c r="H2004" s="19">
        <v>43518</v>
      </c>
      <c r="I2004" s="19">
        <v>44338</v>
      </c>
      <c r="J2004" s="19" t="str">
        <f ca="1">IF(Ugovori_OPULJP[[#This Row],[DATUM ZAVRŠETKA OPERACIJE]]&lt;TODAY(),"završen","u provedbi")</f>
        <v>završen</v>
      </c>
      <c r="K2004" s="18" t="s">
        <v>7156</v>
      </c>
      <c r="L2004" s="18" t="s">
        <v>31</v>
      </c>
      <c r="M2004" s="42">
        <v>0.85</v>
      </c>
      <c r="N2004" s="42">
        <v>0.15</v>
      </c>
      <c r="O2004" s="27">
        <f>Ugovori_OPULJP[[#This Row],[Bespovratna sredstva - Ukupno (EU+Nac) HRK
= Ukupna ugovorena vrijednost bespovratnih sredstava]]*Ugovori_OPULJP[[#This Row],[EU STOPA SUFINANCIRANJA %
EU CO-FINANCING RATE %]]</f>
        <v>1544097.25</v>
      </c>
      <c r="P2004" s="27">
        <f>Ugovori_OPULJP[[#This Row],[Bespovratna sredstva - Ukupno (EU+Nac) HRK
= Ukupna ugovorena vrijednost bespovratnih sredstava]]*Ugovori_OPULJP[[#This Row],[STOPA NACIONALNOG SUFINANCIRANJA %]]</f>
        <v>272487.75</v>
      </c>
      <c r="Q2004" s="27">
        <v>1816585</v>
      </c>
      <c r="R2004" s="27">
        <v>0</v>
      </c>
      <c r="S2004" s="27">
        <v>0</v>
      </c>
      <c r="T2004" s="20">
        <f>Ugovori_OPULJP[[#This Row],[Bespovratna sredstva - Ukupno (EU+Nac) HRK
= Ukupna ugovorena vrijednost bespovratnih sredstava]]+Ugovori_OPULJP[[#This Row],[Javni doprinos korisnika - HRK]]+Ugovori_OPULJP[[#This Row],[Privatni doprinos korisnika - HRK]]</f>
        <v>1816585</v>
      </c>
      <c r="U2004" s="17" t="s">
        <v>32</v>
      </c>
      <c r="V2004" s="17" t="s">
        <v>710</v>
      </c>
      <c r="W2004" s="35" t="s">
        <v>7157</v>
      </c>
      <c r="X2004" s="35" t="s">
        <v>5041</v>
      </c>
      <c r="Y2004" s="11"/>
    </row>
    <row r="2005" spans="1:25" ht="51" customHeight="1" x14ac:dyDescent="0.2">
      <c r="A2005" s="119" t="s">
        <v>7158</v>
      </c>
      <c r="B2005" s="34" t="s">
        <v>700</v>
      </c>
      <c r="C2005" s="35" t="s">
        <v>5477</v>
      </c>
      <c r="D2005" s="35" t="s">
        <v>7097</v>
      </c>
      <c r="E2005" s="17" t="s">
        <v>74</v>
      </c>
      <c r="F2005" s="37" t="s">
        <v>7159</v>
      </c>
      <c r="G2005" s="37" t="s">
        <v>7160</v>
      </c>
      <c r="H2005" s="19">
        <v>43518</v>
      </c>
      <c r="I2005" s="19">
        <v>44249</v>
      </c>
      <c r="J2005" s="19" t="str">
        <f ca="1">IF(Ugovori_OPULJP[[#This Row],[DATUM ZAVRŠETKA OPERACIJE]]&lt;TODAY(),"završen","u provedbi")</f>
        <v>završen</v>
      </c>
      <c r="K2005" s="18" t="s">
        <v>7161</v>
      </c>
      <c r="L2005" s="18" t="s">
        <v>97</v>
      </c>
      <c r="M2005" s="42">
        <v>0.85</v>
      </c>
      <c r="N2005" s="42">
        <v>0.15</v>
      </c>
      <c r="O2005" s="27">
        <f>Ugovori_OPULJP[[#This Row],[Bespovratna sredstva - Ukupno (EU+Nac) HRK
= Ukupna ugovorena vrijednost bespovratnih sredstava]]*Ugovori_OPULJP[[#This Row],[EU STOPA SUFINANCIRANJA %
EU CO-FINANCING RATE %]]</f>
        <v>1555109.7734999999</v>
      </c>
      <c r="P2005" s="27">
        <f>Ugovori_OPULJP[[#This Row],[Bespovratna sredstva - Ukupno (EU+Nac) HRK
= Ukupna ugovorena vrijednost bespovratnih sredstava]]*Ugovori_OPULJP[[#This Row],[STOPA NACIONALNOG SUFINANCIRANJA %]]</f>
        <v>274431.13649999996</v>
      </c>
      <c r="Q2005" s="27">
        <v>1829540.91</v>
      </c>
      <c r="R2005" s="27">
        <v>0</v>
      </c>
      <c r="S2005" s="27">
        <v>0</v>
      </c>
      <c r="T2005" s="20">
        <f>Ugovori_OPULJP[[#This Row],[Bespovratna sredstva - Ukupno (EU+Nac) HRK
= Ukupna ugovorena vrijednost bespovratnih sredstava]]+Ugovori_OPULJP[[#This Row],[Javni doprinos korisnika - HRK]]+Ugovori_OPULJP[[#This Row],[Privatni doprinos korisnika - HRK]]</f>
        <v>1829540.91</v>
      </c>
      <c r="U2005" s="17" t="s">
        <v>32</v>
      </c>
      <c r="V2005" s="17" t="s">
        <v>710</v>
      </c>
      <c r="W2005" s="35" t="s">
        <v>7162</v>
      </c>
      <c r="X2005" s="35" t="s">
        <v>5041</v>
      </c>
      <c r="Y2005" s="11"/>
    </row>
    <row r="2006" spans="1:25" ht="51" customHeight="1" x14ac:dyDescent="0.2">
      <c r="A2006" s="119" t="s">
        <v>7163</v>
      </c>
      <c r="B2006" s="34" t="s">
        <v>700</v>
      </c>
      <c r="C2006" s="35" t="s">
        <v>5477</v>
      </c>
      <c r="D2006" s="35" t="s">
        <v>7097</v>
      </c>
      <c r="E2006" s="17" t="s">
        <v>74</v>
      </c>
      <c r="F2006" s="37" t="s">
        <v>7164</v>
      </c>
      <c r="G2006" s="37" t="s">
        <v>7165</v>
      </c>
      <c r="H2006" s="19">
        <v>43518</v>
      </c>
      <c r="I2006" s="19">
        <v>44249</v>
      </c>
      <c r="J2006" s="19" t="str">
        <f ca="1">IF(Ugovori_OPULJP[[#This Row],[DATUM ZAVRŠETKA OPERACIJE]]&lt;TODAY(),"završen","u provedbi")</f>
        <v>završen</v>
      </c>
      <c r="K2006" s="18" t="s">
        <v>243</v>
      </c>
      <c r="L2006" s="18" t="s">
        <v>243</v>
      </c>
      <c r="M2006" s="42">
        <v>0.85</v>
      </c>
      <c r="N2006" s="42">
        <v>0.15</v>
      </c>
      <c r="O2006" s="27">
        <f>Ugovori_OPULJP[[#This Row],[Bespovratna sredstva - Ukupno (EU+Nac) HRK
= Ukupna ugovorena vrijednost bespovratnih sredstava]]*Ugovori_OPULJP[[#This Row],[EU STOPA SUFINANCIRANJA %
EU CO-FINANCING RATE %]]</f>
        <v>711314</v>
      </c>
      <c r="P2006" s="27">
        <f>Ugovori_OPULJP[[#This Row],[Bespovratna sredstva - Ukupno (EU+Nac) HRK
= Ukupna ugovorena vrijednost bespovratnih sredstava]]*Ugovori_OPULJP[[#This Row],[STOPA NACIONALNOG SUFINANCIRANJA %]]</f>
        <v>125526</v>
      </c>
      <c r="Q2006" s="27">
        <v>836840</v>
      </c>
      <c r="R2006" s="27">
        <v>0</v>
      </c>
      <c r="S2006" s="27">
        <v>0</v>
      </c>
      <c r="T2006" s="20">
        <f>Ugovori_OPULJP[[#This Row],[Bespovratna sredstva - Ukupno (EU+Nac) HRK
= Ukupna ugovorena vrijednost bespovratnih sredstava]]+Ugovori_OPULJP[[#This Row],[Javni doprinos korisnika - HRK]]+Ugovori_OPULJP[[#This Row],[Privatni doprinos korisnika - HRK]]</f>
        <v>836840</v>
      </c>
      <c r="U2006" s="17" t="s">
        <v>32</v>
      </c>
      <c r="V2006" s="17" t="s">
        <v>710</v>
      </c>
      <c r="W2006" s="35" t="s">
        <v>7166</v>
      </c>
      <c r="X2006" s="35" t="s">
        <v>5041</v>
      </c>
      <c r="Y2006" s="11"/>
    </row>
    <row r="2007" spans="1:25" ht="51" customHeight="1" x14ac:dyDescent="0.2">
      <c r="A2007" s="119" t="s">
        <v>7167</v>
      </c>
      <c r="B2007" s="34" t="s">
        <v>700</v>
      </c>
      <c r="C2007" s="35" t="s">
        <v>5477</v>
      </c>
      <c r="D2007" s="35" t="s">
        <v>7097</v>
      </c>
      <c r="E2007" s="17" t="s">
        <v>74</v>
      </c>
      <c r="F2007" s="37" t="s">
        <v>7168</v>
      </c>
      <c r="G2007" s="37" t="s">
        <v>7169</v>
      </c>
      <c r="H2007" s="19">
        <v>43866</v>
      </c>
      <c r="I2007" s="19">
        <v>44597</v>
      </c>
      <c r="J2007" s="19" t="str">
        <f ca="1">IF(Ugovori_OPULJP[[#This Row],[DATUM ZAVRŠETKA OPERACIJE]]&lt;TODAY(),"završen","u provedbi")</f>
        <v>završen</v>
      </c>
      <c r="K2007" s="18" t="s">
        <v>152</v>
      </c>
      <c r="L2007" s="18" t="s">
        <v>31</v>
      </c>
      <c r="M2007" s="42">
        <v>0.85</v>
      </c>
      <c r="N2007" s="42">
        <v>0.15</v>
      </c>
      <c r="O2007" s="27">
        <f>Ugovori_OPULJP[[#This Row],[Bespovratna sredstva - Ukupno (EU+Nac) HRK
= Ukupna ugovorena vrijednost bespovratnih sredstava]]*Ugovori_OPULJP[[#This Row],[EU STOPA SUFINANCIRANJA %
EU CO-FINANCING RATE %]]</f>
        <v>1694278.65</v>
      </c>
      <c r="P2007" s="27">
        <f>Ugovori_OPULJP[[#This Row],[Bespovratna sredstva - Ukupno (EU+Nac) HRK
= Ukupna ugovorena vrijednost bespovratnih sredstava]]*Ugovori_OPULJP[[#This Row],[STOPA NACIONALNOG SUFINANCIRANJA %]]</f>
        <v>298990.34999999998</v>
      </c>
      <c r="Q2007" s="27">
        <v>1993269</v>
      </c>
      <c r="R2007" s="27">
        <v>0</v>
      </c>
      <c r="S2007" s="27">
        <v>0</v>
      </c>
      <c r="T2007" s="20">
        <f>Ugovori_OPULJP[[#This Row],[Bespovratna sredstva - Ukupno (EU+Nac) HRK
= Ukupna ugovorena vrijednost bespovratnih sredstava]]+Ugovori_OPULJP[[#This Row],[Javni doprinos korisnika - HRK]]+Ugovori_OPULJP[[#This Row],[Privatni doprinos korisnika - HRK]]</f>
        <v>1993269</v>
      </c>
      <c r="U2007" s="17" t="s">
        <v>32</v>
      </c>
      <c r="V2007" s="17" t="s">
        <v>710</v>
      </c>
      <c r="W2007" s="35" t="s">
        <v>7170</v>
      </c>
      <c r="X2007" s="35" t="s">
        <v>5041</v>
      </c>
      <c r="Y2007" s="11"/>
    </row>
    <row r="2008" spans="1:25" ht="63.75" customHeight="1" x14ac:dyDescent="0.2">
      <c r="A2008" s="119" t="s">
        <v>7171</v>
      </c>
      <c r="B2008" s="34" t="s">
        <v>700</v>
      </c>
      <c r="C2008" s="35" t="s">
        <v>5477</v>
      </c>
      <c r="D2008" s="35" t="s">
        <v>7097</v>
      </c>
      <c r="E2008" s="17" t="s">
        <v>74</v>
      </c>
      <c r="F2008" s="37" t="s">
        <v>7172</v>
      </c>
      <c r="G2008" s="37" t="s">
        <v>7173</v>
      </c>
      <c r="H2008" s="19">
        <v>43866</v>
      </c>
      <c r="I2008" s="19">
        <v>44597</v>
      </c>
      <c r="J2008" s="19" t="str">
        <f ca="1">IF(Ugovori_OPULJP[[#This Row],[DATUM ZAVRŠETKA OPERACIJE]]&lt;TODAY(),"završen","u provedbi")</f>
        <v>završen</v>
      </c>
      <c r="K2008" s="18" t="s">
        <v>7161</v>
      </c>
      <c r="L2008" s="18" t="s">
        <v>248</v>
      </c>
      <c r="M2008" s="42">
        <v>0.85</v>
      </c>
      <c r="N2008" s="42">
        <v>0.15</v>
      </c>
      <c r="O2008" s="27">
        <f>Ugovori_OPULJP[[#This Row],[Bespovratna sredstva - Ukupno (EU+Nac) HRK
= Ukupna ugovorena vrijednost bespovratnih sredstava]]*Ugovori_OPULJP[[#This Row],[EU STOPA SUFINANCIRANJA %
EU CO-FINANCING RATE %]]</f>
        <v>1663747.3130000001</v>
      </c>
      <c r="P2008" s="27">
        <f>Ugovori_OPULJP[[#This Row],[Bespovratna sredstva - Ukupno (EU+Nac) HRK
= Ukupna ugovorena vrijednost bespovratnih sredstava]]*Ugovori_OPULJP[[#This Row],[STOPA NACIONALNOG SUFINANCIRANJA %]]</f>
        <v>293602.467</v>
      </c>
      <c r="Q2008" s="27">
        <v>1957349.78</v>
      </c>
      <c r="R2008" s="27">
        <v>0</v>
      </c>
      <c r="S2008" s="27">
        <v>0</v>
      </c>
      <c r="T2008" s="20">
        <f>Ugovori_OPULJP[[#This Row],[Bespovratna sredstva - Ukupno (EU+Nac) HRK
= Ukupna ugovorena vrijednost bespovratnih sredstava]]+Ugovori_OPULJP[[#This Row],[Javni doprinos korisnika - HRK]]+Ugovori_OPULJP[[#This Row],[Privatni doprinos korisnika - HRK]]</f>
        <v>1957349.78</v>
      </c>
      <c r="U2008" s="17" t="s">
        <v>32</v>
      </c>
      <c r="V2008" s="17" t="s">
        <v>710</v>
      </c>
      <c r="W2008" s="35" t="s">
        <v>7174</v>
      </c>
      <c r="X2008" s="35" t="s">
        <v>5041</v>
      </c>
      <c r="Y2008" s="11"/>
    </row>
    <row r="2009" spans="1:25" ht="51" customHeight="1" x14ac:dyDescent="0.2">
      <c r="A2009" s="119" t="s">
        <v>7175</v>
      </c>
      <c r="B2009" s="34" t="s">
        <v>700</v>
      </c>
      <c r="C2009" s="35" t="s">
        <v>5477</v>
      </c>
      <c r="D2009" s="35" t="s">
        <v>7097</v>
      </c>
      <c r="E2009" s="17" t="s">
        <v>74</v>
      </c>
      <c r="F2009" s="37" t="s">
        <v>7176</v>
      </c>
      <c r="G2009" s="37" t="s">
        <v>7177</v>
      </c>
      <c r="H2009" s="19">
        <v>43866</v>
      </c>
      <c r="I2009" s="19">
        <v>44597</v>
      </c>
      <c r="J2009" s="19" t="str">
        <f ca="1">IF(Ugovori_OPULJP[[#This Row],[DATUM ZAVRŠETKA OPERACIJE]]&lt;TODAY(),"završen","u provedbi")</f>
        <v>završen</v>
      </c>
      <c r="K2009" s="18" t="s">
        <v>7178</v>
      </c>
      <c r="L2009" s="18" t="s">
        <v>31</v>
      </c>
      <c r="M2009" s="42">
        <v>0.85</v>
      </c>
      <c r="N2009" s="42">
        <v>0.15</v>
      </c>
      <c r="O2009" s="27">
        <f>Ugovori_OPULJP[[#This Row],[Bespovratna sredstva - Ukupno (EU+Nac) HRK
= Ukupna ugovorena vrijednost bespovratnih sredstava]]*Ugovori_OPULJP[[#This Row],[EU STOPA SUFINANCIRANJA %
EU CO-FINANCING RATE %]]</f>
        <v>1335457.423</v>
      </c>
      <c r="P2009" s="27">
        <f>Ugovori_OPULJP[[#This Row],[Bespovratna sredstva - Ukupno (EU+Nac) HRK
= Ukupna ugovorena vrijednost bespovratnih sredstava]]*Ugovori_OPULJP[[#This Row],[STOPA NACIONALNOG SUFINANCIRANJA %]]</f>
        <v>235668.95699999997</v>
      </c>
      <c r="Q2009" s="27">
        <v>1571126.38</v>
      </c>
      <c r="R2009" s="27">
        <v>0</v>
      </c>
      <c r="S2009" s="27">
        <v>0</v>
      </c>
      <c r="T2009" s="20">
        <f>Ugovori_OPULJP[[#This Row],[Bespovratna sredstva - Ukupno (EU+Nac) HRK
= Ukupna ugovorena vrijednost bespovratnih sredstava]]+Ugovori_OPULJP[[#This Row],[Javni doprinos korisnika - HRK]]+Ugovori_OPULJP[[#This Row],[Privatni doprinos korisnika - HRK]]</f>
        <v>1571126.38</v>
      </c>
      <c r="U2009" s="17" t="s">
        <v>32</v>
      </c>
      <c r="V2009" s="17" t="s">
        <v>710</v>
      </c>
      <c r="W2009" s="35" t="s">
        <v>7179</v>
      </c>
      <c r="X2009" s="35" t="s">
        <v>5041</v>
      </c>
      <c r="Y2009" s="11"/>
    </row>
    <row r="2010" spans="1:25" ht="51" customHeight="1" x14ac:dyDescent="0.2">
      <c r="A2010" s="119" t="s">
        <v>7180</v>
      </c>
      <c r="B2010" s="34" t="s">
        <v>700</v>
      </c>
      <c r="C2010" s="35" t="s">
        <v>5477</v>
      </c>
      <c r="D2010" s="35" t="s">
        <v>7097</v>
      </c>
      <c r="E2010" s="17" t="s">
        <v>74</v>
      </c>
      <c r="F2010" s="37" t="s">
        <v>7181</v>
      </c>
      <c r="G2010" s="37" t="s">
        <v>7182</v>
      </c>
      <c r="H2010" s="19">
        <v>43866</v>
      </c>
      <c r="I2010" s="19">
        <v>44597</v>
      </c>
      <c r="J2010" s="19" t="str">
        <f ca="1">IF(Ugovori_OPULJP[[#This Row],[DATUM ZAVRŠETKA OPERACIJE]]&lt;TODAY(),"završen","u provedbi")</f>
        <v>završen</v>
      </c>
      <c r="K2010" s="18" t="s">
        <v>7183</v>
      </c>
      <c r="L2010" s="18" t="s">
        <v>31</v>
      </c>
      <c r="M2010" s="42">
        <v>0.85</v>
      </c>
      <c r="N2010" s="42">
        <v>0.15</v>
      </c>
      <c r="O2010" s="27">
        <f>Ugovori_OPULJP[[#This Row],[Bespovratna sredstva - Ukupno (EU+Nac) HRK
= Ukupna ugovorena vrijednost bespovratnih sredstava]]*Ugovori_OPULJP[[#This Row],[EU STOPA SUFINANCIRANJA %
EU CO-FINANCING RATE %]]</f>
        <v>1692153.8114999998</v>
      </c>
      <c r="P2010" s="27">
        <f>Ugovori_OPULJP[[#This Row],[Bespovratna sredstva - Ukupno (EU+Nac) HRK
= Ukupna ugovorena vrijednost bespovratnih sredstava]]*Ugovori_OPULJP[[#This Row],[STOPA NACIONALNOG SUFINANCIRANJA %]]</f>
        <v>298615.37849999999</v>
      </c>
      <c r="Q2010" s="27">
        <v>1990769.19</v>
      </c>
      <c r="R2010" s="27">
        <v>0</v>
      </c>
      <c r="S2010" s="27">
        <v>0</v>
      </c>
      <c r="T2010" s="20">
        <f>Ugovori_OPULJP[[#This Row],[Bespovratna sredstva - Ukupno (EU+Nac) HRK
= Ukupna ugovorena vrijednost bespovratnih sredstava]]+Ugovori_OPULJP[[#This Row],[Javni doprinos korisnika - HRK]]+Ugovori_OPULJP[[#This Row],[Privatni doprinos korisnika - HRK]]</f>
        <v>1990769.19</v>
      </c>
      <c r="U2010" s="17" t="s">
        <v>32</v>
      </c>
      <c r="V2010" s="17" t="s">
        <v>710</v>
      </c>
      <c r="W2010" s="35" t="s">
        <v>7184</v>
      </c>
      <c r="X2010" s="35" t="s">
        <v>5041</v>
      </c>
      <c r="Y2010" s="11"/>
    </row>
    <row r="2011" spans="1:25" ht="51" customHeight="1" x14ac:dyDescent="0.2">
      <c r="A2011" s="119" t="s">
        <v>7185</v>
      </c>
      <c r="B2011" s="34" t="s">
        <v>700</v>
      </c>
      <c r="C2011" s="35" t="s">
        <v>5477</v>
      </c>
      <c r="D2011" s="35" t="s">
        <v>7097</v>
      </c>
      <c r="E2011" s="17" t="s">
        <v>74</v>
      </c>
      <c r="F2011" s="37" t="s">
        <v>7186</v>
      </c>
      <c r="G2011" s="37" t="s">
        <v>7187</v>
      </c>
      <c r="H2011" s="19">
        <v>43866</v>
      </c>
      <c r="I2011" s="19">
        <v>44597</v>
      </c>
      <c r="J2011" s="19" t="str">
        <f ca="1">IF(Ugovori_OPULJP[[#This Row],[DATUM ZAVRŠETKA OPERACIJE]]&lt;TODAY(),"završen","u provedbi")</f>
        <v>završen</v>
      </c>
      <c r="K2011" s="18" t="s">
        <v>7188</v>
      </c>
      <c r="L2011" s="18" t="s">
        <v>31</v>
      </c>
      <c r="M2011" s="42">
        <v>0.85</v>
      </c>
      <c r="N2011" s="42">
        <v>0.15</v>
      </c>
      <c r="O2011" s="27">
        <f>Ugovori_OPULJP[[#This Row],[Bespovratna sredstva - Ukupno (EU+Nac) HRK
= Ukupna ugovorena vrijednost bespovratnih sredstava]]*Ugovori_OPULJP[[#This Row],[EU STOPA SUFINANCIRANJA %
EU CO-FINANCING RATE %]]</f>
        <v>1664564.588</v>
      </c>
      <c r="P2011" s="27">
        <f>Ugovori_OPULJP[[#This Row],[Bespovratna sredstva - Ukupno (EU+Nac) HRK
= Ukupna ugovorena vrijednost bespovratnih sredstava]]*Ugovori_OPULJP[[#This Row],[STOPA NACIONALNOG SUFINANCIRANJA %]]</f>
        <v>293746.69199999998</v>
      </c>
      <c r="Q2011" s="27">
        <v>1958311.28</v>
      </c>
      <c r="R2011" s="27">
        <v>0</v>
      </c>
      <c r="S2011" s="27">
        <v>0</v>
      </c>
      <c r="T2011" s="20">
        <f>Ugovori_OPULJP[[#This Row],[Bespovratna sredstva - Ukupno (EU+Nac) HRK
= Ukupna ugovorena vrijednost bespovratnih sredstava]]+Ugovori_OPULJP[[#This Row],[Javni doprinos korisnika - HRK]]+Ugovori_OPULJP[[#This Row],[Privatni doprinos korisnika - HRK]]</f>
        <v>1958311.28</v>
      </c>
      <c r="U2011" s="17" t="s">
        <v>32</v>
      </c>
      <c r="V2011" s="17" t="s">
        <v>710</v>
      </c>
      <c r="W2011" s="35" t="s">
        <v>7189</v>
      </c>
      <c r="X2011" s="35" t="s">
        <v>5041</v>
      </c>
      <c r="Y2011" s="11"/>
    </row>
    <row r="2012" spans="1:25" ht="51" customHeight="1" x14ac:dyDescent="0.2">
      <c r="A2012" s="119" t="s">
        <v>7190</v>
      </c>
      <c r="B2012" s="34" t="s">
        <v>700</v>
      </c>
      <c r="C2012" s="35" t="s">
        <v>5477</v>
      </c>
      <c r="D2012" s="35" t="s">
        <v>7097</v>
      </c>
      <c r="E2012" s="17" t="s">
        <v>74</v>
      </c>
      <c r="F2012" s="37" t="s">
        <v>7191</v>
      </c>
      <c r="G2012" s="37" t="s">
        <v>7192</v>
      </c>
      <c r="H2012" s="19">
        <v>43866</v>
      </c>
      <c r="I2012" s="19">
        <v>44597</v>
      </c>
      <c r="J2012" s="19" t="str">
        <f ca="1">IF(Ugovori_OPULJP[[#This Row],[DATUM ZAVRŠETKA OPERACIJE]]&lt;TODAY(),"završen","u provedbi")</f>
        <v>završen</v>
      </c>
      <c r="K2012" s="18" t="s">
        <v>7193</v>
      </c>
      <c r="L2012" s="18" t="s">
        <v>31</v>
      </c>
      <c r="M2012" s="42">
        <v>0.85</v>
      </c>
      <c r="N2012" s="42">
        <v>0.15</v>
      </c>
      <c r="O2012" s="27">
        <f>Ugovori_OPULJP[[#This Row],[Bespovratna sredstva - Ukupno (EU+Nac) HRK
= Ukupna ugovorena vrijednost bespovratnih sredstava]]*Ugovori_OPULJP[[#This Row],[EU STOPA SUFINANCIRANJA %
EU CO-FINANCING RATE %]]</f>
        <v>1689643.3875</v>
      </c>
      <c r="P2012" s="27">
        <f>Ugovori_OPULJP[[#This Row],[Bespovratna sredstva - Ukupno (EU+Nac) HRK
= Ukupna ugovorena vrijednost bespovratnih sredstava]]*Ugovori_OPULJP[[#This Row],[STOPA NACIONALNOG SUFINANCIRANJA %]]</f>
        <v>298172.36249999999</v>
      </c>
      <c r="Q2012" s="27">
        <v>1987815.75</v>
      </c>
      <c r="R2012" s="27">
        <v>0</v>
      </c>
      <c r="S2012" s="27">
        <v>0</v>
      </c>
      <c r="T2012" s="20">
        <f>Ugovori_OPULJP[[#This Row],[Bespovratna sredstva - Ukupno (EU+Nac) HRK
= Ukupna ugovorena vrijednost bespovratnih sredstava]]+Ugovori_OPULJP[[#This Row],[Javni doprinos korisnika - HRK]]+Ugovori_OPULJP[[#This Row],[Privatni doprinos korisnika - HRK]]</f>
        <v>1987815.75</v>
      </c>
      <c r="U2012" s="17" t="s">
        <v>32</v>
      </c>
      <c r="V2012" s="17" t="s">
        <v>710</v>
      </c>
      <c r="W2012" s="35" t="s">
        <v>7194</v>
      </c>
      <c r="X2012" s="35" t="s">
        <v>5041</v>
      </c>
      <c r="Y2012" s="11"/>
    </row>
    <row r="2013" spans="1:25" ht="63.75" customHeight="1" x14ac:dyDescent="0.2">
      <c r="A2013" s="119" t="s">
        <v>7195</v>
      </c>
      <c r="B2013" s="34" t="s">
        <v>700</v>
      </c>
      <c r="C2013" s="35" t="s">
        <v>5477</v>
      </c>
      <c r="D2013" s="35" t="s">
        <v>7097</v>
      </c>
      <c r="E2013" s="17" t="s">
        <v>74</v>
      </c>
      <c r="F2013" s="37" t="s">
        <v>7196</v>
      </c>
      <c r="G2013" s="37" t="s">
        <v>7197</v>
      </c>
      <c r="H2013" s="19">
        <v>43866</v>
      </c>
      <c r="I2013" s="19">
        <v>44597</v>
      </c>
      <c r="J2013" s="19" t="str">
        <f ca="1">IF(Ugovori_OPULJP[[#This Row],[DATUM ZAVRŠETKA OPERACIJE]]&lt;TODAY(),"završen","u provedbi")</f>
        <v>završen</v>
      </c>
      <c r="K2013" s="18" t="s">
        <v>7198</v>
      </c>
      <c r="L2013" s="18" t="s">
        <v>31</v>
      </c>
      <c r="M2013" s="42">
        <v>0.85</v>
      </c>
      <c r="N2013" s="42">
        <v>0.15</v>
      </c>
      <c r="O2013" s="27">
        <f>Ugovori_OPULJP[[#This Row],[Bespovratna sredstva - Ukupno (EU+Nac) HRK
= Ukupna ugovorena vrijednost bespovratnih sredstava]]*Ugovori_OPULJP[[#This Row],[EU STOPA SUFINANCIRANJA %
EU CO-FINANCING RATE %]]</f>
        <v>1656424.4270000001</v>
      </c>
      <c r="P2013" s="27">
        <f>Ugovori_OPULJP[[#This Row],[Bespovratna sredstva - Ukupno (EU+Nac) HRK
= Ukupna ugovorena vrijednost bespovratnih sredstava]]*Ugovori_OPULJP[[#This Row],[STOPA NACIONALNOG SUFINANCIRANJA %]]</f>
        <v>292310.19300000003</v>
      </c>
      <c r="Q2013" s="27">
        <v>1948734.62</v>
      </c>
      <c r="R2013" s="27">
        <v>0</v>
      </c>
      <c r="S2013" s="27">
        <v>0</v>
      </c>
      <c r="T2013" s="20">
        <f>Ugovori_OPULJP[[#This Row],[Bespovratna sredstva - Ukupno (EU+Nac) HRK
= Ukupna ugovorena vrijednost bespovratnih sredstava]]+Ugovori_OPULJP[[#This Row],[Javni doprinos korisnika - HRK]]+Ugovori_OPULJP[[#This Row],[Privatni doprinos korisnika - HRK]]</f>
        <v>1948734.62</v>
      </c>
      <c r="U2013" s="17" t="s">
        <v>32</v>
      </c>
      <c r="V2013" s="17" t="s">
        <v>710</v>
      </c>
      <c r="W2013" s="35" t="s">
        <v>7199</v>
      </c>
      <c r="X2013" s="35" t="s">
        <v>5041</v>
      </c>
      <c r="Y2013" s="11"/>
    </row>
    <row r="2014" spans="1:25" ht="51" customHeight="1" x14ac:dyDescent="0.2">
      <c r="A2014" s="119" t="s">
        <v>7200</v>
      </c>
      <c r="B2014" s="34" t="s">
        <v>700</v>
      </c>
      <c r="C2014" s="35" t="s">
        <v>5477</v>
      </c>
      <c r="D2014" s="35" t="s">
        <v>7097</v>
      </c>
      <c r="E2014" s="17" t="s">
        <v>74</v>
      </c>
      <c r="F2014" s="37" t="s">
        <v>7201</v>
      </c>
      <c r="G2014" s="37" t="s">
        <v>7202</v>
      </c>
      <c r="H2014" s="19">
        <v>43866</v>
      </c>
      <c r="I2014" s="19">
        <v>44597</v>
      </c>
      <c r="J2014" s="19" t="str">
        <f ca="1">IF(Ugovori_OPULJP[[#This Row],[DATUM ZAVRŠETKA OPERACIJE]]&lt;TODAY(),"završen","u provedbi")</f>
        <v>završen</v>
      </c>
      <c r="K2014" s="18" t="s">
        <v>7203</v>
      </c>
      <c r="L2014" s="18" t="s">
        <v>31</v>
      </c>
      <c r="M2014" s="42">
        <v>0.85</v>
      </c>
      <c r="N2014" s="42">
        <v>0.15</v>
      </c>
      <c r="O2014" s="27">
        <f>Ugovori_OPULJP[[#This Row],[Bespovratna sredstva - Ukupno (EU+Nac) HRK
= Ukupna ugovorena vrijednost bespovratnih sredstava]]*Ugovori_OPULJP[[#This Row],[EU STOPA SUFINANCIRANJA %
EU CO-FINANCING RATE %]]</f>
        <v>1637963.3365</v>
      </c>
      <c r="P2014" s="27">
        <f>Ugovori_OPULJP[[#This Row],[Bespovratna sredstva - Ukupno (EU+Nac) HRK
= Ukupna ugovorena vrijednost bespovratnih sredstava]]*Ugovori_OPULJP[[#This Row],[STOPA NACIONALNOG SUFINANCIRANJA %]]</f>
        <v>289052.35349999997</v>
      </c>
      <c r="Q2014" s="27">
        <v>1927015.69</v>
      </c>
      <c r="R2014" s="27">
        <v>0</v>
      </c>
      <c r="S2014" s="27">
        <v>0</v>
      </c>
      <c r="T2014" s="20">
        <f>Ugovori_OPULJP[[#This Row],[Bespovratna sredstva - Ukupno (EU+Nac) HRK
= Ukupna ugovorena vrijednost bespovratnih sredstava]]+Ugovori_OPULJP[[#This Row],[Javni doprinos korisnika - HRK]]+Ugovori_OPULJP[[#This Row],[Privatni doprinos korisnika - HRK]]</f>
        <v>1927015.69</v>
      </c>
      <c r="U2014" s="17" t="s">
        <v>32</v>
      </c>
      <c r="V2014" s="17" t="s">
        <v>710</v>
      </c>
      <c r="W2014" s="35" t="s">
        <v>7204</v>
      </c>
      <c r="X2014" s="35" t="s">
        <v>5041</v>
      </c>
      <c r="Y2014" s="11"/>
    </row>
    <row r="2015" spans="1:25" ht="51" customHeight="1" x14ac:dyDescent="0.2">
      <c r="A2015" s="119" t="s">
        <v>7205</v>
      </c>
      <c r="B2015" s="34" t="s">
        <v>700</v>
      </c>
      <c r="C2015" s="35" t="s">
        <v>5477</v>
      </c>
      <c r="D2015" s="35" t="s">
        <v>7097</v>
      </c>
      <c r="E2015" s="17" t="s">
        <v>74</v>
      </c>
      <c r="F2015" s="37" t="s">
        <v>7206</v>
      </c>
      <c r="G2015" s="37" t="s">
        <v>7207</v>
      </c>
      <c r="H2015" s="19">
        <v>43866</v>
      </c>
      <c r="I2015" s="19">
        <v>44597</v>
      </c>
      <c r="J2015" s="19" t="str">
        <f ca="1">IF(Ugovori_OPULJP[[#This Row],[DATUM ZAVRŠETKA OPERACIJE]]&lt;TODAY(),"završen","u provedbi")</f>
        <v>završen</v>
      </c>
      <c r="K2015" s="18" t="s">
        <v>7208</v>
      </c>
      <c r="L2015" s="18" t="s">
        <v>248</v>
      </c>
      <c r="M2015" s="42">
        <v>0.85</v>
      </c>
      <c r="N2015" s="42">
        <v>0.15</v>
      </c>
      <c r="O2015" s="27">
        <f>Ugovori_OPULJP[[#This Row],[Bespovratna sredstva - Ukupno (EU+Nac) HRK
= Ukupna ugovorena vrijednost bespovratnih sredstava]]*Ugovori_OPULJP[[#This Row],[EU STOPA SUFINANCIRANJA %
EU CO-FINANCING RATE %]]</f>
        <v>1617144.0229999998</v>
      </c>
      <c r="P2015" s="27">
        <f>Ugovori_OPULJP[[#This Row],[Bespovratna sredstva - Ukupno (EU+Nac) HRK
= Ukupna ugovorena vrijednost bespovratnih sredstava]]*Ugovori_OPULJP[[#This Row],[STOPA NACIONALNOG SUFINANCIRANJA %]]</f>
        <v>285378.35699999996</v>
      </c>
      <c r="Q2015" s="27">
        <v>1902522.38</v>
      </c>
      <c r="R2015" s="27">
        <v>0</v>
      </c>
      <c r="S2015" s="27">
        <v>0</v>
      </c>
      <c r="T2015" s="20">
        <f>Ugovori_OPULJP[[#This Row],[Bespovratna sredstva - Ukupno (EU+Nac) HRK
= Ukupna ugovorena vrijednost bespovratnih sredstava]]+Ugovori_OPULJP[[#This Row],[Javni doprinos korisnika - HRK]]+Ugovori_OPULJP[[#This Row],[Privatni doprinos korisnika - HRK]]</f>
        <v>1902522.38</v>
      </c>
      <c r="U2015" s="17" t="s">
        <v>32</v>
      </c>
      <c r="V2015" s="17" t="s">
        <v>710</v>
      </c>
      <c r="W2015" s="35" t="s">
        <v>7209</v>
      </c>
      <c r="X2015" s="35" t="s">
        <v>5041</v>
      </c>
      <c r="Y2015" s="11"/>
    </row>
    <row r="2016" spans="1:25" ht="63.75" customHeight="1" x14ac:dyDescent="0.2">
      <c r="A2016" s="119" t="s">
        <v>7210</v>
      </c>
      <c r="B2016" s="34" t="s">
        <v>700</v>
      </c>
      <c r="C2016" s="35" t="s">
        <v>5477</v>
      </c>
      <c r="D2016" s="35" t="s">
        <v>7097</v>
      </c>
      <c r="E2016" s="17" t="s">
        <v>74</v>
      </c>
      <c r="F2016" s="37" t="s">
        <v>7211</v>
      </c>
      <c r="G2016" s="37" t="s">
        <v>7212</v>
      </c>
      <c r="H2016" s="19">
        <v>43866</v>
      </c>
      <c r="I2016" s="19">
        <v>44474</v>
      </c>
      <c r="J2016" s="19" t="str">
        <f ca="1">IF(Ugovori_OPULJP[[#This Row],[DATUM ZAVRŠETKA OPERACIJE]]&lt;TODAY(),"završen","u provedbi")</f>
        <v>završen</v>
      </c>
      <c r="K2016" s="18" t="s">
        <v>152</v>
      </c>
      <c r="L2016" s="18" t="s">
        <v>31</v>
      </c>
      <c r="M2016" s="42">
        <v>0.85</v>
      </c>
      <c r="N2016" s="42">
        <v>0.15</v>
      </c>
      <c r="O2016" s="27">
        <f>Ugovori_OPULJP[[#This Row],[Bespovratna sredstva - Ukupno (EU+Nac) HRK
= Ukupna ugovorena vrijednost bespovratnih sredstava]]*Ugovori_OPULJP[[#This Row],[EU STOPA SUFINANCIRANJA %
EU CO-FINANCING RATE %]]</f>
        <v>1682094.1635</v>
      </c>
      <c r="P2016" s="27">
        <f>Ugovori_OPULJP[[#This Row],[Bespovratna sredstva - Ukupno (EU+Nac) HRK
= Ukupna ugovorena vrijednost bespovratnih sredstava]]*Ugovori_OPULJP[[#This Row],[STOPA NACIONALNOG SUFINANCIRANJA %]]</f>
        <v>296840.14649999997</v>
      </c>
      <c r="Q2016" s="27">
        <v>1978934.31</v>
      </c>
      <c r="R2016" s="27">
        <v>0</v>
      </c>
      <c r="S2016" s="27">
        <v>0</v>
      </c>
      <c r="T2016" s="20">
        <f>Ugovori_OPULJP[[#This Row],[Bespovratna sredstva - Ukupno (EU+Nac) HRK
= Ukupna ugovorena vrijednost bespovratnih sredstava]]+Ugovori_OPULJP[[#This Row],[Javni doprinos korisnika - HRK]]+Ugovori_OPULJP[[#This Row],[Privatni doprinos korisnika - HRK]]</f>
        <v>1978934.31</v>
      </c>
      <c r="U2016" s="17" t="s">
        <v>32</v>
      </c>
      <c r="V2016" s="17" t="s">
        <v>710</v>
      </c>
      <c r="W2016" s="35" t="s">
        <v>7213</v>
      </c>
      <c r="X2016" s="35" t="s">
        <v>5041</v>
      </c>
      <c r="Y2016" s="11"/>
    </row>
    <row r="2017" spans="1:25" ht="63.75" customHeight="1" x14ac:dyDescent="0.2">
      <c r="A2017" s="119" t="s">
        <v>7214</v>
      </c>
      <c r="B2017" s="34" t="s">
        <v>700</v>
      </c>
      <c r="C2017" s="35" t="s">
        <v>5477</v>
      </c>
      <c r="D2017" s="35" t="s">
        <v>7097</v>
      </c>
      <c r="E2017" s="17" t="s">
        <v>74</v>
      </c>
      <c r="F2017" s="37" t="s">
        <v>7215</v>
      </c>
      <c r="G2017" s="37" t="s">
        <v>7216</v>
      </c>
      <c r="H2017" s="19">
        <v>43866</v>
      </c>
      <c r="I2017" s="19">
        <v>44597</v>
      </c>
      <c r="J2017" s="19" t="str">
        <f ca="1">IF(Ugovori_OPULJP[[#This Row],[DATUM ZAVRŠETKA OPERACIJE]]&lt;TODAY(),"završen","u provedbi")</f>
        <v>završen</v>
      </c>
      <c r="K2017" s="18" t="s">
        <v>7217</v>
      </c>
      <c r="L2017" s="18" t="s">
        <v>102</v>
      </c>
      <c r="M2017" s="42">
        <v>0.85</v>
      </c>
      <c r="N2017" s="42">
        <v>0.15</v>
      </c>
      <c r="O2017" s="27">
        <f>Ugovori_OPULJP[[#This Row],[Bespovratna sredstva - Ukupno (EU+Nac) HRK
= Ukupna ugovorena vrijednost bespovratnih sredstava]]*Ugovori_OPULJP[[#This Row],[EU STOPA SUFINANCIRANJA %
EU CO-FINANCING RATE %]]</f>
        <v>1212878.923</v>
      </c>
      <c r="P2017" s="27">
        <f>Ugovori_OPULJP[[#This Row],[Bespovratna sredstva - Ukupno (EU+Nac) HRK
= Ukupna ugovorena vrijednost bespovratnih sredstava]]*Ugovori_OPULJP[[#This Row],[STOPA NACIONALNOG SUFINANCIRANJA %]]</f>
        <v>214037.45699999997</v>
      </c>
      <c r="Q2017" s="27">
        <v>1426916.38</v>
      </c>
      <c r="R2017" s="27">
        <v>0</v>
      </c>
      <c r="S2017" s="27">
        <v>0</v>
      </c>
      <c r="T2017" s="20">
        <f>Ugovori_OPULJP[[#This Row],[Bespovratna sredstva - Ukupno (EU+Nac) HRK
= Ukupna ugovorena vrijednost bespovratnih sredstava]]+Ugovori_OPULJP[[#This Row],[Javni doprinos korisnika - HRK]]+Ugovori_OPULJP[[#This Row],[Privatni doprinos korisnika - HRK]]</f>
        <v>1426916.38</v>
      </c>
      <c r="U2017" s="17" t="s">
        <v>32</v>
      </c>
      <c r="V2017" s="17" t="s">
        <v>710</v>
      </c>
      <c r="W2017" s="35" t="s">
        <v>7218</v>
      </c>
      <c r="X2017" s="35" t="s">
        <v>5041</v>
      </c>
      <c r="Y2017" s="11"/>
    </row>
    <row r="2018" spans="1:25" ht="51" customHeight="1" x14ac:dyDescent="0.2">
      <c r="A2018" s="119" t="s">
        <v>7219</v>
      </c>
      <c r="B2018" s="34" t="s">
        <v>700</v>
      </c>
      <c r="C2018" s="35" t="s">
        <v>5477</v>
      </c>
      <c r="D2018" s="35" t="s">
        <v>7097</v>
      </c>
      <c r="E2018" s="17" t="s">
        <v>74</v>
      </c>
      <c r="F2018" s="37" t="s">
        <v>7220</v>
      </c>
      <c r="G2018" s="37" t="s">
        <v>7221</v>
      </c>
      <c r="H2018" s="19">
        <v>43866</v>
      </c>
      <c r="I2018" s="19">
        <v>44597</v>
      </c>
      <c r="J2018" s="19" t="str">
        <f ca="1">IF(Ugovori_OPULJP[[#This Row],[DATUM ZAVRŠETKA OPERACIJE]]&lt;TODAY(),"završen","u provedbi")</f>
        <v>završen</v>
      </c>
      <c r="K2018" s="18" t="s">
        <v>2409</v>
      </c>
      <c r="L2018" s="18" t="s">
        <v>248</v>
      </c>
      <c r="M2018" s="42">
        <v>0.85</v>
      </c>
      <c r="N2018" s="42">
        <v>0.15</v>
      </c>
      <c r="O2018" s="27">
        <f>Ugovori_OPULJP[[#This Row],[Bespovratna sredstva - Ukupno (EU+Nac) HRK
= Ukupna ugovorena vrijednost bespovratnih sredstava]]*Ugovori_OPULJP[[#This Row],[EU STOPA SUFINANCIRANJA %
EU CO-FINANCING RATE %]]</f>
        <v>1591192.3670000001</v>
      </c>
      <c r="P2018" s="27">
        <f>Ugovori_OPULJP[[#This Row],[Bespovratna sredstva - Ukupno (EU+Nac) HRK
= Ukupna ugovorena vrijednost bespovratnih sredstava]]*Ugovori_OPULJP[[#This Row],[STOPA NACIONALNOG SUFINANCIRANJA %]]</f>
        <v>280798.65299999999</v>
      </c>
      <c r="Q2018" s="27">
        <v>1871991.02</v>
      </c>
      <c r="R2018" s="27">
        <v>0</v>
      </c>
      <c r="S2018" s="27">
        <v>0</v>
      </c>
      <c r="T2018" s="20">
        <f>Ugovori_OPULJP[[#This Row],[Bespovratna sredstva - Ukupno (EU+Nac) HRK
= Ukupna ugovorena vrijednost bespovratnih sredstava]]+Ugovori_OPULJP[[#This Row],[Javni doprinos korisnika - HRK]]+Ugovori_OPULJP[[#This Row],[Privatni doprinos korisnika - HRK]]</f>
        <v>1871991.02</v>
      </c>
      <c r="U2018" s="17" t="s">
        <v>32</v>
      </c>
      <c r="V2018" s="17" t="s">
        <v>710</v>
      </c>
      <c r="W2018" s="35" t="s">
        <v>7222</v>
      </c>
      <c r="X2018" s="35" t="s">
        <v>5041</v>
      </c>
      <c r="Y2018" s="11"/>
    </row>
    <row r="2019" spans="1:25" ht="51" customHeight="1" x14ac:dyDescent="0.2">
      <c r="A2019" s="119" t="s">
        <v>7223</v>
      </c>
      <c r="B2019" s="34" t="s">
        <v>700</v>
      </c>
      <c r="C2019" s="35" t="s">
        <v>5477</v>
      </c>
      <c r="D2019" s="35" t="s">
        <v>7097</v>
      </c>
      <c r="E2019" s="17" t="s">
        <v>74</v>
      </c>
      <c r="F2019" s="37" t="s">
        <v>7224</v>
      </c>
      <c r="G2019" s="37" t="s">
        <v>311</v>
      </c>
      <c r="H2019" s="19">
        <v>43866</v>
      </c>
      <c r="I2019" s="19">
        <v>44352</v>
      </c>
      <c r="J2019" s="19" t="str">
        <f ca="1">IF(Ugovori_OPULJP[[#This Row],[DATUM ZAVRŠETKA OPERACIJE]]&lt;TODAY(),"završen","u provedbi")</f>
        <v>završen</v>
      </c>
      <c r="K2019" s="18" t="s">
        <v>7225</v>
      </c>
      <c r="L2019" s="18" t="s">
        <v>248</v>
      </c>
      <c r="M2019" s="42">
        <v>0.85</v>
      </c>
      <c r="N2019" s="42">
        <v>0.15</v>
      </c>
      <c r="O2019" s="27">
        <f>Ugovori_OPULJP[[#This Row],[Bespovratna sredstva - Ukupno (EU+Nac) HRK
= Ukupna ugovorena vrijednost bespovratnih sredstava]]*Ugovori_OPULJP[[#This Row],[EU STOPA SUFINANCIRANJA %
EU CO-FINANCING RATE %]]</f>
        <v>1335065.76</v>
      </c>
      <c r="P2019" s="27">
        <f>Ugovori_OPULJP[[#This Row],[Bespovratna sredstva - Ukupno (EU+Nac) HRK
= Ukupna ugovorena vrijednost bespovratnih sredstava]]*Ugovori_OPULJP[[#This Row],[STOPA NACIONALNOG SUFINANCIRANJA %]]</f>
        <v>235599.84</v>
      </c>
      <c r="Q2019" s="27">
        <v>1570665.6</v>
      </c>
      <c r="R2019" s="27">
        <v>0</v>
      </c>
      <c r="S2019" s="27">
        <v>0</v>
      </c>
      <c r="T2019" s="20">
        <f>Ugovori_OPULJP[[#This Row],[Bespovratna sredstva - Ukupno (EU+Nac) HRK
= Ukupna ugovorena vrijednost bespovratnih sredstava]]+Ugovori_OPULJP[[#This Row],[Javni doprinos korisnika - HRK]]+Ugovori_OPULJP[[#This Row],[Privatni doprinos korisnika - HRK]]</f>
        <v>1570665.6</v>
      </c>
      <c r="U2019" s="17" t="s">
        <v>32</v>
      </c>
      <c r="V2019" s="17" t="s">
        <v>710</v>
      </c>
      <c r="W2019" s="35" t="s">
        <v>7226</v>
      </c>
      <c r="X2019" s="35" t="s">
        <v>5041</v>
      </c>
      <c r="Y2019" s="11"/>
    </row>
    <row r="2020" spans="1:25" ht="51" customHeight="1" x14ac:dyDescent="0.2">
      <c r="A2020" s="119" t="s">
        <v>7227</v>
      </c>
      <c r="B2020" s="34" t="s">
        <v>700</v>
      </c>
      <c r="C2020" s="35" t="s">
        <v>5477</v>
      </c>
      <c r="D2020" s="35" t="s">
        <v>7097</v>
      </c>
      <c r="E2020" s="17" t="s">
        <v>74</v>
      </c>
      <c r="F2020" s="37" t="s">
        <v>7228</v>
      </c>
      <c r="G2020" s="37" t="s">
        <v>7229</v>
      </c>
      <c r="H2020" s="19">
        <v>43866</v>
      </c>
      <c r="I2020" s="19">
        <v>44352</v>
      </c>
      <c r="J2020" s="19" t="str">
        <f ca="1">IF(Ugovori_OPULJP[[#This Row],[DATUM ZAVRŠETKA OPERACIJE]]&lt;TODAY(),"završen","u provedbi")</f>
        <v>završen</v>
      </c>
      <c r="K2020" s="18" t="s">
        <v>7230</v>
      </c>
      <c r="L2020" s="18" t="s">
        <v>248</v>
      </c>
      <c r="M2020" s="42">
        <v>0.85</v>
      </c>
      <c r="N2020" s="42">
        <v>0.15</v>
      </c>
      <c r="O2020" s="27">
        <f>Ugovori_OPULJP[[#This Row],[Bespovratna sredstva - Ukupno (EU+Nac) HRK
= Ukupna ugovorena vrijednost bespovratnih sredstava]]*Ugovori_OPULJP[[#This Row],[EU STOPA SUFINANCIRANJA %
EU CO-FINANCING RATE %]]</f>
        <v>1629131.25</v>
      </c>
      <c r="P2020" s="27">
        <f>Ugovori_OPULJP[[#This Row],[Bespovratna sredstva - Ukupno (EU+Nac) HRK
= Ukupna ugovorena vrijednost bespovratnih sredstava]]*Ugovori_OPULJP[[#This Row],[STOPA NACIONALNOG SUFINANCIRANJA %]]</f>
        <v>287493.75</v>
      </c>
      <c r="Q2020" s="27">
        <v>1916625</v>
      </c>
      <c r="R2020" s="27">
        <v>0</v>
      </c>
      <c r="S2020" s="27">
        <v>0</v>
      </c>
      <c r="T2020" s="20">
        <f>Ugovori_OPULJP[[#This Row],[Bespovratna sredstva - Ukupno (EU+Nac) HRK
= Ukupna ugovorena vrijednost bespovratnih sredstava]]+Ugovori_OPULJP[[#This Row],[Javni doprinos korisnika - HRK]]+Ugovori_OPULJP[[#This Row],[Privatni doprinos korisnika - HRK]]</f>
        <v>1916625</v>
      </c>
      <c r="U2020" s="17" t="s">
        <v>32</v>
      </c>
      <c r="V2020" s="17" t="s">
        <v>710</v>
      </c>
      <c r="W2020" s="35" t="s">
        <v>7231</v>
      </c>
      <c r="X2020" s="35" t="s">
        <v>5041</v>
      </c>
      <c r="Y2020" s="11"/>
    </row>
    <row r="2021" spans="1:25" ht="51" customHeight="1" x14ac:dyDescent="0.2">
      <c r="A2021" s="119" t="s">
        <v>7232</v>
      </c>
      <c r="B2021" s="34" t="s">
        <v>700</v>
      </c>
      <c r="C2021" s="35" t="s">
        <v>5477</v>
      </c>
      <c r="D2021" s="35" t="s">
        <v>7097</v>
      </c>
      <c r="E2021" s="17" t="s">
        <v>74</v>
      </c>
      <c r="F2021" s="37" t="s">
        <v>7233</v>
      </c>
      <c r="G2021" s="37" t="s">
        <v>7234</v>
      </c>
      <c r="H2021" s="19">
        <v>43866</v>
      </c>
      <c r="I2021" s="19">
        <v>44597</v>
      </c>
      <c r="J2021" s="19" t="str">
        <f ca="1">IF(Ugovori_OPULJP[[#This Row],[DATUM ZAVRŠETKA OPERACIJE]]&lt;TODAY(),"završen","u provedbi")</f>
        <v>završen</v>
      </c>
      <c r="K2021" s="18" t="s">
        <v>184</v>
      </c>
      <c r="L2021" s="18" t="s">
        <v>184</v>
      </c>
      <c r="M2021" s="42">
        <v>0.85</v>
      </c>
      <c r="N2021" s="42">
        <v>0.15</v>
      </c>
      <c r="O2021" s="27">
        <f>Ugovori_OPULJP[[#This Row],[Bespovratna sredstva - Ukupno (EU+Nac) HRK
= Ukupna ugovorena vrijednost bespovratnih sredstava]]*Ugovori_OPULJP[[#This Row],[EU STOPA SUFINANCIRANJA %
EU CO-FINANCING RATE %]]</f>
        <v>1388766.9749999999</v>
      </c>
      <c r="P2021" s="27">
        <f>Ugovori_OPULJP[[#This Row],[Bespovratna sredstva - Ukupno (EU+Nac) HRK
= Ukupna ugovorena vrijednost bespovratnih sredstava]]*Ugovori_OPULJP[[#This Row],[STOPA NACIONALNOG SUFINANCIRANJA %]]</f>
        <v>245076.52499999999</v>
      </c>
      <c r="Q2021" s="27">
        <v>1633843.5</v>
      </c>
      <c r="R2021" s="27">
        <v>0</v>
      </c>
      <c r="S2021" s="27">
        <v>0</v>
      </c>
      <c r="T2021" s="20">
        <f>Ugovori_OPULJP[[#This Row],[Bespovratna sredstva - Ukupno (EU+Nac) HRK
= Ukupna ugovorena vrijednost bespovratnih sredstava]]+Ugovori_OPULJP[[#This Row],[Javni doprinos korisnika - HRK]]+Ugovori_OPULJP[[#This Row],[Privatni doprinos korisnika - HRK]]</f>
        <v>1633843.5</v>
      </c>
      <c r="U2021" s="17" t="s">
        <v>32</v>
      </c>
      <c r="V2021" s="17" t="s">
        <v>710</v>
      </c>
      <c r="W2021" s="35" t="s">
        <v>7235</v>
      </c>
      <c r="X2021" s="35" t="s">
        <v>5041</v>
      </c>
      <c r="Y2021" s="11"/>
    </row>
    <row r="2022" spans="1:25" ht="76.5" customHeight="1" x14ac:dyDescent="0.2">
      <c r="A2022" s="119" t="s">
        <v>7236</v>
      </c>
      <c r="B2022" s="34" t="s">
        <v>700</v>
      </c>
      <c r="C2022" s="35" t="s">
        <v>5477</v>
      </c>
      <c r="D2022" s="35" t="s">
        <v>7097</v>
      </c>
      <c r="E2022" s="17" t="s">
        <v>74</v>
      </c>
      <c r="F2022" s="37" t="s">
        <v>7237</v>
      </c>
      <c r="G2022" s="37" t="s">
        <v>7238</v>
      </c>
      <c r="H2022" s="19">
        <v>43866</v>
      </c>
      <c r="I2022" s="19">
        <v>44597</v>
      </c>
      <c r="J2022" s="19" t="str">
        <f ca="1">IF(Ugovori_OPULJP[[#This Row],[DATUM ZAVRŠETKA OPERACIJE]]&lt;TODAY(),"završen","u provedbi")</f>
        <v>završen</v>
      </c>
      <c r="K2022" s="18" t="s">
        <v>92</v>
      </c>
      <c r="L2022" s="18" t="s">
        <v>92</v>
      </c>
      <c r="M2022" s="42">
        <v>0.85</v>
      </c>
      <c r="N2022" s="42">
        <v>0.15</v>
      </c>
      <c r="O2022" s="27">
        <f>Ugovori_OPULJP[[#This Row],[Bespovratna sredstva - Ukupno (EU+Nac) HRK
= Ukupna ugovorena vrijednost bespovratnih sredstava]]*Ugovori_OPULJP[[#This Row],[EU STOPA SUFINANCIRANJA %
EU CO-FINANCING RATE %]]</f>
        <v>1694324.0569999998</v>
      </c>
      <c r="P2022" s="27">
        <f>Ugovori_OPULJP[[#This Row],[Bespovratna sredstva - Ukupno (EU+Nac) HRK
= Ukupna ugovorena vrijednost bespovratnih sredstava]]*Ugovori_OPULJP[[#This Row],[STOPA NACIONALNOG SUFINANCIRANJA %]]</f>
        <v>298998.36299999995</v>
      </c>
      <c r="Q2022" s="27">
        <v>1993322.42</v>
      </c>
      <c r="R2022" s="27">
        <v>0</v>
      </c>
      <c r="S2022" s="27">
        <v>0</v>
      </c>
      <c r="T2022" s="20">
        <f>Ugovori_OPULJP[[#This Row],[Bespovratna sredstva - Ukupno (EU+Nac) HRK
= Ukupna ugovorena vrijednost bespovratnih sredstava]]+Ugovori_OPULJP[[#This Row],[Javni doprinos korisnika - HRK]]+Ugovori_OPULJP[[#This Row],[Privatni doprinos korisnika - HRK]]</f>
        <v>1993322.42</v>
      </c>
      <c r="U2022" s="17" t="s">
        <v>32</v>
      </c>
      <c r="V2022" s="17" t="s">
        <v>710</v>
      </c>
      <c r="W2022" s="35" t="s">
        <v>7239</v>
      </c>
      <c r="X2022" s="35" t="s">
        <v>5041</v>
      </c>
      <c r="Y2022" s="11"/>
    </row>
    <row r="2023" spans="1:25" ht="51" customHeight="1" x14ac:dyDescent="0.2">
      <c r="A2023" s="119" t="s">
        <v>7240</v>
      </c>
      <c r="B2023" s="34" t="s">
        <v>700</v>
      </c>
      <c r="C2023" s="35" t="s">
        <v>5477</v>
      </c>
      <c r="D2023" s="35" t="s">
        <v>7097</v>
      </c>
      <c r="E2023" s="17" t="s">
        <v>74</v>
      </c>
      <c r="F2023" s="37" t="s">
        <v>7241</v>
      </c>
      <c r="G2023" s="37" t="s">
        <v>7242</v>
      </c>
      <c r="H2023" s="19">
        <v>43866</v>
      </c>
      <c r="I2023" s="19">
        <v>44597</v>
      </c>
      <c r="J2023" s="19" t="str">
        <f ca="1">IF(Ugovori_OPULJP[[#This Row],[DATUM ZAVRŠETKA OPERACIJE]]&lt;TODAY(),"završen","u provedbi")</f>
        <v>završen</v>
      </c>
      <c r="K2023" s="18" t="s">
        <v>320</v>
      </c>
      <c r="L2023" s="18" t="s">
        <v>320</v>
      </c>
      <c r="M2023" s="42">
        <v>0.85</v>
      </c>
      <c r="N2023" s="42">
        <v>0.15</v>
      </c>
      <c r="O2023" s="27">
        <f>Ugovori_OPULJP[[#This Row],[Bespovratna sredstva - Ukupno (EU+Nac) HRK
= Ukupna ugovorena vrijednost bespovratnih sredstava]]*Ugovori_OPULJP[[#This Row],[EU STOPA SUFINANCIRANJA %
EU CO-FINANCING RATE %]]</f>
        <v>1124851.75</v>
      </c>
      <c r="P2023" s="27">
        <f>Ugovori_OPULJP[[#This Row],[Bespovratna sredstva - Ukupno (EU+Nac) HRK
= Ukupna ugovorena vrijednost bespovratnih sredstava]]*Ugovori_OPULJP[[#This Row],[STOPA NACIONALNOG SUFINANCIRANJA %]]</f>
        <v>198503.25</v>
      </c>
      <c r="Q2023" s="27">
        <v>1323355</v>
      </c>
      <c r="R2023" s="27">
        <v>0</v>
      </c>
      <c r="S2023" s="27">
        <v>0</v>
      </c>
      <c r="T2023" s="20">
        <f>Ugovori_OPULJP[[#This Row],[Bespovratna sredstva - Ukupno (EU+Nac) HRK
= Ukupna ugovorena vrijednost bespovratnih sredstava]]+Ugovori_OPULJP[[#This Row],[Javni doprinos korisnika - HRK]]+Ugovori_OPULJP[[#This Row],[Privatni doprinos korisnika - HRK]]</f>
        <v>1323355</v>
      </c>
      <c r="U2023" s="17" t="s">
        <v>32</v>
      </c>
      <c r="V2023" s="17" t="s">
        <v>710</v>
      </c>
      <c r="W2023" s="35" t="s">
        <v>7243</v>
      </c>
      <c r="X2023" s="35" t="s">
        <v>5041</v>
      </c>
      <c r="Y2023" s="11"/>
    </row>
    <row r="2024" spans="1:25" ht="51" customHeight="1" x14ac:dyDescent="0.2">
      <c r="A2024" s="119" t="s">
        <v>7244</v>
      </c>
      <c r="B2024" s="34" t="s">
        <v>700</v>
      </c>
      <c r="C2024" s="35" t="s">
        <v>5477</v>
      </c>
      <c r="D2024" s="35" t="s">
        <v>7097</v>
      </c>
      <c r="E2024" s="17" t="s">
        <v>74</v>
      </c>
      <c r="F2024" s="37" t="s">
        <v>7245</v>
      </c>
      <c r="G2024" s="37" t="s">
        <v>192</v>
      </c>
      <c r="H2024" s="19">
        <v>43866</v>
      </c>
      <c r="I2024" s="19">
        <v>44597</v>
      </c>
      <c r="J2024" s="19" t="str">
        <f ca="1">IF(Ugovori_OPULJP[[#This Row],[DATUM ZAVRŠETKA OPERACIJE]]&lt;TODAY(),"završen","u provedbi")</f>
        <v>završen</v>
      </c>
      <c r="K2024" s="18" t="s">
        <v>2409</v>
      </c>
      <c r="L2024" s="18" t="s">
        <v>82</v>
      </c>
      <c r="M2024" s="42">
        <v>0.85</v>
      </c>
      <c r="N2024" s="42">
        <v>0.15</v>
      </c>
      <c r="O2024" s="27">
        <f>Ugovori_OPULJP[[#This Row],[Bespovratna sredstva - Ukupno (EU+Nac) HRK
= Ukupna ugovorena vrijednost bespovratnih sredstava]]*Ugovori_OPULJP[[#This Row],[EU STOPA SUFINANCIRANJA %
EU CO-FINANCING RATE %]]</f>
        <v>1698186.1850000001</v>
      </c>
      <c r="P2024" s="27">
        <f>Ugovori_OPULJP[[#This Row],[Bespovratna sredstva - Ukupno (EU+Nac) HRK
= Ukupna ugovorena vrijednost bespovratnih sredstava]]*Ugovori_OPULJP[[#This Row],[STOPA NACIONALNOG SUFINANCIRANJA %]]</f>
        <v>299679.91499999998</v>
      </c>
      <c r="Q2024" s="27">
        <v>1997866.1</v>
      </c>
      <c r="R2024" s="27">
        <v>0</v>
      </c>
      <c r="S2024" s="27">
        <v>0</v>
      </c>
      <c r="T2024" s="20">
        <f>Ugovori_OPULJP[[#This Row],[Bespovratna sredstva - Ukupno (EU+Nac) HRK
= Ukupna ugovorena vrijednost bespovratnih sredstava]]+Ugovori_OPULJP[[#This Row],[Javni doprinos korisnika - HRK]]+Ugovori_OPULJP[[#This Row],[Privatni doprinos korisnika - HRK]]</f>
        <v>1997866.1</v>
      </c>
      <c r="U2024" s="17" t="s">
        <v>32</v>
      </c>
      <c r="V2024" s="17" t="s">
        <v>710</v>
      </c>
      <c r="W2024" s="35" t="s">
        <v>7246</v>
      </c>
      <c r="X2024" s="35" t="s">
        <v>5041</v>
      </c>
      <c r="Y2024" s="11"/>
    </row>
    <row r="2025" spans="1:25" ht="51" customHeight="1" x14ac:dyDescent="0.2">
      <c r="A2025" s="119" t="s">
        <v>7247</v>
      </c>
      <c r="B2025" s="34" t="s">
        <v>700</v>
      </c>
      <c r="C2025" s="35" t="s">
        <v>5477</v>
      </c>
      <c r="D2025" s="35" t="s">
        <v>7097</v>
      </c>
      <c r="E2025" s="17" t="s">
        <v>74</v>
      </c>
      <c r="F2025" s="37" t="s">
        <v>7248</v>
      </c>
      <c r="G2025" s="37" t="s">
        <v>7249</v>
      </c>
      <c r="H2025" s="19">
        <v>43866</v>
      </c>
      <c r="I2025" s="19">
        <v>44381</v>
      </c>
      <c r="J2025" s="19" t="str">
        <f ca="1">IF(Ugovori_OPULJP[[#This Row],[DATUM ZAVRŠETKA OPERACIJE]]&lt;TODAY(),"završen","u provedbi")</f>
        <v>završen</v>
      </c>
      <c r="K2025" s="18" t="s">
        <v>209</v>
      </c>
      <c r="L2025" s="18" t="s">
        <v>209</v>
      </c>
      <c r="M2025" s="42">
        <v>0.85</v>
      </c>
      <c r="N2025" s="42">
        <v>0.15</v>
      </c>
      <c r="O2025" s="27">
        <f>Ugovori_OPULJP[[#This Row],[Bespovratna sredstva - Ukupno (EU+Nac) HRK
= Ukupna ugovorena vrijednost bespovratnih sredstava]]*Ugovori_OPULJP[[#This Row],[EU STOPA SUFINANCIRANJA %
EU CO-FINANCING RATE %]]</f>
        <v>1649210.2729999998</v>
      </c>
      <c r="P2025" s="27">
        <f>Ugovori_OPULJP[[#This Row],[Bespovratna sredstva - Ukupno (EU+Nac) HRK
= Ukupna ugovorena vrijednost bespovratnih sredstava]]*Ugovori_OPULJP[[#This Row],[STOPA NACIONALNOG SUFINANCIRANJA %]]</f>
        <v>291037.10699999996</v>
      </c>
      <c r="Q2025" s="27">
        <v>1940247.38</v>
      </c>
      <c r="R2025" s="27">
        <v>0</v>
      </c>
      <c r="S2025" s="27">
        <v>0</v>
      </c>
      <c r="T2025" s="20">
        <f>Ugovori_OPULJP[[#This Row],[Bespovratna sredstva - Ukupno (EU+Nac) HRK
= Ukupna ugovorena vrijednost bespovratnih sredstava]]+Ugovori_OPULJP[[#This Row],[Javni doprinos korisnika - HRK]]+Ugovori_OPULJP[[#This Row],[Privatni doprinos korisnika - HRK]]</f>
        <v>1940247.38</v>
      </c>
      <c r="U2025" s="17" t="s">
        <v>32</v>
      </c>
      <c r="V2025" s="17" t="s">
        <v>710</v>
      </c>
      <c r="W2025" s="35" t="s">
        <v>7250</v>
      </c>
      <c r="X2025" s="35" t="s">
        <v>5041</v>
      </c>
      <c r="Y2025" s="11"/>
    </row>
    <row r="2026" spans="1:25" ht="51" customHeight="1" x14ac:dyDescent="0.2">
      <c r="A2026" s="119" t="s">
        <v>7251</v>
      </c>
      <c r="B2026" s="34" t="s">
        <v>700</v>
      </c>
      <c r="C2026" s="35" t="s">
        <v>5477</v>
      </c>
      <c r="D2026" s="35" t="s">
        <v>7097</v>
      </c>
      <c r="E2026" s="17" t="s">
        <v>74</v>
      </c>
      <c r="F2026" s="37" t="s">
        <v>3103</v>
      </c>
      <c r="G2026" s="37" t="s">
        <v>7252</v>
      </c>
      <c r="H2026" s="19">
        <v>43866</v>
      </c>
      <c r="I2026" s="19">
        <v>44597</v>
      </c>
      <c r="J2026" s="19" t="str">
        <f ca="1">IF(Ugovori_OPULJP[[#This Row],[DATUM ZAVRŠETKA OPERACIJE]]&lt;TODAY(),"završen","u provedbi")</f>
        <v>završen</v>
      </c>
      <c r="K2026" s="18" t="s">
        <v>82</v>
      </c>
      <c r="L2026" s="18" t="s">
        <v>31</v>
      </c>
      <c r="M2026" s="42">
        <v>0.85</v>
      </c>
      <c r="N2026" s="42">
        <v>0.15</v>
      </c>
      <c r="O2026" s="27">
        <f>Ugovori_OPULJP[[#This Row],[Bespovratna sredstva - Ukupno (EU+Nac) HRK
= Ukupna ugovorena vrijednost bespovratnih sredstava]]*Ugovori_OPULJP[[#This Row],[EU STOPA SUFINANCIRANJA %
EU CO-FINANCING RATE %]]</f>
        <v>1683148.784</v>
      </c>
      <c r="P2026" s="27">
        <f>Ugovori_OPULJP[[#This Row],[Bespovratna sredstva - Ukupno (EU+Nac) HRK
= Ukupna ugovorena vrijednost bespovratnih sredstava]]*Ugovori_OPULJP[[#This Row],[STOPA NACIONALNOG SUFINANCIRANJA %]]</f>
        <v>297026.25599999999</v>
      </c>
      <c r="Q2026" s="27">
        <v>1980175.04</v>
      </c>
      <c r="R2026" s="27">
        <v>0</v>
      </c>
      <c r="S2026" s="27">
        <v>0</v>
      </c>
      <c r="T2026" s="20">
        <f>Ugovori_OPULJP[[#This Row],[Bespovratna sredstva - Ukupno (EU+Nac) HRK
= Ukupna ugovorena vrijednost bespovratnih sredstava]]+Ugovori_OPULJP[[#This Row],[Javni doprinos korisnika - HRK]]+Ugovori_OPULJP[[#This Row],[Privatni doprinos korisnika - HRK]]</f>
        <v>1980175.04</v>
      </c>
      <c r="U2026" s="17" t="s">
        <v>32</v>
      </c>
      <c r="V2026" s="17" t="s">
        <v>710</v>
      </c>
      <c r="W2026" s="35" t="s">
        <v>7253</v>
      </c>
      <c r="X2026" s="35" t="s">
        <v>5041</v>
      </c>
      <c r="Y2026" s="11"/>
    </row>
    <row r="2027" spans="1:25" ht="51" customHeight="1" x14ac:dyDescent="0.2">
      <c r="A2027" s="119" t="s">
        <v>7254</v>
      </c>
      <c r="B2027" s="34" t="s">
        <v>700</v>
      </c>
      <c r="C2027" s="35" t="s">
        <v>5477</v>
      </c>
      <c r="D2027" s="35" t="s">
        <v>7097</v>
      </c>
      <c r="E2027" s="17" t="s">
        <v>74</v>
      </c>
      <c r="F2027" s="37" t="s">
        <v>7255</v>
      </c>
      <c r="G2027" s="37" t="s">
        <v>7256</v>
      </c>
      <c r="H2027" s="19">
        <v>43866</v>
      </c>
      <c r="I2027" s="19">
        <v>44597</v>
      </c>
      <c r="J2027" s="19" t="str">
        <f ca="1">IF(Ugovori_OPULJP[[#This Row],[DATUM ZAVRŠETKA OPERACIJE]]&lt;TODAY(),"završen","u provedbi")</f>
        <v>završen</v>
      </c>
      <c r="K2027" s="18" t="s">
        <v>2927</v>
      </c>
      <c r="L2027" s="18" t="s">
        <v>153</v>
      </c>
      <c r="M2027" s="42">
        <v>0.85</v>
      </c>
      <c r="N2027" s="42">
        <v>0.15</v>
      </c>
      <c r="O2027" s="27">
        <f>Ugovori_OPULJP[[#This Row],[Bespovratna sredstva - Ukupno (EU+Nac) HRK
= Ukupna ugovorena vrijednost bespovratnih sredstava]]*Ugovori_OPULJP[[#This Row],[EU STOPA SUFINANCIRANJA %
EU CO-FINANCING RATE %]]</f>
        <v>1556800.585</v>
      </c>
      <c r="P2027" s="27">
        <f>Ugovori_OPULJP[[#This Row],[Bespovratna sredstva - Ukupno (EU+Nac) HRK
= Ukupna ugovorena vrijednost bespovratnih sredstava]]*Ugovori_OPULJP[[#This Row],[STOPA NACIONALNOG SUFINANCIRANJA %]]</f>
        <v>274729.51500000001</v>
      </c>
      <c r="Q2027" s="27">
        <v>1831530.1</v>
      </c>
      <c r="R2027" s="27">
        <v>0</v>
      </c>
      <c r="S2027" s="27">
        <v>0</v>
      </c>
      <c r="T2027" s="20">
        <f>Ugovori_OPULJP[[#This Row],[Bespovratna sredstva - Ukupno (EU+Nac) HRK
= Ukupna ugovorena vrijednost bespovratnih sredstava]]+Ugovori_OPULJP[[#This Row],[Javni doprinos korisnika - HRK]]+Ugovori_OPULJP[[#This Row],[Privatni doprinos korisnika - HRK]]</f>
        <v>1831530.1</v>
      </c>
      <c r="U2027" s="17" t="s">
        <v>32</v>
      </c>
      <c r="V2027" s="17" t="s">
        <v>710</v>
      </c>
      <c r="W2027" s="35" t="s">
        <v>7257</v>
      </c>
      <c r="X2027" s="35" t="s">
        <v>5041</v>
      </c>
      <c r="Y2027" s="11"/>
    </row>
    <row r="2028" spans="1:25" ht="51" customHeight="1" x14ac:dyDescent="0.2">
      <c r="A2028" s="119" t="s">
        <v>7258</v>
      </c>
      <c r="B2028" s="34" t="s">
        <v>700</v>
      </c>
      <c r="C2028" s="35" t="s">
        <v>5477</v>
      </c>
      <c r="D2028" s="35" t="s">
        <v>7097</v>
      </c>
      <c r="E2028" s="17" t="s">
        <v>74</v>
      </c>
      <c r="F2028" s="37" t="s">
        <v>7259</v>
      </c>
      <c r="G2028" s="37" t="s">
        <v>7260</v>
      </c>
      <c r="H2028" s="19">
        <v>43866</v>
      </c>
      <c r="I2028" s="19">
        <v>44597</v>
      </c>
      <c r="J2028" s="19" t="str">
        <f ca="1">IF(Ugovori_OPULJP[[#This Row],[DATUM ZAVRŠETKA OPERACIJE]]&lt;TODAY(),"završen","u provedbi")</f>
        <v>završen</v>
      </c>
      <c r="K2028" s="18" t="s">
        <v>102</v>
      </c>
      <c r="L2028" s="18" t="s">
        <v>31</v>
      </c>
      <c r="M2028" s="42">
        <v>0.85</v>
      </c>
      <c r="N2028" s="42">
        <v>0.15</v>
      </c>
      <c r="O2028" s="27">
        <f>Ugovori_OPULJP[[#This Row],[Bespovratna sredstva - Ukupno (EU+Nac) HRK
= Ukupna ugovorena vrijednost bespovratnih sredstava]]*Ugovori_OPULJP[[#This Row],[EU STOPA SUFINANCIRANJA %
EU CO-FINANCING RATE %]]</f>
        <v>1490508.8979999998</v>
      </c>
      <c r="P2028" s="27">
        <f>Ugovori_OPULJP[[#This Row],[Bespovratna sredstva - Ukupno (EU+Nac) HRK
= Ukupna ugovorena vrijednost bespovratnih sredstava]]*Ugovori_OPULJP[[#This Row],[STOPA NACIONALNOG SUFINANCIRANJA %]]</f>
        <v>263030.98199999996</v>
      </c>
      <c r="Q2028" s="27">
        <v>1753539.88</v>
      </c>
      <c r="R2028" s="27">
        <v>0</v>
      </c>
      <c r="S2028" s="27">
        <v>0</v>
      </c>
      <c r="T2028" s="20">
        <f>Ugovori_OPULJP[[#This Row],[Bespovratna sredstva - Ukupno (EU+Nac) HRK
= Ukupna ugovorena vrijednost bespovratnih sredstava]]+Ugovori_OPULJP[[#This Row],[Javni doprinos korisnika - HRK]]+Ugovori_OPULJP[[#This Row],[Privatni doprinos korisnika - HRK]]</f>
        <v>1753539.88</v>
      </c>
      <c r="U2028" s="17" t="s">
        <v>32</v>
      </c>
      <c r="V2028" s="17" t="s">
        <v>710</v>
      </c>
      <c r="W2028" s="35" t="s">
        <v>7261</v>
      </c>
      <c r="X2028" s="35" t="s">
        <v>5041</v>
      </c>
      <c r="Y2028" s="11"/>
    </row>
    <row r="2029" spans="1:25" ht="51" customHeight="1" x14ac:dyDescent="0.2">
      <c r="A2029" s="119" t="s">
        <v>7262</v>
      </c>
      <c r="B2029" s="34" t="s">
        <v>700</v>
      </c>
      <c r="C2029" s="35" t="s">
        <v>5477</v>
      </c>
      <c r="D2029" s="35" t="s">
        <v>7097</v>
      </c>
      <c r="E2029" s="17" t="s">
        <v>74</v>
      </c>
      <c r="F2029" s="37" t="s">
        <v>7263</v>
      </c>
      <c r="G2029" s="37" t="s">
        <v>7264</v>
      </c>
      <c r="H2029" s="19">
        <v>43866</v>
      </c>
      <c r="I2029" s="19">
        <v>44352</v>
      </c>
      <c r="J2029" s="19" t="str">
        <f ca="1">IF(Ugovori_OPULJP[[#This Row],[DATUM ZAVRŠETKA OPERACIJE]]&lt;TODAY(),"završen","u provedbi")</f>
        <v>završen</v>
      </c>
      <c r="K2029" s="18" t="s">
        <v>31</v>
      </c>
      <c r="L2029" s="18" t="s">
        <v>31</v>
      </c>
      <c r="M2029" s="42">
        <v>0.85</v>
      </c>
      <c r="N2029" s="42">
        <v>0.15</v>
      </c>
      <c r="O2029" s="27">
        <f>Ugovori_OPULJP[[#This Row],[Bespovratna sredstva - Ukupno (EU+Nac) HRK
= Ukupna ugovorena vrijednost bespovratnih sredstava]]*Ugovori_OPULJP[[#This Row],[EU STOPA SUFINANCIRANJA %
EU CO-FINANCING RATE %]]</f>
        <v>501030.30700000003</v>
      </c>
      <c r="P2029" s="27">
        <f>Ugovori_OPULJP[[#This Row],[Bespovratna sredstva - Ukupno (EU+Nac) HRK
= Ukupna ugovorena vrijednost bespovratnih sredstava]]*Ugovori_OPULJP[[#This Row],[STOPA NACIONALNOG SUFINANCIRANJA %]]</f>
        <v>88417.112999999998</v>
      </c>
      <c r="Q2029" s="27">
        <v>589447.42000000004</v>
      </c>
      <c r="R2029" s="27">
        <v>0</v>
      </c>
      <c r="S2029" s="27">
        <v>0</v>
      </c>
      <c r="T2029" s="20">
        <f>Ugovori_OPULJP[[#This Row],[Bespovratna sredstva - Ukupno (EU+Nac) HRK
= Ukupna ugovorena vrijednost bespovratnih sredstava]]+Ugovori_OPULJP[[#This Row],[Javni doprinos korisnika - HRK]]+Ugovori_OPULJP[[#This Row],[Privatni doprinos korisnika - HRK]]</f>
        <v>589447.42000000004</v>
      </c>
      <c r="U2029" s="17" t="s">
        <v>32</v>
      </c>
      <c r="V2029" s="17" t="s">
        <v>710</v>
      </c>
      <c r="W2029" s="35" t="s">
        <v>7265</v>
      </c>
      <c r="X2029" s="35" t="s">
        <v>5041</v>
      </c>
      <c r="Y2029" s="11"/>
    </row>
    <row r="2030" spans="1:25" ht="51" customHeight="1" x14ac:dyDescent="0.2">
      <c r="A2030" s="119" t="s">
        <v>7266</v>
      </c>
      <c r="B2030" s="34" t="s">
        <v>700</v>
      </c>
      <c r="C2030" s="35" t="s">
        <v>5477</v>
      </c>
      <c r="D2030" s="35" t="s">
        <v>7097</v>
      </c>
      <c r="E2030" s="17" t="s">
        <v>74</v>
      </c>
      <c r="F2030" s="37" t="s">
        <v>7267</v>
      </c>
      <c r="G2030" s="37" t="s">
        <v>7268</v>
      </c>
      <c r="H2030" s="19">
        <v>43866</v>
      </c>
      <c r="I2030" s="19">
        <v>44597</v>
      </c>
      <c r="J2030" s="19" t="str">
        <f ca="1">IF(Ugovori_OPULJP[[#This Row],[DATUM ZAVRŠETKA OPERACIJE]]&lt;TODAY(),"završen","u provedbi")</f>
        <v>završen</v>
      </c>
      <c r="K2030" s="18" t="s">
        <v>82</v>
      </c>
      <c r="L2030" s="18" t="s">
        <v>82</v>
      </c>
      <c r="M2030" s="42">
        <v>0.85</v>
      </c>
      <c r="N2030" s="42">
        <v>0.15</v>
      </c>
      <c r="O2030" s="27">
        <f>Ugovori_OPULJP[[#This Row],[Bespovratna sredstva - Ukupno (EU+Nac) HRK
= Ukupna ugovorena vrijednost bespovratnih sredstava]]*Ugovori_OPULJP[[#This Row],[EU STOPA SUFINANCIRANJA %
EU CO-FINANCING RATE %]]</f>
        <v>1574516.5399999998</v>
      </c>
      <c r="P2030" s="27">
        <f>Ugovori_OPULJP[[#This Row],[Bespovratna sredstva - Ukupno (EU+Nac) HRK
= Ukupna ugovorena vrijednost bespovratnih sredstava]]*Ugovori_OPULJP[[#This Row],[STOPA NACIONALNOG SUFINANCIRANJA %]]</f>
        <v>277855.86</v>
      </c>
      <c r="Q2030" s="27">
        <v>1852372.4</v>
      </c>
      <c r="R2030" s="27">
        <v>0</v>
      </c>
      <c r="S2030" s="27">
        <v>0</v>
      </c>
      <c r="T2030" s="20">
        <f>Ugovori_OPULJP[[#This Row],[Bespovratna sredstva - Ukupno (EU+Nac) HRK
= Ukupna ugovorena vrijednost bespovratnih sredstava]]+Ugovori_OPULJP[[#This Row],[Javni doprinos korisnika - HRK]]+Ugovori_OPULJP[[#This Row],[Privatni doprinos korisnika - HRK]]</f>
        <v>1852372.4</v>
      </c>
      <c r="U2030" s="17" t="s">
        <v>32</v>
      </c>
      <c r="V2030" s="17" t="s">
        <v>710</v>
      </c>
      <c r="W2030" s="35" t="s">
        <v>7269</v>
      </c>
      <c r="X2030" s="35" t="s">
        <v>5041</v>
      </c>
      <c r="Y2030" s="11"/>
    </row>
    <row r="2031" spans="1:25" ht="51" customHeight="1" x14ac:dyDescent="0.2">
      <c r="A2031" s="119" t="s">
        <v>7270</v>
      </c>
      <c r="B2031" s="34" t="s">
        <v>700</v>
      </c>
      <c r="C2031" s="35" t="s">
        <v>5477</v>
      </c>
      <c r="D2031" s="35" t="s">
        <v>7097</v>
      </c>
      <c r="E2031" s="17" t="s">
        <v>74</v>
      </c>
      <c r="F2031" s="37" t="s">
        <v>7271</v>
      </c>
      <c r="G2031" s="37" t="s">
        <v>7272</v>
      </c>
      <c r="H2031" s="19">
        <v>43866</v>
      </c>
      <c r="I2031" s="19">
        <v>44597</v>
      </c>
      <c r="J2031" s="19" t="str">
        <f ca="1">IF(Ugovori_OPULJP[[#This Row],[DATUM ZAVRŠETKA OPERACIJE]]&lt;TODAY(),"završen","u provedbi")</f>
        <v>završen</v>
      </c>
      <c r="K2031" s="18" t="s">
        <v>184</v>
      </c>
      <c r="L2031" s="18" t="s">
        <v>184</v>
      </c>
      <c r="M2031" s="42">
        <v>0.85</v>
      </c>
      <c r="N2031" s="42">
        <v>0.15</v>
      </c>
      <c r="O2031" s="27">
        <f>Ugovori_OPULJP[[#This Row],[Bespovratna sredstva - Ukupno (EU+Nac) HRK
= Ukupna ugovorena vrijednost bespovratnih sredstava]]*Ugovori_OPULJP[[#This Row],[EU STOPA SUFINANCIRANJA %
EU CO-FINANCING RATE %]]</f>
        <v>1384259.4335</v>
      </c>
      <c r="P2031" s="27">
        <f>Ugovori_OPULJP[[#This Row],[Bespovratna sredstva - Ukupno (EU+Nac) HRK
= Ukupna ugovorena vrijednost bespovratnih sredstava]]*Ugovori_OPULJP[[#This Row],[STOPA NACIONALNOG SUFINANCIRANJA %]]</f>
        <v>244281.0765</v>
      </c>
      <c r="Q2031" s="27">
        <v>1628540.51</v>
      </c>
      <c r="R2031" s="27">
        <v>0</v>
      </c>
      <c r="S2031" s="27">
        <v>0</v>
      </c>
      <c r="T2031" s="20">
        <f>Ugovori_OPULJP[[#This Row],[Bespovratna sredstva - Ukupno (EU+Nac) HRK
= Ukupna ugovorena vrijednost bespovratnih sredstava]]+Ugovori_OPULJP[[#This Row],[Javni doprinos korisnika - HRK]]+Ugovori_OPULJP[[#This Row],[Privatni doprinos korisnika - HRK]]</f>
        <v>1628540.51</v>
      </c>
      <c r="U2031" s="17" t="s">
        <v>32</v>
      </c>
      <c r="V2031" s="17" t="s">
        <v>710</v>
      </c>
      <c r="W2031" s="35" t="s">
        <v>7273</v>
      </c>
      <c r="X2031" s="35" t="s">
        <v>5041</v>
      </c>
      <c r="Y2031" s="11"/>
    </row>
    <row r="2032" spans="1:25" ht="51" customHeight="1" x14ac:dyDescent="0.2">
      <c r="A2032" s="119" t="s">
        <v>7274</v>
      </c>
      <c r="B2032" s="34" t="s">
        <v>700</v>
      </c>
      <c r="C2032" s="35" t="s">
        <v>5477</v>
      </c>
      <c r="D2032" s="35" t="s">
        <v>7097</v>
      </c>
      <c r="E2032" s="17" t="s">
        <v>74</v>
      </c>
      <c r="F2032" s="37" t="s">
        <v>7275</v>
      </c>
      <c r="G2032" s="37" t="s">
        <v>7276</v>
      </c>
      <c r="H2032" s="19">
        <v>43866</v>
      </c>
      <c r="I2032" s="19">
        <v>44597</v>
      </c>
      <c r="J2032" s="19" t="str">
        <f ca="1">IF(Ugovori_OPULJP[[#This Row],[DATUM ZAVRŠETKA OPERACIJE]]&lt;TODAY(),"završen","u provedbi")</f>
        <v>završen</v>
      </c>
      <c r="K2032" s="18" t="s">
        <v>152</v>
      </c>
      <c r="L2032" s="18" t="s">
        <v>31</v>
      </c>
      <c r="M2032" s="42">
        <v>0.85</v>
      </c>
      <c r="N2032" s="42">
        <v>0.15</v>
      </c>
      <c r="O2032" s="27">
        <f>Ugovori_OPULJP[[#This Row],[Bespovratna sredstva - Ukupno (EU+Nac) HRK
= Ukupna ugovorena vrijednost bespovratnih sredstava]]*Ugovori_OPULJP[[#This Row],[EU STOPA SUFINANCIRANJA %
EU CO-FINANCING RATE %]]</f>
        <v>1575857.1854999999</v>
      </c>
      <c r="P2032" s="27">
        <f>Ugovori_OPULJP[[#This Row],[Bespovratna sredstva - Ukupno (EU+Nac) HRK
= Ukupna ugovorena vrijednost bespovratnih sredstava]]*Ugovori_OPULJP[[#This Row],[STOPA NACIONALNOG SUFINANCIRANJA %]]</f>
        <v>278092.44449999998</v>
      </c>
      <c r="Q2032" s="27">
        <v>1853949.63</v>
      </c>
      <c r="R2032" s="27">
        <v>0</v>
      </c>
      <c r="S2032" s="27">
        <v>0</v>
      </c>
      <c r="T2032" s="20">
        <f>Ugovori_OPULJP[[#This Row],[Bespovratna sredstva - Ukupno (EU+Nac) HRK
= Ukupna ugovorena vrijednost bespovratnih sredstava]]+Ugovori_OPULJP[[#This Row],[Javni doprinos korisnika - HRK]]+Ugovori_OPULJP[[#This Row],[Privatni doprinos korisnika - HRK]]</f>
        <v>1853949.63</v>
      </c>
      <c r="U2032" s="17" t="s">
        <v>32</v>
      </c>
      <c r="V2032" s="17" t="s">
        <v>710</v>
      </c>
      <c r="W2032" s="35" t="s">
        <v>7277</v>
      </c>
      <c r="X2032" s="35" t="s">
        <v>5041</v>
      </c>
      <c r="Y2032" s="11"/>
    </row>
    <row r="2033" spans="1:25" ht="51" customHeight="1" x14ac:dyDescent="0.2">
      <c r="A2033" s="119" t="s">
        <v>7278</v>
      </c>
      <c r="B2033" s="34" t="s">
        <v>700</v>
      </c>
      <c r="C2033" s="35" t="s">
        <v>5477</v>
      </c>
      <c r="D2033" s="35" t="s">
        <v>7097</v>
      </c>
      <c r="E2033" s="17" t="s">
        <v>74</v>
      </c>
      <c r="F2033" s="37" t="s">
        <v>7279</v>
      </c>
      <c r="G2033" s="37" t="s">
        <v>7280</v>
      </c>
      <c r="H2033" s="19">
        <v>43866</v>
      </c>
      <c r="I2033" s="19">
        <v>44597</v>
      </c>
      <c r="J2033" s="19" t="str">
        <f ca="1">IF(Ugovori_OPULJP[[#This Row],[DATUM ZAVRŠETKA OPERACIJE]]&lt;TODAY(),"završen","u provedbi")</f>
        <v>završen</v>
      </c>
      <c r="K2033" s="18" t="s">
        <v>152</v>
      </c>
      <c r="L2033" s="18" t="s">
        <v>31</v>
      </c>
      <c r="M2033" s="42">
        <v>0.85</v>
      </c>
      <c r="N2033" s="42">
        <v>0.15</v>
      </c>
      <c r="O2033" s="27">
        <f>Ugovori_OPULJP[[#This Row],[Bespovratna sredstva - Ukupno (EU+Nac) HRK
= Ukupna ugovorena vrijednost bespovratnih sredstava]]*Ugovori_OPULJP[[#This Row],[EU STOPA SUFINANCIRANJA %
EU CO-FINANCING RATE %]]</f>
        <v>1612347.575</v>
      </c>
      <c r="P2033" s="27">
        <f>Ugovori_OPULJP[[#This Row],[Bespovratna sredstva - Ukupno (EU+Nac) HRK
= Ukupna ugovorena vrijednost bespovratnih sredstava]]*Ugovori_OPULJP[[#This Row],[STOPA NACIONALNOG SUFINANCIRANJA %]]</f>
        <v>284531.92499999999</v>
      </c>
      <c r="Q2033" s="27">
        <v>1896879.5</v>
      </c>
      <c r="R2033" s="27">
        <v>0</v>
      </c>
      <c r="S2033" s="27">
        <v>0</v>
      </c>
      <c r="T2033" s="20">
        <f>Ugovori_OPULJP[[#This Row],[Bespovratna sredstva - Ukupno (EU+Nac) HRK
= Ukupna ugovorena vrijednost bespovratnih sredstava]]+Ugovori_OPULJP[[#This Row],[Javni doprinos korisnika - HRK]]+Ugovori_OPULJP[[#This Row],[Privatni doprinos korisnika - HRK]]</f>
        <v>1896879.5</v>
      </c>
      <c r="U2033" s="17" t="s">
        <v>32</v>
      </c>
      <c r="V2033" s="17" t="s">
        <v>710</v>
      </c>
      <c r="W2033" s="35" t="s">
        <v>7281</v>
      </c>
      <c r="X2033" s="35" t="s">
        <v>5041</v>
      </c>
      <c r="Y2033" s="11"/>
    </row>
    <row r="2034" spans="1:25" ht="51" customHeight="1" x14ac:dyDescent="0.2">
      <c r="A2034" s="119" t="s">
        <v>7282</v>
      </c>
      <c r="B2034" s="34" t="s">
        <v>700</v>
      </c>
      <c r="C2034" s="35" t="s">
        <v>5477</v>
      </c>
      <c r="D2034" s="35" t="s">
        <v>7097</v>
      </c>
      <c r="E2034" s="17" t="s">
        <v>74</v>
      </c>
      <c r="F2034" s="37" t="s">
        <v>7283</v>
      </c>
      <c r="G2034" s="37" t="s">
        <v>7284</v>
      </c>
      <c r="H2034" s="19">
        <v>43866</v>
      </c>
      <c r="I2034" s="19">
        <v>44597</v>
      </c>
      <c r="J2034" s="19" t="str">
        <f ca="1">IF(Ugovori_OPULJP[[#This Row],[DATUM ZAVRŠETKA OPERACIJE]]&lt;TODAY(),"završen","u provedbi")</f>
        <v>završen</v>
      </c>
      <c r="K2034" s="18" t="s">
        <v>7285</v>
      </c>
      <c r="L2034" s="18" t="s">
        <v>31</v>
      </c>
      <c r="M2034" s="42">
        <v>0.85</v>
      </c>
      <c r="N2034" s="42">
        <v>0.15</v>
      </c>
      <c r="O2034" s="27">
        <f>Ugovori_OPULJP[[#This Row],[Bespovratna sredstva - Ukupno (EU+Nac) HRK
= Ukupna ugovorena vrijednost bespovratnih sredstava]]*Ugovori_OPULJP[[#This Row],[EU STOPA SUFINANCIRANJA %
EU CO-FINANCING RATE %]]</f>
        <v>1390774.6409999998</v>
      </c>
      <c r="P2034" s="27">
        <f>Ugovori_OPULJP[[#This Row],[Bespovratna sredstva - Ukupno (EU+Nac) HRK
= Ukupna ugovorena vrijednost bespovratnih sredstava]]*Ugovori_OPULJP[[#This Row],[STOPA NACIONALNOG SUFINANCIRANJA %]]</f>
        <v>245430.81899999999</v>
      </c>
      <c r="Q2034" s="27">
        <v>1636205.46</v>
      </c>
      <c r="R2034" s="27">
        <v>0</v>
      </c>
      <c r="S2034" s="27">
        <v>0</v>
      </c>
      <c r="T2034" s="20">
        <f>Ugovori_OPULJP[[#This Row],[Bespovratna sredstva - Ukupno (EU+Nac) HRK
= Ukupna ugovorena vrijednost bespovratnih sredstava]]+Ugovori_OPULJP[[#This Row],[Javni doprinos korisnika - HRK]]+Ugovori_OPULJP[[#This Row],[Privatni doprinos korisnika - HRK]]</f>
        <v>1636205.46</v>
      </c>
      <c r="U2034" s="17" t="s">
        <v>32</v>
      </c>
      <c r="V2034" s="17" t="s">
        <v>710</v>
      </c>
      <c r="W2034" s="35" t="s">
        <v>7286</v>
      </c>
      <c r="X2034" s="35" t="s">
        <v>5041</v>
      </c>
      <c r="Y2034" s="11"/>
    </row>
    <row r="2035" spans="1:25" ht="51" customHeight="1" x14ac:dyDescent="0.2">
      <c r="A2035" s="119" t="s">
        <v>7287</v>
      </c>
      <c r="B2035" s="34" t="s">
        <v>700</v>
      </c>
      <c r="C2035" s="35" t="s">
        <v>5477</v>
      </c>
      <c r="D2035" s="35" t="s">
        <v>7097</v>
      </c>
      <c r="E2035" s="17" t="s">
        <v>74</v>
      </c>
      <c r="F2035" s="37" t="s">
        <v>7288</v>
      </c>
      <c r="G2035" s="37" t="s">
        <v>7289</v>
      </c>
      <c r="H2035" s="19">
        <v>43866</v>
      </c>
      <c r="I2035" s="19">
        <v>44597</v>
      </c>
      <c r="J2035" s="19" t="str">
        <f ca="1">IF(Ugovori_OPULJP[[#This Row],[DATUM ZAVRŠETKA OPERACIJE]]&lt;TODAY(),"završen","u provedbi")</f>
        <v>završen</v>
      </c>
      <c r="K2035" s="18" t="s">
        <v>82</v>
      </c>
      <c r="L2035" s="18" t="s">
        <v>82</v>
      </c>
      <c r="M2035" s="42">
        <v>0.85</v>
      </c>
      <c r="N2035" s="42">
        <v>0.15</v>
      </c>
      <c r="O2035" s="27">
        <f>Ugovori_OPULJP[[#This Row],[Bespovratna sredstva - Ukupno (EU+Nac) HRK
= Ukupna ugovorena vrijednost bespovratnih sredstava]]*Ugovori_OPULJP[[#This Row],[EU STOPA SUFINANCIRANJA %
EU CO-FINANCING RATE %]]</f>
        <v>1053830.4165000001</v>
      </c>
      <c r="P2035" s="27">
        <f>Ugovori_OPULJP[[#This Row],[Bespovratna sredstva - Ukupno (EU+Nac) HRK
= Ukupna ugovorena vrijednost bespovratnih sredstava]]*Ugovori_OPULJP[[#This Row],[STOPA NACIONALNOG SUFINANCIRANJA %]]</f>
        <v>185970.0735</v>
      </c>
      <c r="Q2035" s="27">
        <v>1239800.49</v>
      </c>
      <c r="R2035" s="27">
        <v>0</v>
      </c>
      <c r="S2035" s="27">
        <v>0</v>
      </c>
      <c r="T2035" s="20">
        <f>Ugovori_OPULJP[[#This Row],[Bespovratna sredstva - Ukupno (EU+Nac) HRK
= Ukupna ugovorena vrijednost bespovratnih sredstava]]+Ugovori_OPULJP[[#This Row],[Javni doprinos korisnika - HRK]]+Ugovori_OPULJP[[#This Row],[Privatni doprinos korisnika - HRK]]</f>
        <v>1239800.49</v>
      </c>
      <c r="U2035" s="17" t="s">
        <v>32</v>
      </c>
      <c r="V2035" s="17" t="s">
        <v>710</v>
      </c>
      <c r="W2035" s="35" t="s">
        <v>7290</v>
      </c>
      <c r="X2035" s="35" t="s">
        <v>5041</v>
      </c>
      <c r="Y2035" s="11"/>
    </row>
    <row r="2036" spans="1:25" ht="51" customHeight="1" x14ac:dyDescent="0.2">
      <c r="A2036" s="28" t="s">
        <v>7291</v>
      </c>
      <c r="B2036" s="24" t="s">
        <v>700</v>
      </c>
      <c r="C2036" s="35" t="s">
        <v>5477</v>
      </c>
      <c r="D2036" s="21" t="s">
        <v>7292</v>
      </c>
      <c r="E2036" s="44" t="s">
        <v>5048</v>
      </c>
      <c r="F2036" s="23" t="s">
        <v>7293</v>
      </c>
      <c r="G2036" s="23" t="s">
        <v>7294</v>
      </c>
      <c r="H2036" s="29">
        <v>44160</v>
      </c>
      <c r="I2036" s="29">
        <v>45071</v>
      </c>
      <c r="J2036" s="29" t="str">
        <f ca="1">IF(Ugovori_OPULJP[[#This Row],[DATUM ZAVRŠETKA OPERACIJE]]&lt;TODAY(),"završen","u provedbi")</f>
        <v>u provedbi</v>
      </c>
      <c r="K2036" s="43" t="s">
        <v>324</v>
      </c>
      <c r="L2036" s="22" t="s">
        <v>324</v>
      </c>
      <c r="M2036" s="42">
        <v>0.85</v>
      </c>
      <c r="N2036" s="42">
        <v>0.15</v>
      </c>
      <c r="O2036" s="27">
        <f>Ugovori_OPULJP[[#This Row],[Bespovratna sredstva - Ukupno (EU+Nac) HRK
= Ukupna ugovorena vrijednost bespovratnih sredstava]]*Ugovori_OPULJP[[#This Row],[EU STOPA SUFINANCIRANJA %
EU CO-FINANCING RATE %]]</f>
        <v>7848798.4165000003</v>
      </c>
      <c r="P2036" s="27">
        <f>Ugovori_OPULJP[[#This Row],[Bespovratna sredstva - Ukupno (EU+Nac) HRK
= Ukupna ugovorena vrijednost bespovratnih sredstava]]*Ugovori_OPULJP[[#This Row],[STOPA NACIONALNOG SUFINANCIRANJA %]]</f>
        <v>1385082.0734999999</v>
      </c>
      <c r="Q2036" s="20">
        <v>9233880.4900000002</v>
      </c>
      <c r="R2036" s="27">
        <v>0</v>
      </c>
      <c r="S2036" s="27">
        <v>0</v>
      </c>
      <c r="T2036" s="20">
        <f>Ugovori_OPULJP[[#This Row],[Bespovratna sredstva - Ukupno (EU+Nac) HRK
= Ukupna ugovorena vrijednost bespovratnih sredstava]]+Ugovori_OPULJP[[#This Row],[Javni doprinos korisnika - HRK]]+Ugovori_OPULJP[[#This Row],[Privatni doprinos korisnika - HRK]]</f>
        <v>9233880.4900000002</v>
      </c>
      <c r="U2036" s="44" t="s">
        <v>32</v>
      </c>
      <c r="V2036" s="44" t="s">
        <v>29</v>
      </c>
      <c r="W2036" s="21" t="s">
        <v>7295</v>
      </c>
      <c r="X2036" s="21" t="s">
        <v>5041</v>
      </c>
      <c r="Y2036" s="11"/>
    </row>
    <row r="2037" spans="1:25" ht="51" customHeight="1" x14ac:dyDescent="0.2">
      <c r="A2037" s="28" t="s">
        <v>7296</v>
      </c>
      <c r="B2037" s="24" t="s">
        <v>700</v>
      </c>
      <c r="C2037" s="21" t="s">
        <v>5477</v>
      </c>
      <c r="D2037" s="21" t="s">
        <v>7292</v>
      </c>
      <c r="E2037" s="44" t="s">
        <v>5048</v>
      </c>
      <c r="F2037" s="23" t="s">
        <v>7297</v>
      </c>
      <c r="G2037" s="23" t="s">
        <v>5289</v>
      </c>
      <c r="H2037" s="29">
        <v>44160</v>
      </c>
      <c r="I2037" s="29">
        <v>45071</v>
      </c>
      <c r="J2037" s="29" t="str">
        <f ca="1">IF(Ugovori_OPULJP[[#This Row],[DATUM ZAVRŠETKA OPERACIJE]]&lt;TODAY(),"završen","u provedbi")</f>
        <v>u provedbi</v>
      </c>
      <c r="K2037" s="22" t="s">
        <v>354</v>
      </c>
      <c r="L2037" s="22" t="s">
        <v>354</v>
      </c>
      <c r="M2037" s="42">
        <v>0.85</v>
      </c>
      <c r="N2037" s="42">
        <v>0.15</v>
      </c>
      <c r="O2037" s="27">
        <f>Ugovori_OPULJP[[#This Row],[Bespovratna sredstva - Ukupno (EU+Nac) HRK
= Ukupna ugovorena vrijednost bespovratnih sredstava]]*Ugovori_OPULJP[[#This Row],[EU STOPA SUFINANCIRANJA %
EU CO-FINANCING RATE %]]</f>
        <v>8513511.7955000009</v>
      </c>
      <c r="P2037" s="27">
        <f>Ugovori_OPULJP[[#This Row],[Bespovratna sredstva - Ukupno (EU+Nac) HRK
= Ukupna ugovorena vrijednost bespovratnih sredstava]]*Ugovori_OPULJP[[#This Row],[STOPA NACIONALNOG SUFINANCIRANJA %]]</f>
        <v>1502384.4345</v>
      </c>
      <c r="Q2037" s="20">
        <v>10015896.23</v>
      </c>
      <c r="R2037" s="27">
        <v>0</v>
      </c>
      <c r="S2037" s="27">
        <v>0</v>
      </c>
      <c r="T2037" s="20">
        <f>Ugovori_OPULJP[[#This Row],[Bespovratna sredstva - Ukupno (EU+Nac) HRK
= Ukupna ugovorena vrijednost bespovratnih sredstava]]+Ugovori_OPULJP[[#This Row],[Javni doprinos korisnika - HRK]]+Ugovori_OPULJP[[#This Row],[Privatni doprinos korisnika - HRK]]</f>
        <v>10015896.23</v>
      </c>
      <c r="U2037" s="44" t="s">
        <v>32</v>
      </c>
      <c r="V2037" s="44" t="s">
        <v>29</v>
      </c>
      <c r="W2037" s="21" t="s">
        <v>7298</v>
      </c>
      <c r="X2037" s="21" t="s">
        <v>5041</v>
      </c>
      <c r="Y2037" s="11"/>
    </row>
    <row r="2038" spans="1:25" ht="51" customHeight="1" x14ac:dyDescent="0.2">
      <c r="A2038" s="28" t="s">
        <v>7299</v>
      </c>
      <c r="B2038" s="24" t="s">
        <v>700</v>
      </c>
      <c r="C2038" s="21" t="s">
        <v>5477</v>
      </c>
      <c r="D2038" s="21" t="s">
        <v>7292</v>
      </c>
      <c r="E2038" s="44" t="s">
        <v>5048</v>
      </c>
      <c r="F2038" s="23" t="s">
        <v>7300</v>
      </c>
      <c r="G2038" s="37" t="s">
        <v>2417</v>
      </c>
      <c r="H2038" s="29">
        <v>44263</v>
      </c>
      <c r="I2038" s="29">
        <v>45177</v>
      </c>
      <c r="J2038" s="29" t="str">
        <f ca="1">IF(Ugovori_OPULJP[[#This Row],[DATUM ZAVRŠETKA OPERACIJE]]&lt;TODAY(),"završen","u provedbi")</f>
        <v>u provedbi</v>
      </c>
      <c r="K2038" s="22" t="s">
        <v>320</v>
      </c>
      <c r="L2038" s="22" t="s">
        <v>320</v>
      </c>
      <c r="M2038" s="42">
        <v>0.85</v>
      </c>
      <c r="N2038" s="42">
        <v>0.15</v>
      </c>
      <c r="O2038" s="27">
        <f>Ugovori_OPULJP[[#This Row],[Bespovratna sredstva - Ukupno (EU+Nac) HRK
= Ukupna ugovorena vrijednost bespovratnih sredstava]]*Ugovori_OPULJP[[#This Row],[EU STOPA SUFINANCIRANJA %
EU CO-FINANCING RATE %]]</f>
        <v>4948416.3635</v>
      </c>
      <c r="P2038" s="27">
        <f>Ugovori_OPULJP[[#This Row],[Bespovratna sredstva - Ukupno (EU+Nac) HRK
= Ukupna ugovorena vrijednost bespovratnih sredstava]]*Ugovori_OPULJP[[#This Row],[STOPA NACIONALNOG SUFINANCIRANJA %]]</f>
        <v>873249.94649999996</v>
      </c>
      <c r="Q2038" s="27">
        <v>5821666.3099999996</v>
      </c>
      <c r="R2038" s="27">
        <v>0</v>
      </c>
      <c r="S2038" s="27">
        <v>0</v>
      </c>
      <c r="T2038" s="20">
        <f>Ugovori_OPULJP[[#This Row],[Bespovratna sredstva - Ukupno (EU+Nac) HRK
= Ukupna ugovorena vrijednost bespovratnih sredstava]]+Ugovori_OPULJP[[#This Row],[Javni doprinos korisnika - HRK]]+Ugovori_OPULJP[[#This Row],[Privatni doprinos korisnika - HRK]]</f>
        <v>5821666.3099999996</v>
      </c>
      <c r="U2038" s="44" t="s">
        <v>32</v>
      </c>
      <c r="V2038" s="44" t="s">
        <v>29</v>
      </c>
      <c r="W2038" s="21" t="s">
        <v>7301</v>
      </c>
      <c r="X2038" s="21" t="s">
        <v>5041</v>
      </c>
      <c r="Y2038" s="11"/>
    </row>
    <row r="2039" spans="1:25" ht="51" customHeight="1" x14ac:dyDescent="0.2">
      <c r="A2039" s="28" t="s">
        <v>7302</v>
      </c>
      <c r="B2039" s="24" t="s">
        <v>700</v>
      </c>
      <c r="C2039" s="21" t="s">
        <v>5477</v>
      </c>
      <c r="D2039" s="21" t="s">
        <v>7292</v>
      </c>
      <c r="E2039" s="44" t="s">
        <v>5048</v>
      </c>
      <c r="F2039" s="23" t="s">
        <v>7303</v>
      </c>
      <c r="G2039" s="37" t="s">
        <v>242</v>
      </c>
      <c r="H2039" s="29">
        <v>44242</v>
      </c>
      <c r="I2039" s="29">
        <v>45153</v>
      </c>
      <c r="J2039" s="29" t="str">
        <f ca="1">IF(Ugovori_OPULJP[[#This Row],[DATUM ZAVRŠETKA OPERACIJE]]&lt;TODAY(),"završen","u provedbi")</f>
        <v>u provedbi</v>
      </c>
      <c r="K2039" s="22" t="s">
        <v>243</v>
      </c>
      <c r="L2039" s="22" t="s">
        <v>243</v>
      </c>
      <c r="M2039" s="42">
        <v>0.85</v>
      </c>
      <c r="N2039" s="42">
        <v>0.15</v>
      </c>
      <c r="O2039" s="27">
        <f>Ugovori_OPULJP[[#This Row],[Bespovratna sredstva - Ukupno (EU+Nac) HRK
= Ukupna ugovorena vrijednost bespovratnih sredstava]]*Ugovori_OPULJP[[#This Row],[EU STOPA SUFINANCIRANJA %
EU CO-FINANCING RATE %]]</f>
        <v>9942014.4089999981</v>
      </c>
      <c r="P2039" s="27">
        <f>Ugovori_OPULJP[[#This Row],[Bespovratna sredstva - Ukupno (EU+Nac) HRK
= Ukupna ugovorena vrijednost bespovratnih sredstava]]*Ugovori_OPULJP[[#This Row],[STOPA NACIONALNOG SUFINANCIRANJA %]]</f>
        <v>1754473.1309999998</v>
      </c>
      <c r="Q2039" s="20">
        <v>11696487.539999999</v>
      </c>
      <c r="R2039" s="27">
        <v>0</v>
      </c>
      <c r="S2039" s="27">
        <v>0</v>
      </c>
      <c r="T2039" s="20">
        <f>Ugovori_OPULJP[[#This Row],[Bespovratna sredstva - Ukupno (EU+Nac) HRK
= Ukupna ugovorena vrijednost bespovratnih sredstava]]+Ugovori_OPULJP[[#This Row],[Javni doprinos korisnika - HRK]]+Ugovori_OPULJP[[#This Row],[Privatni doprinos korisnika - HRK]]</f>
        <v>11696487.539999999</v>
      </c>
      <c r="U2039" s="44" t="s">
        <v>32</v>
      </c>
      <c r="V2039" s="44" t="s">
        <v>29</v>
      </c>
      <c r="W2039" s="21" t="s">
        <v>7304</v>
      </c>
      <c r="X2039" s="21" t="s">
        <v>5041</v>
      </c>
      <c r="Y2039" s="11"/>
    </row>
    <row r="2040" spans="1:25" ht="51" customHeight="1" x14ac:dyDescent="0.2">
      <c r="A2040" s="55" t="s">
        <v>7305</v>
      </c>
      <c r="B2040" s="24" t="s">
        <v>700</v>
      </c>
      <c r="C2040" s="21" t="s">
        <v>5477</v>
      </c>
      <c r="D2040" s="21" t="s">
        <v>7292</v>
      </c>
      <c r="E2040" s="44" t="s">
        <v>5048</v>
      </c>
      <c r="F2040" s="23" t="s">
        <v>7293</v>
      </c>
      <c r="G2040" s="23" t="s">
        <v>7306</v>
      </c>
      <c r="H2040" s="29">
        <v>44356</v>
      </c>
      <c r="I2040" s="29">
        <v>45269</v>
      </c>
      <c r="J2040" s="29" t="str">
        <f ca="1">IF(Ugovori_OPULJP[[#This Row],[DATUM ZAVRŠETKA OPERACIJE]]&lt;TODAY(),"završen","u provedbi")</f>
        <v>u provedbi</v>
      </c>
      <c r="K2040" s="43" t="s">
        <v>171</v>
      </c>
      <c r="L2040" s="43" t="s">
        <v>171</v>
      </c>
      <c r="M2040" s="65" t="s">
        <v>3052</v>
      </c>
      <c r="N2040" s="42">
        <v>0.15</v>
      </c>
      <c r="O2040" s="27">
        <f>Ugovori_OPULJP[[#This Row],[Bespovratna sredstva - Ukupno (EU+Nac) HRK
= Ukupna ugovorena vrijednost bespovratnih sredstava]]*Ugovori_OPULJP[[#This Row],[EU STOPA SUFINANCIRANJA %
EU CO-FINANCING RATE %]]</f>
        <v>9882200.9289999995</v>
      </c>
      <c r="P2040" s="27">
        <f>Ugovori_OPULJP[[#This Row],[Bespovratna sredstva - Ukupno (EU+Nac) HRK
= Ukupna ugovorena vrijednost bespovratnih sredstava]]*Ugovori_OPULJP[[#This Row],[STOPA NACIONALNOG SUFINANCIRANJA %]]</f>
        <v>1743917.811</v>
      </c>
      <c r="Q2040" s="20">
        <v>11626118.74</v>
      </c>
      <c r="R2040" s="27">
        <v>0</v>
      </c>
      <c r="S2040" s="27">
        <v>0</v>
      </c>
      <c r="T2040" s="20">
        <f>Ugovori_OPULJP[[#This Row],[Bespovratna sredstva - Ukupno (EU+Nac) HRK
= Ukupna ugovorena vrijednost bespovratnih sredstava]]+Ugovori_OPULJP[[#This Row],[Javni doprinos korisnika - HRK]]+Ugovori_OPULJP[[#This Row],[Privatni doprinos korisnika - HRK]]</f>
        <v>11626118.74</v>
      </c>
      <c r="U2040" s="44" t="s">
        <v>32</v>
      </c>
      <c r="V2040" s="44" t="s">
        <v>29</v>
      </c>
      <c r="W2040" s="21" t="s">
        <v>7307</v>
      </c>
      <c r="X2040" s="21" t="s">
        <v>5041</v>
      </c>
      <c r="Y2040" s="11"/>
    </row>
    <row r="2041" spans="1:25" ht="51" customHeight="1" x14ac:dyDescent="0.2">
      <c r="A2041" s="217" t="s">
        <v>7308</v>
      </c>
      <c r="B2041" s="24" t="s">
        <v>700</v>
      </c>
      <c r="C2041" s="21" t="s">
        <v>5477</v>
      </c>
      <c r="D2041" s="21" t="s">
        <v>7292</v>
      </c>
      <c r="E2041" s="44" t="s">
        <v>5048</v>
      </c>
      <c r="F2041" s="23" t="s">
        <v>7309</v>
      </c>
      <c r="G2041" s="23" t="s">
        <v>4443</v>
      </c>
      <c r="H2041" s="29">
        <v>44356</v>
      </c>
      <c r="I2041" s="29">
        <v>45269</v>
      </c>
      <c r="J2041" s="29" t="str">
        <f ca="1">IF(Ugovori_OPULJP[[#This Row],[DATUM ZAVRŠETKA OPERACIJE]]&lt;TODAY(),"završen","u provedbi")</f>
        <v>u provedbi</v>
      </c>
      <c r="K2041" s="22" t="s">
        <v>560</v>
      </c>
      <c r="L2041" s="43" t="s">
        <v>560</v>
      </c>
      <c r="M2041" s="86" t="s">
        <v>3052</v>
      </c>
      <c r="N2041" s="42">
        <v>0.15</v>
      </c>
      <c r="O2041" s="27">
        <f>Ugovori_OPULJP[[#This Row],[Bespovratna sredstva - Ukupno (EU+Nac) HRK
= Ukupna ugovorena vrijednost bespovratnih sredstava]]*Ugovori_OPULJP[[#This Row],[EU STOPA SUFINANCIRANJA %
EU CO-FINANCING RATE %]]</f>
        <v>5351427.7474999996</v>
      </c>
      <c r="P2041" s="27">
        <f>Ugovori_OPULJP[[#This Row],[Bespovratna sredstva - Ukupno (EU+Nac) HRK
= Ukupna ugovorena vrijednost bespovratnih sredstava]]*Ugovori_OPULJP[[#This Row],[STOPA NACIONALNOG SUFINANCIRANJA %]]</f>
        <v>944369.60249999992</v>
      </c>
      <c r="Q2041" s="20">
        <v>6295797.3499999996</v>
      </c>
      <c r="R2041" s="27">
        <v>0</v>
      </c>
      <c r="S2041" s="27">
        <v>0</v>
      </c>
      <c r="T2041" s="20">
        <f>Ugovori_OPULJP[[#This Row],[Bespovratna sredstva - Ukupno (EU+Nac) HRK
= Ukupna ugovorena vrijednost bespovratnih sredstava]]+Ugovori_OPULJP[[#This Row],[Javni doprinos korisnika - HRK]]+Ugovori_OPULJP[[#This Row],[Privatni doprinos korisnika - HRK]]</f>
        <v>6295797.3499999996</v>
      </c>
      <c r="U2041" s="44" t="s">
        <v>32</v>
      </c>
      <c r="V2041" s="44" t="s">
        <v>29</v>
      </c>
      <c r="W2041" s="56" t="s">
        <v>7310</v>
      </c>
      <c r="X2041" s="31" t="s">
        <v>5041</v>
      </c>
      <c r="Y2041" s="11"/>
    </row>
    <row r="2042" spans="1:25" ht="51" customHeight="1" x14ac:dyDescent="0.2">
      <c r="A2042" s="55" t="s">
        <v>7311</v>
      </c>
      <c r="B2042" s="24" t="s">
        <v>700</v>
      </c>
      <c r="C2042" s="21" t="s">
        <v>5477</v>
      </c>
      <c r="D2042" s="56" t="s">
        <v>7312</v>
      </c>
      <c r="E2042" s="44" t="s">
        <v>74</v>
      </c>
      <c r="F2042" s="23" t="s">
        <v>7313</v>
      </c>
      <c r="G2042" s="23" t="s">
        <v>5977</v>
      </c>
      <c r="H2042" s="29">
        <v>44146</v>
      </c>
      <c r="I2042" s="29">
        <v>44753</v>
      </c>
      <c r="J2042" s="29" t="str">
        <f ca="1">IF(Ugovori_OPULJP[[#This Row],[DATUM ZAVRŠETKA OPERACIJE]]&lt;TODAY(),"završen","u provedbi")</f>
        <v>završen</v>
      </c>
      <c r="K2042" s="43" t="s">
        <v>266</v>
      </c>
      <c r="L2042" s="22" t="s">
        <v>266</v>
      </c>
      <c r="M2042" s="42">
        <v>0.85</v>
      </c>
      <c r="N2042" s="42">
        <v>0.15</v>
      </c>
      <c r="O2042" s="27">
        <f>Ugovori_OPULJP[[#This Row],[Bespovratna sredstva - Ukupno (EU+Nac) HRK
= Ukupna ugovorena vrijednost bespovratnih sredstava]]*Ugovori_OPULJP[[#This Row],[EU STOPA SUFINANCIRANJA %
EU CO-FINANCING RATE %]]</f>
        <v>6585224.6179999998</v>
      </c>
      <c r="P2042" s="27">
        <f>Ugovori_OPULJP[[#This Row],[Bespovratna sredstva - Ukupno (EU+Nac) HRK
= Ukupna ugovorena vrijednost bespovratnih sredstava]]*Ugovori_OPULJP[[#This Row],[STOPA NACIONALNOG SUFINANCIRANJA %]]</f>
        <v>1162098.4620000001</v>
      </c>
      <c r="Q2042" s="20">
        <v>7747323.0800000001</v>
      </c>
      <c r="R2042" s="27">
        <v>0</v>
      </c>
      <c r="S2042" s="27">
        <v>0</v>
      </c>
      <c r="T2042" s="20">
        <f>Ugovori_OPULJP[[#This Row],[Bespovratna sredstva - Ukupno (EU+Nac) HRK
= Ukupna ugovorena vrijednost bespovratnih sredstava]]+Ugovori_OPULJP[[#This Row],[Javni doprinos korisnika - HRK]]+Ugovori_OPULJP[[#This Row],[Privatni doprinos korisnika - HRK]]</f>
        <v>7747323.0800000001</v>
      </c>
      <c r="U2042" s="44" t="s">
        <v>32</v>
      </c>
      <c r="V2042" s="44" t="s">
        <v>29</v>
      </c>
      <c r="W2042" s="21" t="s">
        <v>7314</v>
      </c>
      <c r="X2042" s="21" t="s">
        <v>5041</v>
      </c>
      <c r="Y2042" s="11"/>
    </row>
    <row r="2043" spans="1:25" ht="63.75" customHeight="1" x14ac:dyDescent="0.2">
      <c r="A2043" s="28" t="s">
        <v>7315</v>
      </c>
      <c r="B2043" s="24" t="s">
        <v>700</v>
      </c>
      <c r="C2043" s="21" t="s">
        <v>5477</v>
      </c>
      <c r="D2043" s="21" t="s">
        <v>7312</v>
      </c>
      <c r="E2043" s="44" t="s">
        <v>74</v>
      </c>
      <c r="F2043" s="23" t="s">
        <v>7316</v>
      </c>
      <c r="G2043" s="23" t="s">
        <v>7317</v>
      </c>
      <c r="H2043" s="29">
        <v>44158</v>
      </c>
      <c r="I2043" s="29">
        <v>44888</v>
      </c>
      <c r="J2043" s="29" t="str">
        <f ca="1">IF(Ugovori_OPULJP[[#This Row],[DATUM ZAVRŠETKA OPERACIJE]]&lt;TODAY(),"završen","u provedbi")</f>
        <v>u provedbi</v>
      </c>
      <c r="K2043" s="22" t="s">
        <v>7318</v>
      </c>
      <c r="L2043" s="22" t="s">
        <v>320</v>
      </c>
      <c r="M2043" s="42">
        <v>0.85</v>
      </c>
      <c r="N2043" s="42">
        <v>0.15</v>
      </c>
      <c r="O2043" s="27">
        <f>Ugovori_OPULJP[[#This Row],[Bespovratna sredstva - Ukupno (EU+Nac) HRK
= Ukupna ugovorena vrijednost bespovratnih sredstava]]*Ugovori_OPULJP[[#This Row],[EU STOPA SUFINANCIRANJA %
EU CO-FINANCING RATE %]]</f>
        <v>4163948.04</v>
      </c>
      <c r="P2043" s="27">
        <f>Ugovori_OPULJP[[#This Row],[Bespovratna sredstva - Ukupno (EU+Nac) HRK
= Ukupna ugovorena vrijednost bespovratnih sredstava]]*Ugovori_OPULJP[[#This Row],[STOPA NACIONALNOG SUFINANCIRANJA %]]</f>
        <v>734814.36</v>
      </c>
      <c r="Q2043" s="20">
        <v>4898762.4000000004</v>
      </c>
      <c r="R2043" s="27">
        <v>0</v>
      </c>
      <c r="S2043" s="27">
        <v>0</v>
      </c>
      <c r="T2043" s="20">
        <f>Ugovori_OPULJP[[#This Row],[Bespovratna sredstva - Ukupno (EU+Nac) HRK
= Ukupna ugovorena vrijednost bespovratnih sredstava]]+Ugovori_OPULJP[[#This Row],[Javni doprinos korisnika - HRK]]+Ugovori_OPULJP[[#This Row],[Privatni doprinos korisnika - HRK]]</f>
        <v>4898762.4000000004</v>
      </c>
      <c r="U2043" s="44" t="s">
        <v>32</v>
      </c>
      <c r="V2043" s="44" t="s">
        <v>29</v>
      </c>
      <c r="W2043" s="21" t="s">
        <v>7319</v>
      </c>
      <c r="X2043" s="21" t="s">
        <v>5041</v>
      </c>
      <c r="Y2043" s="11"/>
    </row>
    <row r="2044" spans="1:25" ht="51" customHeight="1" x14ac:dyDescent="0.2">
      <c r="A2044" s="217" t="s">
        <v>7320</v>
      </c>
      <c r="B2044" s="24" t="s">
        <v>700</v>
      </c>
      <c r="C2044" s="21" t="s">
        <v>5477</v>
      </c>
      <c r="D2044" s="21" t="s">
        <v>7312</v>
      </c>
      <c r="E2044" s="44" t="s">
        <v>74</v>
      </c>
      <c r="F2044" s="23" t="s">
        <v>7321</v>
      </c>
      <c r="G2044" s="23" t="s">
        <v>6028</v>
      </c>
      <c r="H2044" s="29">
        <v>44386</v>
      </c>
      <c r="I2044" s="29">
        <v>45116</v>
      </c>
      <c r="J2044" s="29" t="str">
        <f ca="1">IF(Ugovori_OPULJP[[#This Row],[DATUM ZAVRŠETKA OPERACIJE]]&lt;TODAY(),"završen","u provedbi")</f>
        <v>u provedbi</v>
      </c>
      <c r="K2044" s="43" t="s">
        <v>92</v>
      </c>
      <c r="L2044" s="43" t="s">
        <v>92</v>
      </c>
      <c r="M2044" s="65" t="s">
        <v>3052</v>
      </c>
      <c r="N2044" s="42">
        <v>0.15</v>
      </c>
      <c r="O2044" s="27">
        <f>Ugovori_OPULJP[[#This Row],[Bespovratna sredstva - Ukupno (EU+Nac) HRK
= Ukupna ugovorena vrijednost bespovratnih sredstava]]*Ugovori_OPULJP[[#This Row],[EU STOPA SUFINANCIRANJA %
EU CO-FINANCING RATE %]]</f>
        <v>3392551.7135000001</v>
      </c>
      <c r="P2044" s="27">
        <f>Ugovori_OPULJP[[#This Row],[Bespovratna sredstva - Ukupno (EU+Nac) HRK
= Ukupna ugovorena vrijednost bespovratnih sredstava]]*Ugovori_OPULJP[[#This Row],[STOPA NACIONALNOG SUFINANCIRANJA %]]</f>
        <v>598685.59649999999</v>
      </c>
      <c r="Q2044" s="20">
        <v>3991237.31</v>
      </c>
      <c r="R2044" s="27">
        <v>0</v>
      </c>
      <c r="S2044" s="27">
        <v>0</v>
      </c>
      <c r="T2044" s="20">
        <f>Ugovori_OPULJP[[#This Row],[Bespovratna sredstva - Ukupno (EU+Nac) HRK
= Ukupna ugovorena vrijednost bespovratnih sredstava]]+Ugovori_OPULJP[[#This Row],[Javni doprinos korisnika - HRK]]+Ugovori_OPULJP[[#This Row],[Privatni doprinos korisnika - HRK]]</f>
        <v>3991237.31</v>
      </c>
      <c r="U2044" s="44" t="s">
        <v>32</v>
      </c>
      <c r="V2044" s="44" t="s">
        <v>29</v>
      </c>
      <c r="W2044" s="56" t="s">
        <v>7322</v>
      </c>
      <c r="X2044" s="31" t="s">
        <v>5041</v>
      </c>
      <c r="Y2044" s="11"/>
    </row>
    <row r="2045" spans="1:25" ht="51" customHeight="1" x14ac:dyDescent="0.2">
      <c r="A2045" s="28" t="s">
        <v>7323</v>
      </c>
      <c r="B2045" s="24" t="s">
        <v>700</v>
      </c>
      <c r="C2045" s="21" t="s">
        <v>5477</v>
      </c>
      <c r="D2045" s="21" t="s">
        <v>7312</v>
      </c>
      <c r="E2045" s="44" t="s">
        <v>74</v>
      </c>
      <c r="F2045" s="23" t="s">
        <v>7324</v>
      </c>
      <c r="G2045" s="23" t="s">
        <v>5981</v>
      </c>
      <c r="H2045" s="29">
        <v>44146</v>
      </c>
      <c r="I2045" s="29">
        <v>44784</v>
      </c>
      <c r="J2045" s="29" t="str">
        <f ca="1">IF(Ugovori_OPULJP[[#This Row],[DATUM ZAVRŠETKA OPERACIJE]]&lt;TODAY(),"završen","u provedbi")</f>
        <v>u provedbi</v>
      </c>
      <c r="K2045" s="43" t="s">
        <v>77</v>
      </c>
      <c r="L2045" s="22" t="s">
        <v>77</v>
      </c>
      <c r="M2045" s="42">
        <v>0.85</v>
      </c>
      <c r="N2045" s="42">
        <v>0.15</v>
      </c>
      <c r="O2045" s="27">
        <f>Ugovori_OPULJP[[#This Row],[Bespovratna sredstva - Ukupno (EU+Nac) HRK
= Ukupna ugovorena vrijednost bespovratnih sredstava]]*Ugovori_OPULJP[[#This Row],[EU STOPA SUFINANCIRANJA %
EU CO-FINANCING RATE %]]</f>
        <v>6797295.0619999999</v>
      </c>
      <c r="P2045" s="27">
        <f>Ugovori_OPULJP[[#This Row],[Bespovratna sredstva - Ukupno (EU+Nac) HRK
= Ukupna ugovorena vrijednost bespovratnih sredstava]]*Ugovori_OPULJP[[#This Row],[STOPA NACIONALNOG SUFINANCIRANJA %]]</f>
        <v>1199522.6579999998</v>
      </c>
      <c r="Q2045" s="20">
        <v>7996817.7199999997</v>
      </c>
      <c r="R2045" s="27">
        <v>0</v>
      </c>
      <c r="S2045" s="27">
        <v>0</v>
      </c>
      <c r="T2045" s="20">
        <f>Ugovori_OPULJP[[#This Row],[Bespovratna sredstva - Ukupno (EU+Nac) HRK
= Ukupna ugovorena vrijednost bespovratnih sredstava]]+Ugovori_OPULJP[[#This Row],[Javni doprinos korisnika - HRK]]+Ugovori_OPULJP[[#This Row],[Privatni doprinos korisnika - HRK]]</f>
        <v>7996817.7199999997</v>
      </c>
      <c r="U2045" s="44" t="s">
        <v>32</v>
      </c>
      <c r="V2045" s="17" t="s">
        <v>29</v>
      </c>
      <c r="W2045" s="21" t="s">
        <v>7325</v>
      </c>
      <c r="X2045" s="21" t="s">
        <v>5041</v>
      </c>
      <c r="Y2045" s="11"/>
    </row>
    <row r="2046" spans="1:25" ht="51" customHeight="1" x14ac:dyDescent="0.2">
      <c r="A2046" s="217" t="s">
        <v>7326</v>
      </c>
      <c r="B2046" s="24" t="s">
        <v>700</v>
      </c>
      <c r="C2046" s="21" t="s">
        <v>5477</v>
      </c>
      <c r="D2046" s="21" t="s">
        <v>7312</v>
      </c>
      <c r="E2046" s="44" t="s">
        <v>74</v>
      </c>
      <c r="F2046" s="23" t="s">
        <v>7327</v>
      </c>
      <c r="G2046" s="23" t="s">
        <v>7328</v>
      </c>
      <c r="H2046" s="29">
        <v>44378</v>
      </c>
      <c r="I2046" s="29">
        <v>45108</v>
      </c>
      <c r="J2046" s="29" t="str">
        <f ca="1">IF(Ugovori_OPULJP[[#This Row],[DATUM ZAVRŠETKA OPERACIJE]]&lt;TODAY(),"završen","u provedbi")</f>
        <v>u provedbi</v>
      </c>
      <c r="K2046" s="43" t="s">
        <v>7329</v>
      </c>
      <c r="L2046" s="18" t="s">
        <v>402</v>
      </c>
      <c r="M2046" s="65" t="s">
        <v>3052</v>
      </c>
      <c r="N2046" s="42">
        <v>0.15</v>
      </c>
      <c r="O2046" s="27">
        <f>Ugovori_OPULJP[[#This Row],[Bespovratna sredstva - Ukupno (EU+Nac) HRK
= Ukupna ugovorena vrijednost bespovratnih sredstava]]*Ugovori_OPULJP[[#This Row],[EU STOPA SUFINANCIRANJA %
EU CO-FINANCING RATE %]]</f>
        <v>4284000</v>
      </c>
      <c r="P2046" s="27">
        <f>Ugovori_OPULJP[[#This Row],[Bespovratna sredstva - Ukupno (EU+Nac) HRK
= Ukupna ugovorena vrijednost bespovratnih sredstava]]*Ugovori_OPULJP[[#This Row],[STOPA NACIONALNOG SUFINANCIRANJA %]]</f>
        <v>756000</v>
      </c>
      <c r="Q2046" s="20">
        <v>5040000</v>
      </c>
      <c r="R2046" s="27">
        <v>0</v>
      </c>
      <c r="S2046" s="27">
        <v>0</v>
      </c>
      <c r="T2046" s="20">
        <f>Ugovori_OPULJP[[#This Row],[Bespovratna sredstva - Ukupno (EU+Nac) HRK
= Ukupna ugovorena vrijednost bespovratnih sredstava]]+Ugovori_OPULJP[[#This Row],[Javni doprinos korisnika - HRK]]+Ugovori_OPULJP[[#This Row],[Privatni doprinos korisnika - HRK]]</f>
        <v>5040000</v>
      </c>
      <c r="U2046" s="44" t="s">
        <v>32</v>
      </c>
      <c r="V2046" s="44" t="s">
        <v>29</v>
      </c>
      <c r="W2046" s="56" t="s">
        <v>7330</v>
      </c>
      <c r="X2046" s="31" t="s">
        <v>5041</v>
      </c>
      <c r="Y2046" s="11"/>
    </row>
    <row r="2047" spans="1:25" ht="51" customHeight="1" x14ac:dyDescent="0.2">
      <c r="A2047" s="217" t="s">
        <v>7331</v>
      </c>
      <c r="B2047" s="24" t="s">
        <v>700</v>
      </c>
      <c r="C2047" s="21" t="s">
        <v>5477</v>
      </c>
      <c r="D2047" s="21" t="s">
        <v>7312</v>
      </c>
      <c r="E2047" s="44" t="s">
        <v>74</v>
      </c>
      <c r="F2047" s="23" t="s">
        <v>7332</v>
      </c>
      <c r="G2047" s="23" t="s">
        <v>365</v>
      </c>
      <c r="H2047" s="29">
        <v>44378</v>
      </c>
      <c r="I2047" s="29">
        <v>45108</v>
      </c>
      <c r="J2047" s="29" t="str">
        <f ca="1">IF(Ugovori_OPULJP[[#This Row],[DATUM ZAVRŠETKA OPERACIJE]]&lt;TODAY(),"završen","u provedbi")</f>
        <v>u provedbi</v>
      </c>
      <c r="K2047" s="43" t="s">
        <v>7333</v>
      </c>
      <c r="L2047" s="43" t="s">
        <v>248</v>
      </c>
      <c r="M2047" s="65" t="s">
        <v>3052</v>
      </c>
      <c r="N2047" s="42">
        <v>0.15</v>
      </c>
      <c r="O2047" s="27">
        <f>Ugovori_OPULJP[[#This Row],[Bespovratna sredstva - Ukupno (EU+Nac) HRK
= Ukupna ugovorena vrijednost bespovratnih sredstava]]*Ugovori_OPULJP[[#This Row],[EU STOPA SUFINANCIRANJA %
EU CO-FINANCING RATE %]]</f>
        <v>2567083.7080000001</v>
      </c>
      <c r="P2047" s="27">
        <f>Ugovori_OPULJP[[#This Row],[Bespovratna sredstva - Ukupno (EU+Nac) HRK
= Ukupna ugovorena vrijednost bespovratnih sredstava]]*Ugovori_OPULJP[[#This Row],[STOPA NACIONALNOG SUFINANCIRANJA %]]</f>
        <v>453014.772</v>
      </c>
      <c r="Q2047" s="20">
        <v>3020098.48</v>
      </c>
      <c r="R2047" s="27">
        <v>0</v>
      </c>
      <c r="S2047" s="27">
        <v>0</v>
      </c>
      <c r="T2047" s="20">
        <f>Ugovori_OPULJP[[#This Row],[Bespovratna sredstva - Ukupno (EU+Nac) HRK
= Ukupna ugovorena vrijednost bespovratnih sredstava]]+Ugovori_OPULJP[[#This Row],[Javni doprinos korisnika - HRK]]+Ugovori_OPULJP[[#This Row],[Privatni doprinos korisnika - HRK]]</f>
        <v>3020098.48</v>
      </c>
      <c r="U2047" s="44" t="s">
        <v>32</v>
      </c>
      <c r="V2047" s="44" t="s">
        <v>29</v>
      </c>
      <c r="W2047" s="21" t="s">
        <v>7334</v>
      </c>
      <c r="X2047" s="31" t="s">
        <v>5041</v>
      </c>
      <c r="Y2047" s="11"/>
    </row>
    <row r="2048" spans="1:25" ht="63.75" customHeight="1" x14ac:dyDescent="0.2">
      <c r="A2048" s="55" t="s">
        <v>7335</v>
      </c>
      <c r="B2048" s="24" t="s">
        <v>700</v>
      </c>
      <c r="C2048" s="21" t="s">
        <v>5477</v>
      </c>
      <c r="D2048" s="21" t="s">
        <v>7312</v>
      </c>
      <c r="E2048" s="44" t="s">
        <v>74</v>
      </c>
      <c r="F2048" s="23" t="s">
        <v>7336</v>
      </c>
      <c r="G2048" s="23" t="s">
        <v>5994</v>
      </c>
      <c r="H2048" s="29">
        <v>44376</v>
      </c>
      <c r="I2048" s="29">
        <v>45106</v>
      </c>
      <c r="J2048" s="29" t="str">
        <f ca="1">IF(Ugovori_OPULJP[[#This Row],[DATUM ZAVRŠETKA OPERACIJE]]&lt;TODAY(),"završen","u provedbi")</f>
        <v>u provedbi</v>
      </c>
      <c r="K2048" s="43" t="s">
        <v>153</v>
      </c>
      <c r="L2048" s="18" t="s">
        <v>153</v>
      </c>
      <c r="M2048" s="42">
        <v>0.85</v>
      </c>
      <c r="N2048" s="42">
        <v>0.15</v>
      </c>
      <c r="O2048" s="27">
        <f>Ugovori_OPULJP[[#This Row],[Bespovratna sredstva - Ukupno (EU+Nac) HRK
= Ukupna ugovorena vrijednost bespovratnih sredstava]]*Ugovori_OPULJP[[#This Row],[EU STOPA SUFINANCIRANJA %
EU CO-FINANCING RATE %]]</f>
        <v>6415162.432</v>
      </c>
      <c r="P2048" s="27">
        <f>Ugovori_OPULJP[[#This Row],[Bespovratna sredstva - Ukupno (EU+Nac) HRK
= Ukupna ugovorena vrijednost bespovratnih sredstava]]*Ugovori_OPULJP[[#This Row],[STOPA NACIONALNOG SUFINANCIRANJA %]]</f>
        <v>1132087.4879999999</v>
      </c>
      <c r="Q2048" s="20">
        <v>7547249.9199999999</v>
      </c>
      <c r="R2048" s="27">
        <v>0</v>
      </c>
      <c r="S2048" s="27">
        <v>0</v>
      </c>
      <c r="T2048" s="20">
        <f>Ugovori_OPULJP[[#This Row],[Bespovratna sredstva - Ukupno (EU+Nac) HRK
= Ukupna ugovorena vrijednost bespovratnih sredstava]]+Ugovori_OPULJP[[#This Row],[Javni doprinos korisnika - HRK]]+Ugovori_OPULJP[[#This Row],[Privatni doprinos korisnika - HRK]]</f>
        <v>7547249.9199999999</v>
      </c>
      <c r="U2048" s="17" t="s">
        <v>32</v>
      </c>
      <c r="V2048" s="17" t="s">
        <v>29</v>
      </c>
      <c r="W2048" s="21" t="s">
        <v>7337</v>
      </c>
      <c r="X2048" s="31" t="s">
        <v>5041</v>
      </c>
      <c r="Y2048" s="11"/>
    </row>
    <row r="2049" spans="1:25" ht="51" customHeight="1" x14ac:dyDescent="0.2">
      <c r="A2049" s="28" t="s">
        <v>7338</v>
      </c>
      <c r="B2049" s="24" t="s">
        <v>700</v>
      </c>
      <c r="C2049" s="21" t="s">
        <v>5477</v>
      </c>
      <c r="D2049" s="21" t="s">
        <v>7312</v>
      </c>
      <c r="E2049" s="44" t="s">
        <v>74</v>
      </c>
      <c r="F2049" s="23" t="s">
        <v>7339</v>
      </c>
      <c r="G2049" s="23" t="s">
        <v>6418</v>
      </c>
      <c r="H2049" s="29">
        <v>44494</v>
      </c>
      <c r="I2049" s="29">
        <v>45224</v>
      </c>
      <c r="J2049" s="29" t="str">
        <f ca="1">IF(Ugovori_OPULJP[[#This Row],[DATUM ZAVRŠETKA OPERACIJE]]&lt;TODAY(),"završen","u provedbi")</f>
        <v>u provedbi</v>
      </c>
      <c r="K2049" s="43" t="s">
        <v>198</v>
      </c>
      <c r="L2049" s="43" t="s">
        <v>198</v>
      </c>
      <c r="M2049" s="42">
        <v>0.85</v>
      </c>
      <c r="N2049" s="42">
        <v>0.15</v>
      </c>
      <c r="O2049" s="27">
        <f>Ugovori_OPULJP[[#This Row],[Bespovratna sredstva - Ukupno (EU+Nac) HRK
= Ukupna ugovorena vrijednost bespovratnih sredstava]]*Ugovori_OPULJP[[#This Row],[EU STOPA SUFINANCIRANJA %
EU CO-FINANCING RATE %]]</f>
        <v>6793764.9779999992</v>
      </c>
      <c r="P2049" s="27">
        <f>Ugovori_OPULJP[[#This Row],[Bespovratna sredstva - Ukupno (EU+Nac) HRK
= Ukupna ugovorena vrijednost bespovratnih sredstava]]*Ugovori_OPULJP[[#This Row],[STOPA NACIONALNOG SUFINANCIRANJA %]]</f>
        <v>1198899.7019999998</v>
      </c>
      <c r="Q2049" s="20">
        <v>7992664.6799999997</v>
      </c>
      <c r="R2049" s="27">
        <v>0</v>
      </c>
      <c r="S2049" s="27">
        <v>0</v>
      </c>
      <c r="T2049" s="20">
        <f>Ugovori_OPULJP[[#This Row],[Bespovratna sredstva - Ukupno (EU+Nac) HRK
= Ukupna ugovorena vrijednost bespovratnih sredstava]]+Ugovori_OPULJP[[#This Row],[Javni doprinos korisnika - HRK]]+Ugovori_OPULJP[[#This Row],[Privatni doprinos korisnika - HRK]]</f>
        <v>7992664.6799999997</v>
      </c>
      <c r="U2049" s="44" t="s">
        <v>32</v>
      </c>
      <c r="V2049" s="44" t="s">
        <v>29</v>
      </c>
      <c r="W2049" s="21" t="s">
        <v>7340</v>
      </c>
      <c r="X2049" s="21" t="s">
        <v>5041</v>
      </c>
      <c r="Y2049" s="11"/>
    </row>
    <row r="2050" spans="1:25" ht="51" customHeight="1" x14ac:dyDescent="0.2">
      <c r="A2050" s="28" t="s">
        <v>7341</v>
      </c>
      <c r="B2050" s="24" t="s">
        <v>700</v>
      </c>
      <c r="C2050" s="21" t="s">
        <v>5477</v>
      </c>
      <c r="D2050" s="21" t="s">
        <v>7312</v>
      </c>
      <c r="E2050" s="44" t="s">
        <v>74</v>
      </c>
      <c r="F2050" s="23" t="s">
        <v>7342</v>
      </c>
      <c r="G2050" s="37" t="s">
        <v>2492</v>
      </c>
      <c r="H2050" s="29">
        <v>44378</v>
      </c>
      <c r="I2050" s="29">
        <v>45108</v>
      </c>
      <c r="J2050" s="29" t="str">
        <f ca="1">IF(Ugovori_OPULJP[[#This Row],[DATUM ZAVRŠETKA OPERACIJE]]&lt;TODAY(),"završen","u provedbi")</f>
        <v>u provedbi</v>
      </c>
      <c r="K2050" s="22" t="s">
        <v>266</v>
      </c>
      <c r="L2050" s="22" t="s">
        <v>266</v>
      </c>
      <c r="M2050" s="65" t="s">
        <v>3052</v>
      </c>
      <c r="N2050" s="42">
        <v>0.15</v>
      </c>
      <c r="O2050" s="27">
        <f>Ugovori_OPULJP[[#This Row],[Bespovratna sredstva - Ukupno (EU+Nac) HRK
= Ukupna ugovorena vrijednost bespovratnih sredstava]]*Ugovori_OPULJP[[#This Row],[EU STOPA SUFINANCIRANJA %
EU CO-FINANCING RATE %]]</f>
        <v>3155880</v>
      </c>
      <c r="P2050" s="27">
        <f>Ugovori_OPULJP[[#This Row],[Bespovratna sredstva - Ukupno (EU+Nac) HRK
= Ukupna ugovorena vrijednost bespovratnih sredstava]]*Ugovori_OPULJP[[#This Row],[STOPA NACIONALNOG SUFINANCIRANJA %]]</f>
        <v>556920</v>
      </c>
      <c r="Q2050" s="20">
        <v>3712800</v>
      </c>
      <c r="R2050" s="27">
        <v>0</v>
      </c>
      <c r="S2050" s="27">
        <v>0</v>
      </c>
      <c r="T2050" s="20">
        <f>Ugovori_OPULJP[[#This Row],[Bespovratna sredstva - Ukupno (EU+Nac) HRK
= Ukupna ugovorena vrijednost bespovratnih sredstava]]+Ugovori_OPULJP[[#This Row],[Javni doprinos korisnika - HRK]]+Ugovori_OPULJP[[#This Row],[Privatni doprinos korisnika - HRK]]</f>
        <v>3712800</v>
      </c>
      <c r="U2050" s="44" t="s">
        <v>32</v>
      </c>
      <c r="V2050" s="44" t="s">
        <v>29</v>
      </c>
      <c r="W2050" s="21" t="s">
        <v>7343</v>
      </c>
      <c r="X2050" s="21" t="s">
        <v>5041</v>
      </c>
      <c r="Y2050" s="11"/>
    </row>
    <row r="2051" spans="1:25" ht="51" customHeight="1" x14ac:dyDescent="0.2">
      <c r="A2051" s="28" t="s">
        <v>7344</v>
      </c>
      <c r="B2051" s="24" t="s">
        <v>700</v>
      </c>
      <c r="C2051" s="21" t="s">
        <v>5477</v>
      </c>
      <c r="D2051" s="21" t="s">
        <v>7312</v>
      </c>
      <c r="E2051" s="44" t="s">
        <v>74</v>
      </c>
      <c r="F2051" s="23" t="s">
        <v>7345</v>
      </c>
      <c r="G2051" s="23" t="s">
        <v>7346</v>
      </c>
      <c r="H2051" s="29">
        <v>44377</v>
      </c>
      <c r="I2051" s="29">
        <v>45107</v>
      </c>
      <c r="J2051" s="29" t="str">
        <f ca="1">IF(Ugovori_OPULJP[[#This Row],[DATUM ZAVRŠETKA OPERACIJE]]&lt;TODAY(),"završen","u provedbi")</f>
        <v>u provedbi</v>
      </c>
      <c r="K2051" s="22" t="s">
        <v>324</v>
      </c>
      <c r="L2051" s="22" t="s">
        <v>324</v>
      </c>
      <c r="M2051" s="65" t="s">
        <v>3052</v>
      </c>
      <c r="N2051" s="42">
        <v>0.15</v>
      </c>
      <c r="O2051" s="27">
        <f>Ugovori_OPULJP[[#This Row],[Bespovratna sredstva - Ukupno (EU+Nac) HRK
= Ukupna ugovorena vrijednost bespovratnih sredstava]]*Ugovori_OPULJP[[#This Row],[EU STOPA SUFINANCIRANJA %
EU CO-FINANCING RATE %]]</f>
        <v>4560305.199</v>
      </c>
      <c r="P2051" s="27">
        <f>Ugovori_OPULJP[[#This Row],[Bespovratna sredstva - Ukupno (EU+Nac) HRK
= Ukupna ugovorena vrijednost bespovratnih sredstava]]*Ugovori_OPULJP[[#This Row],[STOPA NACIONALNOG SUFINANCIRANJA %]]</f>
        <v>804759.74100000004</v>
      </c>
      <c r="Q2051" s="20">
        <v>5365064.9400000004</v>
      </c>
      <c r="R2051" s="27">
        <v>0</v>
      </c>
      <c r="S2051" s="27">
        <v>0</v>
      </c>
      <c r="T2051" s="20">
        <f>Ugovori_OPULJP[[#This Row],[Bespovratna sredstva - Ukupno (EU+Nac) HRK
= Ukupna ugovorena vrijednost bespovratnih sredstava]]+Ugovori_OPULJP[[#This Row],[Javni doprinos korisnika - HRK]]+Ugovori_OPULJP[[#This Row],[Privatni doprinos korisnika - HRK]]</f>
        <v>5365064.9400000004</v>
      </c>
      <c r="U2051" s="44" t="s">
        <v>32</v>
      </c>
      <c r="V2051" s="44" t="s">
        <v>29</v>
      </c>
      <c r="W2051" s="21" t="s">
        <v>7347</v>
      </c>
      <c r="X2051" s="21" t="s">
        <v>5041</v>
      </c>
      <c r="Y2051" s="11"/>
    </row>
    <row r="2052" spans="1:25" ht="51" customHeight="1" x14ac:dyDescent="0.2">
      <c r="A2052" s="217" t="s">
        <v>7348</v>
      </c>
      <c r="B2052" s="24" t="s">
        <v>700</v>
      </c>
      <c r="C2052" s="21" t="s">
        <v>5477</v>
      </c>
      <c r="D2052" s="21" t="s">
        <v>7312</v>
      </c>
      <c r="E2052" s="44" t="s">
        <v>74</v>
      </c>
      <c r="F2052" s="23" t="s">
        <v>7349</v>
      </c>
      <c r="G2052" s="37" t="s">
        <v>3275</v>
      </c>
      <c r="H2052" s="29">
        <v>44378</v>
      </c>
      <c r="I2052" s="29">
        <v>45108</v>
      </c>
      <c r="J2052" s="29" t="str">
        <f ca="1">IF(Ugovori_OPULJP[[#This Row],[DATUM ZAVRŠETKA OPERACIJE]]&lt;TODAY(),"završen","u provedbi")</f>
        <v>u provedbi</v>
      </c>
      <c r="K2052" s="43" t="s">
        <v>7350</v>
      </c>
      <c r="L2052" s="43" t="s">
        <v>209</v>
      </c>
      <c r="M2052" s="65" t="s">
        <v>3052</v>
      </c>
      <c r="N2052" s="42">
        <v>0.15</v>
      </c>
      <c r="O2052" s="27">
        <f>Ugovori_OPULJP[[#This Row],[Bespovratna sredstva - Ukupno (EU+Nac) HRK
= Ukupna ugovorena vrijednost bespovratnih sredstava]]*Ugovori_OPULJP[[#This Row],[EU STOPA SUFINANCIRANJA %
EU CO-FINANCING RATE %]]</f>
        <v>3071267.787</v>
      </c>
      <c r="P2052" s="27">
        <f>Ugovori_OPULJP[[#This Row],[Bespovratna sredstva - Ukupno (EU+Nac) HRK
= Ukupna ugovorena vrijednost bespovratnih sredstava]]*Ugovori_OPULJP[[#This Row],[STOPA NACIONALNOG SUFINANCIRANJA %]]</f>
        <v>541988.43299999996</v>
      </c>
      <c r="Q2052" s="20">
        <v>3613256.22</v>
      </c>
      <c r="R2052" s="27">
        <v>0</v>
      </c>
      <c r="S2052" s="27">
        <v>0</v>
      </c>
      <c r="T2052" s="20">
        <f>Ugovori_OPULJP[[#This Row],[Bespovratna sredstva - Ukupno (EU+Nac) HRK
= Ukupna ugovorena vrijednost bespovratnih sredstava]]+Ugovori_OPULJP[[#This Row],[Javni doprinos korisnika - HRK]]+Ugovori_OPULJP[[#This Row],[Privatni doprinos korisnika - HRK]]</f>
        <v>3613256.22</v>
      </c>
      <c r="U2052" s="44" t="s">
        <v>32</v>
      </c>
      <c r="V2052" s="44" t="s">
        <v>29</v>
      </c>
      <c r="W2052" s="56" t="s">
        <v>7351</v>
      </c>
      <c r="X2052" s="31" t="s">
        <v>5041</v>
      </c>
      <c r="Y2052" s="11"/>
    </row>
    <row r="2053" spans="1:25" ht="51" customHeight="1" x14ac:dyDescent="0.2">
      <c r="A2053" s="217" t="s">
        <v>7352</v>
      </c>
      <c r="B2053" s="24" t="s">
        <v>700</v>
      </c>
      <c r="C2053" s="21" t="s">
        <v>5477</v>
      </c>
      <c r="D2053" s="21" t="s">
        <v>7312</v>
      </c>
      <c r="E2053" s="44" t="s">
        <v>74</v>
      </c>
      <c r="F2053" s="23" t="s">
        <v>7353</v>
      </c>
      <c r="G2053" s="23" t="s">
        <v>7354</v>
      </c>
      <c r="H2053" s="29">
        <v>44378</v>
      </c>
      <c r="I2053" s="29">
        <v>45108</v>
      </c>
      <c r="J2053" s="29" t="str">
        <f ca="1">IF(Ugovori_OPULJP[[#This Row],[DATUM ZAVRŠETKA OPERACIJE]]&lt;TODAY(),"završen","u provedbi")</f>
        <v>u provedbi</v>
      </c>
      <c r="K2053" s="43" t="s">
        <v>324</v>
      </c>
      <c r="L2053" s="43" t="s">
        <v>324</v>
      </c>
      <c r="M2053" s="65" t="s">
        <v>3052</v>
      </c>
      <c r="N2053" s="42">
        <v>0.15</v>
      </c>
      <c r="O2053" s="27">
        <f>Ugovori_OPULJP[[#This Row],[Bespovratna sredstva - Ukupno (EU+Nac) HRK
= Ukupna ugovorena vrijednost bespovratnih sredstava]]*Ugovori_OPULJP[[#This Row],[EU STOPA SUFINANCIRANJA %
EU CO-FINANCING RATE %]]</f>
        <v>2538642.2319999998</v>
      </c>
      <c r="P2053" s="27">
        <f>Ugovori_OPULJP[[#This Row],[Bespovratna sredstva - Ukupno (EU+Nac) HRK
= Ukupna ugovorena vrijednost bespovratnih sredstava]]*Ugovori_OPULJP[[#This Row],[STOPA NACIONALNOG SUFINANCIRANJA %]]</f>
        <v>447995.68799999997</v>
      </c>
      <c r="Q2053" s="20">
        <v>2986637.92</v>
      </c>
      <c r="R2053" s="27">
        <v>0</v>
      </c>
      <c r="S2053" s="27">
        <v>0</v>
      </c>
      <c r="T2053" s="20">
        <f>Ugovori_OPULJP[[#This Row],[Bespovratna sredstva - Ukupno (EU+Nac) HRK
= Ukupna ugovorena vrijednost bespovratnih sredstava]]+Ugovori_OPULJP[[#This Row],[Javni doprinos korisnika - HRK]]+Ugovori_OPULJP[[#This Row],[Privatni doprinos korisnika - HRK]]</f>
        <v>2986637.92</v>
      </c>
      <c r="U2053" s="44" t="s">
        <v>32</v>
      </c>
      <c r="V2053" s="44" t="s">
        <v>29</v>
      </c>
      <c r="W2053" s="56" t="s">
        <v>7355</v>
      </c>
      <c r="X2053" s="31" t="s">
        <v>5041</v>
      </c>
      <c r="Y2053" s="11"/>
    </row>
    <row r="2054" spans="1:25" ht="51" customHeight="1" x14ac:dyDescent="0.2">
      <c r="A2054" s="217" t="s">
        <v>7356</v>
      </c>
      <c r="B2054" s="24" t="s">
        <v>700</v>
      </c>
      <c r="C2054" s="21" t="s">
        <v>5477</v>
      </c>
      <c r="D2054" s="21" t="s">
        <v>7312</v>
      </c>
      <c r="E2054" s="44" t="s">
        <v>74</v>
      </c>
      <c r="F2054" s="23" t="s">
        <v>7357</v>
      </c>
      <c r="G2054" s="23" t="s">
        <v>7358</v>
      </c>
      <c r="H2054" s="29">
        <v>44378</v>
      </c>
      <c r="I2054" s="29">
        <v>45108</v>
      </c>
      <c r="J2054" s="29" t="str">
        <f ca="1">IF(Ugovori_OPULJP[[#This Row],[DATUM ZAVRŠETKA OPERACIJE]]&lt;TODAY(),"završen","u provedbi")</f>
        <v>u provedbi</v>
      </c>
      <c r="K2054" s="22" t="s">
        <v>324</v>
      </c>
      <c r="L2054" s="22" t="s">
        <v>324</v>
      </c>
      <c r="M2054" s="65" t="s">
        <v>3052</v>
      </c>
      <c r="N2054" s="42">
        <v>0.15</v>
      </c>
      <c r="O2054" s="27">
        <f>Ugovori_OPULJP[[#This Row],[Bespovratna sredstva - Ukupno (EU+Nac) HRK
= Ukupna ugovorena vrijednost bespovratnih sredstava]]*Ugovori_OPULJP[[#This Row],[EU STOPA SUFINANCIRANJA %
EU CO-FINANCING RATE %]]</f>
        <v>1476441.7549999999</v>
      </c>
      <c r="P2054" s="27">
        <f>Ugovori_OPULJP[[#This Row],[Bespovratna sredstva - Ukupno (EU+Nac) HRK
= Ukupna ugovorena vrijednost bespovratnih sredstava]]*Ugovori_OPULJP[[#This Row],[STOPA NACIONALNOG SUFINANCIRANJA %]]</f>
        <v>260548.54499999998</v>
      </c>
      <c r="Q2054" s="20">
        <v>1736990.3</v>
      </c>
      <c r="R2054" s="27">
        <v>0</v>
      </c>
      <c r="S2054" s="27">
        <v>0</v>
      </c>
      <c r="T2054" s="20">
        <f>Ugovori_OPULJP[[#This Row],[Bespovratna sredstva - Ukupno (EU+Nac) HRK
= Ukupna ugovorena vrijednost bespovratnih sredstava]]+Ugovori_OPULJP[[#This Row],[Javni doprinos korisnika - HRK]]+Ugovori_OPULJP[[#This Row],[Privatni doprinos korisnika - HRK]]</f>
        <v>1736990.3</v>
      </c>
      <c r="U2054" s="44" t="s">
        <v>32</v>
      </c>
      <c r="V2054" s="44" t="s">
        <v>29</v>
      </c>
      <c r="W2054" s="56" t="s">
        <v>7359</v>
      </c>
      <c r="X2054" s="31" t="s">
        <v>5041</v>
      </c>
      <c r="Y2054" s="11"/>
    </row>
    <row r="2055" spans="1:25" ht="51" customHeight="1" x14ac:dyDescent="0.2">
      <c r="A2055" s="28" t="s">
        <v>7360</v>
      </c>
      <c r="B2055" s="24" t="s">
        <v>700</v>
      </c>
      <c r="C2055" s="21" t="s">
        <v>5477</v>
      </c>
      <c r="D2055" s="21" t="s">
        <v>7312</v>
      </c>
      <c r="E2055" s="44" t="s">
        <v>74</v>
      </c>
      <c r="F2055" s="23" t="s">
        <v>7361</v>
      </c>
      <c r="G2055" s="23" t="s">
        <v>5990</v>
      </c>
      <c r="H2055" s="29">
        <v>44487</v>
      </c>
      <c r="I2055" s="29">
        <v>45217</v>
      </c>
      <c r="J2055" s="29" t="str">
        <f ca="1">IF(Ugovori_OPULJP[[#This Row],[DATUM ZAVRŠETKA OPERACIJE]]&lt;TODAY(),"završen","u provedbi")</f>
        <v>u provedbi</v>
      </c>
      <c r="K2055" s="22" t="s">
        <v>31</v>
      </c>
      <c r="L2055" s="22" t="s">
        <v>31</v>
      </c>
      <c r="M2055" s="42">
        <v>0.85</v>
      </c>
      <c r="N2055" s="42">
        <v>0.15</v>
      </c>
      <c r="O2055" s="27">
        <f>Ugovori_OPULJP[[#This Row],[Bespovratna sredstva - Ukupno (EU+Nac) HRK
= Ukupna ugovorena vrijednost bespovratnih sredstava]]*Ugovori_OPULJP[[#This Row],[EU STOPA SUFINANCIRANJA %
EU CO-FINANCING RATE %]]</f>
        <v>4555320</v>
      </c>
      <c r="P2055" s="27">
        <f>Ugovori_OPULJP[[#This Row],[Bespovratna sredstva - Ukupno (EU+Nac) HRK
= Ukupna ugovorena vrijednost bespovratnih sredstava]]*Ugovori_OPULJP[[#This Row],[STOPA NACIONALNOG SUFINANCIRANJA %]]</f>
        <v>803880</v>
      </c>
      <c r="Q2055" s="20">
        <v>5359200</v>
      </c>
      <c r="R2055" s="27">
        <v>0</v>
      </c>
      <c r="S2055" s="27">
        <v>0</v>
      </c>
      <c r="T2055" s="20">
        <f>Ugovori_OPULJP[[#This Row],[Bespovratna sredstva - Ukupno (EU+Nac) HRK
= Ukupna ugovorena vrijednost bespovratnih sredstava]]+Ugovori_OPULJP[[#This Row],[Javni doprinos korisnika - HRK]]+Ugovori_OPULJP[[#This Row],[Privatni doprinos korisnika - HRK]]</f>
        <v>5359200</v>
      </c>
      <c r="U2055" s="44" t="s">
        <v>32</v>
      </c>
      <c r="V2055" s="44" t="s">
        <v>29</v>
      </c>
      <c r="W2055" s="21" t="s">
        <v>7362</v>
      </c>
      <c r="X2055" s="21" t="s">
        <v>5041</v>
      </c>
      <c r="Y2055" s="11"/>
    </row>
    <row r="2056" spans="1:25" ht="51" customHeight="1" x14ac:dyDescent="0.2">
      <c r="A2056" s="28" t="s">
        <v>7363</v>
      </c>
      <c r="B2056" s="24" t="s">
        <v>700</v>
      </c>
      <c r="C2056" s="21" t="s">
        <v>5477</v>
      </c>
      <c r="D2056" s="21" t="s">
        <v>7312</v>
      </c>
      <c r="E2056" s="44" t="s">
        <v>74</v>
      </c>
      <c r="F2056" s="23" t="s">
        <v>7364</v>
      </c>
      <c r="G2056" s="23" t="s">
        <v>7365</v>
      </c>
      <c r="H2056" s="29">
        <v>44487</v>
      </c>
      <c r="I2056" s="29">
        <v>45217</v>
      </c>
      <c r="J2056" s="29" t="str">
        <f ca="1">IF(Ugovori_OPULJP[[#This Row],[DATUM ZAVRŠETKA OPERACIJE]]&lt;TODAY(),"završen","u provedbi")</f>
        <v>u provedbi</v>
      </c>
      <c r="K2056" s="22" t="s">
        <v>82</v>
      </c>
      <c r="L2056" s="18" t="s">
        <v>82</v>
      </c>
      <c r="M2056" s="42">
        <v>0.85</v>
      </c>
      <c r="N2056" s="42">
        <v>0.15</v>
      </c>
      <c r="O2056" s="27">
        <f>Ugovori_OPULJP[[#This Row],[Bespovratna sredstva - Ukupno (EU+Nac) HRK
= Ukupna ugovorena vrijednost bespovratnih sredstava]]*Ugovori_OPULJP[[#This Row],[EU STOPA SUFINANCIRANJA %
EU CO-FINANCING RATE %]]</f>
        <v>1999200</v>
      </c>
      <c r="P2056" s="27">
        <f>Ugovori_OPULJP[[#This Row],[Bespovratna sredstva - Ukupno (EU+Nac) HRK
= Ukupna ugovorena vrijednost bespovratnih sredstava]]*Ugovori_OPULJP[[#This Row],[STOPA NACIONALNOG SUFINANCIRANJA %]]</f>
        <v>352800</v>
      </c>
      <c r="Q2056" s="20">
        <v>2352000</v>
      </c>
      <c r="R2056" s="27">
        <v>0</v>
      </c>
      <c r="S2056" s="27">
        <v>0</v>
      </c>
      <c r="T2056" s="20">
        <f>Ugovori_OPULJP[[#This Row],[Bespovratna sredstva - Ukupno (EU+Nac) HRK
= Ukupna ugovorena vrijednost bespovratnih sredstava]]+Ugovori_OPULJP[[#This Row],[Javni doprinos korisnika - HRK]]+Ugovori_OPULJP[[#This Row],[Privatni doprinos korisnika - HRK]]</f>
        <v>2352000</v>
      </c>
      <c r="U2056" s="44" t="s">
        <v>32</v>
      </c>
      <c r="V2056" s="44" t="s">
        <v>29</v>
      </c>
      <c r="W2056" s="21" t="s">
        <v>7366</v>
      </c>
      <c r="X2056" s="21" t="s">
        <v>5041</v>
      </c>
      <c r="Y2056" s="11"/>
    </row>
    <row r="2057" spans="1:25" ht="51" customHeight="1" x14ac:dyDescent="0.2">
      <c r="A2057" s="28" t="s">
        <v>7367</v>
      </c>
      <c r="B2057" s="24" t="s">
        <v>700</v>
      </c>
      <c r="C2057" s="21" t="s">
        <v>5477</v>
      </c>
      <c r="D2057" s="21" t="s">
        <v>7312</v>
      </c>
      <c r="E2057" s="44" t="s">
        <v>74</v>
      </c>
      <c r="F2057" s="23" t="s">
        <v>7368</v>
      </c>
      <c r="G2057" s="23" t="s">
        <v>7369</v>
      </c>
      <c r="H2057" s="29">
        <v>44487</v>
      </c>
      <c r="I2057" s="29">
        <v>45217</v>
      </c>
      <c r="J2057" s="29" t="str">
        <f ca="1">IF(Ugovori_OPULJP[[#This Row],[DATUM ZAVRŠETKA OPERACIJE]]&lt;TODAY(),"završen","u provedbi")</f>
        <v>u provedbi</v>
      </c>
      <c r="K2057" s="22" t="s">
        <v>248</v>
      </c>
      <c r="L2057" s="22" t="s">
        <v>248</v>
      </c>
      <c r="M2057" s="42">
        <v>0.85</v>
      </c>
      <c r="N2057" s="42">
        <v>0.15</v>
      </c>
      <c r="O2057" s="27">
        <f>Ugovori_OPULJP[[#This Row],[Bespovratna sredstva - Ukupno (EU+Nac) HRK
= Ukupna ugovorena vrijednost bespovratnih sredstava]]*Ugovori_OPULJP[[#This Row],[EU STOPA SUFINANCIRANJA %
EU CO-FINANCING RATE %]]</f>
        <v>2536730.2334999996</v>
      </c>
      <c r="P2057" s="27">
        <f>Ugovori_OPULJP[[#This Row],[Bespovratna sredstva - Ukupno (EU+Nac) HRK
= Ukupna ugovorena vrijednost bespovratnih sredstava]]*Ugovori_OPULJP[[#This Row],[STOPA NACIONALNOG SUFINANCIRANJA %]]</f>
        <v>447658.27649999998</v>
      </c>
      <c r="Q2057" s="20">
        <v>2984388.51</v>
      </c>
      <c r="R2057" s="27">
        <v>0</v>
      </c>
      <c r="S2057" s="27">
        <v>0</v>
      </c>
      <c r="T2057" s="20">
        <f>Ugovori_OPULJP[[#This Row],[Bespovratna sredstva - Ukupno (EU+Nac) HRK
= Ukupna ugovorena vrijednost bespovratnih sredstava]]+Ugovori_OPULJP[[#This Row],[Javni doprinos korisnika - HRK]]+Ugovori_OPULJP[[#This Row],[Privatni doprinos korisnika - HRK]]</f>
        <v>2984388.51</v>
      </c>
      <c r="U2057" s="44" t="s">
        <v>32</v>
      </c>
      <c r="V2057" s="44" t="s">
        <v>29</v>
      </c>
      <c r="W2057" s="21" t="s">
        <v>7370</v>
      </c>
      <c r="X2057" s="21" t="s">
        <v>5041</v>
      </c>
      <c r="Y2057" s="11"/>
    </row>
    <row r="2058" spans="1:25" ht="51" customHeight="1" x14ac:dyDescent="0.2">
      <c r="A2058" s="28" t="s">
        <v>7371</v>
      </c>
      <c r="B2058" s="24" t="s">
        <v>700</v>
      </c>
      <c r="C2058" s="21" t="s">
        <v>5477</v>
      </c>
      <c r="D2058" s="21" t="s">
        <v>7312</v>
      </c>
      <c r="E2058" s="44" t="s">
        <v>74</v>
      </c>
      <c r="F2058" s="23" t="s">
        <v>7372</v>
      </c>
      <c r="G2058" s="23" t="s">
        <v>7373</v>
      </c>
      <c r="H2058" s="29">
        <v>44487</v>
      </c>
      <c r="I2058" s="29">
        <v>45217</v>
      </c>
      <c r="J2058" s="29" t="str">
        <f ca="1">IF(Ugovori_OPULJP[[#This Row],[DATUM ZAVRŠETKA OPERACIJE]]&lt;TODAY(),"završen","u provedbi")</f>
        <v>u provedbi</v>
      </c>
      <c r="K2058" s="22" t="s">
        <v>7374</v>
      </c>
      <c r="L2058" s="18" t="s">
        <v>402</v>
      </c>
      <c r="M2058" s="42">
        <v>0.85</v>
      </c>
      <c r="N2058" s="42">
        <v>0.15</v>
      </c>
      <c r="O2058" s="27">
        <f>Ugovori_OPULJP[[#This Row],[Bespovratna sredstva - Ukupno (EU+Nac) HRK
= Ukupna ugovorena vrijednost bespovratnih sredstava]]*Ugovori_OPULJP[[#This Row],[EU STOPA SUFINANCIRANJA %
EU CO-FINANCING RATE %]]</f>
        <v>2185696.7999999998</v>
      </c>
      <c r="P2058" s="27">
        <f>Ugovori_OPULJP[[#This Row],[Bespovratna sredstva - Ukupno (EU+Nac) HRK
= Ukupna ugovorena vrijednost bespovratnih sredstava]]*Ugovori_OPULJP[[#This Row],[STOPA NACIONALNOG SUFINANCIRANJA %]]</f>
        <v>385711.2</v>
      </c>
      <c r="Q2058" s="20">
        <v>2571408</v>
      </c>
      <c r="R2058" s="27">
        <v>0</v>
      </c>
      <c r="S2058" s="27">
        <v>0</v>
      </c>
      <c r="T2058" s="20">
        <f>Ugovori_OPULJP[[#This Row],[Bespovratna sredstva - Ukupno (EU+Nac) HRK
= Ukupna ugovorena vrijednost bespovratnih sredstava]]+Ugovori_OPULJP[[#This Row],[Javni doprinos korisnika - HRK]]+Ugovori_OPULJP[[#This Row],[Privatni doprinos korisnika - HRK]]</f>
        <v>2571408</v>
      </c>
      <c r="U2058" s="44" t="s">
        <v>32</v>
      </c>
      <c r="V2058" s="44" t="s">
        <v>29</v>
      </c>
      <c r="W2058" s="21" t="s">
        <v>7375</v>
      </c>
      <c r="X2058" s="21" t="s">
        <v>5041</v>
      </c>
      <c r="Y2058" s="11"/>
    </row>
    <row r="2059" spans="1:25" ht="51" customHeight="1" x14ac:dyDescent="0.2">
      <c r="A2059" s="28" t="s">
        <v>7376</v>
      </c>
      <c r="B2059" s="24" t="s">
        <v>700</v>
      </c>
      <c r="C2059" s="21" t="s">
        <v>5477</v>
      </c>
      <c r="D2059" s="21" t="s">
        <v>7312</v>
      </c>
      <c r="E2059" s="44" t="s">
        <v>74</v>
      </c>
      <c r="F2059" s="23" t="s">
        <v>7377</v>
      </c>
      <c r="G2059" s="23" t="s">
        <v>7378</v>
      </c>
      <c r="H2059" s="29">
        <v>44487</v>
      </c>
      <c r="I2059" s="29">
        <v>45095</v>
      </c>
      <c r="J2059" s="29" t="str">
        <f ca="1">IF(Ugovori_OPULJP[[#This Row],[DATUM ZAVRŠETKA OPERACIJE]]&lt;TODAY(),"završen","u provedbi")</f>
        <v>u provedbi</v>
      </c>
      <c r="K2059" s="22" t="s">
        <v>556</v>
      </c>
      <c r="L2059" s="22" t="s">
        <v>556</v>
      </c>
      <c r="M2059" s="42">
        <v>0.85</v>
      </c>
      <c r="N2059" s="42">
        <v>0.15</v>
      </c>
      <c r="O2059" s="27">
        <f>Ugovori_OPULJP[[#This Row],[Bespovratna sredstva - Ukupno (EU+Nac) HRK
= Ukupna ugovorena vrijednost bespovratnih sredstava]]*Ugovori_OPULJP[[#This Row],[EU STOPA SUFINANCIRANJA %
EU CO-FINANCING RATE %]]</f>
        <v>2114023.7204999998</v>
      </c>
      <c r="P2059" s="27">
        <f>Ugovori_OPULJP[[#This Row],[Bespovratna sredstva - Ukupno (EU+Nac) HRK
= Ukupna ugovorena vrijednost bespovratnih sredstava]]*Ugovori_OPULJP[[#This Row],[STOPA NACIONALNOG SUFINANCIRANJA %]]</f>
        <v>373063.00949999999</v>
      </c>
      <c r="Q2059" s="20">
        <v>2487086.73</v>
      </c>
      <c r="R2059" s="27">
        <v>0</v>
      </c>
      <c r="S2059" s="27">
        <v>0</v>
      </c>
      <c r="T2059" s="20">
        <f>Ugovori_OPULJP[[#This Row],[Bespovratna sredstva - Ukupno (EU+Nac) HRK
= Ukupna ugovorena vrijednost bespovratnih sredstava]]+Ugovori_OPULJP[[#This Row],[Javni doprinos korisnika - HRK]]+Ugovori_OPULJP[[#This Row],[Privatni doprinos korisnika - HRK]]</f>
        <v>2487086.73</v>
      </c>
      <c r="U2059" s="44" t="s">
        <v>32</v>
      </c>
      <c r="V2059" s="44" t="s">
        <v>29</v>
      </c>
      <c r="W2059" s="21" t="s">
        <v>7379</v>
      </c>
      <c r="X2059" s="21" t="s">
        <v>5041</v>
      </c>
      <c r="Y2059" s="11"/>
    </row>
    <row r="2060" spans="1:25" ht="51" customHeight="1" x14ac:dyDescent="0.2">
      <c r="A2060" s="28" t="s">
        <v>7380</v>
      </c>
      <c r="B2060" s="24" t="s">
        <v>700</v>
      </c>
      <c r="C2060" s="21" t="s">
        <v>5477</v>
      </c>
      <c r="D2060" s="21" t="s">
        <v>7312</v>
      </c>
      <c r="E2060" s="44" t="s">
        <v>74</v>
      </c>
      <c r="F2060" s="23" t="s">
        <v>7381</v>
      </c>
      <c r="G2060" s="23" t="s">
        <v>7382</v>
      </c>
      <c r="H2060" s="29">
        <v>44487</v>
      </c>
      <c r="I2060" s="29">
        <v>45095</v>
      </c>
      <c r="J2060" s="29" t="str">
        <f ca="1">IF(Ugovori_OPULJP[[#This Row],[DATUM ZAVRŠETKA OPERACIJE]]&lt;TODAY(),"završen","u provedbi")</f>
        <v>u provedbi</v>
      </c>
      <c r="K2060" s="22" t="s">
        <v>266</v>
      </c>
      <c r="L2060" s="22" t="s">
        <v>266</v>
      </c>
      <c r="M2060" s="42">
        <v>0.85</v>
      </c>
      <c r="N2060" s="42">
        <v>0.15</v>
      </c>
      <c r="O2060" s="27">
        <f>Ugovori_OPULJP[[#This Row],[Bespovratna sredstva - Ukupno (EU+Nac) HRK
= Ukupna ugovorena vrijednost bespovratnih sredstava]]*Ugovori_OPULJP[[#This Row],[EU STOPA SUFINANCIRANJA %
EU CO-FINANCING RATE %]]</f>
        <v>1598556.0614999998</v>
      </c>
      <c r="P2060" s="27">
        <f>Ugovori_OPULJP[[#This Row],[Bespovratna sredstva - Ukupno (EU+Nac) HRK
= Ukupna ugovorena vrijednost bespovratnih sredstava]]*Ugovori_OPULJP[[#This Row],[STOPA NACIONALNOG SUFINANCIRANJA %]]</f>
        <v>282098.12849999999</v>
      </c>
      <c r="Q2060" s="20">
        <v>1880654.19</v>
      </c>
      <c r="R2060" s="27">
        <v>0</v>
      </c>
      <c r="S2060" s="27">
        <v>0</v>
      </c>
      <c r="T2060" s="20">
        <f>Ugovori_OPULJP[[#This Row],[Bespovratna sredstva - Ukupno (EU+Nac) HRK
= Ukupna ugovorena vrijednost bespovratnih sredstava]]+Ugovori_OPULJP[[#This Row],[Javni doprinos korisnika - HRK]]+Ugovori_OPULJP[[#This Row],[Privatni doprinos korisnika - HRK]]</f>
        <v>1880654.19</v>
      </c>
      <c r="U2060" s="44" t="s">
        <v>32</v>
      </c>
      <c r="V2060" s="44" t="s">
        <v>29</v>
      </c>
      <c r="W2060" s="21" t="s">
        <v>7383</v>
      </c>
      <c r="X2060" s="21" t="s">
        <v>5041</v>
      </c>
      <c r="Y2060" s="11"/>
    </row>
    <row r="2061" spans="1:25" ht="51" customHeight="1" x14ac:dyDescent="0.2">
      <c r="A2061" s="28" t="s">
        <v>7384</v>
      </c>
      <c r="B2061" s="24" t="s">
        <v>700</v>
      </c>
      <c r="C2061" s="21" t="s">
        <v>5477</v>
      </c>
      <c r="D2061" s="21" t="s">
        <v>7312</v>
      </c>
      <c r="E2061" s="44" t="s">
        <v>74</v>
      </c>
      <c r="F2061" s="23" t="s">
        <v>7385</v>
      </c>
      <c r="G2061" s="23" t="s">
        <v>7386</v>
      </c>
      <c r="H2061" s="29">
        <v>44515</v>
      </c>
      <c r="I2061" s="29">
        <v>45061</v>
      </c>
      <c r="J2061" s="29" t="str">
        <f ca="1">IF(Ugovori_OPULJP[[#This Row],[DATUM ZAVRŠETKA OPERACIJE]]&lt;TODAY(),"završen","u provedbi")</f>
        <v>u provedbi</v>
      </c>
      <c r="K2061" s="22" t="s">
        <v>92</v>
      </c>
      <c r="L2061" s="22" t="s">
        <v>92</v>
      </c>
      <c r="M2061" s="65" t="s">
        <v>3052</v>
      </c>
      <c r="N2061" s="42">
        <v>0.15</v>
      </c>
      <c r="O2061" s="27">
        <f>Ugovori_OPULJP[[#This Row],[Bespovratna sredstva - Ukupno (EU+Nac) HRK
= Ukupna ugovorena vrijednost bespovratnih sredstava]]*Ugovori_OPULJP[[#This Row],[EU STOPA SUFINANCIRANJA %
EU CO-FINANCING RATE %]]</f>
        <v>1318047.3574999999</v>
      </c>
      <c r="P2061" s="27">
        <f>Ugovori_OPULJP[[#This Row],[Bespovratna sredstva - Ukupno (EU+Nac) HRK
= Ukupna ugovorena vrijednost bespovratnih sredstava]]*Ugovori_OPULJP[[#This Row],[STOPA NACIONALNOG SUFINANCIRANJA %]]</f>
        <v>232596.5925</v>
      </c>
      <c r="Q2061" s="20">
        <v>1550643.95</v>
      </c>
      <c r="R2061" s="27">
        <v>0</v>
      </c>
      <c r="S2061" s="27">
        <v>0</v>
      </c>
      <c r="T2061" s="20">
        <f>Ugovori_OPULJP[[#This Row],[Bespovratna sredstva - Ukupno (EU+Nac) HRK
= Ukupna ugovorena vrijednost bespovratnih sredstava]]+Ugovori_OPULJP[[#This Row],[Javni doprinos korisnika - HRK]]+Ugovori_OPULJP[[#This Row],[Privatni doprinos korisnika - HRK]]</f>
        <v>1550643.95</v>
      </c>
      <c r="U2061" s="44" t="s">
        <v>32</v>
      </c>
      <c r="V2061" s="44" t="s">
        <v>29</v>
      </c>
      <c r="W2061" s="21" t="s">
        <v>7387</v>
      </c>
      <c r="X2061" s="31" t="s">
        <v>5041</v>
      </c>
      <c r="Y2061" s="11"/>
    </row>
    <row r="2062" spans="1:25" ht="51" customHeight="1" x14ac:dyDescent="0.2">
      <c r="A2062" s="28" t="s">
        <v>7388</v>
      </c>
      <c r="B2062" s="24" t="s">
        <v>700</v>
      </c>
      <c r="C2062" s="21" t="s">
        <v>5477</v>
      </c>
      <c r="D2062" s="21" t="s">
        <v>7312</v>
      </c>
      <c r="E2062" s="44" t="s">
        <v>74</v>
      </c>
      <c r="F2062" s="23" t="s">
        <v>7389</v>
      </c>
      <c r="G2062" s="23" t="s">
        <v>7390</v>
      </c>
      <c r="H2062" s="29">
        <v>44487</v>
      </c>
      <c r="I2062" s="29">
        <v>45156</v>
      </c>
      <c r="J2062" s="29" t="str">
        <f ca="1">IF(Ugovori_OPULJP[[#This Row],[DATUM ZAVRŠETKA OPERACIJE]]&lt;TODAY(),"završen","u provedbi")</f>
        <v>u provedbi</v>
      </c>
      <c r="K2062" s="22" t="s">
        <v>102</v>
      </c>
      <c r="L2062" s="22" t="s">
        <v>102</v>
      </c>
      <c r="M2062" s="42">
        <v>0.85</v>
      </c>
      <c r="N2062" s="42">
        <v>0.15</v>
      </c>
      <c r="O2062" s="27">
        <f>Ugovori_OPULJP[[#This Row],[Bespovratna sredstva - Ukupno (EU+Nac) HRK
= Ukupna ugovorena vrijednost bespovratnih sredstava]]*Ugovori_OPULJP[[#This Row],[EU STOPA SUFINANCIRANJA %
EU CO-FINANCING RATE %]]</f>
        <v>956760</v>
      </c>
      <c r="P2062" s="27">
        <f>Ugovori_OPULJP[[#This Row],[Bespovratna sredstva - Ukupno (EU+Nac) HRK
= Ukupna ugovorena vrijednost bespovratnih sredstava]]*Ugovori_OPULJP[[#This Row],[STOPA NACIONALNOG SUFINANCIRANJA %]]</f>
        <v>168840</v>
      </c>
      <c r="Q2062" s="20">
        <v>1125600</v>
      </c>
      <c r="R2062" s="27">
        <v>0</v>
      </c>
      <c r="S2062" s="27">
        <v>0</v>
      </c>
      <c r="T2062" s="20">
        <f>Ugovori_OPULJP[[#This Row],[Bespovratna sredstva - Ukupno (EU+Nac) HRK
= Ukupna ugovorena vrijednost bespovratnih sredstava]]+Ugovori_OPULJP[[#This Row],[Javni doprinos korisnika - HRK]]+Ugovori_OPULJP[[#This Row],[Privatni doprinos korisnika - HRK]]</f>
        <v>1125600</v>
      </c>
      <c r="U2062" s="44" t="s">
        <v>32</v>
      </c>
      <c r="V2062" s="44" t="s">
        <v>29</v>
      </c>
      <c r="W2062" s="21" t="s">
        <v>7391</v>
      </c>
      <c r="X2062" s="21" t="s">
        <v>5041</v>
      </c>
      <c r="Y2062" s="11"/>
    </row>
    <row r="2063" spans="1:25" ht="51" customHeight="1" x14ac:dyDescent="0.2">
      <c r="A2063" s="28" t="s">
        <v>7392</v>
      </c>
      <c r="B2063" s="24" t="s">
        <v>700</v>
      </c>
      <c r="C2063" s="21" t="s">
        <v>5477</v>
      </c>
      <c r="D2063" s="21" t="s">
        <v>7312</v>
      </c>
      <c r="E2063" s="44" t="s">
        <v>74</v>
      </c>
      <c r="F2063" s="23" t="s">
        <v>7393</v>
      </c>
      <c r="G2063" s="23" t="s">
        <v>7394</v>
      </c>
      <c r="H2063" s="29">
        <v>44487</v>
      </c>
      <c r="I2063" s="29">
        <v>45217</v>
      </c>
      <c r="J2063" s="29" t="str">
        <f ca="1">IF(Ugovori_OPULJP[[#This Row],[DATUM ZAVRŠETKA OPERACIJE]]&lt;TODAY(),"završen","u provedbi")</f>
        <v>u provedbi</v>
      </c>
      <c r="K2063" s="22" t="s">
        <v>97</v>
      </c>
      <c r="L2063" s="22" t="s">
        <v>97</v>
      </c>
      <c r="M2063" s="42">
        <v>0.85</v>
      </c>
      <c r="N2063" s="42">
        <v>0.15</v>
      </c>
      <c r="O2063" s="27">
        <f>Ugovori_OPULJP[[#This Row],[Bespovratna sredstva - Ukupno (EU+Nac) HRK
= Ukupna ugovorena vrijednost bespovratnih sredstava]]*Ugovori_OPULJP[[#This Row],[EU STOPA SUFINANCIRANJA %
EU CO-FINANCING RATE %]]</f>
        <v>2063952.1839999999</v>
      </c>
      <c r="P2063" s="27">
        <f>Ugovori_OPULJP[[#This Row],[Bespovratna sredstva - Ukupno (EU+Nac) HRK
= Ukupna ugovorena vrijednost bespovratnih sredstava]]*Ugovori_OPULJP[[#This Row],[STOPA NACIONALNOG SUFINANCIRANJA %]]</f>
        <v>364226.85599999997</v>
      </c>
      <c r="Q2063" s="20">
        <v>2428179.04</v>
      </c>
      <c r="R2063" s="27">
        <v>0</v>
      </c>
      <c r="S2063" s="27">
        <v>0</v>
      </c>
      <c r="T2063" s="20">
        <f>Ugovori_OPULJP[[#This Row],[Bespovratna sredstva - Ukupno (EU+Nac) HRK
= Ukupna ugovorena vrijednost bespovratnih sredstava]]+Ugovori_OPULJP[[#This Row],[Javni doprinos korisnika - HRK]]+Ugovori_OPULJP[[#This Row],[Privatni doprinos korisnika - HRK]]</f>
        <v>2428179.04</v>
      </c>
      <c r="U2063" s="44" t="s">
        <v>32</v>
      </c>
      <c r="V2063" s="44" t="s">
        <v>29</v>
      </c>
      <c r="W2063" s="21" t="s">
        <v>7395</v>
      </c>
      <c r="X2063" s="21" t="s">
        <v>5041</v>
      </c>
      <c r="Y2063" s="11"/>
    </row>
    <row r="2064" spans="1:25" ht="51" customHeight="1" x14ac:dyDescent="0.2">
      <c r="A2064" s="28" t="s">
        <v>7396</v>
      </c>
      <c r="B2064" s="24" t="s">
        <v>700</v>
      </c>
      <c r="C2064" s="21" t="s">
        <v>5477</v>
      </c>
      <c r="D2064" s="91" t="s">
        <v>7397</v>
      </c>
      <c r="E2064" s="44" t="s">
        <v>28</v>
      </c>
      <c r="F2064" s="92" t="s">
        <v>7397</v>
      </c>
      <c r="G2064" s="92" t="s">
        <v>7398</v>
      </c>
      <c r="H2064" s="29">
        <v>43794</v>
      </c>
      <c r="I2064" s="29">
        <v>44950</v>
      </c>
      <c r="J2064" s="29" t="str">
        <f ca="1">IF(Ugovori_OPULJP[[#This Row],[DATUM ZAVRŠETKA OPERACIJE]]&lt;TODAY(),"završen","u provedbi")</f>
        <v>u provedbi</v>
      </c>
      <c r="K2064" s="22" t="s">
        <v>30</v>
      </c>
      <c r="L2064" s="22" t="s">
        <v>31</v>
      </c>
      <c r="M2064" s="42">
        <v>0.85</v>
      </c>
      <c r="N2064" s="42">
        <v>0.15</v>
      </c>
      <c r="O2064" s="27">
        <f>Ugovori_OPULJP[[#This Row],[Bespovratna sredstva - Ukupno (EU+Nac) HRK
= Ukupna ugovorena vrijednost bespovratnih sredstava]]*Ugovori_OPULJP[[#This Row],[EU STOPA SUFINANCIRANJA %
EU CO-FINANCING RATE %]]</f>
        <v>8634154.8370000012</v>
      </c>
      <c r="P2064" s="27">
        <f>Ugovori_OPULJP[[#This Row],[Bespovratna sredstva - Ukupno (EU+Nac) HRK
= Ukupna ugovorena vrijednost bespovratnih sredstava]]*Ugovori_OPULJP[[#This Row],[STOPA NACIONALNOG SUFINANCIRANJA %]]</f>
        <v>1523674.3830000001</v>
      </c>
      <c r="Q2064" s="20">
        <v>10157829.220000001</v>
      </c>
      <c r="R2064" s="27">
        <v>0</v>
      </c>
      <c r="S2064" s="27">
        <v>0</v>
      </c>
      <c r="T2064" s="20">
        <f>Ugovori_OPULJP[[#This Row],[Bespovratna sredstva - Ukupno (EU+Nac) HRK
= Ukupna ugovorena vrijednost bespovratnih sredstava]]+Ugovori_OPULJP[[#This Row],[Javni doprinos korisnika - HRK]]+Ugovori_OPULJP[[#This Row],[Privatni doprinos korisnika - HRK]]</f>
        <v>10157829.220000001</v>
      </c>
      <c r="U2064" s="44" t="s">
        <v>32</v>
      </c>
      <c r="V2064" s="44" t="s">
        <v>29</v>
      </c>
      <c r="W2064" s="21" t="s">
        <v>7399</v>
      </c>
      <c r="X2064" s="21" t="s">
        <v>5041</v>
      </c>
      <c r="Y2064" s="11"/>
    </row>
    <row r="2065" spans="1:25" ht="51" customHeight="1" x14ac:dyDescent="0.2">
      <c r="A2065" s="28" t="s">
        <v>7400</v>
      </c>
      <c r="B2065" s="24" t="s">
        <v>700</v>
      </c>
      <c r="C2065" s="21" t="s">
        <v>5477</v>
      </c>
      <c r="D2065" s="21" t="s">
        <v>7401</v>
      </c>
      <c r="E2065" s="44" t="s">
        <v>74</v>
      </c>
      <c r="F2065" s="23" t="s">
        <v>7402</v>
      </c>
      <c r="G2065" s="23" t="s">
        <v>5529</v>
      </c>
      <c r="H2065" s="29">
        <v>44208</v>
      </c>
      <c r="I2065" s="29">
        <v>44816</v>
      </c>
      <c r="J2065" s="29" t="str">
        <f ca="1">IF(Ugovori_OPULJP[[#This Row],[DATUM ZAVRŠETKA OPERACIJE]]&lt;TODAY(),"završen","u provedbi")</f>
        <v>u provedbi</v>
      </c>
      <c r="K2065" s="22" t="s">
        <v>152</v>
      </c>
      <c r="L2065" s="22" t="s">
        <v>31</v>
      </c>
      <c r="M2065" s="42">
        <v>0.85</v>
      </c>
      <c r="N2065" s="42">
        <v>0.15</v>
      </c>
      <c r="O2065" s="54">
        <f>Ugovori_OPULJP[[#This Row],[Bespovratna sredstva - Ukupno (EU+Nac) HRK
= Ukupna ugovorena vrijednost bespovratnih sredstava]]*Ugovori_OPULJP[[#This Row],[EU STOPA SUFINANCIRANJA %
EU CO-FINANCING RATE %]]</f>
        <v>1049599.9749999999</v>
      </c>
      <c r="P2065" s="54">
        <f>Ugovori_OPULJP[[#This Row],[Bespovratna sredstva - Ukupno (EU+Nac) HRK
= Ukupna ugovorena vrijednost bespovratnih sredstava]]*Ugovori_OPULJP[[#This Row],[STOPA NACIONALNOG SUFINANCIRANJA %]]</f>
        <v>185223.52499999999</v>
      </c>
      <c r="Q2065" s="58">
        <v>1234823.5</v>
      </c>
      <c r="R2065" s="54">
        <v>0</v>
      </c>
      <c r="S2065" s="54">
        <v>0</v>
      </c>
      <c r="T2065" s="58">
        <f>Ugovori_OPULJP[[#This Row],[Bespovratna sredstva - Ukupno (EU+Nac) HRK
= Ukupna ugovorena vrijednost bespovratnih sredstava]]+Ugovori_OPULJP[[#This Row],[Javni doprinos korisnika - HRK]]+Ugovori_OPULJP[[#This Row],[Privatni doprinos korisnika - HRK]]</f>
        <v>1234823.5</v>
      </c>
      <c r="U2065" s="44" t="s">
        <v>32</v>
      </c>
      <c r="V2065" s="44" t="s">
        <v>29</v>
      </c>
      <c r="W2065" s="21" t="s">
        <v>7403</v>
      </c>
      <c r="X2065" s="21" t="s">
        <v>5041</v>
      </c>
      <c r="Y2065" s="11"/>
    </row>
    <row r="2066" spans="1:25" ht="51" customHeight="1" x14ac:dyDescent="0.2">
      <c r="A2066" s="28" t="s">
        <v>7404</v>
      </c>
      <c r="B2066" s="24" t="s">
        <v>700</v>
      </c>
      <c r="C2066" s="21" t="s">
        <v>5477</v>
      </c>
      <c r="D2066" s="21" t="s">
        <v>7401</v>
      </c>
      <c r="E2066" s="44" t="s">
        <v>74</v>
      </c>
      <c r="F2066" s="23" t="s">
        <v>7405</v>
      </c>
      <c r="G2066" s="23" t="s">
        <v>3081</v>
      </c>
      <c r="H2066" s="29">
        <v>44368</v>
      </c>
      <c r="I2066" s="29">
        <v>44978</v>
      </c>
      <c r="J2066" s="29" t="str">
        <f ca="1">IF(Ugovori_OPULJP[[#This Row],[DATUM ZAVRŠETKA OPERACIJE]]&lt;TODAY(),"završen","u provedbi")</f>
        <v>u provedbi</v>
      </c>
      <c r="K2066" s="22" t="s">
        <v>209</v>
      </c>
      <c r="L2066" s="22" t="s">
        <v>209</v>
      </c>
      <c r="M2066" s="42">
        <v>0.85</v>
      </c>
      <c r="N2066" s="42">
        <v>0.15</v>
      </c>
      <c r="O2066" s="27">
        <f>Ugovori_OPULJP[[#This Row],[Bespovratna sredstva - Ukupno (EU+Nac) HRK
= Ukupna ugovorena vrijednost bespovratnih sredstava]]*Ugovori_OPULJP[[#This Row],[EU STOPA SUFINANCIRANJA %
EU CO-FINANCING RATE %]]</f>
        <v>964010.5</v>
      </c>
      <c r="P2066" s="27">
        <f>Ugovori_OPULJP[[#This Row],[Bespovratna sredstva - Ukupno (EU+Nac) HRK
= Ukupna ugovorena vrijednost bespovratnih sredstava]]*Ugovori_OPULJP[[#This Row],[STOPA NACIONALNOG SUFINANCIRANJA %]]</f>
        <v>170119.5</v>
      </c>
      <c r="Q2066" s="20">
        <v>1134130</v>
      </c>
      <c r="R2066" s="27">
        <v>0</v>
      </c>
      <c r="S2066" s="27">
        <v>0</v>
      </c>
      <c r="T2066" s="20">
        <f>Ugovori_OPULJP[[#This Row],[Bespovratna sredstva - Ukupno (EU+Nac) HRK
= Ukupna ugovorena vrijednost bespovratnih sredstava]]+Ugovori_OPULJP[[#This Row],[Javni doprinos korisnika - HRK]]+Ugovori_OPULJP[[#This Row],[Privatni doprinos korisnika - HRK]]</f>
        <v>1134130</v>
      </c>
      <c r="U2066" s="44" t="s">
        <v>32</v>
      </c>
      <c r="V2066" s="44" t="s">
        <v>29</v>
      </c>
      <c r="W2066" s="21" t="s">
        <v>7406</v>
      </c>
      <c r="X2066" s="31" t="s">
        <v>5041</v>
      </c>
      <c r="Y2066" s="11"/>
    </row>
    <row r="2067" spans="1:25" ht="51" customHeight="1" x14ac:dyDescent="0.2">
      <c r="A2067" s="28" t="s">
        <v>7407</v>
      </c>
      <c r="B2067" s="24" t="s">
        <v>700</v>
      </c>
      <c r="C2067" s="21" t="s">
        <v>5477</v>
      </c>
      <c r="D2067" s="21" t="s">
        <v>7401</v>
      </c>
      <c r="E2067" s="44" t="s">
        <v>74</v>
      </c>
      <c r="F2067" s="23" t="s">
        <v>7408</v>
      </c>
      <c r="G2067" s="23" t="s">
        <v>7409</v>
      </c>
      <c r="H2067" s="29">
        <v>44319</v>
      </c>
      <c r="I2067" s="29">
        <v>44929</v>
      </c>
      <c r="J2067" s="29" t="str">
        <f ca="1">IF(Ugovori_OPULJP[[#This Row],[DATUM ZAVRŠETKA OPERACIJE]]&lt;TODAY(),"završen","u provedbi")</f>
        <v>u provedbi</v>
      </c>
      <c r="K2067" s="22" t="s">
        <v>248</v>
      </c>
      <c r="L2067" s="22" t="s">
        <v>248</v>
      </c>
      <c r="M2067" s="42">
        <v>0.85</v>
      </c>
      <c r="N2067" s="42">
        <v>0.15</v>
      </c>
      <c r="O2067" s="27">
        <f>Ugovori_OPULJP[[#This Row],[Bespovratna sredstva - Ukupno (EU+Nac) HRK
= Ukupna ugovorena vrijednost bespovratnih sredstava]]*Ugovori_OPULJP[[#This Row],[EU STOPA SUFINANCIRANJA %
EU CO-FINANCING RATE %]]</f>
        <v>477767.49</v>
      </c>
      <c r="P2067" s="27">
        <f>Ugovori_OPULJP[[#This Row],[Bespovratna sredstva - Ukupno (EU+Nac) HRK
= Ukupna ugovorena vrijednost bespovratnih sredstava]]*Ugovori_OPULJP[[#This Row],[STOPA NACIONALNOG SUFINANCIRANJA %]]</f>
        <v>84311.91</v>
      </c>
      <c r="Q2067" s="20">
        <v>562079.4</v>
      </c>
      <c r="R2067" s="27">
        <v>0</v>
      </c>
      <c r="S2067" s="27">
        <v>0</v>
      </c>
      <c r="T2067" s="20">
        <f>Ugovori_OPULJP[[#This Row],[Bespovratna sredstva - Ukupno (EU+Nac) HRK
= Ukupna ugovorena vrijednost bespovratnih sredstava]]+Ugovori_OPULJP[[#This Row],[Javni doprinos korisnika - HRK]]+Ugovori_OPULJP[[#This Row],[Privatni doprinos korisnika - HRK]]</f>
        <v>562079.4</v>
      </c>
      <c r="U2067" s="17" t="s">
        <v>32</v>
      </c>
      <c r="V2067" s="17" t="s">
        <v>29</v>
      </c>
      <c r="W2067" s="21" t="s">
        <v>7410</v>
      </c>
      <c r="X2067" s="31" t="s">
        <v>5041</v>
      </c>
      <c r="Y2067" s="11"/>
    </row>
    <row r="2068" spans="1:25" ht="51" customHeight="1" x14ac:dyDescent="0.2">
      <c r="A2068" s="28" t="s">
        <v>7411</v>
      </c>
      <c r="B2068" s="24" t="s">
        <v>700</v>
      </c>
      <c r="C2068" s="21" t="s">
        <v>5477</v>
      </c>
      <c r="D2068" s="21" t="s">
        <v>7401</v>
      </c>
      <c r="E2068" s="44" t="s">
        <v>74</v>
      </c>
      <c r="F2068" s="23" t="s">
        <v>7412</v>
      </c>
      <c r="G2068" s="23" t="s">
        <v>2350</v>
      </c>
      <c r="H2068" s="29">
        <v>44209</v>
      </c>
      <c r="I2068" s="29">
        <v>44817</v>
      </c>
      <c r="J2068" s="29" t="str">
        <f ca="1">IF(Ugovori_OPULJP[[#This Row],[DATUM ZAVRŠETKA OPERACIJE]]&lt;TODAY(),"završen","u provedbi")</f>
        <v>u provedbi</v>
      </c>
      <c r="K2068" s="22" t="s">
        <v>97</v>
      </c>
      <c r="L2068" s="22" t="s">
        <v>97</v>
      </c>
      <c r="M2068" s="42">
        <v>0.85</v>
      </c>
      <c r="N2068" s="42">
        <v>0.15</v>
      </c>
      <c r="O2068" s="54">
        <f>Ugovori_OPULJP[[#This Row],[Bespovratna sredstva - Ukupno (EU+Nac) HRK
= Ukupna ugovorena vrijednost bespovratnih sredstava]]*Ugovori_OPULJP[[#This Row],[EU STOPA SUFINANCIRANJA %
EU CO-FINANCING RATE %]]</f>
        <v>1527274.4749999999</v>
      </c>
      <c r="P2068" s="54">
        <f>Ugovori_OPULJP[[#This Row],[Bespovratna sredstva - Ukupno (EU+Nac) HRK
= Ukupna ugovorena vrijednost bespovratnih sredstava]]*Ugovori_OPULJP[[#This Row],[STOPA NACIONALNOG SUFINANCIRANJA %]]</f>
        <v>269519.02499999997</v>
      </c>
      <c r="Q2068" s="58">
        <v>1796793.5</v>
      </c>
      <c r="R2068" s="54">
        <v>0</v>
      </c>
      <c r="S2068" s="54">
        <v>0</v>
      </c>
      <c r="T2068" s="58">
        <f>Ugovori_OPULJP[[#This Row],[Bespovratna sredstva - Ukupno (EU+Nac) HRK
= Ukupna ugovorena vrijednost bespovratnih sredstava]]+Ugovori_OPULJP[[#This Row],[Javni doprinos korisnika - HRK]]+Ugovori_OPULJP[[#This Row],[Privatni doprinos korisnika - HRK]]</f>
        <v>1796793.5</v>
      </c>
      <c r="U2068" s="44" t="s">
        <v>32</v>
      </c>
      <c r="V2068" s="44" t="s">
        <v>29</v>
      </c>
      <c r="W2068" s="21" t="s">
        <v>7413</v>
      </c>
      <c r="X2068" s="21" t="s">
        <v>5041</v>
      </c>
      <c r="Y2068" s="11"/>
    </row>
    <row r="2069" spans="1:25" ht="51" customHeight="1" x14ac:dyDescent="0.2">
      <c r="A2069" s="28" t="s">
        <v>7414</v>
      </c>
      <c r="B2069" s="24" t="s">
        <v>700</v>
      </c>
      <c r="C2069" s="21" t="s">
        <v>5477</v>
      </c>
      <c r="D2069" s="21" t="s">
        <v>7401</v>
      </c>
      <c r="E2069" s="44" t="s">
        <v>74</v>
      </c>
      <c r="F2069" s="23" t="s">
        <v>7415</v>
      </c>
      <c r="G2069" s="37" t="s">
        <v>5630</v>
      </c>
      <c r="H2069" s="29">
        <v>44207</v>
      </c>
      <c r="I2069" s="29">
        <v>44815</v>
      </c>
      <c r="J2069" s="29" t="str">
        <f ca="1">IF(Ugovori_OPULJP[[#This Row],[DATUM ZAVRŠETKA OPERACIJE]]&lt;TODAY(),"završen","u provedbi")</f>
        <v>u provedbi</v>
      </c>
      <c r="K2069" s="22" t="s">
        <v>7416</v>
      </c>
      <c r="L2069" s="22" t="s">
        <v>31</v>
      </c>
      <c r="M2069" s="42">
        <v>0.85</v>
      </c>
      <c r="N2069" s="42">
        <v>0.15</v>
      </c>
      <c r="O2069" s="54">
        <f>Ugovori_OPULJP[[#This Row],[Bespovratna sredstva - Ukupno (EU+Nac) HRK
= Ukupna ugovorena vrijednost bespovratnih sredstava]]*Ugovori_OPULJP[[#This Row],[EU STOPA SUFINANCIRANJA %
EU CO-FINANCING RATE %]]</f>
        <v>1698882.7515</v>
      </c>
      <c r="P2069" s="54">
        <f>Ugovori_OPULJP[[#This Row],[Bespovratna sredstva - Ukupno (EU+Nac) HRK
= Ukupna ugovorena vrijednost bespovratnih sredstava]]*Ugovori_OPULJP[[#This Row],[STOPA NACIONALNOG SUFINANCIRANJA %]]</f>
        <v>299802.83850000001</v>
      </c>
      <c r="Q2069" s="58">
        <v>1998685.59</v>
      </c>
      <c r="R2069" s="54">
        <v>0</v>
      </c>
      <c r="S2069" s="54">
        <v>0</v>
      </c>
      <c r="T2069" s="58">
        <f>Ugovori_OPULJP[[#This Row],[Bespovratna sredstva - Ukupno (EU+Nac) HRK
= Ukupna ugovorena vrijednost bespovratnih sredstava]]+Ugovori_OPULJP[[#This Row],[Javni doprinos korisnika - HRK]]+Ugovori_OPULJP[[#This Row],[Privatni doprinos korisnika - HRK]]</f>
        <v>1998685.59</v>
      </c>
      <c r="U2069" s="44" t="s">
        <v>32</v>
      </c>
      <c r="V2069" s="44" t="s">
        <v>29</v>
      </c>
      <c r="W2069" s="21" t="s">
        <v>7417</v>
      </c>
      <c r="X2069" s="21" t="s">
        <v>5041</v>
      </c>
      <c r="Y2069" s="11"/>
    </row>
    <row r="2070" spans="1:25" ht="51" customHeight="1" x14ac:dyDescent="0.2">
      <c r="A2070" s="28" t="s">
        <v>7418</v>
      </c>
      <c r="B2070" s="24" t="s">
        <v>700</v>
      </c>
      <c r="C2070" s="21" t="s">
        <v>5477</v>
      </c>
      <c r="D2070" s="21" t="s">
        <v>7401</v>
      </c>
      <c r="E2070" s="44" t="s">
        <v>74</v>
      </c>
      <c r="F2070" s="23" t="s">
        <v>7419</v>
      </c>
      <c r="G2070" s="23" t="s">
        <v>6845</v>
      </c>
      <c r="H2070" s="29">
        <v>44322</v>
      </c>
      <c r="I2070" s="29">
        <v>44932</v>
      </c>
      <c r="J2070" s="29" t="str">
        <f ca="1">IF(Ugovori_OPULJP[[#This Row],[DATUM ZAVRŠETKA OPERACIJE]]&lt;TODAY(),"završen","u provedbi")</f>
        <v>u provedbi</v>
      </c>
      <c r="K2070" s="22" t="s">
        <v>7420</v>
      </c>
      <c r="L2070" s="22" t="s">
        <v>31</v>
      </c>
      <c r="M2070" s="42">
        <v>0.85</v>
      </c>
      <c r="N2070" s="42">
        <v>0.15</v>
      </c>
      <c r="O2070" s="27">
        <f>Ugovori_OPULJP[[#This Row],[Bespovratna sredstva - Ukupno (EU+Nac) HRK
= Ukupna ugovorena vrijednost bespovratnih sredstava]]*Ugovori_OPULJP[[#This Row],[EU STOPA SUFINANCIRANJA %
EU CO-FINANCING RATE %]]</f>
        <v>504293.18499999994</v>
      </c>
      <c r="P2070" s="27">
        <f>Ugovori_OPULJP[[#This Row],[Bespovratna sredstva - Ukupno (EU+Nac) HRK
= Ukupna ugovorena vrijednost bespovratnih sredstava]]*Ugovori_OPULJP[[#This Row],[STOPA NACIONALNOG SUFINANCIRANJA %]]</f>
        <v>88992.914999999994</v>
      </c>
      <c r="Q2070" s="20">
        <v>593286.1</v>
      </c>
      <c r="R2070" s="27">
        <v>0</v>
      </c>
      <c r="S2070" s="27">
        <v>0</v>
      </c>
      <c r="T2070" s="20">
        <f>Ugovori_OPULJP[[#This Row],[Bespovratna sredstva - Ukupno (EU+Nac) HRK
= Ukupna ugovorena vrijednost bespovratnih sredstava]]+Ugovori_OPULJP[[#This Row],[Javni doprinos korisnika - HRK]]+Ugovori_OPULJP[[#This Row],[Privatni doprinos korisnika - HRK]]</f>
        <v>593286.1</v>
      </c>
      <c r="U2070" s="17" t="s">
        <v>32</v>
      </c>
      <c r="V2070" s="17" t="s">
        <v>29</v>
      </c>
      <c r="W2070" s="21" t="s">
        <v>7421</v>
      </c>
      <c r="X2070" s="31" t="s">
        <v>5041</v>
      </c>
      <c r="Y2070" s="11"/>
    </row>
    <row r="2071" spans="1:25" ht="51" customHeight="1" x14ac:dyDescent="0.2">
      <c r="A2071" s="28" t="s">
        <v>7422</v>
      </c>
      <c r="B2071" s="24" t="s">
        <v>700</v>
      </c>
      <c r="C2071" s="21" t="s">
        <v>5477</v>
      </c>
      <c r="D2071" s="21" t="s">
        <v>7401</v>
      </c>
      <c r="E2071" s="44" t="s">
        <v>74</v>
      </c>
      <c r="F2071" s="23" t="s">
        <v>7423</v>
      </c>
      <c r="G2071" s="37" t="s">
        <v>3955</v>
      </c>
      <c r="H2071" s="29">
        <v>44211</v>
      </c>
      <c r="I2071" s="29">
        <v>44819</v>
      </c>
      <c r="J2071" s="29" t="str">
        <f ca="1">IF(Ugovori_OPULJP[[#This Row],[DATUM ZAVRŠETKA OPERACIJE]]&lt;TODAY(),"završen","u provedbi")</f>
        <v>u provedbi</v>
      </c>
      <c r="K2071" s="22" t="s">
        <v>6585</v>
      </c>
      <c r="L2071" s="22" t="s">
        <v>31</v>
      </c>
      <c r="M2071" s="42">
        <v>0.85</v>
      </c>
      <c r="N2071" s="42">
        <v>0.15</v>
      </c>
      <c r="O2071" s="54">
        <f>Ugovori_OPULJP[[#This Row],[Bespovratna sredstva - Ukupno (EU+Nac) HRK
= Ukupna ugovorena vrijednost bespovratnih sredstava]]*Ugovori_OPULJP[[#This Row],[EU STOPA SUFINANCIRANJA %
EU CO-FINANCING RATE %]]</f>
        <v>1695524.9029999999</v>
      </c>
      <c r="P2071" s="54">
        <f>Ugovori_OPULJP[[#This Row],[Bespovratna sredstva - Ukupno (EU+Nac) HRK
= Ukupna ugovorena vrijednost bespovratnih sredstava]]*Ugovori_OPULJP[[#This Row],[STOPA NACIONALNOG SUFINANCIRANJA %]]</f>
        <v>299210.277</v>
      </c>
      <c r="Q2071" s="58">
        <v>1994735.18</v>
      </c>
      <c r="R2071" s="54">
        <v>0</v>
      </c>
      <c r="S2071" s="54">
        <v>0</v>
      </c>
      <c r="T2071" s="58">
        <f>Ugovori_OPULJP[[#This Row],[Bespovratna sredstva - Ukupno (EU+Nac) HRK
= Ukupna ugovorena vrijednost bespovratnih sredstava]]+Ugovori_OPULJP[[#This Row],[Javni doprinos korisnika - HRK]]+Ugovori_OPULJP[[#This Row],[Privatni doprinos korisnika - HRK]]</f>
        <v>1994735.18</v>
      </c>
      <c r="U2071" s="44" t="s">
        <v>32</v>
      </c>
      <c r="V2071" s="44" t="s">
        <v>29</v>
      </c>
      <c r="W2071" s="21" t="s">
        <v>7424</v>
      </c>
      <c r="X2071" s="21" t="s">
        <v>5041</v>
      </c>
      <c r="Y2071" s="11"/>
    </row>
    <row r="2072" spans="1:25" ht="51" customHeight="1" x14ac:dyDescent="0.2">
      <c r="A2072" s="28" t="s">
        <v>7425</v>
      </c>
      <c r="B2072" s="24" t="s">
        <v>700</v>
      </c>
      <c r="C2072" s="21" t="s">
        <v>5477</v>
      </c>
      <c r="D2072" s="21" t="s">
        <v>7401</v>
      </c>
      <c r="E2072" s="44" t="s">
        <v>74</v>
      </c>
      <c r="F2072" s="23" t="s">
        <v>6871</v>
      </c>
      <c r="G2072" s="37" t="s">
        <v>6872</v>
      </c>
      <c r="H2072" s="29">
        <v>44207</v>
      </c>
      <c r="I2072" s="29">
        <v>44815</v>
      </c>
      <c r="J2072" s="29" t="str">
        <f ca="1">IF(Ugovori_OPULJP[[#This Row],[DATUM ZAVRŠETKA OPERACIJE]]&lt;TODAY(),"završen","u provedbi")</f>
        <v>u provedbi</v>
      </c>
      <c r="K2072" s="22" t="s">
        <v>153</v>
      </c>
      <c r="L2072" s="18" t="s">
        <v>153</v>
      </c>
      <c r="M2072" s="42">
        <v>0.85</v>
      </c>
      <c r="N2072" s="42">
        <v>0.15</v>
      </c>
      <c r="O2072" s="54">
        <f>Ugovori_OPULJP[[#This Row],[Bespovratna sredstva - Ukupno (EU+Nac) HRK
= Ukupna ugovorena vrijednost bespovratnih sredstava]]*Ugovori_OPULJP[[#This Row],[EU STOPA SUFINANCIRANJA %
EU CO-FINANCING RATE %]]</f>
        <v>864844.1875</v>
      </c>
      <c r="P2072" s="54">
        <f>Ugovori_OPULJP[[#This Row],[Bespovratna sredstva - Ukupno (EU+Nac) HRK
= Ukupna ugovorena vrijednost bespovratnih sredstava]]*Ugovori_OPULJP[[#This Row],[STOPA NACIONALNOG SUFINANCIRANJA %]]</f>
        <v>152619.5625</v>
      </c>
      <c r="Q2072" s="58">
        <v>1017463.75</v>
      </c>
      <c r="R2072" s="54">
        <v>0</v>
      </c>
      <c r="S2072" s="54">
        <v>0</v>
      </c>
      <c r="T2072" s="58">
        <f>Ugovori_OPULJP[[#This Row],[Bespovratna sredstva - Ukupno (EU+Nac) HRK
= Ukupna ugovorena vrijednost bespovratnih sredstava]]+Ugovori_OPULJP[[#This Row],[Javni doprinos korisnika - HRK]]+Ugovori_OPULJP[[#This Row],[Privatni doprinos korisnika - HRK]]</f>
        <v>1017463.75</v>
      </c>
      <c r="U2072" s="44" t="s">
        <v>32</v>
      </c>
      <c r="V2072" s="44" t="s">
        <v>29</v>
      </c>
      <c r="W2072" s="21" t="s">
        <v>7426</v>
      </c>
      <c r="X2072" s="21" t="s">
        <v>5041</v>
      </c>
      <c r="Y2072" s="11"/>
    </row>
    <row r="2073" spans="1:25" ht="51" customHeight="1" x14ac:dyDescent="0.2">
      <c r="A2073" s="28" t="s">
        <v>7427</v>
      </c>
      <c r="B2073" s="24" t="s">
        <v>700</v>
      </c>
      <c r="C2073" s="21" t="s">
        <v>5477</v>
      </c>
      <c r="D2073" s="21" t="s">
        <v>7401</v>
      </c>
      <c r="E2073" s="44" t="s">
        <v>74</v>
      </c>
      <c r="F2073" s="23" t="s">
        <v>7428</v>
      </c>
      <c r="G2073" s="37" t="s">
        <v>439</v>
      </c>
      <c r="H2073" s="29">
        <v>44204</v>
      </c>
      <c r="I2073" s="29">
        <v>44812</v>
      </c>
      <c r="J2073" s="29" t="str">
        <f ca="1">IF(Ugovori_OPULJP[[#This Row],[DATUM ZAVRŠETKA OPERACIJE]]&lt;TODAY(),"završen","u provedbi")</f>
        <v>u provedbi</v>
      </c>
      <c r="K2073" s="22" t="s">
        <v>5690</v>
      </c>
      <c r="L2073" s="22" t="s">
        <v>92</v>
      </c>
      <c r="M2073" s="42">
        <v>0.85</v>
      </c>
      <c r="N2073" s="42">
        <v>0.15</v>
      </c>
      <c r="O2073" s="54">
        <f>Ugovori_OPULJP[[#This Row],[Bespovratna sredstva - Ukupno (EU+Nac) HRK
= Ukupna ugovorena vrijednost bespovratnih sredstava]]*Ugovori_OPULJP[[#This Row],[EU STOPA SUFINANCIRANJA %
EU CO-FINANCING RATE %]]</f>
        <v>1699964.1044999999</v>
      </c>
      <c r="P2073" s="54">
        <f>Ugovori_OPULJP[[#This Row],[Bespovratna sredstva - Ukupno (EU+Nac) HRK
= Ukupna ugovorena vrijednost bespovratnih sredstava]]*Ugovori_OPULJP[[#This Row],[STOPA NACIONALNOG SUFINANCIRANJA %]]</f>
        <v>299993.6655</v>
      </c>
      <c r="Q2073" s="58">
        <v>1999957.77</v>
      </c>
      <c r="R2073" s="54">
        <v>0</v>
      </c>
      <c r="S2073" s="54">
        <v>0</v>
      </c>
      <c r="T2073" s="58">
        <f>Ugovori_OPULJP[[#This Row],[Bespovratna sredstva - Ukupno (EU+Nac) HRK
= Ukupna ugovorena vrijednost bespovratnih sredstava]]+Ugovori_OPULJP[[#This Row],[Javni doprinos korisnika - HRK]]+Ugovori_OPULJP[[#This Row],[Privatni doprinos korisnika - HRK]]</f>
        <v>1999957.77</v>
      </c>
      <c r="U2073" s="44" t="s">
        <v>32</v>
      </c>
      <c r="V2073" s="44" t="s">
        <v>29</v>
      </c>
      <c r="W2073" s="21" t="s">
        <v>7429</v>
      </c>
      <c r="X2073" s="21" t="s">
        <v>5041</v>
      </c>
      <c r="Y2073" s="11"/>
    </row>
    <row r="2074" spans="1:25" ht="51" customHeight="1" x14ac:dyDescent="0.2">
      <c r="A2074" s="28" t="s">
        <v>7430</v>
      </c>
      <c r="B2074" s="24" t="s">
        <v>700</v>
      </c>
      <c r="C2074" s="21" t="s">
        <v>5477</v>
      </c>
      <c r="D2074" s="21" t="s">
        <v>7401</v>
      </c>
      <c r="E2074" s="44" t="s">
        <v>74</v>
      </c>
      <c r="F2074" s="23" t="s">
        <v>7431</v>
      </c>
      <c r="G2074" s="23" t="s">
        <v>7432</v>
      </c>
      <c r="H2074" s="29">
        <v>44208</v>
      </c>
      <c r="I2074" s="29">
        <v>44816</v>
      </c>
      <c r="J2074" s="29" t="str">
        <f ca="1">IF(Ugovori_OPULJP[[#This Row],[DATUM ZAVRŠETKA OPERACIJE]]&lt;TODAY(),"završen","u provedbi")</f>
        <v>u provedbi</v>
      </c>
      <c r="K2074" s="22" t="s">
        <v>7433</v>
      </c>
      <c r="L2074" s="22" t="s">
        <v>31</v>
      </c>
      <c r="M2074" s="42">
        <v>0.85</v>
      </c>
      <c r="N2074" s="42">
        <v>0.15</v>
      </c>
      <c r="O2074" s="54">
        <f>Ugovori_OPULJP[[#This Row],[Bespovratna sredstva - Ukupno (EU+Nac) HRK
= Ukupna ugovorena vrijednost bespovratnih sredstava]]*Ugovori_OPULJP[[#This Row],[EU STOPA SUFINANCIRANJA %
EU CO-FINANCING RATE %]]</f>
        <v>448100.55199999997</v>
      </c>
      <c r="P2074" s="54">
        <f>Ugovori_OPULJP[[#This Row],[Bespovratna sredstva - Ukupno (EU+Nac) HRK
= Ukupna ugovorena vrijednost bespovratnih sredstava]]*Ugovori_OPULJP[[#This Row],[STOPA NACIONALNOG SUFINANCIRANJA %]]</f>
        <v>79076.567999999999</v>
      </c>
      <c r="Q2074" s="58">
        <v>527177.12</v>
      </c>
      <c r="R2074" s="54">
        <v>0</v>
      </c>
      <c r="S2074" s="54">
        <v>0</v>
      </c>
      <c r="T2074" s="58">
        <f>Ugovori_OPULJP[[#This Row],[Bespovratna sredstva - Ukupno (EU+Nac) HRK
= Ukupna ugovorena vrijednost bespovratnih sredstava]]+Ugovori_OPULJP[[#This Row],[Javni doprinos korisnika - HRK]]+Ugovori_OPULJP[[#This Row],[Privatni doprinos korisnika - HRK]]</f>
        <v>527177.12</v>
      </c>
      <c r="U2074" s="44" t="s">
        <v>32</v>
      </c>
      <c r="V2074" s="44" t="s">
        <v>29</v>
      </c>
      <c r="W2074" s="21" t="s">
        <v>7434</v>
      </c>
      <c r="X2074" s="21" t="s">
        <v>5041</v>
      </c>
      <c r="Y2074" s="11"/>
    </row>
    <row r="2075" spans="1:25" ht="51" customHeight="1" x14ac:dyDescent="0.2">
      <c r="A2075" s="28" t="s">
        <v>7435</v>
      </c>
      <c r="B2075" s="24" t="s">
        <v>700</v>
      </c>
      <c r="C2075" s="21" t="s">
        <v>5477</v>
      </c>
      <c r="D2075" s="21" t="s">
        <v>7401</v>
      </c>
      <c r="E2075" s="44" t="s">
        <v>74</v>
      </c>
      <c r="F2075" s="23" t="s">
        <v>7436</v>
      </c>
      <c r="G2075" s="23" t="s">
        <v>3556</v>
      </c>
      <c r="H2075" s="29">
        <v>44204</v>
      </c>
      <c r="I2075" s="29">
        <v>44812</v>
      </c>
      <c r="J2075" s="29" t="str">
        <f ca="1">IF(Ugovori_OPULJP[[#This Row],[DATUM ZAVRŠETKA OPERACIJE]]&lt;TODAY(),"završen","u provedbi")</f>
        <v>u provedbi</v>
      </c>
      <c r="K2075" s="22" t="s">
        <v>243</v>
      </c>
      <c r="L2075" s="22" t="s">
        <v>243</v>
      </c>
      <c r="M2075" s="42">
        <v>0.85</v>
      </c>
      <c r="N2075" s="42">
        <v>0.15</v>
      </c>
      <c r="O2075" s="54">
        <f>Ugovori_OPULJP[[#This Row],[Bespovratna sredstva - Ukupno (EU+Nac) HRK
= Ukupna ugovorena vrijednost bespovratnih sredstava]]*Ugovori_OPULJP[[#This Row],[EU STOPA SUFINANCIRANJA %
EU CO-FINANCING RATE %]]</f>
        <v>1324514.9649999999</v>
      </c>
      <c r="P2075" s="54">
        <f>Ugovori_OPULJP[[#This Row],[Bespovratna sredstva - Ukupno (EU+Nac) HRK
= Ukupna ugovorena vrijednost bespovratnih sredstava]]*Ugovori_OPULJP[[#This Row],[STOPA NACIONALNOG SUFINANCIRANJA %]]</f>
        <v>233737.93499999997</v>
      </c>
      <c r="Q2075" s="58">
        <v>1558252.9</v>
      </c>
      <c r="R2075" s="54">
        <v>0</v>
      </c>
      <c r="S2075" s="54">
        <v>0</v>
      </c>
      <c r="T2075" s="58">
        <f>Ugovori_OPULJP[[#This Row],[Bespovratna sredstva - Ukupno (EU+Nac) HRK
= Ukupna ugovorena vrijednost bespovratnih sredstava]]+Ugovori_OPULJP[[#This Row],[Javni doprinos korisnika - HRK]]+Ugovori_OPULJP[[#This Row],[Privatni doprinos korisnika - HRK]]</f>
        <v>1558252.9</v>
      </c>
      <c r="U2075" s="44" t="s">
        <v>32</v>
      </c>
      <c r="V2075" s="44" t="s">
        <v>29</v>
      </c>
      <c r="W2075" s="21" t="s">
        <v>7437</v>
      </c>
      <c r="X2075" s="21" t="s">
        <v>5041</v>
      </c>
      <c r="Y2075" s="11"/>
    </row>
    <row r="2076" spans="1:25" ht="51" customHeight="1" x14ac:dyDescent="0.2">
      <c r="A2076" s="28" t="s">
        <v>7438</v>
      </c>
      <c r="B2076" s="24" t="s">
        <v>700</v>
      </c>
      <c r="C2076" s="21" t="s">
        <v>5477</v>
      </c>
      <c r="D2076" s="21" t="s">
        <v>7401</v>
      </c>
      <c r="E2076" s="44" t="s">
        <v>74</v>
      </c>
      <c r="F2076" s="23" t="s">
        <v>7439</v>
      </c>
      <c r="G2076" s="23" t="s">
        <v>539</v>
      </c>
      <c r="H2076" s="29">
        <v>44210</v>
      </c>
      <c r="I2076" s="29">
        <v>44818</v>
      </c>
      <c r="J2076" s="29" t="str">
        <f ca="1">IF(Ugovori_OPULJP[[#This Row],[DATUM ZAVRŠETKA OPERACIJE]]&lt;TODAY(),"završen","u provedbi")</f>
        <v>u provedbi</v>
      </c>
      <c r="K2076" s="22" t="s">
        <v>7440</v>
      </c>
      <c r="L2076" s="22" t="s">
        <v>243</v>
      </c>
      <c r="M2076" s="42">
        <v>0.85</v>
      </c>
      <c r="N2076" s="42">
        <v>0.15</v>
      </c>
      <c r="O2076" s="54">
        <f>Ugovori_OPULJP[[#This Row],[Bespovratna sredstva - Ukupno (EU+Nac) HRK
= Ukupna ugovorena vrijednost bespovratnih sredstava]]*Ugovori_OPULJP[[#This Row],[EU STOPA SUFINANCIRANJA %
EU CO-FINANCING RATE %]]</f>
        <v>1561539.284</v>
      </c>
      <c r="P2076" s="54">
        <f>Ugovori_OPULJP[[#This Row],[Bespovratna sredstva - Ukupno (EU+Nac) HRK
= Ukupna ugovorena vrijednost bespovratnih sredstava]]*Ugovori_OPULJP[[#This Row],[STOPA NACIONALNOG SUFINANCIRANJA %]]</f>
        <v>275565.75599999999</v>
      </c>
      <c r="Q2076" s="58">
        <v>1837105.04</v>
      </c>
      <c r="R2076" s="54">
        <v>0</v>
      </c>
      <c r="S2076" s="54">
        <v>0</v>
      </c>
      <c r="T2076" s="58">
        <f>Ugovori_OPULJP[[#This Row],[Bespovratna sredstva - Ukupno (EU+Nac) HRK
= Ukupna ugovorena vrijednost bespovratnih sredstava]]+Ugovori_OPULJP[[#This Row],[Javni doprinos korisnika - HRK]]+Ugovori_OPULJP[[#This Row],[Privatni doprinos korisnika - HRK]]</f>
        <v>1837105.04</v>
      </c>
      <c r="U2076" s="44" t="s">
        <v>32</v>
      </c>
      <c r="V2076" s="44" t="s">
        <v>29</v>
      </c>
      <c r="W2076" s="21" t="s">
        <v>7441</v>
      </c>
      <c r="X2076" s="21" t="s">
        <v>5041</v>
      </c>
      <c r="Y2076" s="11"/>
    </row>
    <row r="2077" spans="1:25" ht="51" customHeight="1" x14ac:dyDescent="0.2">
      <c r="A2077" s="28" t="s">
        <v>7442</v>
      </c>
      <c r="B2077" s="24" t="s">
        <v>700</v>
      </c>
      <c r="C2077" s="21" t="s">
        <v>5477</v>
      </c>
      <c r="D2077" s="21" t="s">
        <v>7401</v>
      </c>
      <c r="E2077" s="44" t="s">
        <v>74</v>
      </c>
      <c r="F2077" s="23" t="s">
        <v>7443</v>
      </c>
      <c r="G2077" s="23" t="s">
        <v>7444</v>
      </c>
      <c r="H2077" s="29">
        <v>44204</v>
      </c>
      <c r="I2077" s="29">
        <v>44812</v>
      </c>
      <c r="J2077" s="29" t="str">
        <f ca="1">IF(Ugovori_OPULJP[[#This Row],[DATUM ZAVRŠETKA OPERACIJE]]&lt;TODAY(),"završen","u provedbi")</f>
        <v>u provedbi</v>
      </c>
      <c r="K2077" s="22" t="s">
        <v>7445</v>
      </c>
      <c r="L2077" s="22" t="s">
        <v>248</v>
      </c>
      <c r="M2077" s="42">
        <v>0.85</v>
      </c>
      <c r="N2077" s="42">
        <v>0.15</v>
      </c>
      <c r="O2077" s="54">
        <f>Ugovori_OPULJP[[#This Row],[Bespovratna sredstva - Ukupno (EU+Nac) HRK
= Ukupna ugovorena vrijednost bespovratnih sredstava]]*Ugovori_OPULJP[[#This Row],[EU STOPA SUFINANCIRANJA %
EU CO-FINANCING RATE %]]</f>
        <v>768053.80349999992</v>
      </c>
      <c r="P2077" s="54">
        <f>Ugovori_OPULJP[[#This Row],[Bespovratna sredstva - Ukupno (EU+Nac) HRK
= Ukupna ugovorena vrijednost bespovratnih sredstava]]*Ugovori_OPULJP[[#This Row],[STOPA NACIONALNOG SUFINANCIRANJA %]]</f>
        <v>135538.90649999998</v>
      </c>
      <c r="Q2077" s="58">
        <v>903592.71</v>
      </c>
      <c r="R2077" s="54">
        <v>0</v>
      </c>
      <c r="S2077" s="54">
        <v>0</v>
      </c>
      <c r="T2077" s="58">
        <f>Ugovori_OPULJP[[#This Row],[Bespovratna sredstva - Ukupno (EU+Nac) HRK
= Ukupna ugovorena vrijednost bespovratnih sredstava]]+Ugovori_OPULJP[[#This Row],[Javni doprinos korisnika - HRK]]+Ugovori_OPULJP[[#This Row],[Privatni doprinos korisnika - HRK]]</f>
        <v>903592.71</v>
      </c>
      <c r="U2077" s="44" t="s">
        <v>32</v>
      </c>
      <c r="V2077" s="44" t="s">
        <v>29</v>
      </c>
      <c r="W2077" s="21" t="s">
        <v>7446</v>
      </c>
      <c r="X2077" s="21" t="s">
        <v>5041</v>
      </c>
      <c r="Y2077" s="11"/>
    </row>
    <row r="2078" spans="1:25" ht="51" customHeight="1" x14ac:dyDescent="0.2">
      <c r="A2078" s="28" t="s">
        <v>7447</v>
      </c>
      <c r="B2078" s="24" t="s">
        <v>700</v>
      </c>
      <c r="C2078" s="21" t="s">
        <v>5477</v>
      </c>
      <c r="D2078" s="21" t="s">
        <v>7401</v>
      </c>
      <c r="E2078" s="44" t="s">
        <v>74</v>
      </c>
      <c r="F2078" s="23" t="s">
        <v>6768</v>
      </c>
      <c r="G2078" s="23" t="s">
        <v>3920</v>
      </c>
      <c r="H2078" s="29">
        <v>44319</v>
      </c>
      <c r="I2078" s="29">
        <v>44929</v>
      </c>
      <c r="J2078" s="29" t="str">
        <f ca="1">IF(Ugovori_OPULJP[[#This Row],[DATUM ZAVRŠETKA OPERACIJE]]&lt;TODAY(),"završen","u provedbi")</f>
        <v>u provedbi</v>
      </c>
      <c r="K2078" s="22" t="s">
        <v>7448</v>
      </c>
      <c r="L2078" s="22" t="s">
        <v>354</v>
      </c>
      <c r="M2078" s="42">
        <v>0.85</v>
      </c>
      <c r="N2078" s="42">
        <v>0.15</v>
      </c>
      <c r="O2078" s="27">
        <f>Ugovori_OPULJP[[#This Row],[Bespovratna sredstva - Ukupno (EU+Nac) HRK
= Ukupna ugovorena vrijednost bespovratnih sredstava]]*Ugovori_OPULJP[[#This Row],[EU STOPA SUFINANCIRANJA %
EU CO-FINANCING RATE %]]</f>
        <v>1699572.4415</v>
      </c>
      <c r="P2078" s="27">
        <f>Ugovori_OPULJP[[#This Row],[Bespovratna sredstva - Ukupno (EU+Nac) HRK
= Ukupna ugovorena vrijednost bespovratnih sredstava]]*Ugovori_OPULJP[[#This Row],[STOPA NACIONALNOG SUFINANCIRANJA %]]</f>
        <v>299924.54849999998</v>
      </c>
      <c r="Q2078" s="20">
        <v>1999496.99</v>
      </c>
      <c r="R2078" s="27">
        <v>0</v>
      </c>
      <c r="S2078" s="27">
        <v>0</v>
      </c>
      <c r="T2078" s="20">
        <f>Ugovori_OPULJP[[#This Row],[Bespovratna sredstva - Ukupno (EU+Nac) HRK
= Ukupna ugovorena vrijednost bespovratnih sredstava]]+Ugovori_OPULJP[[#This Row],[Javni doprinos korisnika - HRK]]+Ugovori_OPULJP[[#This Row],[Privatni doprinos korisnika - HRK]]</f>
        <v>1999496.99</v>
      </c>
      <c r="U2078" s="17" t="s">
        <v>32</v>
      </c>
      <c r="V2078" s="17" t="s">
        <v>29</v>
      </c>
      <c r="W2078" s="21" t="s">
        <v>7449</v>
      </c>
      <c r="X2078" s="31" t="s">
        <v>5041</v>
      </c>
      <c r="Y2078" s="11"/>
    </row>
    <row r="2079" spans="1:25" ht="51" customHeight="1" x14ac:dyDescent="0.2">
      <c r="A2079" s="28" t="s">
        <v>7450</v>
      </c>
      <c r="B2079" s="24" t="s">
        <v>700</v>
      </c>
      <c r="C2079" s="21" t="s">
        <v>5477</v>
      </c>
      <c r="D2079" s="21" t="s">
        <v>7401</v>
      </c>
      <c r="E2079" s="44" t="s">
        <v>74</v>
      </c>
      <c r="F2079" s="23" t="s">
        <v>7451</v>
      </c>
      <c r="G2079" s="23" t="s">
        <v>4001</v>
      </c>
      <c r="H2079" s="29">
        <v>44319</v>
      </c>
      <c r="I2079" s="29">
        <v>44929</v>
      </c>
      <c r="J2079" s="29" t="str">
        <f ca="1">IF(Ugovori_OPULJP[[#This Row],[DATUM ZAVRŠETKA OPERACIJE]]&lt;TODAY(),"završen","u provedbi")</f>
        <v>u provedbi</v>
      </c>
      <c r="K2079" s="22" t="s">
        <v>354</v>
      </c>
      <c r="L2079" s="22" t="s">
        <v>354</v>
      </c>
      <c r="M2079" s="42">
        <v>0.85</v>
      </c>
      <c r="N2079" s="42">
        <v>0.15</v>
      </c>
      <c r="O2079" s="27">
        <f>Ugovori_OPULJP[[#This Row],[Bespovratna sredstva - Ukupno (EU+Nac) HRK
= Ukupna ugovorena vrijednost bespovratnih sredstava]]*Ugovori_OPULJP[[#This Row],[EU STOPA SUFINANCIRANJA %
EU CO-FINANCING RATE %]]</f>
        <v>1699757.325</v>
      </c>
      <c r="P2079" s="27">
        <f>Ugovori_OPULJP[[#This Row],[Bespovratna sredstva - Ukupno (EU+Nac) HRK
= Ukupna ugovorena vrijednost bespovratnih sredstava]]*Ugovori_OPULJP[[#This Row],[STOPA NACIONALNOG SUFINANCIRANJA %]]</f>
        <v>299957.17499999999</v>
      </c>
      <c r="Q2079" s="20">
        <v>1999714.5</v>
      </c>
      <c r="R2079" s="27">
        <v>0</v>
      </c>
      <c r="S2079" s="27">
        <v>0</v>
      </c>
      <c r="T2079" s="20">
        <f>Ugovori_OPULJP[[#This Row],[Bespovratna sredstva - Ukupno (EU+Nac) HRK
= Ukupna ugovorena vrijednost bespovratnih sredstava]]+Ugovori_OPULJP[[#This Row],[Javni doprinos korisnika - HRK]]+Ugovori_OPULJP[[#This Row],[Privatni doprinos korisnika - HRK]]</f>
        <v>1999714.5</v>
      </c>
      <c r="U2079" s="17" t="s">
        <v>32</v>
      </c>
      <c r="V2079" s="17" t="s">
        <v>29</v>
      </c>
      <c r="W2079" s="21" t="s">
        <v>7452</v>
      </c>
      <c r="X2079" s="31" t="s">
        <v>5041</v>
      </c>
      <c r="Y2079" s="11"/>
    </row>
    <row r="2080" spans="1:25" ht="51" customHeight="1" x14ac:dyDescent="0.2">
      <c r="A2080" s="28" t="s">
        <v>7453</v>
      </c>
      <c r="B2080" s="24" t="s">
        <v>700</v>
      </c>
      <c r="C2080" s="21" t="s">
        <v>5477</v>
      </c>
      <c r="D2080" s="21" t="s">
        <v>7401</v>
      </c>
      <c r="E2080" s="44" t="s">
        <v>74</v>
      </c>
      <c r="F2080" s="23" t="s">
        <v>7454</v>
      </c>
      <c r="G2080" s="23" t="s">
        <v>1881</v>
      </c>
      <c r="H2080" s="29">
        <v>44204</v>
      </c>
      <c r="I2080" s="29">
        <v>44812</v>
      </c>
      <c r="J2080" s="29" t="str">
        <f ca="1">IF(Ugovori_OPULJP[[#This Row],[DATUM ZAVRŠETKA OPERACIJE]]&lt;TODAY(),"završen","u provedbi")</f>
        <v>u provedbi</v>
      </c>
      <c r="K2080" s="22" t="s">
        <v>248</v>
      </c>
      <c r="L2080" s="22" t="s">
        <v>248</v>
      </c>
      <c r="M2080" s="42">
        <v>0.85</v>
      </c>
      <c r="N2080" s="42">
        <v>0.15</v>
      </c>
      <c r="O2080" s="54">
        <f>Ugovori_OPULJP[[#This Row],[Bespovratna sredstva - Ukupno (EU+Nac) HRK
= Ukupna ugovorena vrijednost bespovratnih sredstava]]*Ugovori_OPULJP[[#This Row],[EU STOPA SUFINANCIRANJA %
EU CO-FINANCING RATE %]]</f>
        <v>1532314.125</v>
      </c>
      <c r="P2080" s="54">
        <f>Ugovori_OPULJP[[#This Row],[Bespovratna sredstva - Ukupno (EU+Nac) HRK
= Ukupna ugovorena vrijednost bespovratnih sredstava]]*Ugovori_OPULJP[[#This Row],[STOPA NACIONALNOG SUFINANCIRANJA %]]</f>
        <v>270408.375</v>
      </c>
      <c r="Q2080" s="58">
        <v>1802722.5</v>
      </c>
      <c r="R2080" s="54">
        <v>0</v>
      </c>
      <c r="S2080" s="54">
        <v>0</v>
      </c>
      <c r="T2080" s="58">
        <f>Ugovori_OPULJP[[#This Row],[Bespovratna sredstva - Ukupno (EU+Nac) HRK
= Ukupna ugovorena vrijednost bespovratnih sredstava]]+Ugovori_OPULJP[[#This Row],[Javni doprinos korisnika - HRK]]+Ugovori_OPULJP[[#This Row],[Privatni doprinos korisnika - HRK]]</f>
        <v>1802722.5</v>
      </c>
      <c r="U2080" s="44" t="s">
        <v>32</v>
      </c>
      <c r="V2080" s="44" t="s">
        <v>29</v>
      </c>
      <c r="W2080" s="21" t="s">
        <v>7455</v>
      </c>
      <c r="X2080" s="21" t="s">
        <v>5041</v>
      </c>
      <c r="Y2080" s="11"/>
    </row>
    <row r="2081" spans="1:25" ht="51" customHeight="1" x14ac:dyDescent="0.2">
      <c r="A2081" s="28" t="s">
        <v>7456</v>
      </c>
      <c r="B2081" s="24" t="s">
        <v>700</v>
      </c>
      <c r="C2081" s="21" t="s">
        <v>5477</v>
      </c>
      <c r="D2081" s="21" t="s">
        <v>7401</v>
      </c>
      <c r="E2081" s="44" t="s">
        <v>74</v>
      </c>
      <c r="F2081" s="23" t="s">
        <v>5498</v>
      </c>
      <c r="G2081" s="37" t="s">
        <v>956</v>
      </c>
      <c r="H2081" s="29">
        <v>44319</v>
      </c>
      <c r="I2081" s="29">
        <v>44929</v>
      </c>
      <c r="J2081" s="29" t="str">
        <f ca="1">IF(Ugovori_OPULJP[[#This Row],[DATUM ZAVRŠETKA OPERACIJE]]&lt;TODAY(),"završen","u provedbi")</f>
        <v>u provedbi</v>
      </c>
      <c r="K2081" s="22" t="s">
        <v>5499</v>
      </c>
      <c r="L2081" s="22" t="s">
        <v>184</v>
      </c>
      <c r="M2081" s="42">
        <v>0.85</v>
      </c>
      <c r="N2081" s="42">
        <v>0.15</v>
      </c>
      <c r="O2081" s="27">
        <f>Ugovori_OPULJP[[#This Row],[Bespovratna sredstva - Ukupno (EU+Nac) HRK
= Ukupna ugovorena vrijednost bespovratnih sredstava]]*Ugovori_OPULJP[[#This Row],[EU STOPA SUFINANCIRANJA %
EU CO-FINANCING RATE %]]</f>
        <v>487092.5</v>
      </c>
      <c r="P2081" s="27">
        <f>Ugovori_OPULJP[[#This Row],[Bespovratna sredstva - Ukupno (EU+Nac) HRK
= Ukupna ugovorena vrijednost bespovratnih sredstava]]*Ugovori_OPULJP[[#This Row],[STOPA NACIONALNOG SUFINANCIRANJA %]]</f>
        <v>85957.5</v>
      </c>
      <c r="Q2081" s="20">
        <v>573050</v>
      </c>
      <c r="R2081" s="27">
        <v>0</v>
      </c>
      <c r="S2081" s="27">
        <v>0</v>
      </c>
      <c r="T2081" s="20">
        <f>Ugovori_OPULJP[[#This Row],[Bespovratna sredstva - Ukupno (EU+Nac) HRK
= Ukupna ugovorena vrijednost bespovratnih sredstava]]+Ugovori_OPULJP[[#This Row],[Javni doprinos korisnika - HRK]]+Ugovori_OPULJP[[#This Row],[Privatni doprinos korisnika - HRK]]</f>
        <v>573050</v>
      </c>
      <c r="U2081" s="17" t="s">
        <v>32</v>
      </c>
      <c r="V2081" s="17" t="s">
        <v>29</v>
      </c>
      <c r="W2081" s="21" t="s">
        <v>7457</v>
      </c>
      <c r="X2081" s="31" t="s">
        <v>5041</v>
      </c>
      <c r="Y2081" s="11"/>
    </row>
    <row r="2082" spans="1:25" ht="51" customHeight="1" x14ac:dyDescent="0.2">
      <c r="A2082" s="28" t="s">
        <v>7458</v>
      </c>
      <c r="B2082" s="24" t="s">
        <v>700</v>
      </c>
      <c r="C2082" s="21" t="s">
        <v>5477</v>
      </c>
      <c r="D2082" s="21" t="s">
        <v>7401</v>
      </c>
      <c r="E2082" s="44" t="s">
        <v>74</v>
      </c>
      <c r="F2082" s="23" t="s">
        <v>7459</v>
      </c>
      <c r="G2082" s="37" t="s">
        <v>3121</v>
      </c>
      <c r="H2082" s="29">
        <v>44340</v>
      </c>
      <c r="I2082" s="29">
        <v>44950</v>
      </c>
      <c r="J2082" s="29" t="str">
        <f ca="1">IF(Ugovori_OPULJP[[#This Row],[DATUM ZAVRŠETKA OPERACIJE]]&lt;TODAY(),"završen","u provedbi")</f>
        <v>u provedbi</v>
      </c>
      <c r="K2082" s="22" t="s">
        <v>97</v>
      </c>
      <c r="L2082" s="22" t="s">
        <v>97</v>
      </c>
      <c r="M2082" s="42">
        <v>0.85</v>
      </c>
      <c r="N2082" s="42">
        <v>0.15</v>
      </c>
      <c r="O2082" s="27">
        <f>Ugovori_OPULJP[[#This Row],[Bespovratna sredstva - Ukupno (EU+Nac) HRK
= Ukupna ugovorena vrijednost bespovratnih sredstava]]*Ugovori_OPULJP[[#This Row],[EU STOPA SUFINANCIRANJA %
EU CO-FINANCING RATE %]]</f>
        <v>1319029.1499999999</v>
      </c>
      <c r="P2082" s="27">
        <f>Ugovori_OPULJP[[#This Row],[Bespovratna sredstva - Ukupno (EU+Nac) HRK
= Ukupna ugovorena vrijednost bespovratnih sredstava]]*Ugovori_OPULJP[[#This Row],[STOPA NACIONALNOG SUFINANCIRANJA %]]</f>
        <v>232769.85</v>
      </c>
      <c r="Q2082" s="20">
        <v>1551799</v>
      </c>
      <c r="R2082" s="27">
        <v>0</v>
      </c>
      <c r="S2082" s="27">
        <v>0</v>
      </c>
      <c r="T2082" s="20">
        <f>Ugovori_OPULJP[[#This Row],[Bespovratna sredstva - Ukupno (EU+Nac) HRK
= Ukupna ugovorena vrijednost bespovratnih sredstava]]+Ugovori_OPULJP[[#This Row],[Javni doprinos korisnika - HRK]]+Ugovori_OPULJP[[#This Row],[Privatni doprinos korisnika - HRK]]</f>
        <v>1551799</v>
      </c>
      <c r="U2082" s="44" t="s">
        <v>32</v>
      </c>
      <c r="V2082" s="44" t="s">
        <v>29</v>
      </c>
      <c r="W2082" s="21" t="s">
        <v>7460</v>
      </c>
      <c r="X2082" s="31" t="s">
        <v>5041</v>
      </c>
      <c r="Y2082" s="11"/>
    </row>
    <row r="2083" spans="1:25" ht="51" customHeight="1" x14ac:dyDescent="0.2">
      <c r="A2083" s="28" t="s">
        <v>7461</v>
      </c>
      <c r="B2083" s="24" t="s">
        <v>700</v>
      </c>
      <c r="C2083" s="21" t="s">
        <v>5477</v>
      </c>
      <c r="D2083" s="21" t="s">
        <v>7401</v>
      </c>
      <c r="E2083" s="44" t="s">
        <v>74</v>
      </c>
      <c r="F2083" s="23" t="s">
        <v>7462</v>
      </c>
      <c r="G2083" s="37" t="s">
        <v>2471</v>
      </c>
      <c r="H2083" s="29">
        <v>44204</v>
      </c>
      <c r="I2083" s="29">
        <v>44812</v>
      </c>
      <c r="J2083" s="29" t="str">
        <f ca="1">IF(Ugovori_OPULJP[[#This Row],[DATUM ZAVRŠETKA OPERACIJE]]&lt;TODAY(),"završen","u provedbi")</f>
        <v>u provedbi</v>
      </c>
      <c r="K2083" s="22" t="s">
        <v>7463</v>
      </c>
      <c r="L2083" s="22" t="s">
        <v>324</v>
      </c>
      <c r="M2083" s="42">
        <v>0.85</v>
      </c>
      <c r="N2083" s="42">
        <v>0.15</v>
      </c>
      <c r="O2083" s="54">
        <f>Ugovori_OPULJP[[#This Row],[Bespovratna sredstva - Ukupno (EU+Nac) HRK
= Ukupna ugovorena vrijednost bespovratnih sredstava]]*Ugovori_OPULJP[[#This Row],[EU STOPA SUFINANCIRANJA %
EU CO-FINANCING RATE %]]</f>
        <v>1699931.456</v>
      </c>
      <c r="P2083" s="54">
        <f>Ugovori_OPULJP[[#This Row],[Bespovratna sredstva - Ukupno (EU+Nac) HRK
= Ukupna ugovorena vrijednost bespovratnih sredstava]]*Ugovori_OPULJP[[#This Row],[STOPA NACIONALNOG SUFINANCIRANJA %]]</f>
        <v>299987.90399999998</v>
      </c>
      <c r="Q2083" s="58">
        <v>1999919.36</v>
      </c>
      <c r="R2083" s="54">
        <v>0</v>
      </c>
      <c r="S2083" s="54">
        <v>0</v>
      </c>
      <c r="T2083" s="58">
        <f>Ugovori_OPULJP[[#This Row],[Bespovratna sredstva - Ukupno (EU+Nac) HRK
= Ukupna ugovorena vrijednost bespovratnih sredstava]]+Ugovori_OPULJP[[#This Row],[Javni doprinos korisnika - HRK]]+Ugovori_OPULJP[[#This Row],[Privatni doprinos korisnika - HRK]]</f>
        <v>1999919.36</v>
      </c>
      <c r="U2083" s="44" t="s">
        <v>32</v>
      </c>
      <c r="V2083" s="44" t="s">
        <v>29</v>
      </c>
      <c r="W2083" s="21" t="s">
        <v>7464</v>
      </c>
      <c r="X2083" s="21" t="s">
        <v>5041</v>
      </c>
      <c r="Y2083" s="11"/>
    </row>
    <row r="2084" spans="1:25" ht="51" customHeight="1" x14ac:dyDescent="0.2">
      <c r="A2084" s="28" t="s">
        <v>7465</v>
      </c>
      <c r="B2084" s="24" t="s">
        <v>700</v>
      </c>
      <c r="C2084" s="21" t="s">
        <v>5477</v>
      </c>
      <c r="D2084" s="21" t="s">
        <v>7401</v>
      </c>
      <c r="E2084" s="44" t="s">
        <v>74</v>
      </c>
      <c r="F2084" s="23" t="s">
        <v>7466</v>
      </c>
      <c r="G2084" s="37" t="s">
        <v>2141</v>
      </c>
      <c r="H2084" s="29">
        <v>44319</v>
      </c>
      <c r="I2084" s="29">
        <v>44929</v>
      </c>
      <c r="J2084" s="29" t="str">
        <f ca="1">IF(Ugovori_OPULJP[[#This Row],[DATUM ZAVRŠETKA OPERACIJE]]&lt;TODAY(),"završen","u provedbi")</f>
        <v>u provedbi</v>
      </c>
      <c r="K2084" s="22" t="s">
        <v>209</v>
      </c>
      <c r="L2084" s="22" t="s">
        <v>209</v>
      </c>
      <c r="M2084" s="42">
        <v>0.85</v>
      </c>
      <c r="N2084" s="42">
        <v>0.15</v>
      </c>
      <c r="O2084" s="27">
        <f>Ugovori_OPULJP[[#This Row],[Bespovratna sredstva - Ukupno (EU+Nac) HRK
= Ukupna ugovorena vrijednost bespovratnih sredstava]]*Ugovori_OPULJP[[#This Row],[EU STOPA SUFINANCIRANJA %
EU CO-FINANCING RATE %]]</f>
        <v>1084974</v>
      </c>
      <c r="P2084" s="27">
        <f>Ugovori_OPULJP[[#This Row],[Bespovratna sredstva - Ukupno (EU+Nac) HRK
= Ukupna ugovorena vrijednost bespovratnih sredstava]]*Ugovori_OPULJP[[#This Row],[STOPA NACIONALNOG SUFINANCIRANJA %]]</f>
        <v>191466</v>
      </c>
      <c r="Q2084" s="20">
        <v>1276440</v>
      </c>
      <c r="R2084" s="27">
        <v>0</v>
      </c>
      <c r="S2084" s="27">
        <v>0</v>
      </c>
      <c r="T2084" s="20">
        <f>Ugovori_OPULJP[[#This Row],[Bespovratna sredstva - Ukupno (EU+Nac) HRK
= Ukupna ugovorena vrijednost bespovratnih sredstava]]+Ugovori_OPULJP[[#This Row],[Javni doprinos korisnika - HRK]]+Ugovori_OPULJP[[#This Row],[Privatni doprinos korisnika - HRK]]</f>
        <v>1276440</v>
      </c>
      <c r="U2084" s="17" t="s">
        <v>32</v>
      </c>
      <c r="V2084" s="17" t="s">
        <v>29</v>
      </c>
      <c r="W2084" s="21" t="s">
        <v>7467</v>
      </c>
      <c r="X2084" s="31" t="s">
        <v>5041</v>
      </c>
      <c r="Y2084" s="11"/>
    </row>
    <row r="2085" spans="1:25" ht="51" customHeight="1" x14ac:dyDescent="0.2">
      <c r="A2085" s="28" t="s">
        <v>7468</v>
      </c>
      <c r="B2085" s="24" t="s">
        <v>700</v>
      </c>
      <c r="C2085" s="21" t="s">
        <v>5477</v>
      </c>
      <c r="D2085" s="21" t="s">
        <v>7401</v>
      </c>
      <c r="E2085" s="44" t="s">
        <v>74</v>
      </c>
      <c r="F2085" s="23" t="s">
        <v>7469</v>
      </c>
      <c r="G2085" s="23" t="s">
        <v>166</v>
      </c>
      <c r="H2085" s="29">
        <v>44211</v>
      </c>
      <c r="I2085" s="29">
        <v>44819</v>
      </c>
      <c r="J2085" s="29" t="str">
        <f ca="1">IF(Ugovori_OPULJP[[#This Row],[DATUM ZAVRŠETKA OPERACIJE]]&lt;TODAY(),"završen","u provedbi")</f>
        <v>u provedbi</v>
      </c>
      <c r="K2085" s="22" t="s">
        <v>7470</v>
      </c>
      <c r="L2085" s="22" t="s">
        <v>31</v>
      </c>
      <c r="M2085" s="42">
        <v>0.85</v>
      </c>
      <c r="N2085" s="42">
        <v>0.15</v>
      </c>
      <c r="O2085" s="54">
        <f>Ugovori_OPULJP[[#This Row],[Bespovratna sredstva - Ukupno (EU+Nac) HRK
= Ukupna ugovorena vrijednost bespovratnih sredstava]]*Ugovori_OPULJP[[#This Row],[EU STOPA SUFINANCIRANJA %
EU CO-FINANCING RATE %]]</f>
        <v>1700000</v>
      </c>
      <c r="P2085" s="54">
        <f>Ugovori_OPULJP[[#This Row],[Bespovratna sredstva - Ukupno (EU+Nac) HRK
= Ukupna ugovorena vrijednost bespovratnih sredstava]]*Ugovori_OPULJP[[#This Row],[STOPA NACIONALNOG SUFINANCIRANJA %]]</f>
        <v>300000</v>
      </c>
      <c r="Q2085" s="58">
        <v>2000000</v>
      </c>
      <c r="R2085" s="54">
        <v>0</v>
      </c>
      <c r="S2085" s="54">
        <v>0</v>
      </c>
      <c r="T2085" s="58">
        <f>Ugovori_OPULJP[[#This Row],[Bespovratna sredstva - Ukupno (EU+Nac) HRK
= Ukupna ugovorena vrijednost bespovratnih sredstava]]+Ugovori_OPULJP[[#This Row],[Javni doprinos korisnika - HRK]]+Ugovori_OPULJP[[#This Row],[Privatni doprinos korisnika - HRK]]</f>
        <v>2000000</v>
      </c>
      <c r="U2085" s="44" t="s">
        <v>32</v>
      </c>
      <c r="V2085" s="44" t="s">
        <v>29</v>
      </c>
      <c r="W2085" s="21" t="s">
        <v>7471</v>
      </c>
      <c r="X2085" s="21" t="s">
        <v>5041</v>
      </c>
      <c r="Y2085" s="11"/>
    </row>
    <row r="2086" spans="1:25" ht="51" customHeight="1" x14ac:dyDescent="0.2">
      <c r="A2086" s="28" t="s">
        <v>7472</v>
      </c>
      <c r="B2086" s="24" t="s">
        <v>700</v>
      </c>
      <c r="C2086" s="21" t="s">
        <v>5477</v>
      </c>
      <c r="D2086" s="21" t="s">
        <v>7401</v>
      </c>
      <c r="E2086" s="44" t="s">
        <v>74</v>
      </c>
      <c r="F2086" s="23" t="s">
        <v>7473</v>
      </c>
      <c r="G2086" s="23" t="s">
        <v>5793</v>
      </c>
      <c r="H2086" s="29">
        <v>44317</v>
      </c>
      <c r="I2086" s="29">
        <v>44927</v>
      </c>
      <c r="J2086" s="29" t="str">
        <f ca="1">IF(Ugovori_OPULJP[[#This Row],[DATUM ZAVRŠETKA OPERACIJE]]&lt;TODAY(),"završen","u provedbi")</f>
        <v>u provedbi</v>
      </c>
      <c r="K2086" s="22" t="s">
        <v>77</v>
      </c>
      <c r="L2086" s="22" t="s">
        <v>77</v>
      </c>
      <c r="M2086" s="42">
        <v>0.85</v>
      </c>
      <c r="N2086" s="42">
        <v>0.15</v>
      </c>
      <c r="O2086" s="27">
        <f>Ugovori_OPULJP[[#This Row],[Bespovratna sredstva - Ukupno (EU+Nac) HRK
= Ukupna ugovorena vrijednost bespovratnih sredstava]]*Ugovori_OPULJP[[#This Row],[EU STOPA SUFINANCIRANJA %
EU CO-FINANCING RATE %]]</f>
        <v>1699730.7625</v>
      </c>
      <c r="P2086" s="27">
        <f>Ugovori_OPULJP[[#This Row],[Bespovratna sredstva - Ukupno (EU+Nac) HRK
= Ukupna ugovorena vrijednost bespovratnih sredstava]]*Ugovori_OPULJP[[#This Row],[STOPA NACIONALNOG SUFINANCIRANJA %]]</f>
        <v>299952.48749999999</v>
      </c>
      <c r="Q2086" s="20">
        <v>1999683.25</v>
      </c>
      <c r="R2086" s="27">
        <v>0</v>
      </c>
      <c r="S2086" s="27">
        <v>0</v>
      </c>
      <c r="T2086" s="20">
        <f>Ugovori_OPULJP[[#This Row],[Bespovratna sredstva - Ukupno (EU+Nac) HRK
= Ukupna ugovorena vrijednost bespovratnih sredstava]]+Ugovori_OPULJP[[#This Row],[Javni doprinos korisnika - HRK]]+Ugovori_OPULJP[[#This Row],[Privatni doprinos korisnika - HRK]]</f>
        <v>1999683.25</v>
      </c>
      <c r="U2086" s="17" t="s">
        <v>32</v>
      </c>
      <c r="V2086" s="17" t="s">
        <v>29</v>
      </c>
      <c r="W2086" s="21" t="s">
        <v>7474</v>
      </c>
      <c r="X2086" s="31" t="s">
        <v>5041</v>
      </c>
      <c r="Y2086" s="11"/>
    </row>
    <row r="2087" spans="1:25" ht="51" customHeight="1" x14ac:dyDescent="0.2">
      <c r="A2087" s="28" t="s">
        <v>7475</v>
      </c>
      <c r="B2087" s="24" t="s">
        <v>700</v>
      </c>
      <c r="C2087" s="21" t="s">
        <v>5477</v>
      </c>
      <c r="D2087" s="21" t="s">
        <v>7401</v>
      </c>
      <c r="E2087" s="44" t="s">
        <v>74</v>
      </c>
      <c r="F2087" s="23" t="s">
        <v>7476</v>
      </c>
      <c r="G2087" s="23" t="s">
        <v>7477</v>
      </c>
      <c r="H2087" s="29">
        <v>44207</v>
      </c>
      <c r="I2087" s="29">
        <v>44692</v>
      </c>
      <c r="J2087" s="29" t="str">
        <f ca="1">IF(Ugovori_OPULJP[[#This Row],[DATUM ZAVRŠETKA OPERACIJE]]&lt;TODAY(),"završen","u provedbi")</f>
        <v>završen</v>
      </c>
      <c r="K2087" s="22" t="s">
        <v>153</v>
      </c>
      <c r="L2087" s="18" t="s">
        <v>153</v>
      </c>
      <c r="M2087" s="42">
        <v>0.85</v>
      </c>
      <c r="N2087" s="42">
        <v>0.15</v>
      </c>
      <c r="O2087" s="54">
        <f>Ugovori_OPULJP[[#This Row],[Bespovratna sredstva - Ukupno (EU+Nac) HRK
= Ukupna ugovorena vrijednost bespovratnih sredstava]]*Ugovori_OPULJP[[#This Row],[EU STOPA SUFINANCIRANJA %
EU CO-FINANCING RATE %]]</f>
        <v>447942.41799999995</v>
      </c>
      <c r="P2087" s="54">
        <f>Ugovori_OPULJP[[#This Row],[Bespovratna sredstva - Ukupno (EU+Nac) HRK
= Ukupna ugovorena vrijednost bespovratnih sredstava]]*Ugovori_OPULJP[[#This Row],[STOPA NACIONALNOG SUFINANCIRANJA %]]</f>
        <v>79048.661999999997</v>
      </c>
      <c r="Q2087" s="58">
        <v>526991.07999999996</v>
      </c>
      <c r="R2087" s="54">
        <v>0</v>
      </c>
      <c r="S2087" s="54">
        <v>0</v>
      </c>
      <c r="T2087" s="58">
        <f>Ugovori_OPULJP[[#This Row],[Bespovratna sredstva - Ukupno (EU+Nac) HRK
= Ukupna ugovorena vrijednost bespovratnih sredstava]]+Ugovori_OPULJP[[#This Row],[Javni doprinos korisnika - HRK]]+Ugovori_OPULJP[[#This Row],[Privatni doprinos korisnika - HRK]]</f>
        <v>526991.07999999996</v>
      </c>
      <c r="U2087" s="44" t="s">
        <v>32</v>
      </c>
      <c r="V2087" s="44" t="s">
        <v>29</v>
      </c>
      <c r="W2087" s="21" t="s">
        <v>7478</v>
      </c>
      <c r="X2087" s="21" t="s">
        <v>5041</v>
      </c>
      <c r="Y2087" s="11"/>
    </row>
    <row r="2088" spans="1:25" ht="51" customHeight="1" x14ac:dyDescent="0.2">
      <c r="A2088" s="28" t="s">
        <v>7479</v>
      </c>
      <c r="B2088" s="24" t="s">
        <v>700</v>
      </c>
      <c r="C2088" s="21" t="s">
        <v>5477</v>
      </c>
      <c r="D2088" s="21" t="s">
        <v>7401</v>
      </c>
      <c r="E2088" s="44" t="s">
        <v>74</v>
      </c>
      <c r="F2088" s="23" t="s">
        <v>7480</v>
      </c>
      <c r="G2088" s="23" t="s">
        <v>4287</v>
      </c>
      <c r="H2088" s="29">
        <v>44322</v>
      </c>
      <c r="I2088" s="29">
        <v>44932</v>
      </c>
      <c r="J2088" s="29" t="str">
        <f ca="1">IF(Ugovori_OPULJP[[#This Row],[DATUM ZAVRŠETKA OPERACIJE]]&lt;TODAY(),"završen","u provedbi")</f>
        <v>u provedbi</v>
      </c>
      <c r="K2088" s="22" t="s">
        <v>248</v>
      </c>
      <c r="L2088" s="22" t="s">
        <v>248</v>
      </c>
      <c r="M2088" s="42">
        <v>0.85</v>
      </c>
      <c r="N2088" s="42">
        <v>0.15</v>
      </c>
      <c r="O2088" s="27">
        <f>Ugovori_OPULJP[[#This Row],[Bespovratna sredstva - Ukupno (EU+Nac) HRK
= Ukupna ugovorena vrijednost bespovratnih sredstava]]*Ugovori_OPULJP[[#This Row],[EU STOPA SUFINANCIRANJA %
EU CO-FINANCING RATE %]]</f>
        <v>1667662.6084999999</v>
      </c>
      <c r="P2088" s="27">
        <f>Ugovori_OPULJP[[#This Row],[Bespovratna sredstva - Ukupno (EU+Nac) HRK
= Ukupna ugovorena vrijednost bespovratnih sredstava]]*Ugovori_OPULJP[[#This Row],[STOPA NACIONALNOG SUFINANCIRANJA %]]</f>
        <v>294293.40149999998</v>
      </c>
      <c r="Q2088" s="20">
        <v>1961956.01</v>
      </c>
      <c r="R2088" s="27">
        <v>0</v>
      </c>
      <c r="S2088" s="27">
        <v>0</v>
      </c>
      <c r="T2088" s="20">
        <f>Ugovori_OPULJP[[#This Row],[Bespovratna sredstva - Ukupno (EU+Nac) HRK
= Ukupna ugovorena vrijednost bespovratnih sredstava]]+Ugovori_OPULJP[[#This Row],[Javni doprinos korisnika - HRK]]+Ugovori_OPULJP[[#This Row],[Privatni doprinos korisnika - HRK]]</f>
        <v>1961956.01</v>
      </c>
      <c r="U2088" s="17" t="s">
        <v>32</v>
      </c>
      <c r="V2088" s="17" t="s">
        <v>29</v>
      </c>
      <c r="W2088" s="21" t="s">
        <v>7481</v>
      </c>
      <c r="X2088" s="31" t="s">
        <v>5041</v>
      </c>
      <c r="Y2088" s="11"/>
    </row>
    <row r="2089" spans="1:25" ht="51" customHeight="1" x14ac:dyDescent="0.2">
      <c r="A2089" s="28" t="s">
        <v>7482</v>
      </c>
      <c r="B2089" s="24" t="s">
        <v>700</v>
      </c>
      <c r="C2089" s="21" t="s">
        <v>5477</v>
      </c>
      <c r="D2089" s="21" t="s">
        <v>7401</v>
      </c>
      <c r="E2089" s="44" t="s">
        <v>74</v>
      </c>
      <c r="F2089" s="23" t="s">
        <v>7483</v>
      </c>
      <c r="G2089" s="23" t="s">
        <v>7484</v>
      </c>
      <c r="H2089" s="29">
        <v>44343</v>
      </c>
      <c r="I2089" s="29">
        <v>44953</v>
      </c>
      <c r="J2089" s="29" t="str">
        <f ca="1">IF(Ugovori_OPULJP[[#This Row],[DATUM ZAVRŠETKA OPERACIJE]]&lt;TODAY(),"završen","u provedbi")</f>
        <v>u provedbi</v>
      </c>
      <c r="K2089" s="22" t="s">
        <v>128</v>
      </c>
      <c r="L2089" s="43" t="s">
        <v>128</v>
      </c>
      <c r="M2089" s="65" t="s">
        <v>3052</v>
      </c>
      <c r="N2089" s="42">
        <v>0.15</v>
      </c>
      <c r="O2089" s="27">
        <f>Ugovori_OPULJP[[#This Row],[Bespovratna sredstva - Ukupno (EU+Nac) HRK
= Ukupna ugovorena vrijednost bespovratnih sredstava]]*Ugovori_OPULJP[[#This Row],[EU STOPA SUFINANCIRANJA %
EU CO-FINANCING RATE %]]</f>
        <v>648835.6</v>
      </c>
      <c r="P2089" s="27">
        <f>Ugovori_OPULJP[[#This Row],[Bespovratna sredstva - Ukupno (EU+Nac) HRK
= Ukupna ugovorena vrijednost bespovratnih sredstava]]*Ugovori_OPULJP[[#This Row],[STOPA NACIONALNOG SUFINANCIRANJA %]]</f>
        <v>114500.4</v>
      </c>
      <c r="Q2089" s="20">
        <v>763336</v>
      </c>
      <c r="R2089" s="27">
        <v>0</v>
      </c>
      <c r="S2089" s="27">
        <v>0</v>
      </c>
      <c r="T2089" s="20">
        <f>Ugovori_OPULJP[[#This Row],[Bespovratna sredstva - Ukupno (EU+Nac) HRK
= Ukupna ugovorena vrijednost bespovratnih sredstava]]+Ugovori_OPULJP[[#This Row],[Javni doprinos korisnika - HRK]]+Ugovori_OPULJP[[#This Row],[Privatni doprinos korisnika - HRK]]</f>
        <v>763336</v>
      </c>
      <c r="U2089" s="44" t="s">
        <v>32</v>
      </c>
      <c r="V2089" s="44" t="s">
        <v>29</v>
      </c>
      <c r="W2089" s="21" t="s">
        <v>7485</v>
      </c>
      <c r="X2089" s="31" t="s">
        <v>5041</v>
      </c>
      <c r="Y2089" s="11"/>
    </row>
    <row r="2090" spans="1:25" ht="51" customHeight="1" x14ac:dyDescent="0.2">
      <c r="A2090" s="28" t="s">
        <v>7486</v>
      </c>
      <c r="B2090" s="24" t="s">
        <v>700</v>
      </c>
      <c r="C2090" s="21" t="s">
        <v>5477</v>
      </c>
      <c r="D2090" s="21" t="s">
        <v>7401</v>
      </c>
      <c r="E2090" s="44" t="s">
        <v>74</v>
      </c>
      <c r="F2090" s="23" t="s">
        <v>7487</v>
      </c>
      <c r="G2090" s="23" t="s">
        <v>4059</v>
      </c>
      <c r="H2090" s="29">
        <v>44317</v>
      </c>
      <c r="I2090" s="29">
        <v>44927</v>
      </c>
      <c r="J2090" s="29" t="str">
        <f ca="1">IF(Ugovori_OPULJP[[#This Row],[DATUM ZAVRŠETKA OPERACIJE]]&lt;TODAY(),"završen","u provedbi")</f>
        <v>u provedbi</v>
      </c>
      <c r="K2090" s="22" t="s">
        <v>7488</v>
      </c>
      <c r="L2090" s="22" t="s">
        <v>198</v>
      </c>
      <c r="M2090" s="42">
        <v>0.85</v>
      </c>
      <c r="N2090" s="42">
        <v>0.15</v>
      </c>
      <c r="O2090" s="27">
        <f>Ugovori_OPULJP[[#This Row],[Bespovratna sredstva - Ukupno (EU+Nac) HRK
= Ukupna ugovorena vrijednost bespovratnih sredstava]]*Ugovori_OPULJP[[#This Row],[EU STOPA SUFINANCIRANJA %
EU CO-FINANCING RATE %]]</f>
        <v>793189.1449999999</v>
      </c>
      <c r="P2090" s="27">
        <f>Ugovori_OPULJP[[#This Row],[Bespovratna sredstva - Ukupno (EU+Nac) HRK
= Ukupna ugovorena vrijednost bespovratnih sredstava]]*Ugovori_OPULJP[[#This Row],[STOPA NACIONALNOG SUFINANCIRANJA %]]</f>
        <v>139974.55499999999</v>
      </c>
      <c r="Q2090" s="20">
        <v>933163.7</v>
      </c>
      <c r="R2090" s="27">
        <v>0</v>
      </c>
      <c r="S2090" s="27">
        <v>0</v>
      </c>
      <c r="T2090" s="20">
        <f>Ugovori_OPULJP[[#This Row],[Bespovratna sredstva - Ukupno (EU+Nac) HRK
= Ukupna ugovorena vrijednost bespovratnih sredstava]]+Ugovori_OPULJP[[#This Row],[Javni doprinos korisnika - HRK]]+Ugovori_OPULJP[[#This Row],[Privatni doprinos korisnika - HRK]]</f>
        <v>933163.7</v>
      </c>
      <c r="U2090" s="17" t="s">
        <v>32</v>
      </c>
      <c r="V2090" s="17" t="s">
        <v>29</v>
      </c>
      <c r="W2090" s="21" t="s">
        <v>7489</v>
      </c>
      <c r="X2090" s="31" t="s">
        <v>5041</v>
      </c>
      <c r="Y2090" s="11"/>
    </row>
    <row r="2091" spans="1:25" ht="51" customHeight="1" x14ac:dyDescent="0.2">
      <c r="A2091" s="28" t="s">
        <v>7490</v>
      </c>
      <c r="B2091" s="24" t="s">
        <v>700</v>
      </c>
      <c r="C2091" s="21" t="s">
        <v>5477</v>
      </c>
      <c r="D2091" s="21" t="s">
        <v>7401</v>
      </c>
      <c r="E2091" s="44" t="s">
        <v>74</v>
      </c>
      <c r="F2091" s="23" t="s">
        <v>7491</v>
      </c>
      <c r="G2091" s="23" t="s">
        <v>5627</v>
      </c>
      <c r="H2091" s="29">
        <v>44204</v>
      </c>
      <c r="I2091" s="29">
        <v>44781</v>
      </c>
      <c r="J2091" s="29" t="str">
        <f ca="1">IF(Ugovori_OPULJP[[#This Row],[DATUM ZAVRŠETKA OPERACIJE]]&lt;TODAY(),"završen","u provedbi")</f>
        <v>u provedbi</v>
      </c>
      <c r="K2091" s="22" t="s">
        <v>77</v>
      </c>
      <c r="L2091" s="22" t="s">
        <v>77</v>
      </c>
      <c r="M2091" s="42">
        <v>0.85</v>
      </c>
      <c r="N2091" s="42">
        <v>0.15</v>
      </c>
      <c r="O2091" s="54">
        <f>Ugovori_OPULJP[[#This Row],[Bespovratna sredstva - Ukupno (EU+Nac) HRK
= Ukupna ugovorena vrijednost bespovratnih sredstava]]*Ugovori_OPULJP[[#This Row],[EU STOPA SUFINANCIRANJA %
EU CO-FINANCING RATE %]]</f>
        <v>1655046.73</v>
      </c>
      <c r="P2091" s="54">
        <f>Ugovori_OPULJP[[#This Row],[Bespovratna sredstva - Ukupno (EU+Nac) HRK
= Ukupna ugovorena vrijednost bespovratnih sredstava]]*Ugovori_OPULJP[[#This Row],[STOPA NACIONALNOG SUFINANCIRANJA %]]</f>
        <v>292067.07</v>
      </c>
      <c r="Q2091" s="58">
        <v>1947113.8</v>
      </c>
      <c r="R2091" s="54">
        <v>0</v>
      </c>
      <c r="S2091" s="54">
        <v>0</v>
      </c>
      <c r="T2091" s="58">
        <f>Ugovori_OPULJP[[#This Row],[Bespovratna sredstva - Ukupno (EU+Nac) HRK
= Ukupna ugovorena vrijednost bespovratnih sredstava]]+Ugovori_OPULJP[[#This Row],[Javni doprinos korisnika - HRK]]+Ugovori_OPULJP[[#This Row],[Privatni doprinos korisnika - HRK]]</f>
        <v>1947113.8</v>
      </c>
      <c r="U2091" s="44" t="s">
        <v>32</v>
      </c>
      <c r="V2091" s="44" t="s">
        <v>29</v>
      </c>
      <c r="W2091" s="21" t="s">
        <v>7492</v>
      </c>
      <c r="X2091" s="21" t="s">
        <v>5041</v>
      </c>
      <c r="Y2091" s="11"/>
    </row>
    <row r="2092" spans="1:25" ht="51" customHeight="1" x14ac:dyDescent="0.2">
      <c r="A2092" s="28" t="s">
        <v>7493</v>
      </c>
      <c r="B2092" s="24" t="s">
        <v>700</v>
      </c>
      <c r="C2092" s="21" t="s">
        <v>5477</v>
      </c>
      <c r="D2092" s="21" t="s">
        <v>7401</v>
      </c>
      <c r="E2092" s="44" t="s">
        <v>74</v>
      </c>
      <c r="F2092" s="23" t="s">
        <v>7494</v>
      </c>
      <c r="G2092" s="37" t="s">
        <v>5503</v>
      </c>
      <c r="H2092" s="29">
        <v>44209</v>
      </c>
      <c r="I2092" s="29">
        <v>44817</v>
      </c>
      <c r="J2092" s="29" t="str">
        <f ca="1">IF(Ugovori_OPULJP[[#This Row],[DATUM ZAVRŠETKA OPERACIJE]]&lt;TODAY(),"završen","u provedbi")</f>
        <v>u provedbi</v>
      </c>
      <c r="K2092" s="22" t="s">
        <v>7495</v>
      </c>
      <c r="L2092" s="22" t="s">
        <v>31</v>
      </c>
      <c r="M2092" s="42">
        <v>0.85</v>
      </c>
      <c r="N2092" s="42">
        <v>0.15</v>
      </c>
      <c r="O2092" s="54">
        <f>Ugovori_OPULJP[[#This Row],[Bespovratna sredstva - Ukupno (EU+Nac) HRK
= Ukupna ugovorena vrijednost bespovratnih sredstava]]*Ugovori_OPULJP[[#This Row],[EU STOPA SUFINANCIRANJA %
EU CO-FINANCING RATE %]]</f>
        <v>1699821.7379999999</v>
      </c>
      <c r="P2092" s="54">
        <f>Ugovori_OPULJP[[#This Row],[Bespovratna sredstva - Ukupno (EU+Nac) HRK
= Ukupna ugovorena vrijednost bespovratnih sredstava]]*Ugovori_OPULJP[[#This Row],[STOPA NACIONALNOG SUFINANCIRANJA %]]</f>
        <v>299968.54200000002</v>
      </c>
      <c r="Q2092" s="58">
        <v>1999790.28</v>
      </c>
      <c r="R2092" s="54">
        <v>0</v>
      </c>
      <c r="S2092" s="54">
        <v>0</v>
      </c>
      <c r="T2092" s="58">
        <f>Ugovori_OPULJP[[#This Row],[Bespovratna sredstva - Ukupno (EU+Nac) HRK
= Ukupna ugovorena vrijednost bespovratnih sredstava]]+Ugovori_OPULJP[[#This Row],[Javni doprinos korisnika - HRK]]+Ugovori_OPULJP[[#This Row],[Privatni doprinos korisnika - HRK]]</f>
        <v>1999790.28</v>
      </c>
      <c r="U2092" s="44" t="s">
        <v>32</v>
      </c>
      <c r="V2092" s="44" t="s">
        <v>29</v>
      </c>
      <c r="W2092" s="21" t="s">
        <v>7496</v>
      </c>
      <c r="X2092" s="21" t="s">
        <v>5041</v>
      </c>
      <c r="Y2092" s="11"/>
    </row>
    <row r="2093" spans="1:25" ht="51" customHeight="1" x14ac:dyDescent="0.2">
      <c r="A2093" s="28" t="s">
        <v>7497</v>
      </c>
      <c r="B2093" s="24" t="s">
        <v>700</v>
      </c>
      <c r="C2093" s="21" t="s">
        <v>5477</v>
      </c>
      <c r="D2093" s="21" t="s">
        <v>7401</v>
      </c>
      <c r="E2093" s="44" t="s">
        <v>74</v>
      </c>
      <c r="F2093" s="23" t="s">
        <v>7401</v>
      </c>
      <c r="G2093" s="23" t="s">
        <v>7498</v>
      </c>
      <c r="H2093" s="29">
        <v>44331</v>
      </c>
      <c r="I2093" s="29">
        <v>44941</v>
      </c>
      <c r="J2093" s="29" t="str">
        <f ca="1">IF(Ugovori_OPULJP[[#This Row],[DATUM ZAVRŠETKA OPERACIJE]]&lt;TODAY(),"završen","u provedbi")</f>
        <v>u provedbi</v>
      </c>
      <c r="K2093" s="22" t="s">
        <v>77</v>
      </c>
      <c r="L2093" s="22" t="s">
        <v>77</v>
      </c>
      <c r="M2093" s="42">
        <v>0.85</v>
      </c>
      <c r="N2093" s="42">
        <v>0.15</v>
      </c>
      <c r="O2093" s="27">
        <f>Ugovori_OPULJP[[#This Row],[Bespovratna sredstva - Ukupno (EU+Nac) HRK
= Ukupna ugovorena vrijednost bespovratnih sredstava]]*Ugovori_OPULJP[[#This Row],[EU STOPA SUFINANCIRANJA %
EU CO-FINANCING RATE %]]</f>
        <v>1366531.4</v>
      </c>
      <c r="P2093" s="27">
        <f>Ugovori_OPULJP[[#This Row],[Bespovratna sredstva - Ukupno (EU+Nac) HRK
= Ukupna ugovorena vrijednost bespovratnih sredstava]]*Ugovori_OPULJP[[#This Row],[STOPA NACIONALNOG SUFINANCIRANJA %]]</f>
        <v>241152.59999999998</v>
      </c>
      <c r="Q2093" s="20">
        <v>1607684</v>
      </c>
      <c r="R2093" s="27">
        <v>0</v>
      </c>
      <c r="S2093" s="27">
        <v>0</v>
      </c>
      <c r="T2093" s="20">
        <f>Ugovori_OPULJP[[#This Row],[Bespovratna sredstva - Ukupno (EU+Nac) HRK
= Ukupna ugovorena vrijednost bespovratnih sredstava]]+Ugovori_OPULJP[[#This Row],[Javni doprinos korisnika - HRK]]+Ugovori_OPULJP[[#This Row],[Privatni doprinos korisnika - HRK]]</f>
        <v>1607684</v>
      </c>
      <c r="U2093" s="17" t="s">
        <v>32</v>
      </c>
      <c r="V2093" s="17" t="s">
        <v>29</v>
      </c>
      <c r="W2093" s="21" t="s">
        <v>7499</v>
      </c>
      <c r="X2093" s="31" t="s">
        <v>5041</v>
      </c>
      <c r="Y2093" s="11"/>
    </row>
    <row r="2094" spans="1:25" ht="51" customHeight="1" x14ac:dyDescent="0.2">
      <c r="A2094" s="90" t="s">
        <v>7500</v>
      </c>
      <c r="B2094" s="24" t="s">
        <v>700</v>
      </c>
      <c r="C2094" s="21" t="s">
        <v>5477</v>
      </c>
      <c r="D2094" s="21" t="s">
        <v>7401</v>
      </c>
      <c r="E2094" s="44" t="s">
        <v>74</v>
      </c>
      <c r="F2094" s="23" t="s">
        <v>7501</v>
      </c>
      <c r="G2094" s="37" t="s">
        <v>3708</v>
      </c>
      <c r="H2094" s="29">
        <v>44329</v>
      </c>
      <c r="I2094" s="29">
        <v>44939</v>
      </c>
      <c r="J2094" s="29" t="str">
        <f ca="1">IF(Ugovori_OPULJP[[#This Row],[DATUM ZAVRŠETKA OPERACIJE]]&lt;TODAY(),"završen","u provedbi")</f>
        <v>u provedbi</v>
      </c>
      <c r="K2094" s="43" t="s">
        <v>6805</v>
      </c>
      <c r="L2094" s="22" t="s">
        <v>324</v>
      </c>
      <c r="M2094" s="65" t="s">
        <v>3052</v>
      </c>
      <c r="N2094" s="42">
        <v>0.15</v>
      </c>
      <c r="O2094" s="27">
        <f>Ugovori_OPULJP[[#This Row],[Bespovratna sredstva - Ukupno (EU+Nac) HRK
= Ukupna ugovorena vrijednost bespovratnih sredstava]]*Ugovori_OPULJP[[#This Row],[EU STOPA SUFINANCIRANJA %
EU CO-FINANCING RATE %]]</f>
        <v>1644561.3</v>
      </c>
      <c r="P2094" s="27">
        <f>Ugovori_OPULJP[[#This Row],[Bespovratna sredstva - Ukupno (EU+Nac) HRK
= Ukupna ugovorena vrijednost bespovratnih sredstava]]*Ugovori_OPULJP[[#This Row],[STOPA NACIONALNOG SUFINANCIRANJA %]]</f>
        <v>290216.7</v>
      </c>
      <c r="Q2094" s="20">
        <v>1934778</v>
      </c>
      <c r="R2094" s="27">
        <v>0</v>
      </c>
      <c r="S2094" s="27">
        <v>0</v>
      </c>
      <c r="T2094" s="20">
        <f>Ugovori_OPULJP[[#This Row],[Bespovratna sredstva - Ukupno (EU+Nac) HRK
= Ukupna ugovorena vrijednost bespovratnih sredstava]]+Ugovori_OPULJP[[#This Row],[Javni doprinos korisnika - HRK]]+Ugovori_OPULJP[[#This Row],[Privatni doprinos korisnika - HRK]]</f>
        <v>1934778</v>
      </c>
      <c r="U2094" s="44" t="s">
        <v>32</v>
      </c>
      <c r="V2094" s="44" t="s">
        <v>29</v>
      </c>
      <c r="W2094" s="56" t="s">
        <v>7502</v>
      </c>
      <c r="X2094" s="31" t="s">
        <v>5041</v>
      </c>
      <c r="Y2094" s="11"/>
    </row>
    <row r="2095" spans="1:25" ht="51" customHeight="1" x14ac:dyDescent="0.2">
      <c r="A2095" s="28" t="s">
        <v>7503</v>
      </c>
      <c r="B2095" s="24" t="s">
        <v>700</v>
      </c>
      <c r="C2095" s="21" t="s">
        <v>5477</v>
      </c>
      <c r="D2095" s="21" t="s">
        <v>7401</v>
      </c>
      <c r="E2095" s="44" t="s">
        <v>74</v>
      </c>
      <c r="F2095" s="23" t="s">
        <v>7504</v>
      </c>
      <c r="G2095" s="23" t="s">
        <v>5488</v>
      </c>
      <c r="H2095" s="29">
        <v>44317</v>
      </c>
      <c r="I2095" s="29">
        <v>44927</v>
      </c>
      <c r="J2095" s="29" t="str">
        <f ca="1">IF(Ugovori_OPULJP[[#This Row],[DATUM ZAVRŠETKA OPERACIJE]]&lt;TODAY(),"završen","u provedbi")</f>
        <v>u provedbi</v>
      </c>
      <c r="K2095" s="22" t="s">
        <v>7505</v>
      </c>
      <c r="L2095" s="22" t="s">
        <v>31</v>
      </c>
      <c r="M2095" s="42">
        <v>0.85</v>
      </c>
      <c r="N2095" s="42">
        <v>0.15</v>
      </c>
      <c r="O2095" s="27">
        <f>Ugovori_OPULJP[[#This Row],[Bespovratna sredstva - Ukupno (EU+Nac) HRK
= Ukupna ugovorena vrijednost bespovratnih sredstava]]*Ugovori_OPULJP[[#This Row],[EU STOPA SUFINANCIRANJA %
EU CO-FINANCING RATE %]]</f>
        <v>1681293.9819999998</v>
      </c>
      <c r="P2095" s="27">
        <f>Ugovori_OPULJP[[#This Row],[Bespovratna sredstva - Ukupno (EU+Nac) HRK
= Ukupna ugovorena vrijednost bespovratnih sredstava]]*Ugovori_OPULJP[[#This Row],[STOPA NACIONALNOG SUFINANCIRANJA %]]</f>
        <v>296698.93799999997</v>
      </c>
      <c r="Q2095" s="20">
        <v>1977992.92</v>
      </c>
      <c r="R2095" s="27">
        <v>0</v>
      </c>
      <c r="S2095" s="27">
        <v>0</v>
      </c>
      <c r="T2095" s="20">
        <f>Ugovori_OPULJP[[#This Row],[Bespovratna sredstva - Ukupno (EU+Nac) HRK
= Ukupna ugovorena vrijednost bespovratnih sredstava]]+Ugovori_OPULJP[[#This Row],[Javni doprinos korisnika - HRK]]+Ugovori_OPULJP[[#This Row],[Privatni doprinos korisnika - HRK]]</f>
        <v>1977992.92</v>
      </c>
      <c r="U2095" s="17" t="s">
        <v>32</v>
      </c>
      <c r="V2095" s="17" t="s">
        <v>29</v>
      </c>
      <c r="W2095" s="21" t="s">
        <v>7506</v>
      </c>
      <c r="X2095" s="31" t="s">
        <v>5041</v>
      </c>
      <c r="Y2095" s="11"/>
    </row>
    <row r="2096" spans="1:25" ht="51" customHeight="1" x14ac:dyDescent="0.2">
      <c r="A2096" s="28" t="s">
        <v>7507</v>
      </c>
      <c r="B2096" s="24" t="s">
        <v>700</v>
      </c>
      <c r="C2096" s="21" t="s">
        <v>5477</v>
      </c>
      <c r="D2096" s="21" t="s">
        <v>7401</v>
      </c>
      <c r="E2096" s="44" t="s">
        <v>74</v>
      </c>
      <c r="F2096" s="23" t="s">
        <v>7508</v>
      </c>
      <c r="G2096" s="37" t="s">
        <v>2402</v>
      </c>
      <c r="H2096" s="29">
        <v>44208</v>
      </c>
      <c r="I2096" s="29">
        <v>44816</v>
      </c>
      <c r="J2096" s="29" t="str">
        <f ca="1">IF(Ugovori_OPULJP[[#This Row],[DATUM ZAVRŠETKA OPERACIJE]]&lt;TODAY(),"završen","u provedbi")</f>
        <v>u provedbi</v>
      </c>
      <c r="K2096" s="22" t="s">
        <v>7509</v>
      </c>
      <c r="L2096" s="22" t="s">
        <v>171</v>
      </c>
      <c r="M2096" s="42">
        <v>0.85</v>
      </c>
      <c r="N2096" s="42">
        <v>0.15</v>
      </c>
      <c r="O2096" s="54">
        <f>Ugovori_OPULJP[[#This Row],[Bespovratna sredstva - Ukupno (EU+Nac) HRK
= Ukupna ugovorena vrijednost bespovratnih sredstava]]*Ugovori_OPULJP[[#This Row],[EU STOPA SUFINANCIRANJA %
EU CO-FINANCING RATE %]]</f>
        <v>1400855.0630000001</v>
      </c>
      <c r="P2096" s="54">
        <f>Ugovori_OPULJP[[#This Row],[Bespovratna sredstva - Ukupno (EU+Nac) HRK
= Ukupna ugovorena vrijednost bespovratnih sredstava]]*Ugovori_OPULJP[[#This Row],[STOPA NACIONALNOG SUFINANCIRANJA %]]</f>
        <v>247209.717</v>
      </c>
      <c r="Q2096" s="58">
        <v>1648064.78</v>
      </c>
      <c r="R2096" s="54">
        <v>0</v>
      </c>
      <c r="S2096" s="54">
        <v>0</v>
      </c>
      <c r="T2096" s="58">
        <f>Ugovori_OPULJP[[#This Row],[Bespovratna sredstva - Ukupno (EU+Nac) HRK
= Ukupna ugovorena vrijednost bespovratnih sredstava]]+Ugovori_OPULJP[[#This Row],[Javni doprinos korisnika - HRK]]+Ugovori_OPULJP[[#This Row],[Privatni doprinos korisnika - HRK]]</f>
        <v>1648064.78</v>
      </c>
      <c r="U2096" s="44" t="s">
        <v>32</v>
      </c>
      <c r="V2096" s="44" t="s">
        <v>29</v>
      </c>
      <c r="W2096" s="21" t="s">
        <v>7510</v>
      </c>
      <c r="X2096" s="21" t="s">
        <v>5041</v>
      </c>
      <c r="Y2096" s="11"/>
    </row>
    <row r="2097" spans="1:25" ht="51" customHeight="1" x14ac:dyDescent="0.2">
      <c r="A2097" s="28" t="s">
        <v>7511</v>
      </c>
      <c r="B2097" s="24" t="s">
        <v>700</v>
      </c>
      <c r="C2097" s="21" t="s">
        <v>5477</v>
      </c>
      <c r="D2097" s="21" t="s">
        <v>7401</v>
      </c>
      <c r="E2097" s="44" t="s">
        <v>74</v>
      </c>
      <c r="F2097" s="23" t="s">
        <v>7512</v>
      </c>
      <c r="G2097" s="37" t="s">
        <v>1315</v>
      </c>
      <c r="H2097" s="29">
        <v>44204</v>
      </c>
      <c r="I2097" s="29">
        <v>44812</v>
      </c>
      <c r="J2097" s="29" t="str">
        <f ca="1">IF(Ugovori_OPULJP[[#This Row],[DATUM ZAVRŠETKA OPERACIJE]]&lt;TODAY(),"završen","u provedbi")</f>
        <v>u provedbi</v>
      </c>
      <c r="K2097" s="22" t="s">
        <v>6805</v>
      </c>
      <c r="L2097" s="22" t="s">
        <v>556</v>
      </c>
      <c r="M2097" s="42">
        <v>0.85</v>
      </c>
      <c r="N2097" s="42">
        <v>0.15</v>
      </c>
      <c r="O2097" s="54">
        <f>Ugovori_OPULJP[[#This Row],[Bespovratna sredstva - Ukupno (EU+Nac) HRK
= Ukupna ugovorena vrijednost bespovratnih sredstava]]*Ugovori_OPULJP[[#This Row],[EU STOPA SUFINANCIRANJA %
EU CO-FINANCING RATE %]]</f>
        <v>1700000</v>
      </c>
      <c r="P2097" s="54">
        <f>Ugovori_OPULJP[[#This Row],[Bespovratna sredstva - Ukupno (EU+Nac) HRK
= Ukupna ugovorena vrijednost bespovratnih sredstava]]*Ugovori_OPULJP[[#This Row],[STOPA NACIONALNOG SUFINANCIRANJA %]]</f>
        <v>300000</v>
      </c>
      <c r="Q2097" s="58">
        <v>2000000</v>
      </c>
      <c r="R2097" s="54">
        <v>0</v>
      </c>
      <c r="S2097" s="54">
        <v>0</v>
      </c>
      <c r="T2097" s="58">
        <f>Ugovori_OPULJP[[#This Row],[Bespovratna sredstva - Ukupno (EU+Nac) HRK
= Ukupna ugovorena vrijednost bespovratnih sredstava]]+Ugovori_OPULJP[[#This Row],[Javni doprinos korisnika - HRK]]+Ugovori_OPULJP[[#This Row],[Privatni doprinos korisnika - HRK]]</f>
        <v>2000000</v>
      </c>
      <c r="U2097" s="44" t="s">
        <v>32</v>
      </c>
      <c r="V2097" s="44" t="s">
        <v>29</v>
      </c>
      <c r="W2097" s="21" t="s">
        <v>7513</v>
      </c>
      <c r="X2097" s="21" t="s">
        <v>5041</v>
      </c>
      <c r="Y2097" s="11"/>
    </row>
    <row r="2098" spans="1:25" ht="51" customHeight="1" x14ac:dyDescent="0.2">
      <c r="A2098" s="28" t="s">
        <v>7514</v>
      </c>
      <c r="B2098" s="24" t="s">
        <v>700</v>
      </c>
      <c r="C2098" s="21" t="s">
        <v>5477</v>
      </c>
      <c r="D2098" s="21" t="s">
        <v>7401</v>
      </c>
      <c r="E2098" s="44" t="s">
        <v>74</v>
      </c>
      <c r="F2098" s="23" t="s">
        <v>7515</v>
      </c>
      <c r="G2098" s="37" t="s">
        <v>6970</v>
      </c>
      <c r="H2098" s="29">
        <v>44211</v>
      </c>
      <c r="I2098" s="29">
        <v>44819</v>
      </c>
      <c r="J2098" s="29" t="str">
        <f ca="1">IF(Ugovori_OPULJP[[#This Row],[DATUM ZAVRŠETKA OPERACIJE]]&lt;TODAY(),"završen","u provedbi")</f>
        <v>u provedbi</v>
      </c>
      <c r="K2098" s="22" t="s">
        <v>209</v>
      </c>
      <c r="L2098" s="22" t="s">
        <v>209</v>
      </c>
      <c r="M2098" s="42">
        <v>0.85</v>
      </c>
      <c r="N2098" s="42">
        <v>0.15</v>
      </c>
      <c r="O2098" s="54">
        <f>Ugovori_OPULJP[[#This Row],[Bespovratna sredstva - Ukupno (EU+Nac) HRK
= Ukupna ugovorena vrijednost bespovratnih sredstava]]*Ugovori_OPULJP[[#This Row],[EU STOPA SUFINANCIRANJA %
EU CO-FINANCING RATE %]]</f>
        <v>932126.54949999996</v>
      </c>
      <c r="P2098" s="54">
        <f>Ugovori_OPULJP[[#This Row],[Bespovratna sredstva - Ukupno (EU+Nac) HRK
= Ukupna ugovorena vrijednost bespovratnih sredstava]]*Ugovori_OPULJP[[#This Row],[STOPA NACIONALNOG SUFINANCIRANJA %]]</f>
        <v>164492.92049999998</v>
      </c>
      <c r="Q2098" s="58">
        <v>1096619.47</v>
      </c>
      <c r="R2098" s="54">
        <v>0</v>
      </c>
      <c r="S2098" s="54">
        <v>0</v>
      </c>
      <c r="T2098" s="58">
        <f>Ugovori_OPULJP[[#This Row],[Bespovratna sredstva - Ukupno (EU+Nac) HRK
= Ukupna ugovorena vrijednost bespovratnih sredstava]]+Ugovori_OPULJP[[#This Row],[Javni doprinos korisnika - HRK]]+Ugovori_OPULJP[[#This Row],[Privatni doprinos korisnika - HRK]]</f>
        <v>1096619.47</v>
      </c>
      <c r="U2098" s="44" t="s">
        <v>32</v>
      </c>
      <c r="V2098" s="44" t="s">
        <v>29</v>
      </c>
      <c r="W2098" s="21" t="s">
        <v>7516</v>
      </c>
      <c r="X2098" s="21" t="s">
        <v>5041</v>
      </c>
      <c r="Y2098" s="11"/>
    </row>
    <row r="2099" spans="1:25" ht="51" customHeight="1" x14ac:dyDescent="0.2">
      <c r="A2099" s="28" t="s">
        <v>7517</v>
      </c>
      <c r="B2099" s="24" t="s">
        <v>700</v>
      </c>
      <c r="C2099" s="21" t="s">
        <v>5477</v>
      </c>
      <c r="D2099" s="21" t="s">
        <v>7401</v>
      </c>
      <c r="E2099" s="44" t="s">
        <v>74</v>
      </c>
      <c r="F2099" s="23" t="s">
        <v>6986</v>
      </c>
      <c r="G2099" s="23" t="s">
        <v>5732</v>
      </c>
      <c r="H2099" s="29">
        <v>44207</v>
      </c>
      <c r="I2099" s="29">
        <v>44815</v>
      </c>
      <c r="J2099" s="29" t="str">
        <f ca="1">IF(Ugovori_OPULJP[[#This Row],[DATUM ZAVRŠETKA OPERACIJE]]&lt;TODAY(),"završen","u provedbi")</f>
        <v>u provedbi</v>
      </c>
      <c r="K2099" s="22" t="s">
        <v>324</v>
      </c>
      <c r="L2099" s="22" t="s">
        <v>324</v>
      </c>
      <c r="M2099" s="42">
        <v>0.85</v>
      </c>
      <c r="N2099" s="42">
        <v>0.15</v>
      </c>
      <c r="O2099" s="54">
        <f>Ugovori_OPULJP[[#This Row],[Bespovratna sredstva - Ukupno (EU+Nac) HRK
= Ukupna ugovorena vrijednost bespovratnih sredstava]]*Ugovori_OPULJP[[#This Row],[EU STOPA SUFINANCIRANJA %
EU CO-FINANCING RATE %]]</f>
        <v>1699972.409</v>
      </c>
      <c r="P2099" s="54">
        <f>Ugovori_OPULJP[[#This Row],[Bespovratna sredstva - Ukupno (EU+Nac) HRK
= Ukupna ugovorena vrijednost bespovratnih sredstava]]*Ugovori_OPULJP[[#This Row],[STOPA NACIONALNOG SUFINANCIRANJA %]]</f>
        <v>299995.13099999999</v>
      </c>
      <c r="Q2099" s="58">
        <v>1999967.54</v>
      </c>
      <c r="R2099" s="54">
        <v>0</v>
      </c>
      <c r="S2099" s="54">
        <v>0</v>
      </c>
      <c r="T2099" s="58">
        <f>Ugovori_OPULJP[[#This Row],[Bespovratna sredstva - Ukupno (EU+Nac) HRK
= Ukupna ugovorena vrijednost bespovratnih sredstava]]+Ugovori_OPULJP[[#This Row],[Javni doprinos korisnika - HRK]]+Ugovori_OPULJP[[#This Row],[Privatni doprinos korisnika - HRK]]</f>
        <v>1999967.54</v>
      </c>
      <c r="U2099" s="44" t="s">
        <v>32</v>
      </c>
      <c r="V2099" s="44" t="s">
        <v>29</v>
      </c>
      <c r="W2099" s="21" t="s">
        <v>7518</v>
      </c>
      <c r="X2099" s="21" t="s">
        <v>5041</v>
      </c>
      <c r="Y2099" s="11"/>
    </row>
    <row r="2100" spans="1:25" ht="51" customHeight="1" x14ac:dyDescent="0.2">
      <c r="A2100" s="28" t="s">
        <v>7519</v>
      </c>
      <c r="B2100" s="24" t="s">
        <v>700</v>
      </c>
      <c r="C2100" s="21" t="s">
        <v>5477</v>
      </c>
      <c r="D2100" s="21" t="s">
        <v>7401</v>
      </c>
      <c r="E2100" s="44" t="s">
        <v>74</v>
      </c>
      <c r="F2100" s="23" t="s">
        <v>7520</v>
      </c>
      <c r="G2100" s="37" t="s">
        <v>3396</v>
      </c>
      <c r="H2100" s="29">
        <v>44348</v>
      </c>
      <c r="I2100" s="29">
        <v>44958</v>
      </c>
      <c r="J2100" s="29" t="s">
        <v>7521</v>
      </c>
      <c r="K2100" s="22" t="s">
        <v>7522</v>
      </c>
      <c r="L2100" s="22" t="s">
        <v>171</v>
      </c>
      <c r="M2100" s="42">
        <v>0.85</v>
      </c>
      <c r="N2100" s="42">
        <v>0.15</v>
      </c>
      <c r="O2100" s="27">
        <v>1101566</v>
      </c>
      <c r="P2100" s="27">
        <v>194394</v>
      </c>
      <c r="Q2100" s="20">
        <v>1295960</v>
      </c>
      <c r="R2100" s="27">
        <v>0</v>
      </c>
      <c r="S2100" s="27">
        <v>0</v>
      </c>
      <c r="T2100" s="20">
        <v>1295960</v>
      </c>
      <c r="U2100" s="44" t="s">
        <v>32</v>
      </c>
      <c r="V2100" s="44" t="s">
        <v>29</v>
      </c>
      <c r="W2100" s="21" t="s">
        <v>7523</v>
      </c>
      <c r="X2100" s="31" t="s">
        <v>5041</v>
      </c>
      <c r="Y2100" s="11"/>
    </row>
    <row r="2101" spans="1:25" ht="51" customHeight="1" x14ac:dyDescent="0.2">
      <c r="A2101" s="28" t="s">
        <v>7524</v>
      </c>
      <c r="B2101" s="24" t="s">
        <v>700</v>
      </c>
      <c r="C2101" s="21" t="s">
        <v>5477</v>
      </c>
      <c r="D2101" s="21" t="s">
        <v>7401</v>
      </c>
      <c r="E2101" s="44" t="s">
        <v>74</v>
      </c>
      <c r="F2101" s="23" t="s">
        <v>6768</v>
      </c>
      <c r="G2101" s="23" t="s">
        <v>2564</v>
      </c>
      <c r="H2101" s="29">
        <v>44340</v>
      </c>
      <c r="I2101" s="29">
        <v>44950</v>
      </c>
      <c r="J2101" s="29" t="str">
        <f ca="1">IF(Ugovori_OPULJP[[#This Row],[DATUM ZAVRŠETKA OPERACIJE]]&lt;TODAY(),"završen","u provedbi")</f>
        <v>u provedbi</v>
      </c>
      <c r="K2101" s="22" t="s">
        <v>153</v>
      </c>
      <c r="L2101" s="18" t="s">
        <v>153</v>
      </c>
      <c r="M2101" s="65" t="s">
        <v>3052</v>
      </c>
      <c r="N2101" s="42">
        <v>0.15</v>
      </c>
      <c r="O2101" s="27">
        <f>Ugovori_OPULJP[[#This Row],[Bespovratna sredstva - Ukupno (EU+Nac) HRK
= Ukupna ugovorena vrijednost bespovratnih sredstava]]*Ugovori_OPULJP[[#This Row],[EU STOPA SUFINANCIRANJA %
EU CO-FINANCING RATE %]]</f>
        <v>1531046.9790000001</v>
      </c>
      <c r="P2101" s="27">
        <f>Ugovori_OPULJP[[#This Row],[Bespovratna sredstva - Ukupno (EU+Nac) HRK
= Ukupna ugovorena vrijednost bespovratnih sredstava]]*Ugovori_OPULJP[[#This Row],[STOPA NACIONALNOG SUFINANCIRANJA %]]</f>
        <v>270184.761</v>
      </c>
      <c r="Q2101" s="20">
        <v>1801231.74</v>
      </c>
      <c r="R2101" s="27">
        <v>0</v>
      </c>
      <c r="S2101" s="27">
        <v>0</v>
      </c>
      <c r="T2101" s="20">
        <f>Ugovori_OPULJP[[#This Row],[Bespovratna sredstva - Ukupno (EU+Nac) HRK
= Ukupna ugovorena vrijednost bespovratnih sredstava]]+Ugovori_OPULJP[[#This Row],[Javni doprinos korisnika - HRK]]+Ugovori_OPULJP[[#This Row],[Privatni doprinos korisnika - HRK]]</f>
        <v>1801231.74</v>
      </c>
      <c r="U2101" s="44" t="s">
        <v>32</v>
      </c>
      <c r="V2101" s="44" t="s">
        <v>29</v>
      </c>
      <c r="W2101" s="21" t="s">
        <v>7525</v>
      </c>
      <c r="X2101" s="31" t="s">
        <v>5041</v>
      </c>
      <c r="Y2101" s="11"/>
    </row>
    <row r="2102" spans="1:25" ht="51" customHeight="1" x14ac:dyDescent="0.2">
      <c r="A2102" s="28" t="s">
        <v>7526</v>
      </c>
      <c r="B2102" s="24" t="s">
        <v>700</v>
      </c>
      <c r="C2102" s="21" t="s">
        <v>5477</v>
      </c>
      <c r="D2102" s="21" t="s">
        <v>7401</v>
      </c>
      <c r="E2102" s="44" t="s">
        <v>74</v>
      </c>
      <c r="F2102" s="23" t="s">
        <v>7527</v>
      </c>
      <c r="G2102" s="23" t="s">
        <v>7528</v>
      </c>
      <c r="H2102" s="29">
        <v>44217</v>
      </c>
      <c r="I2102" s="29">
        <v>44825</v>
      </c>
      <c r="J2102" s="29" t="str">
        <f ca="1">IF(Ugovori_OPULJP[[#This Row],[DATUM ZAVRŠETKA OPERACIJE]]&lt;TODAY(),"završen","u provedbi")</f>
        <v>u provedbi</v>
      </c>
      <c r="K2102" s="22" t="s">
        <v>152</v>
      </c>
      <c r="L2102" s="22" t="s">
        <v>31</v>
      </c>
      <c r="M2102" s="42">
        <v>0.85</v>
      </c>
      <c r="N2102" s="42">
        <v>0.15</v>
      </c>
      <c r="O2102" s="54">
        <f>Ugovori_OPULJP[[#This Row],[Bespovratna sredstva - Ukupno (EU+Nac) HRK
= Ukupna ugovorena vrijednost bespovratnih sredstava]]*Ugovori_OPULJP[[#This Row],[EU STOPA SUFINANCIRANJA %
EU CO-FINANCING RATE %]]</f>
        <v>1698997.442</v>
      </c>
      <c r="P2102" s="54">
        <f>Ugovori_OPULJP[[#This Row],[Bespovratna sredstva - Ukupno (EU+Nac) HRK
= Ukupna ugovorena vrijednost bespovratnih sredstava]]*Ugovori_OPULJP[[#This Row],[STOPA NACIONALNOG SUFINANCIRANJA %]]</f>
        <v>299823.07799999998</v>
      </c>
      <c r="Q2102" s="58">
        <v>1998820.52</v>
      </c>
      <c r="R2102" s="54">
        <v>0</v>
      </c>
      <c r="S2102" s="54">
        <v>0</v>
      </c>
      <c r="T2102" s="58">
        <f>Ugovori_OPULJP[[#This Row],[Bespovratna sredstva - Ukupno (EU+Nac) HRK
= Ukupna ugovorena vrijednost bespovratnih sredstava]]+Ugovori_OPULJP[[#This Row],[Javni doprinos korisnika - HRK]]+Ugovori_OPULJP[[#This Row],[Privatni doprinos korisnika - HRK]]</f>
        <v>1998820.52</v>
      </c>
      <c r="U2102" s="44" t="s">
        <v>32</v>
      </c>
      <c r="V2102" s="44" t="s">
        <v>29</v>
      </c>
      <c r="W2102" s="21" t="s">
        <v>7529</v>
      </c>
      <c r="X2102" s="21" t="s">
        <v>5041</v>
      </c>
      <c r="Y2102" s="11"/>
    </row>
    <row r="2103" spans="1:25" ht="51" customHeight="1" x14ac:dyDescent="0.2">
      <c r="A2103" s="28" t="s">
        <v>7530</v>
      </c>
      <c r="B2103" s="24" t="s">
        <v>700</v>
      </c>
      <c r="C2103" s="21" t="s">
        <v>5477</v>
      </c>
      <c r="D2103" s="21" t="s">
        <v>7401</v>
      </c>
      <c r="E2103" s="44" t="s">
        <v>74</v>
      </c>
      <c r="F2103" s="23" t="s">
        <v>7531</v>
      </c>
      <c r="G2103" s="37" t="s">
        <v>5658</v>
      </c>
      <c r="H2103" s="29">
        <v>44204</v>
      </c>
      <c r="I2103" s="29">
        <v>44812</v>
      </c>
      <c r="J2103" s="29" t="str">
        <f ca="1">IF(Ugovori_OPULJP[[#This Row],[DATUM ZAVRŠETKA OPERACIJE]]&lt;TODAY(),"završen","u provedbi")</f>
        <v>u provedbi</v>
      </c>
      <c r="K2103" s="22" t="s">
        <v>97</v>
      </c>
      <c r="L2103" s="22" t="s">
        <v>97</v>
      </c>
      <c r="M2103" s="42">
        <v>0.85</v>
      </c>
      <c r="N2103" s="42">
        <v>0.15</v>
      </c>
      <c r="O2103" s="54">
        <f>Ugovori_OPULJP[[#This Row],[Bespovratna sredstva - Ukupno (EU+Nac) HRK
= Ukupna ugovorena vrijednost bespovratnih sredstava]]*Ugovori_OPULJP[[#This Row],[EU STOPA SUFINANCIRANJA %
EU CO-FINANCING RATE %]]</f>
        <v>1661503.5</v>
      </c>
      <c r="P2103" s="54">
        <f>Ugovori_OPULJP[[#This Row],[Bespovratna sredstva - Ukupno (EU+Nac) HRK
= Ukupna ugovorena vrijednost bespovratnih sredstava]]*Ugovori_OPULJP[[#This Row],[STOPA NACIONALNOG SUFINANCIRANJA %]]</f>
        <v>293206.5</v>
      </c>
      <c r="Q2103" s="58">
        <v>1954710</v>
      </c>
      <c r="R2103" s="54">
        <v>0</v>
      </c>
      <c r="S2103" s="54">
        <v>0</v>
      </c>
      <c r="T2103" s="58">
        <f>Ugovori_OPULJP[[#This Row],[Bespovratna sredstva - Ukupno (EU+Nac) HRK
= Ukupna ugovorena vrijednost bespovratnih sredstava]]+Ugovori_OPULJP[[#This Row],[Javni doprinos korisnika - HRK]]+Ugovori_OPULJP[[#This Row],[Privatni doprinos korisnika - HRK]]</f>
        <v>1954710</v>
      </c>
      <c r="U2103" s="44" t="s">
        <v>32</v>
      </c>
      <c r="V2103" s="44" t="s">
        <v>29</v>
      </c>
      <c r="W2103" s="21" t="s">
        <v>7532</v>
      </c>
      <c r="X2103" s="21" t="s">
        <v>5041</v>
      </c>
      <c r="Y2103" s="11"/>
    </row>
    <row r="2104" spans="1:25" ht="51" customHeight="1" x14ac:dyDescent="0.2">
      <c r="A2104" s="28" t="s">
        <v>7533</v>
      </c>
      <c r="B2104" s="24" t="s">
        <v>700</v>
      </c>
      <c r="C2104" s="21" t="s">
        <v>5477</v>
      </c>
      <c r="D2104" s="21" t="s">
        <v>7401</v>
      </c>
      <c r="E2104" s="44" t="s">
        <v>74</v>
      </c>
      <c r="F2104" s="23" t="s">
        <v>7534</v>
      </c>
      <c r="G2104" s="23" t="s">
        <v>2168</v>
      </c>
      <c r="H2104" s="29">
        <v>44340</v>
      </c>
      <c r="I2104" s="29">
        <v>44950</v>
      </c>
      <c r="J2104" s="29" t="str">
        <f ca="1">IF(Ugovori_OPULJP[[#This Row],[DATUM ZAVRŠETKA OPERACIJE]]&lt;TODAY(),"završen","u provedbi")</f>
        <v>u provedbi</v>
      </c>
      <c r="K2104" s="22" t="s">
        <v>184</v>
      </c>
      <c r="L2104" s="43" t="s">
        <v>184</v>
      </c>
      <c r="M2104" s="65" t="s">
        <v>3052</v>
      </c>
      <c r="N2104" s="42">
        <v>0.15</v>
      </c>
      <c r="O2104" s="27">
        <f>Ugovori_OPULJP[[#This Row],[Bespovratna sredstva - Ukupno (EU+Nac) HRK
= Ukupna ugovorena vrijednost bespovratnih sredstava]]*Ugovori_OPULJP[[#This Row],[EU STOPA SUFINANCIRANJA %
EU CO-FINANCING RATE %]]</f>
        <v>450984.38949999999</v>
      </c>
      <c r="P2104" s="27">
        <f>Ugovori_OPULJP[[#This Row],[Bespovratna sredstva - Ukupno (EU+Nac) HRK
= Ukupna ugovorena vrijednost bespovratnih sredstava]]*Ugovori_OPULJP[[#This Row],[STOPA NACIONALNOG SUFINANCIRANJA %]]</f>
        <v>79585.480499999991</v>
      </c>
      <c r="Q2104" s="20">
        <v>530569.87</v>
      </c>
      <c r="R2104" s="27">
        <v>0</v>
      </c>
      <c r="S2104" s="27">
        <v>0</v>
      </c>
      <c r="T2104" s="20">
        <f>Ugovori_OPULJP[[#This Row],[Bespovratna sredstva - Ukupno (EU+Nac) HRK
= Ukupna ugovorena vrijednost bespovratnih sredstava]]+Ugovori_OPULJP[[#This Row],[Javni doprinos korisnika - HRK]]+Ugovori_OPULJP[[#This Row],[Privatni doprinos korisnika - HRK]]</f>
        <v>530569.87</v>
      </c>
      <c r="U2104" s="44" t="s">
        <v>32</v>
      </c>
      <c r="V2104" s="44" t="s">
        <v>29</v>
      </c>
      <c r="W2104" s="21" t="s">
        <v>7535</v>
      </c>
      <c r="X2104" s="31" t="s">
        <v>5041</v>
      </c>
      <c r="Y2104" s="11"/>
    </row>
    <row r="2105" spans="1:25" ht="51" customHeight="1" x14ac:dyDescent="0.2">
      <c r="A2105" s="28" t="s">
        <v>7536</v>
      </c>
      <c r="B2105" s="24" t="s">
        <v>700</v>
      </c>
      <c r="C2105" s="21" t="s">
        <v>5477</v>
      </c>
      <c r="D2105" s="21" t="s">
        <v>7401</v>
      </c>
      <c r="E2105" s="44" t="s">
        <v>74</v>
      </c>
      <c r="F2105" s="23" t="s">
        <v>7537</v>
      </c>
      <c r="G2105" s="37" t="s">
        <v>5611</v>
      </c>
      <c r="H2105" s="29">
        <v>44204</v>
      </c>
      <c r="I2105" s="29">
        <v>44812</v>
      </c>
      <c r="J2105" s="29" t="str">
        <f ca="1">IF(Ugovori_OPULJP[[#This Row],[DATUM ZAVRŠETKA OPERACIJE]]&lt;TODAY(),"završen","u provedbi")</f>
        <v>u provedbi</v>
      </c>
      <c r="K2105" s="22" t="s">
        <v>5612</v>
      </c>
      <c r="L2105" s="22" t="s">
        <v>102</v>
      </c>
      <c r="M2105" s="42">
        <v>0.85</v>
      </c>
      <c r="N2105" s="42">
        <v>0.15</v>
      </c>
      <c r="O2105" s="54">
        <f>Ugovori_OPULJP[[#This Row],[Bespovratna sredstva - Ukupno (EU+Nac) HRK
= Ukupna ugovorena vrijednost bespovratnih sredstava]]*Ugovori_OPULJP[[#This Row],[EU STOPA SUFINANCIRANJA %
EU CO-FINANCING RATE %]]</f>
        <v>1699088.1199999999</v>
      </c>
      <c r="P2105" s="54">
        <f>Ugovori_OPULJP[[#This Row],[Bespovratna sredstva - Ukupno (EU+Nac) HRK
= Ukupna ugovorena vrijednost bespovratnih sredstava]]*Ugovori_OPULJP[[#This Row],[STOPA NACIONALNOG SUFINANCIRANJA %]]</f>
        <v>299839.07999999996</v>
      </c>
      <c r="Q2105" s="58">
        <v>1998927.2</v>
      </c>
      <c r="R2105" s="54">
        <v>0</v>
      </c>
      <c r="S2105" s="54">
        <v>0</v>
      </c>
      <c r="T2105" s="58">
        <f>Ugovori_OPULJP[[#This Row],[Bespovratna sredstva - Ukupno (EU+Nac) HRK
= Ukupna ugovorena vrijednost bespovratnih sredstava]]+Ugovori_OPULJP[[#This Row],[Javni doprinos korisnika - HRK]]+Ugovori_OPULJP[[#This Row],[Privatni doprinos korisnika - HRK]]</f>
        <v>1998927.2</v>
      </c>
      <c r="U2105" s="44" t="s">
        <v>32</v>
      </c>
      <c r="V2105" s="44" t="s">
        <v>29</v>
      </c>
      <c r="W2105" s="21" t="s">
        <v>7538</v>
      </c>
      <c r="X2105" s="21" t="s">
        <v>5041</v>
      </c>
      <c r="Y2105" s="11"/>
    </row>
    <row r="2106" spans="1:25" ht="76.5" customHeight="1" x14ac:dyDescent="0.2">
      <c r="A2106" s="28" t="s">
        <v>7539</v>
      </c>
      <c r="B2106" s="24" t="s">
        <v>700</v>
      </c>
      <c r="C2106" s="21" t="s">
        <v>5477</v>
      </c>
      <c r="D2106" s="21" t="s">
        <v>7401</v>
      </c>
      <c r="E2106" s="44" t="s">
        <v>74</v>
      </c>
      <c r="F2106" s="23" t="s">
        <v>7540</v>
      </c>
      <c r="G2106" s="23" t="s">
        <v>2530</v>
      </c>
      <c r="H2106" s="29">
        <v>44204</v>
      </c>
      <c r="I2106" s="29">
        <v>44812</v>
      </c>
      <c r="J2106" s="29" t="str">
        <f ca="1">IF(Ugovori_OPULJP[[#This Row],[DATUM ZAVRŠETKA OPERACIJE]]&lt;TODAY(),"završen","u provedbi")</f>
        <v>u provedbi</v>
      </c>
      <c r="K2106" s="22" t="s">
        <v>82</v>
      </c>
      <c r="L2106" s="18" t="s">
        <v>82</v>
      </c>
      <c r="M2106" s="42">
        <v>0.85</v>
      </c>
      <c r="N2106" s="42">
        <v>0.15</v>
      </c>
      <c r="O2106" s="54">
        <f>Ugovori_OPULJP[[#This Row],[Bespovratna sredstva - Ukupno (EU+Nac) HRK
= Ukupna ugovorena vrijednost bespovratnih sredstava]]*Ugovori_OPULJP[[#This Row],[EU STOPA SUFINANCIRANJA %
EU CO-FINANCING RATE %]]</f>
        <v>1246659.5975000001</v>
      </c>
      <c r="P2106" s="54">
        <f>Ugovori_OPULJP[[#This Row],[Bespovratna sredstva - Ukupno (EU+Nac) HRK
= Ukupna ugovorena vrijednost bespovratnih sredstava]]*Ugovori_OPULJP[[#This Row],[STOPA NACIONALNOG SUFINANCIRANJA %]]</f>
        <v>219998.7525</v>
      </c>
      <c r="Q2106" s="58">
        <v>1466658.35</v>
      </c>
      <c r="R2106" s="54">
        <v>0</v>
      </c>
      <c r="S2106" s="54">
        <v>0</v>
      </c>
      <c r="T2106" s="58">
        <f>Ugovori_OPULJP[[#This Row],[Bespovratna sredstva - Ukupno (EU+Nac) HRK
= Ukupna ugovorena vrijednost bespovratnih sredstava]]+Ugovori_OPULJP[[#This Row],[Javni doprinos korisnika - HRK]]+Ugovori_OPULJP[[#This Row],[Privatni doprinos korisnika - HRK]]</f>
        <v>1466658.35</v>
      </c>
      <c r="U2106" s="44" t="s">
        <v>32</v>
      </c>
      <c r="V2106" s="44" t="s">
        <v>29</v>
      </c>
      <c r="W2106" s="21" t="s">
        <v>7541</v>
      </c>
      <c r="X2106" s="21" t="s">
        <v>5041</v>
      </c>
      <c r="Y2106" s="11"/>
    </row>
    <row r="2107" spans="1:25" ht="165.75" x14ac:dyDescent="0.2">
      <c r="A2107" s="55" t="s">
        <v>7542</v>
      </c>
      <c r="B2107" s="24" t="s">
        <v>700</v>
      </c>
      <c r="C2107" s="21" t="s">
        <v>5477</v>
      </c>
      <c r="D2107" s="21" t="s">
        <v>7401</v>
      </c>
      <c r="E2107" s="44" t="s">
        <v>74</v>
      </c>
      <c r="F2107" s="23" t="s">
        <v>7543</v>
      </c>
      <c r="G2107" s="23" t="s">
        <v>1490</v>
      </c>
      <c r="H2107" s="29">
        <v>44410</v>
      </c>
      <c r="I2107" s="29">
        <v>45018</v>
      </c>
      <c r="J2107" s="29" t="str">
        <f ca="1">IF(Ugovori_OPULJP[[#This Row],[DATUM ZAVRŠETKA OPERACIJE]]&lt;TODAY(),"završen","u provedbi")</f>
        <v>u provedbi</v>
      </c>
      <c r="K2107" s="43" t="s">
        <v>82</v>
      </c>
      <c r="L2107" s="18" t="s">
        <v>82</v>
      </c>
      <c r="M2107" s="42">
        <v>0.85</v>
      </c>
      <c r="N2107" s="42">
        <v>0.15</v>
      </c>
      <c r="O2107" s="54">
        <f>Ugovori_OPULJP[[#This Row],[Bespovratna sredstva - Ukupno (EU+Nac) HRK
= Ukupna ugovorena vrijednost bespovratnih sredstava]]*Ugovori_OPULJP[[#This Row],[EU STOPA SUFINANCIRANJA %
EU CO-FINANCING RATE %]]</f>
        <v>228052.33099999998</v>
      </c>
      <c r="P2107" s="54">
        <f>Ugovori_OPULJP[[#This Row],[Bespovratna sredstva - Ukupno (EU+Nac) HRK
= Ukupna ugovorena vrijednost bespovratnih sredstava]]*Ugovori_OPULJP[[#This Row],[STOPA NACIONALNOG SUFINANCIRANJA %]]</f>
        <v>40244.528999999995</v>
      </c>
      <c r="Q2107" s="58">
        <v>268296.86</v>
      </c>
      <c r="R2107" s="54">
        <v>0</v>
      </c>
      <c r="S2107" s="54">
        <v>0</v>
      </c>
      <c r="T2107" s="58">
        <f>Ugovori_OPULJP[[#This Row],[Bespovratna sredstva - Ukupno (EU+Nac) HRK
= Ukupna ugovorena vrijednost bespovratnih sredstava]]+Ugovori_OPULJP[[#This Row],[Javni doprinos korisnika - HRK]]+Ugovori_OPULJP[[#This Row],[Privatni doprinos korisnika - HRK]]</f>
        <v>268296.86</v>
      </c>
      <c r="U2107" s="17" t="s">
        <v>32</v>
      </c>
      <c r="V2107" s="17" t="s">
        <v>29</v>
      </c>
      <c r="W2107" s="21" t="s">
        <v>7544</v>
      </c>
      <c r="X2107" s="35" t="s">
        <v>5041</v>
      </c>
      <c r="Y2107" s="11"/>
    </row>
    <row r="2108" spans="1:25" ht="76.5" customHeight="1" x14ac:dyDescent="0.2">
      <c r="A2108" s="28" t="s">
        <v>7545</v>
      </c>
      <c r="B2108" s="24" t="s">
        <v>700</v>
      </c>
      <c r="C2108" s="21" t="s">
        <v>5477</v>
      </c>
      <c r="D2108" s="21" t="s">
        <v>7401</v>
      </c>
      <c r="E2108" s="44" t="s">
        <v>74</v>
      </c>
      <c r="F2108" s="23" t="s">
        <v>7546</v>
      </c>
      <c r="G2108" s="23" t="s">
        <v>1420</v>
      </c>
      <c r="H2108" s="29">
        <v>44204</v>
      </c>
      <c r="I2108" s="29">
        <v>44812</v>
      </c>
      <c r="J2108" s="29" t="str">
        <f ca="1">IF(Ugovori_OPULJP[[#This Row],[DATUM ZAVRŠETKA OPERACIJE]]&lt;TODAY(),"završen","u provedbi")</f>
        <v>u provedbi</v>
      </c>
      <c r="K2108" s="22" t="s">
        <v>5522</v>
      </c>
      <c r="L2108" s="22" t="s">
        <v>184</v>
      </c>
      <c r="M2108" s="42">
        <v>0.85</v>
      </c>
      <c r="N2108" s="42">
        <v>0.15</v>
      </c>
      <c r="O2108" s="54">
        <f>Ugovori_OPULJP[[#This Row],[Bespovratna sredstva - Ukupno (EU+Nac) HRK
= Ukupna ugovorena vrijednost bespovratnih sredstava]]*Ugovori_OPULJP[[#This Row],[EU STOPA SUFINANCIRANJA %
EU CO-FINANCING RATE %]]</f>
        <v>1496267.291</v>
      </c>
      <c r="P2108" s="54">
        <f>Ugovori_OPULJP[[#This Row],[Bespovratna sredstva - Ukupno (EU+Nac) HRK
= Ukupna ugovorena vrijednost bespovratnih sredstava]]*Ugovori_OPULJP[[#This Row],[STOPA NACIONALNOG SUFINANCIRANJA %]]</f>
        <v>264047.16899999999</v>
      </c>
      <c r="Q2108" s="58">
        <v>1760314.46</v>
      </c>
      <c r="R2108" s="54">
        <v>0</v>
      </c>
      <c r="S2108" s="54">
        <v>0</v>
      </c>
      <c r="T2108" s="58">
        <f>Ugovori_OPULJP[[#This Row],[Bespovratna sredstva - Ukupno (EU+Nac) HRK
= Ukupna ugovorena vrijednost bespovratnih sredstava]]+Ugovori_OPULJP[[#This Row],[Javni doprinos korisnika - HRK]]+Ugovori_OPULJP[[#This Row],[Privatni doprinos korisnika - HRK]]</f>
        <v>1760314.46</v>
      </c>
      <c r="U2108" s="44" t="s">
        <v>32</v>
      </c>
      <c r="V2108" s="44" t="s">
        <v>29</v>
      </c>
      <c r="W2108" s="21" t="s">
        <v>7547</v>
      </c>
      <c r="X2108" s="21" t="s">
        <v>5041</v>
      </c>
      <c r="Y2108" s="11"/>
    </row>
    <row r="2109" spans="1:25" ht="76.5" customHeight="1" x14ac:dyDescent="0.2">
      <c r="A2109" s="28" t="s">
        <v>7548</v>
      </c>
      <c r="B2109" s="24" t="s">
        <v>700</v>
      </c>
      <c r="C2109" s="21" t="s">
        <v>5477</v>
      </c>
      <c r="D2109" s="21" t="s">
        <v>7401</v>
      </c>
      <c r="E2109" s="44" t="s">
        <v>74</v>
      </c>
      <c r="F2109" s="23" t="s">
        <v>7549</v>
      </c>
      <c r="G2109" s="37" t="s">
        <v>1865</v>
      </c>
      <c r="H2109" s="29">
        <v>44207</v>
      </c>
      <c r="I2109" s="29">
        <v>44815</v>
      </c>
      <c r="J2109" s="29" t="str">
        <f ca="1">IF(Ugovori_OPULJP[[#This Row],[DATUM ZAVRŠETKA OPERACIJE]]&lt;TODAY(),"završen","u provedbi")</f>
        <v>u provedbi</v>
      </c>
      <c r="K2109" s="22" t="s">
        <v>248</v>
      </c>
      <c r="L2109" s="22" t="s">
        <v>248</v>
      </c>
      <c r="M2109" s="42">
        <v>0.85</v>
      </c>
      <c r="N2109" s="42">
        <v>0.15</v>
      </c>
      <c r="O2109" s="54">
        <f>Ugovori_OPULJP[[#This Row],[Bespovratna sredstva - Ukupno (EU+Nac) HRK
= Ukupna ugovorena vrijednost bespovratnih sredstava]]*Ugovori_OPULJP[[#This Row],[EU STOPA SUFINANCIRANJA %
EU CO-FINANCING RATE %]]</f>
        <v>1596684.6165</v>
      </c>
      <c r="P2109" s="54">
        <f>Ugovori_OPULJP[[#This Row],[Bespovratna sredstva - Ukupno (EU+Nac) HRK
= Ukupna ugovorena vrijednost bespovratnih sredstava]]*Ugovori_OPULJP[[#This Row],[STOPA NACIONALNOG SUFINANCIRANJA %]]</f>
        <v>281767.87349999999</v>
      </c>
      <c r="Q2109" s="58">
        <v>1878452.49</v>
      </c>
      <c r="R2109" s="54">
        <v>0</v>
      </c>
      <c r="S2109" s="54">
        <v>0</v>
      </c>
      <c r="T2109" s="58">
        <f>Ugovori_OPULJP[[#This Row],[Bespovratna sredstva - Ukupno (EU+Nac) HRK
= Ukupna ugovorena vrijednost bespovratnih sredstava]]+Ugovori_OPULJP[[#This Row],[Javni doprinos korisnika - HRK]]+Ugovori_OPULJP[[#This Row],[Privatni doprinos korisnika - HRK]]</f>
        <v>1878452.49</v>
      </c>
      <c r="U2109" s="44" t="s">
        <v>32</v>
      </c>
      <c r="V2109" s="44" t="s">
        <v>29</v>
      </c>
      <c r="W2109" s="21" t="s">
        <v>7550</v>
      </c>
      <c r="X2109" s="21" t="s">
        <v>5041</v>
      </c>
      <c r="Y2109" s="11"/>
    </row>
    <row r="2110" spans="1:25" ht="76.5" customHeight="1" x14ac:dyDescent="0.2">
      <c r="A2110" s="28" t="s">
        <v>7551</v>
      </c>
      <c r="B2110" s="24" t="s">
        <v>700</v>
      </c>
      <c r="C2110" s="21" t="s">
        <v>5477</v>
      </c>
      <c r="D2110" s="21" t="s">
        <v>7401</v>
      </c>
      <c r="E2110" s="44" t="s">
        <v>74</v>
      </c>
      <c r="F2110" s="23" t="s">
        <v>7552</v>
      </c>
      <c r="G2110" s="37" t="s">
        <v>5646</v>
      </c>
      <c r="H2110" s="29">
        <v>44316</v>
      </c>
      <c r="I2110" s="29">
        <v>44925</v>
      </c>
      <c r="J2110" s="29" t="str">
        <f ca="1">IF(Ugovori_OPULJP[[#This Row],[DATUM ZAVRŠETKA OPERACIJE]]&lt;TODAY(),"završen","u provedbi")</f>
        <v>u provedbi</v>
      </c>
      <c r="K2110" s="22" t="s">
        <v>153</v>
      </c>
      <c r="L2110" s="18" t="s">
        <v>153</v>
      </c>
      <c r="M2110" s="42">
        <v>0.85</v>
      </c>
      <c r="N2110" s="42">
        <v>0.15</v>
      </c>
      <c r="O2110" s="27">
        <f>Ugovori_OPULJP[[#This Row],[Bespovratna sredstva - Ukupno (EU+Nac) HRK
= Ukupna ugovorena vrijednost bespovratnih sredstava]]*Ugovori_OPULJP[[#This Row],[EU STOPA SUFINANCIRANJA %
EU CO-FINANCING RATE %]]</f>
        <v>272775.2</v>
      </c>
      <c r="P2110" s="27">
        <f>Ugovori_OPULJP[[#This Row],[Bespovratna sredstva - Ukupno (EU+Nac) HRK
= Ukupna ugovorena vrijednost bespovratnih sredstava]]*Ugovori_OPULJP[[#This Row],[STOPA NACIONALNOG SUFINANCIRANJA %]]</f>
        <v>48136.799999999996</v>
      </c>
      <c r="Q2110" s="20">
        <v>320912</v>
      </c>
      <c r="R2110" s="27">
        <v>0</v>
      </c>
      <c r="S2110" s="27">
        <v>0</v>
      </c>
      <c r="T2110" s="20">
        <f>Ugovori_OPULJP[[#This Row],[Bespovratna sredstva - Ukupno (EU+Nac) HRK
= Ukupna ugovorena vrijednost bespovratnih sredstava]]+Ugovori_OPULJP[[#This Row],[Javni doprinos korisnika - HRK]]+Ugovori_OPULJP[[#This Row],[Privatni doprinos korisnika - HRK]]</f>
        <v>320912</v>
      </c>
      <c r="U2110" s="17" t="s">
        <v>32</v>
      </c>
      <c r="V2110" s="17" t="s">
        <v>29</v>
      </c>
      <c r="W2110" s="21" t="s">
        <v>7553</v>
      </c>
      <c r="X2110" s="31" t="s">
        <v>5041</v>
      </c>
      <c r="Y2110" s="11"/>
    </row>
    <row r="2111" spans="1:25" ht="76.5" customHeight="1" x14ac:dyDescent="0.2">
      <c r="A2111" s="28" t="s">
        <v>7554</v>
      </c>
      <c r="B2111" s="24" t="s">
        <v>700</v>
      </c>
      <c r="C2111" s="21" t="s">
        <v>5477</v>
      </c>
      <c r="D2111" s="21" t="s">
        <v>7401</v>
      </c>
      <c r="E2111" s="44" t="s">
        <v>74</v>
      </c>
      <c r="F2111" s="23" t="s">
        <v>7555</v>
      </c>
      <c r="G2111" s="23" t="s">
        <v>7556</v>
      </c>
      <c r="H2111" s="29">
        <v>44321</v>
      </c>
      <c r="I2111" s="29">
        <v>44931</v>
      </c>
      <c r="J2111" s="29" t="str">
        <f ca="1">IF(Ugovori_OPULJP[[#This Row],[DATUM ZAVRŠETKA OPERACIJE]]&lt;TODAY(),"završen","u provedbi")</f>
        <v>u provedbi</v>
      </c>
      <c r="K2111" s="22" t="s">
        <v>30</v>
      </c>
      <c r="L2111" s="22" t="s">
        <v>31</v>
      </c>
      <c r="M2111" s="42">
        <v>0.85</v>
      </c>
      <c r="N2111" s="42">
        <v>0.15</v>
      </c>
      <c r="O2111" s="27">
        <f>Ugovori_OPULJP[[#This Row],[Bespovratna sredstva - Ukupno (EU+Nac) HRK
= Ukupna ugovorena vrijednost bespovratnih sredstava]]*Ugovori_OPULJP[[#This Row],[EU STOPA SUFINANCIRANJA %
EU CO-FINANCING RATE %]]</f>
        <v>467300.25</v>
      </c>
      <c r="P2111" s="27">
        <f>Ugovori_OPULJP[[#This Row],[Bespovratna sredstva - Ukupno (EU+Nac) HRK
= Ukupna ugovorena vrijednost bespovratnih sredstava]]*Ugovori_OPULJP[[#This Row],[STOPA NACIONALNOG SUFINANCIRANJA %]]</f>
        <v>82464.75</v>
      </c>
      <c r="Q2111" s="20">
        <v>549765</v>
      </c>
      <c r="R2111" s="27">
        <v>0</v>
      </c>
      <c r="S2111" s="27">
        <v>0</v>
      </c>
      <c r="T2111" s="20">
        <f>Ugovori_OPULJP[[#This Row],[Bespovratna sredstva - Ukupno (EU+Nac) HRK
= Ukupna ugovorena vrijednost bespovratnih sredstava]]+Ugovori_OPULJP[[#This Row],[Javni doprinos korisnika - HRK]]+Ugovori_OPULJP[[#This Row],[Privatni doprinos korisnika - HRK]]</f>
        <v>549765</v>
      </c>
      <c r="U2111" s="17" t="s">
        <v>32</v>
      </c>
      <c r="V2111" s="17" t="s">
        <v>29</v>
      </c>
      <c r="W2111" s="21" t="s">
        <v>7557</v>
      </c>
      <c r="X2111" s="31" t="s">
        <v>5041</v>
      </c>
      <c r="Y2111" s="11"/>
    </row>
    <row r="2112" spans="1:25" ht="51" customHeight="1" x14ac:dyDescent="0.2">
      <c r="A2112" s="28" t="s">
        <v>7558</v>
      </c>
      <c r="B2112" s="24" t="s">
        <v>700</v>
      </c>
      <c r="C2112" s="21" t="s">
        <v>5477</v>
      </c>
      <c r="D2112" s="21" t="s">
        <v>7401</v>
      </c>
      <c r="E2112" s="44" t="s">
        <v>74</v>
      </c>
      <c r="F2112" s="23" t="s">
        <v>7559</v>
      </c>
      <c r="G2112" s="37" t="s">
        <v>1139</v>
      </c>
      <c r="H2112" s="29">
        <v>44317</v>
      </c>
      <c r="I2112" s="29">
        <v>44866</v>
      </c>
      <c r="J2112" s="29" t="str">
        <f ca="1">IF(Ugovori_OPULJP[[#This Row],[DATUM ZAVRŠETKA OPERACIJE]]&lt;TODAY(),"završen","u provedbi")</f>
        <v>u provedbi</v>
      </c>
      <c r="K2112" s="22" t="s">
        <v>648</v>
      </c>
      <c r="L2112" s="22" t="s">
        <v>209</v>
      </c>
      <c r="M2112" s="42">
        <v>0.85</v>
      </c>
      <c r="N2112" s="42">
        <v>0.15</v>
      </c>
      <c r="O2112" s="27">
        <f>Ugovori_OPULJP[[#This Row],[Bespovratna sredstva - Ukupno (EU+Nac) HRK
= Ukupna ugovorena vrijednost bespovratnih sredstava]]*Ugovori_OPULJP[[#This Row],[EU STOPA SUFINANCIRANJA %
EU CO-FINANCING RATE %]]</f>
        <v>1690613.4245</v>
      </c>
      <c r="P2112" s="27">
        <f>Ugovori_OPULJP[[#This Row],[Bespovratna sredstva - Ukupno (EU+Nac) HRK
= Ukupna ugovorena vrijednost bespovratnih sredstava]]*Ugovori_OPULJP[[#This Row],[STOPA NACIONALNOG SUFINANCIRANJA %]]</f>
        <v>298343.54550000001</v>
      </c>
      <c r="Q2112" s="20">
        <v>1988956.97</v>
      </c>
      <c r="R2112" s="27">
        <v>0</v>
      </c>
      <c r="S2112" s="27">
        <v>0</v>
      </c>
      <c r="T2112" s="20">
        <f>Ugovori_OPULJP[[#This Row],[Bespovratna sredstva - Ukupno (EU+Nac) HRK
= Ukupna ugovorena vrijednost bespovratnih sredstava]]+Ugovori_OPULJP[[#This Row],[Javni doprinos korisnika - HRK]]+Ugovori_OPULJP[[#This Row],[Privatni doprinos korisnika - HRK]]</f>
        <v>1988956.97</v>
      </c>
      <c r="U2112" s="17" t="s">
        <v>32</v>
      </c>
      <c r="V2112" s="17" t="s">
        <v>29</v>
      </c>
      <c r="W2112" s="21" t="s">
        <v>7560</v>
      </c>
      <c r="X2112" s="31" t="s">
        <v>5041</v>
      </c>
      <c r="Y2112" s="11"/>
    </row>
    <row r="2113" spans="1:25" ht="76.5" customHeight="1" x14ac:dyDescent="0.2">
      <c r="A2113" s="28" t="s">
        <v>7561</v>
      </c>
      <c r="B2113" s="24" t="s">
        <v>700</v>
      </c>
      <c r="C2113" s="21" t="s">
        <v>5477</v>
      </c>
      <c r="D2113" s="21" t="s">
        <v>7401</v>
      </c>
      <c r="E2113" s="44" t="s">
        <v>74</v>
      </c>
      <c r="F2113" s="23" t="s">
        <v>7562</v>
      </c>
      <c r="G2113" s="23" t="s">
        <v>7563</v>
      </c>
      <c r="H2113" s="29">
        <v>44322</v>
      </c>
      <c r="I2113" s="29">
        <v>44932</v>
      </c>
      <c r="J2113" s="29" t="str">
        <f ca="1">IF(Ugovori_OPULJP[[#This Row],[DATUM ZAVRŠETKA OPERACIJE]]&lt;TODAY(),"završen","u provedbi")</f>
        <v>u provedbi</v>
      </c>
      <c r="K2113" s="22" t="s">
        <v>152</v>
      </c>
      <c r="L2113" s="22" t="s">
        <v>31</v>
      </c>
      <c r="M2113" s="42">
        <v>0.85</v>
      </c>
      <c r="N2113" s="42">
        <v>0.15</v>
      </c>
      <c r="O2113" s="27">
        <f>Ugovori_OPULJP[[#This Row],[Bespovratna sredstva - Ukupno (EU+Nac) HRK
= Ukupna ugovorena vrijednost bespovratnih sredstava]]*Ugovori_OPULJP[[#This Row],[EU STOPA SUFINANCIRANJA %
EU CO-FINANCING RATE %]]</f>
        <v>396870.1</v>
      </c>
      <c r="P2113" s="27">
        <f>Ugovori_OPULJP[[#This Row],[Bespovratna sredstva - Ukupno (EU+Nac) HRK
= Ukupna ugovorena vrijednost bespovratnih sredstava]]*Ugovori_OPULJP[[#This Row],[STOPA NACIONALNOG SUFINANCIRANJA %]]</f>
        <v>70035.899999999994</v>
      </c>
      <c r="Q2113" s="20">
        <v>466906</v>
      </c>
      <c r="R2113" s="27">
        <v>0</v>
      </c>
      <c r="S2113" s="27">
        <v>0</v>
      </c>
      <c r="T2113" s="20">
        <f>Ugovori_OPULJP[[#This Row],[Bespovratna sredstva - Ukupno (EU+Nac) HRK
= Ukupna ugovorena vrijednost bespovratnih sredstava]]+Ugovori_OPULJP[[#This Row],[Javni doprinos korisnika - HRK]]+Ugovori_OPULJP[[#This Row],[Privatni doprinos korisnika - HRK]]</f>
        <v>466906</v>
      </c>
      <c r="U2113" s="17" t="s">
        <v>32</v>
      </c>
      <c r="V2113" s="17" t="s">
        <v>29</v>
      </c>
      <c r="W2113" s="21" t="s">
        <v>7564</v>
      </c>
      <c r="X2113" s="31" t="s">
        <v>5041</v>
      </c>
      <c r="Y2113" s="11"/>
    </row>
    <row r="2114" spans="1:25" ht="76.5" customHeight="1" x14ac:dyDescent="0.2">
      <c r="A2114" s="28" t="s">
        <v>7565</v>
      </c>
      <c r="B2114" s="24" t="s">
        <v>700</v>
      </c>
      <c r="C2114" s="21" t="s">
        <v>5477</v>
      </c>
      <c r="D2114" s="21" t="s">
        <v>7401</v>
      </c>
      <c r="E2114" s="44" t="s">
        <v>74</v>
      </c>
      <c r="F2114" s="23" t="s">
        <v>5482</v>
      </c>
      <c r="G2114" s="23" t="s">
        <v>5646</v>
      </c>
      <c r="H2114" s="29">
        <v>44207</v>
      </c>
      <c r="I2114" s="29">
        <v>44815</v>
      </c>
      <c r="J2114" s="29" t="str">
        <f ca="1">IF(Ugovori_OPULJP[[#This Row],[DATUM ZAVRŠETKA OPERACIJE]]&lt;TODAY(),"završen","u provedbi")</f>
        <v>u provedbi</v>
      </c>
      <c r="K2114" s="22" t="s">
        <v>153</v>
      </c>
      <c r="L2114" s="18" t="s">
        <v>153</v>
      </c>
      <c r="M2114" s="42">
        <v>0.85</v>
      </c>
      <c r="N2114" s="42">
        <v>0.15</v>
      </c>
      <c r="O2114" s="54">
        <f>Ugovori_OPULJP[[#This Row],[Bespovratna sredstva - Ukupno (EU+Nac) HRK
= Ukupna ugovorena vrijednost bespovratnih sredstava]]*Ugovori_OPULJP[[#This Row],[EU STOPA SUFINANCIRANJA %
EU CO-FINANCING RATE %]]</f>
        <v>603243.30850000004</v>
      </c>
      <c r="P2114" s="54">
        <f>Ugovori_OPULJP[[#This Row],[Bespovratna sredstva - Ukupno (EU+Nac) HRK
= Ukupna ugovorena vrijednost bespovratnih sredstava]]*Ugovori_OPULJP[[#This Row],[STOPA NACIONALNOG SUFINANCIRANJA %]]</f>
        <v>106454.7015</v>
      </c>
      <c r="Q2114" s="58">
        <v>709698.01</v>
      </c>
      <c r="R2114" s="54">
        <v>0</v>
      </c>
      <c r="S2114" s="54">
        <v>0</v>
      </c>
      <c r="T2114" s="58">
        <f>Ugovori_OPULJP[[#This Row],[Bespovratna sredstva - Ukupno (EU+Nac) HRK
= Ukupna ugovorena vrijednost bespovratnih sredstava]]+Ugovori_OPULJP[[#This Row],[Javni doprinos korisnika - HRK]]+Ugovori_OPULJP[[#This Row],[Privatni doprinos korisnika - HRK]]</f>
        <v>709698.01</v>
      </c>
      <c r="U2114" s="44" t="s">
        <v>32</v>
      </c>
      <c r="V2114" s="44" t="s">
        <v>29</v>
      </c>
      <c r="W2114" s="21" t="s">
        <v>7566</v>
      </c>
      <c r="X2114" s="21" t="s">
        <v>5041</v>
      </c>
      <c r="Y2114" s="11"/>
    </row>
    <row r="2115" spans="1:25" ht="76.5" customHeight="1" x14ac:dyDescent="0.2">
      <c r="A2115" s="28" t="s">
        <v>7567</v>
      </c>
      <c r="B2115" s="24" t="s">
        <v>700</v>
      </c>
      <c r="C2115" s="21" t="s">
        <v>5477</v>
      </c>
      <c r="D2115" s="21" t="s">
        <v>7401</v>
      </c>
      <c r="E2115" s="44" t="s">
        <v>74</v>
      </c>
      <c r="F2115" s="23" t="s">
        <v>7568</v>
      </c>
      <c r="G2115" s="37" t="s">
        <v>2875</v>
      </c>
      <c r="H2115" s="29">
        <v>44329</v>
      </c>
      <c r="I2115" s="29">
        <v>44939</v>
      </c>
      <c r="J2115" s="29" t="str">
        <f ca="1">IF(Ugovori_OPULJP[[#This Row],[DATUM ZAVRŠETKA OPERACIJE]]&lt;TODAY(),"završen","u provedbi")</f>
        <v>u provedbi</v>
      </c>
      <c r="K2115" s="22" t="s">
        <v>7569</v>
      </c>
      <c r="L2115" s="43" t="s">
        <v>92</v>
      </c>
      <c r="M2115" s="65" t="s">
        <v>3052</v>
      </c>
      <c r="N2115" s="42">
        <v>0.15</v>
      </c>
      <c r="O2115" s="27">
        <f>Ugovori_OPULJP[[#This Row],[Bespovratna sredstva - Ukupno (EU+Nac) HRK
= Ukupna ugovorena vrijednost bespovratnih sredstava]]*Ugovori_OPULJP[[#This Row],[EU STOPA SUFINANCIRANJA %
EU CO-FINANCING RATE %]]</f>
        <v>453124.66399999993</v>
      </c>
      <c r="P2115" s="27">
        <f>Ugovori_OPULJP[[#This Row],[Bespovratna sredstva - Ukupno (EU+Nac) HRK
= Ukupna ugovorena vrijednost bespovratnih sredstava]]*Ugovori_OPULJP[[#This Row],[STOPA NACIONALNOG SUFINANCIRANJA %]]</f>
        <v>79963.175999999992</v>
      </c>
      <c r="Q2115" s="20">
        <v>533087.84</v>
      </c>
      <c r="R2115" s="27">
        <v>0</v>
      </c>
      <c r="S2115" s="27">
        <v>0</v>
      </c>
      <c r="T2115" s="20">
        <f>Ugovori_OPULJP[[#This Row],[Bespovratna sredstva - Ukupno (EU+Nac) HRK
= Ukupna ugovorena vrijednost bespovratnih sredstava]]+Ugovori_OPULJP[[#This Row],[Javni doprinos korisnika - HRK]]+Ugovori_OPULJP[[#This Row],[Privatni doprinos korisnika - HRK]]</f>
        <v>533087.84</v>
      </c>
      <c r="U2115" s="44" t="s">
        <v>32</v>
      </c>
      <c r="V2115" s="44" t="s">
        <v>29</v>
      </c>
      <c r="W2115" s="21" t="s">
        <v>7570</v>
      </c>
      <c r="X2115" s="31" t="s">
        <v>5041</v>
      </c>
      <c r="Y2115" s="11"/>
    </row>
    <row r="2116" spans="1:25" ht="76.5" customHeight="1" x14ac:dyDescent="0.2">
      <c r="A2116" s="28" t="s">
        <v>7571</v>
      </c>
      <c r="B2116" s="24" t="s">
        <v>700</v>
      </c>
      <c r="C2116" s="21" t="s">
        <v>5477</v>
      </c>
      <c r="D2116" s="21" t="s">
        <v>7401</v>
      </c>
      <c r="E2116" s="44" t="s">
        <v>74</v>
      </c>
      <c r="F2116" s="23" t="s">
        <v>7572</v>
      </c>
      <c r="G2116" s="37" t="s">
        <v>2000</v>
      </c>
      <c r="H2116" s="29">
        <v>44204</v>
      </c>
      <c r="I2116" s="29">
        <v>44812</v>
      </c>
      <c r="J2116" s="29" t="str">
        <f ca="1">IF(Ugovori_OPULJP[[#This Row],[DATUM ZAVRŠETKA OPERACIJE]]&lt;TODAY(),"završen","u provedbi")</f>
        <v>u provedbi</v>
      </c>
      <c r="K2116" s="22" t="s">
        <v>248</v>
      </c>
      <c r="L2116" s="22" t="s">
        <v>248</v>
      </c>
      <c r="M2116" s="42">
        <v>0.85</v>
      </c>
      <c r="N2116" s="42">
        <v>0.15</v>
      </c>
      <c r="O2116" s="54">
        <f>Ugovori_OPULJP[[#This Row],[Bespovratna sredstva - Ukupno (EU+Nac) HRK
= Ukupna ugovorena vrijednost bespovratnih sredstava]]*Ugovori_OPULJP[[#This Row],[EU STOPA SUFINANCIRANJA %
EU CO-FINANCING RATE %]]</f>
        <v>1699935.6635</v>
      </c>
      <c r="P2116" s="54">
        <f>Ugovori_OPULJP[[#This Row],[Bespovratna sredstva - Ukupno (EU+Nac) HRK
= Ukupna ugovorena vrijednost bespovratnih sredstava]]*Ugovori_OPULJP[[#This Row],[STOPA NACIONALNOG SUFINANCIRANJA %]]</f>
        <v>299988.64649999997</v>
      </c>
      <c r="Q2116" s="58">
        <v>1999924.31</v>
      </c>
      <c r="R2116" s="54">
        <v>0</v>
      </c>
      <c r="S2116" s="54">
        <v>0</v>
      </c>
      <c r="T2116" s="58">
        <f>Ugovori_OPULJP[[#This Row],[Bespovratna sredstva - Ukupno (EU+Nac) HRK
= Ukupna ugovorena vrijednost bespovratnih sredstava]]+Ugovori_OPULJP[[#This Row],[Javni doprinos korisnika - HRK]]+Ugovori_OPULJP[[#This Row],[Privatni doprinos korisnika - HRK]]</f>
        <v>1999924.31</v>
      </c>
      <c r="U2116" s="44" t="s">
        <v>32</v>
      </c>
      <c r="V2116" s="44" t="s">
        <v>29</v>
      </c>
      <c r="W2116" s="21" t="s">
        <v>7573</v>
      </c>
      <c r="X2116" s="21" t="s">
        <v>5041</v>
      </c>
      <c r="Y2116" s="11"/>
    </row>
    <row r="2117" spans="1:25" ht="216.75" x14ac:dyDescent="0.2">
      <c r="A2117" s="28" t="s">
        <v>7574</v>
      </c>
      <c r="B2117" s="24" t="s">
        <v>700</v>
      </c>
      <c r="C2117" s="21" t="s">
        <v>5477</v>
      </c>
      <c r="D2117" s="21" t="s">
        <v>7401</v>
      </c>
      <c r="E2117" s="44" t="s">
        <v>74</v>
      </c>
      <c r="F2117" s="23" t="s">
        <v>7575</v>
      </c>
      <c r="G2117" s="37" t="s">
        <v>1490</v>
      </c>
      <c r="H2117" s="29">
        <v>44204</v>
      </c>
      <c r="I2117" s="29">
        <v>44812</v>
      </c>
      <c r="J2117" s="29" t="str">
        <f ca="1">IF(Ugovori_OPULJP[[#This Row],[DATUM ZAVRŠETKA OPERACIJE]]&lt;TODAY(),"završen","u provedbi")</f>
        <v>u provedbi</v>
      </c>
      <c r="K2117" s="22" t="s">
        <v>82</v>
      </c>
      <c r="L2117" s="18" t="s">
        <v>82</v>
      </c>
      <c r="M2117" s="42">
        <v>0.85</v>
      </c>
      <c r="N2117" s="42">
        <v>0.15</v>
      </c>
      <c r="O2117" s="54">
        <f>Ugovori_OPULJP[[#This Row],[Bespovratna sredstva - Ukupno (EU+Nac) HRK
= Ukupna ugovorena vrijednost bespovratnih sredstava]]*Ugovori_OPULJP[[#This Row],[EU STOPA SUFINANCIRANJA %
EU CO-FINANCING RATE %]]</f>
        <v>1699999.8810000001</v>
      </c>
      <c r="P2117" s="54">
        <f>Ugovori_OPULJP[[#This Row],[Bespovratna sredstva - Ukupno (EU+Nac) HRK
= Ukupna ugovorena vrijednost bespovratnih sredstava]]*Ugovori_OPULJP[[#This Row],[STOPA NACIONALNOG SUFINANCIRANJA %]]</f>
        <v>299999.97899999999</v>
      </c>
      <c r="Q2117" s="58">
        <v>1999999.86</v>
      </c>
      <c r="R2117" s="54">
        <v>0</v>
      </c>
      <c r="S2117" s="54">
        <v>0</v>
      </c>
      <c r="T2117" s="58">
        <f>Ugovori_OPULJP[[#This Row],[Bespovratna sredstva - Ukupno (EU+Nac) HRK
= Ukupna ugovorena vrijednost bespovratnih sredstava]]+Ugovori_OPULJP[[#This Row],[Javni doprinos korisnika - HRK]]+Ugovori_OPULJP[[#This Row],[Privatni doprinos korisnika - HRK]]</f>
        <v>1999999.86</v>
      </c>
      <c r="U2117" s="44" t="s">
        <v>32</v>
      </c>
      <c r="V2117" s="44" t="s">
        <v>29</v>
      </c>
      <c r="W2117" s="21" t="s">
        <v>7576</v>
      </c>
      <c r="X2117" s="21" t="s">
        <v>5041</v>
      </c>
      <c r="Y2117" s="11"/>
    </row>
    <row r="2118" spans="1:25" ht="267.75" x14ac:dyDescent="0.2">
      <c r="A2118" s="28" t="s">
        <v>7577</v>
      </c>
      <c r="B2118" s="24" t="s">
        <v>700</v>
      </c>
      <c r="C2118" s="21" t="s">
        <v>5477</v>
      </c>
      <c r="D2118" s="21" t="s">
        <v>7401</v>
      </c>
      <c r="E2118" s="44" t="s">
        <v>74</v>
      </c>
      <c r="F2118" s="23" t="s">
        <v>7578</v>
      </c>
      <c r="G2118" s="37" t="s">
        <v>5757</v>
      </c>
      <c r="H2118" s="29">
        <v>44204</v>
      </c>
      <c r="I2118" s="29">
        <v>44750</v>
      </c>
      <c r="J2118" s="29" t="str">
        <f ca="1">IF(Ugovori_OPULJP[[#This Row],[DATUM ZAVRŠETKA OPERACIJE]]&lt;TODAY(),"završen","u provedbi")</f>
        <v>završen</v>
      </c>
      <c r="K2118" s="22" t="s">
        <v>266</v>
      </c>
      <c r="L2118" s="22" t="s">
        <v>266</v>
      </c>
      <c r="M2118" s="42">
        <v>0.85</v>
      </c>
      <c r="N2118" s="42">
        <v>0.15</v>
      </c>
      <c r="O2118" s="54">
        <f>Ugovori_OPULJP[[#This Row],[Bespovratna sredstva - Ukupno (EU+Nac) HRK
= Ukupna ugovorena vrijednost bespovratnih sredstava]]*Ugovori_OPULJP[[#This Row],[EU STOPA SUFINANCIRANJA %
EU CO-FINANCING RATE %]]</f>
        <v>1646147.179</v>
      </c>
      <c r="P2118" s="54">
        <f>Ugovori_OPULJP[[#This Row],[Bespovratna sredstva - Ukupno (EU+Nac) HRK
= Ukupna ugovorena vrijednost bespovratnih sredstava]]*Ugovori_OPULJP[[#This Row],[STOPA NACIONALNOG SUFINANCIRANJA %]]</f>
        <v>290496.56099999999</v>
      </c>
      <c r="Q2118" s="58">
        <v>1936643.74</v>
      </c>
      <c r="R2118" s="54">
        <v>0</v>
      </c>
      <c r="S2118" s="54">
        <v>0</v>
      </c>
      <c r="T2118" s="58">
        <f>Ugovori_OPULJP[[#This Row],[Bespovratna sredstva - Ukupno (EU+Nac) HRK
= Ukupna ugovorena vrijednost bespovratnih sredstava]]+Ugovori_OPULJP[[#This Row],[Javni doprinos korisnika - HRK]]+Ugovori_OPULJP[[#This Row],[Privatni doprinos korisnika - HRK]]</f>
        <v>1936643.74</v>
      </c>
      <c r="U2118" s="44" t="s">
        <v>32</v>
      </c>
      <c r="V2118" s="44" t="s">
        <v>29</v>
      </c>
      <c r="W2118" s="21" t="s">
        <v>7579</v>
      </c>
      <c r="X2118" s="21" t="s">
        <v>5041</v>
      </c>
      <c r="Y2118" s="11"/>
    </row>
    <row r="2119" spans="1:25" ht="51" customHeight="1" x14ac:dyDescent="0.2">
      <c r="A2119" s="28" t="s">
        <v>7580</v>
      </c>
      <c r="B2119" s="24" t="s">
        <v>700</v>
      </c>
      <c r="C2119" s="21" t="s">
        <v>5477</v>
      </c>
      <c r="D2119" s="21" t="s">
        <v>7401</v>
      </c>
      <c r="E2119" s="44" t="s">
        <v>74</v>
      </c>
      <c r="F2119" s="23" t="s">
        <v>7581</v>
      </c>
      <c r="G2119" s="23" t="s">
        <v>4028</v>
      </c>
      <c r="H2119" s="29">
        <v>44328</v>
      </c>
      <c r="I2119" s="29">
        <v>44938</v>
      </c>
      <c r="J2119" s="29" t="str">
        <f ca="1">IF(Ugovori_OPULJP[[#This Row],[DATUM ZAVRŠETKA OPERACIJE]]&lt;TODAY(),"završen","u provedbi")</f>
        <v>u provedbi</v>
      </c>
      <c r="K2119" s="22" t="s">
        <v>7582</v>
      </c>
      <c r="L2119" s="43" t="s">
        <v>266</v>
      </c>
      <c r="M2119" s="65" t="s">
        <v>3052</v>
      </c>
      <c r="N2119" s="42">
        <v>0.15</v>
      </c>
      <c r="O2119" s="27">
        <f>Ugovori_OPULJP[[#This Row],[Bespovratna sredstva - Ukupno (EU+Nac) HRK
= Ukupna ugovorena vrijednost bespovratnih sredstava]]*Ugovori_OPULJP[[#This Row],[EU STOPA SUFINANCIRANJA %
EU CO-FINANCING RATE %]]</f>
        <v>1287862.5825</v>
      </c>
      <c r="P2119" s="27">
        <f>Ugovori_OPULJP[[#This Row],[Bespovratna sredstva - Ukupno (EU+Nac) HRK
= Ukupna ugovorena vrijednost bespovratnih sredstava]]*Ugovori_OPULJP[[#This Row],[STOPA NACIONALNOG SUFINANCIRANJA %]]</f>
        <v>227269.86749999999</v>
      </c>
      <c r="Q2119" s="20">
        <v>1515132.45</v>
      </c>
      <c r="R2119" s="27">
        <v>0</v>
      </c>
      <c r="S2119" s="27">
        <v>0</v>
      </c>
      <c r="T2119" s="20">
        <f>Ugovori_OPULJP[[#This Row],[Bespovratna sredstva - Ukupno (EU+Nac) HRK
= Ukupna ugovorena vrijednost bespovratnih sredstava]]+Ugovori_OPULJP[[#This Row],[Javni doprinos korisnika - HRK]]+Ugovori_OPULJP[[#This Row],[Privatni doprinos korisnika - HRK]]</f>
        <v>1515132.45</v>
      </c>
      <c r="U2119" s="44" t="s">
        <v>32</v>
      </c>
      <c r="V2119" s="44" t="s">
        <v>29</v>
      </c>
      <c r="W2119" s="21" t="s">
        <v>7583</v>
      </c>
      <c r="X2119" s="31" t="s">
        <v>5041</v>
      </c>
      <c r="Y2119" s="11"/>
    </row>
    <row r="2120" spans="1:25" ht="204" x14ac:dyDescent="0.2">
      <c r="A2120" s="28" t="s">
        <v>7584</v>
      </c>
      <c r="B2120" s="24" t="s">
        <v>700</v>
      </c>
      <c r="C2120" s="21" t="s">
        <v>5477</v>
      </c>
      <c r="D2120" s="21" t="s">
        <v>7401</v>
      </c>
      <c r="E2120" s="44" t="s">
        <v>74</v>
      </c>
      <c r="F2120" s="23" t="s">
        <v>7585</v>
      </c>
      <c r="G2120" s="37" t="s">
        <v>1549</v>
      </c>
      <c r="H2120" s="29">
        <v>44204</v>
      </c>
      <c r="I2120" s="29">
        <v>44812</v>
      </c>
      <c r="J2120" s="29" t="str">
        <f ca="1">IF(Ugovori_OPULJP[[#This Row],[DATUM ZAVRŠETKA OPERACIJE]]&lt;TODAY(),"završen","u provedbi")</f>
        <v>u provedbi</v>
      </c>
      <c r="K2120" s="22" t="s">
        <v>5511</v>
      </c>
      <c r="L2120" s="22" t="s">
        <v>354</v>
      </c>
      <c r="M2120" s="42">
        <v>0.85</v>
      </c>
      <c r="N2120" s="42">
        <v>0.15</v>
      </c>
      <c r="O2120" s="54">
        <f>Ugovori_OPULJP[[#This Row],[Bespovratna sredstva - Ukupno (EU+Nac) HRK
= Ukupna ugovorena vrijednost bespovratnih sredstava]]*Ugovori_OPULJP[[#This Row],[EU STOPA SUFINANCIRANJA %
EU CO-FINANCING RATE %]]</f>
        <v>1694724.5260000001</v>
      </c>
      <c r="P2120" s="54">
        <f>Ugovori_OPULJP[[#This Row],[Bespovratna sredstva - Ukupno (EU+Nac) HRK
= Ukupna ugovorena vrijednost bespovratnih sredstava]]*Ugovori_OPULJP[[#This Row],[STOPA NACIONALNOG SUFINANCIRANJA %]]</f>
        <v>299069.03399999999</v>
      </c>
      <c r="Q2120" s="58">
        <v>1993793.56</v>
      </c>
      <c r="R2120" s="54">
        <v>0</v>
      </c>
      <c r="S2120" s="54">
        <v>0</v>
      </c>
      <c r="T2120" s="58">
        <f>Ugovori_OPULJP[[#This Row],[Bespovratna sredstva - Ukupno (EU+Nac) HRK
= Ukupna ugovorena vrijednost bespovratnih sredstava]]+Ugovori_OPULJP[[#This Row],[Javni doprinos korisnika - HRK]]+Ugovori_OPULJP[[#This Row],[Privatni doprinos korisnika - HRK]]</f>
        <v>1993793.56</v>
      </c>
      <c r="U2120" s="44" t="s">
        <v>32</v>
      </c>
      <c r="V2120" s="44" t="s">
        <v>29</v>
      </c>
      <c r="W2120" s="21" t="s">
        <v>7586</v>
      </c>
      <c r="X2120" s="21" t="s">
        <v>5041</v>
      </c>
      <c r="Y2120" s="11"/>
    </row>
    <row r="2121" spans="1:25" ht="255" x14ac:dyDescent="0.2">
      <c r="A2121" s="28" t="s">
        <v>7587</v>
      </c>
      <c r="B2121" s="24" t="s">
        <v>700</v>
      </c>
      <c r="C2121" s="21" t="s">
        <v>5477</v>
      </c>
      <c r="D2121" s="21" t="s">
        <v>7401</v>
      </c>
      <c r="E2121" s="44" t="s">
        <v>74</v>
      </c>
      <c r="F2121" s="23" t="s">
        <v>7588</v>
      </c>
      <c r="G2121" s="37" t="s">
        <v>5790</v>
      </c>
      <c r="H2121" s="29">
        <v>44316</v>
      </c>
      <c r="I2121" s="29">
        <v>44864</v>
      </c>
      <c r="J2121" s="29" t="str">
        <f ca="1">IF(Ugovori_OPULJP[[#This Row],[DATUM ZAVRŠETKA OPERACIJE]]&lt;TODAY(),"završen","u provedbi")</f>
        <v>u provedbi</v>
      </c>
      <c r="K2121" s="22" t="s">
        <v>248</v>
      </c>
      <c r="L2121" s="22" t="s">
        <v>248</v>
      </c>
      <c r="M2121" s="42">
        <v>0.85</v>
      </c>
      <c r="N2121" s="42">
        <v>0.15</v>
      </c>
      <c r="O2121" s="27">
        <f>Ugovori_OPULJP[[#This Row],[Bespovratna sredstva - Ukupno (EU+Nac) HRK
= Ukupna ugovorena vrijednost bespovratnih sredstava]]*Ugovori_OPULJP[[#This Row],[EU STOPA SUFINANCIRANJA %
EU CO-FINANCING RATE %]]</f>
        <v>1607685.4014999999</v>
      </c>
      <c r="P2121" s="27">
        <f>Ugovori_OPULJP[[#This Row],[Bespovratna sredstva - Ukupno (EU+Nac) HRK
= Ukupna ugovorena vrijednost bespovratnih sredstava]]*Ugovori_OPULJP[[#This Row],[STOPA NACIONALNOG SUFINANCIRANJA %]]</f>
        <v>283709.18849999999</v>
      </c>
      <c r="Q2121" s="20">
        <v>1891394.59</v>
      </c>
      <c r="R2121" s="27">
        <v>0</v>
      </c>
      <c r="S2121" s="27">
        <v>0</v>
      </c>
      <c r="T2121" s="20">
        <f>Ugovori_OPULJP[[#This Row],[Bespovratna sredstva - Ukupno (EU+Nac) HRK
= Ukupna ugovorena vrijednost bespovratnih sredstava]]+Ugovori_OPULJP[[#This Row],[Javni doprinos korisnika - HRK]]+Ugovori_OPULJP[[#This Row],[Privatni doprinos korisnika - HRK]]</f>
        <v>1891394.59</v>
      </c>
      <c r="U2121" s="17" t="s">
        <v>32</v>
      </c>
      <c r="V2121" s="17" t="s">
        <v>29</v>
      </c>
      <c r="W2121" s="21" t="s">
        <v>7589</v>
      </c>
      <c r="X2121" s="31" t="s">
        <v>5041</v>
      </c>
      <c r="Y2121" s="11"/>
    </row>
    <row r="2122" spans="1:25" ht="76.5" customHeight="1" x14ac:dyDescent="0.2">
      <c r="A2122" s="28" t="s">
        <v>7590</v>
      </c>
      <c r="B2122" s="24" t="s">
        <v>700</v>
      </c>
      <c r="C2122" s="21" t="s">
        <v>5477</v>
      </c>
      <c r="D2122" s="21" t="s">
        <v>7401</v>
      </c>
      <c r="E2122" s="44" t="s">
        <v>74</v>
      </c>
      <c r="F2122" s="23" t="s">
        <v>7591</v>
      </c>
      <c r="G2122" s="23" t="s">
        <v>4001</v>
      </c>
      <c r="H2122" s="29">
        <v>44348</v>
      </c>
      <c r="I2122" s="29">
        <v>44835</v>
      </c>
      <c r="J2122" s="29" t="s">
        <v>7521</v>
      </c>
      <c r="K2122" s="22" t="s">
        <v>354</v>
      </c>
      <c r="L2122" s="22" t="s">
        <v>354</v>
      </c>
      <c r="M2122" s="42">
        <v>0.85</v>
      </c>
      <c r="N2122" s="42">
        <v>0.15</v>
      </c>
      <c r="O2122" s="27">
        <v>424793.12699999998</v>
      </c>
      <c r="P2122" s="27">
        <v>74963.493000000002</v>
      </c>
      <c r="Q2122" s="20">
        <v>499756.62</v>
      </c>
      <c r="R2122" s="27">
        <v>0</v>
      </c>
      <c r="S2122" s="27">
        <v>0</v>
      </c>
      <c r="T2122" s="20">
        <v>499756.62</v>
      </c>
      <c r="U2122" s="44" t="s">
        <v>32</v>
      </c>
      <c r="V2122" s="44" t="s">
        <v>29</v>
      </c>
      <c r="W2122" s="21" t="s">
        <v>7592</v>
      </c>
      <c r="X2122" s="31" t="s">
        <v>5041</v>
      </c>
      <c r="Y2122" s="11"/>
    </row>
    <row r="2123" spans="1:25" ht="229.5" x14ac:dyDescent="0.2">
      <c r="A2123" s="28" t="s">
        <v>7593</v>
      </c>
      <c r="B2123" s="24" t="s">
        <v>700</v>
      </c>
      <c r="C2123" s="21" t="s">
        <v>5477</v>
      </c>
      <c r="D2123" s="21" t="s">
        <v>7401</v>
      </c>
      <c r="E2123" s="44" t="s">
        <v>74</v>
      </c>
      <c r="F2123" s="23" t="s">
        <v>7594</v>
      </c>
      <c r="G2123" s="23" t="s">
        <v>4485</v>
      </c>
      <c r="H2123" s="29">
        <v>44382</v>
      </c>
      <c r="I2123" s="29">
        <v>44990</v>
      </c>
      <c r="J2123" s="29" t="str">
        <f ca="1">IF(Ugovori_OPULJP[[#This Row],[DATUM ZAVRŠETKA OPERACIJE]]&lt;TODAY(),"završen","u provedbi")</f>
        <v>u provedbi</v>
      </c>
      <c r="K2123" s="22" t="s">
        <v>7448</v>
      </c>
      <c r="L2123" s="22" t="s">
        <v>354</v>
      </c>
      <c r="M2123" s="42">
        <v>0.85</v>
      </c>
      <c r="N2123" s="42">
        <v>0.15</v>
      </c>
      <c r="O2123" s="27">
        <f>Ugovori_OPULJP[[#This Row],[Bespovratna sredstva - Ukupno (EU+Nac) HRK
= Ukupna ugovorena vrijednost bespovratnih sredstava]]*Ugovori_OPULJP[[#This Row],[EU STOPA SUFINANCIRANJA %
EU CO-FINANCING RATE %]]</f>
        <v>1699737.0015</v>
      </c>
      <c r="P2123" s="27">
        <f>Ugovori_OPULJP[[#This Row],[Bespovratna sredstva - Ukupno (EU+Nac) HRK
= Ukupna ugovorena vrijednost bespovratnih sredstava]]*Ugovori_OPULJP[[#This Row],[STOPA NACIONALNOG SUFINANCIRANJA %]]</f>
        <v>299953.58850000001</v>
      </c>
      <c r="Q2123" s="20">
        <v>1999690.59</v>
      </c>
      <c r="R2123" s="27">
        <v>0</v>
      </c>
      <c r="S2123" s="27">
        <v>0</v>
      </c>
      <c r="T2123" s="20">
        <f>Ugovori_OPULJP[[#This Row],[Bespovratna sredstva - Ukupno (EU+Nac) HRK
= Ukupna ugovorena vrijednost bespovratnih sredstava]]+Ugovori_OPULJP[[#This Row],[Javni doprinos korisnika - HRK]]+Ugovori_OPULJP[[#This Row],[Privatni doprinos korisnika - HRK]]</f>
        <v>1999690.59</v>
      </c>
      <c r="U2123" s="44" t="s">
        <v>32</v>
      </c>
      <c r="V2123" s="44" t="s">
        <v>29</v>
      </c>
      <c r="W2123" s="21" t="s">
        <v>7595</v>
      </c>
      <c r="X2123" s="31" t="s">
        <v>5041</v>
      </c>
      <c r="Y2123" s="11"/>
    </row>
    <row r="2124" spans="1:25" ht="229.5" x14ac:dyDescent="0.2">
      <c r="A2124" s="28" t="s">
        <v>7596</v>
      </c>
      <c r="B2124" s="24" t="s">
        <v>700</v>
      </c>
      <c r="C2124" s="21" t="s">
        <v>5477</v>
      </c>
      <c r="D2124" s="21" t="s">
        <v>7401</v>
      </c>
      <c r="E2124" s="44" t="s">
        <v>74</v>
      </c>
      <c r="F2124" s="23" t="s">
        <v>7597</v>
      </c>
      <c r="G2124" s="23" t="s">
        <v>4482</v>
      </c>
      <c r="H2124" s="29">
        <v>44348</v>
      </c>
      <c r="I2124" s="29">
        <v>44958</v>
      </c>
      <c r="J2124" s="29" t="s">
        <v>7521</v>
      </c>
      <c r="K2124" s="22" t="s">
        <v>7448</v>
      </c>
      <c r="L2124" s="22" t="s">
        <v>354</v>
      </c>
      <c r="M2124" s="42">
        <v>0.85</v>
      </c>
      <c r="N2124" s="42">
        <v>0.15</v>
      </c>
      <c r="O2124" s="27">
        <v>1699737.0015</v>
      </c>
      <c r="P2124" s="27">
        <v>299953.58850000001</v>
      </c>
      <c r="Q2124" s="20">
        <v>1999690.59</v>
      </c>
      <c r="R2124" s="27">
        <v>0</v>
      </c>
      <c r="S2124" s="27">
        <v>0</v>
      </c>
      <c r="T2124" s="20">
        <v>1999690.59</v>
      </c>
      <c r="U2124" s="44" t="s">
        <v>32</v>
      </c>
      <c r="V2124" s="44" t="s">
        <v>29</v>
      </c>
      <c r="W2124" s="21" t="s">
        <v>7595</v>
      </c>
      <c r="X2124" s="31" t="s">
        <v>5041</v>
      </c>
      <c r="Y2124" s="11"/>
    </row>
    <row r="2125" spans="1:25" ht="204" x14ac:dyDescent="0.2">
      <c r="A2125" s="28" t="s">
        <v>7598</v>
      </c>
      <c r="B2125" s="24" t="s">
        <v>700</v>
      </c>
      <c r="C2125" s="21" t="s">
        <v>5477</v>
      </c>
      <c r="D2125" s="21" t="s">
        <v>7401</v>
      </c>
      <c r="E2125" s="44" t="s">
        <v>74</v>
      </c>
      <c r="F2125" s="23" t="s">
        <v>7599</v>
      </c>
      <c r="G2125" s="23" t="s">
        <v>3920</v>
      </c>
      <c r="H2125" s="29">
        <v>44348</v>
      </c>
      <c r="I2125" s="29">
        <v>44835</v>
      </c>
      <c r="J2125" s="29" t="str">
        <f ca="1">IF(Ugovori_OPULJP[[#This Row],[DATUM ZAVRŠETKA OPERACIJE]]&lt;TODAY(),"završen","u provedbi")</f>
        <v>u provedbi</v>
      </c>
      <c r="K2125" s="22" t="s">
        <v>7600</v>
      </c>
      <c r="L2125" s="43" t="s">
        <v>354</v>
      </c>
      <c r="M2125" s="65" t="s">
        <v>3052</v>
      </c>
      <c r="N2125" s="42">
        <v>0.15</v>
      </c>
      <c r="O2125" s="27">
        <f>Ugovori_OPULJP[[#This Row],[Bespovratna sredstva - Ukupno (EU+Nac) HRK
= Ukupna ugovorena vrijednost bespovratnih sredstava]]*Ugovori_OPULJP[[#This Row],[EU STOPA SUFINANCIRANJA %
EU CO-FINANCING RATE %]]</f>
        <v>424920.62699999998</v>
      </c>
      <c r="P2125" s="27">
        <f>Ugovori_OPULJP[[#This Row],[Bespovratna sredstva - Ukupno (EU+Nac) HRK
= Ukupna ugovorena vrijednost bespovratnih sredstava]]*Ugovori_OPULJP[[#This Row],[STOPA NACIONALNOG SUFINANCIRANJA %]]</f>
        <v>74985.993000000002</v>
      </c>
      <c r="Q2125" s="20">
        <v>499906.62</v>
      </c>
      <c r="R2125" s="27">
        <v>0</v>
      </c>
      <c r="S2125" s="27">
        <v>0</v>
      </c>
      <c r="T2125" s="20">
        <f>Ugovori_OPULJP[[#This Row],[Bespovratna sredstva - Ukupno (EU+Nac) HRK
= Ukupna ugovorena vrijednost bespovratnih sredstava]]+Ugovori_OPULJP[[#This Row],[Javni doprinos korisnika - HRK]]+Ugovori_OPULJP[[#This Row],[Privatni doprinos korisnika - HRK]]</f>
        <v>499906.62</v>
      </c>
      <c r="U2125" s="44" t="s">
        <v>32</v>
      </c>
      <c r="V2125" s="44" t="s">
        <v>29</v>
      </c>
      <c r="W2125" s="21" t="s">
        <v>7592</v>
      </c>
      <c r="X2125" s="31" t="s">
        <v>5041</v>
      </c>
      <c r="Y2125" s="11"/>
    </row>
    <row r="2126" spans="1:25" ht="204" x14ac:dyDescent="0.2">
      <c r="A2126" s="28" t="s">
        <v>7601</v>
      </c>
      <c r="B2126" s="24" t="s">
        <v>700</v>
      </c>
      <c r="C2126" s="21" t="s">
        <v>5477</v>
      </c>
      <c r="D2126" s="21" t="s">
        <v>7401</v>
      </c>
      <c r="E2126" s="44" t="s">
        <v>74</v>
      </c>
      <c r="F2126" s="23" t="s">
        <v>7602</v>
      </c>
      <c r="G2126" s="23" t="s">
        <v>4482</v>
      </c>
      <c r="H2126" s="29">
        <v>44348</v>
      </c>
      <c r="I2126" s="29">
        <v>44835</v>
      </c>
      <c r="J2126" s="29" t="str">
        <f ca="1">IF(Ugovori_OPULJP[[#This Row],[DATUM ZAVRŠETKA OPERACIJE]]&lt;TODAY(),"završen","u provedbi")</f>
        <v>u provedbi</v>
      </c>
      <c r="K2126" s="22" t="s">
        <v>354</v>
      </c>
      <c r="L2126" s="43" t="s">
        <v>354</v>
      </c>
      <c r="M2126" s="65" t="s">
        <v>3052</v>
      </c>
      <c r="N2126" s="42">
        <v>0.15</v>
      </c>
      <c r="O2126" s="27">
        <f>Ugovori_OPULJP[[#This Row],[Bespovratna sredstva - Ukupno (EU+Nac) HRK
= Ukupna ugovorena vrijednost bespovratnih sredstava]]*Ugovori_OPULJP[[#This Row],[EU STOPA SUFINANCIRANJA %
EU CO-FINANCING RATE %]]</f>
        <v>424920.62699999998</v>
      </c>
      <c r="P2126" s="27">
        <f>Ugovori_OPULJP[[#This Row],[Bespovratna sredstva - Ukupno (EU+Nac) HRK
= Ukupna ugovorena vrijednost bespovratnih sredstava]]*Ugovori_OPULJP[[#This Row],[STOPA NACIONALNOG SUFINANCIRANJA %]]</f>
        <v>74985.993000000002</v>
      </c>
      <c r="Q2126" s="20">
        <v>499906.62</v>
      </c>
      <c r="R2126" s="27">
        <v>0</v>
      </c>
      <c r="S2126" s="27">
        <v>0</v>
      </c>
      <c r="T2126" s="20">
        <f>Ugovori_OPULJP[[#This Row],[Bespovratna sredstva - Ukupno (EU+Nac) HRK
= Ukupna ugovorena vrijednost bespovratnih sredstava]]+Ugovori_OPULJP[[#This Row],[Javni doprinos korisnika - HRK]]+Ugovori_OPULJP[[#This Row],[Privatni doprinos korisnika - HRK]]</f>
        <v>499906.62</v>
      </c>
      <c r="U2126" s="44" t="s">
        <v>32</v>
      </c>
      <c r="V2126" s="44" t="s">
        <v>29</v>
      </c>
      <c r="W2126" s="21" t="s">
        <v>7592</v>
      </c>
      <c r="X2126" s="31" t="s">
        <v>5041</v>
      </c>
      <c r="Y2126" s="11"/>
    </row>
    <row r="2127" spans="1:25" ht="280.5" x14ac:dyDescent="0.2">
      <c r="A2127" s="28" t="s">
        <v>7603</v>
      </c>
      <c r="B2127" s="24" t="s">
        <v>700</v>
      </c>
      <c r="C2127" s="21" t="s">
        <v>5477</v>
      </c>
      <c r="D2127" s="21" t="s">
        <v>7401</v>
      </c>
      <c r="E2127" s="44" t="s">
        <v>74</v>
      </c>
      <c r="F2127" s="23" t="s">
        <v>2500</v>
      </c>
      <c r="G2127" s="23" t="s">
        <v>2500</v>
      </c>
      <c r="H2127" s="29">
        <v>44355</v>
      </c>
      <c r="I2127" s="29">
        <v>44965</v>
      </c>
      <c r="J2127" s="29" t="str">
        <f ca="1">IF(Ugovori_OPULJP[[#This Row],[DATUM ZAVRŠETKA OPERACIJE]]&lt;TODAY(),"završen","u provedbi")</f>
        <v>u provedbi</v>
      </c>
      <c r="K2127" s="43" t="s">
        <v>107</v>
      </c>
      <c r="L2127" s="43" t="s">
        <v>97</v>
      </c>
      <c r="M2127" s="65" t="s">
        <v>3052</v>
      </c>
      <c r="N2127" s="42">
        <v>0.15</v>
      </c>
      <c r="O2127" s="27">
        <f>Ugovori_OPULJP[[#This Row],[Bespovratna sredstva - Ukupno (EU+Nac) HRK
= Ukupna ugovorena vrijednost bespovratnih sredstava]]*Ugovori_OPULJP[[#This Row],[EU STOPA SUFINANCIRANJA %
EU CO-FINANCING RATE %]]</f>
        <v>1335401.51</v>
      </c>
      <c r="P2127" s="27">
        <f>Ugovori_OPULJP[[#This Row],[Bespovratna sredstva - Ukupno (EU+Nac) HRK
= Ukupna ugovorena vrijednost bespovratnih sredstava]]*Ugovori_OPULJP[[#This Row],[STOPA NACIONALNOG SUFINANCIRANJA %]]</f>
        <v>235659.09</v>
      </c>
      <c r="Q2127" s="20">
        <v>1571060.6</v>
      </c>
      <c r="R2127" s="27">
        <v>0</v>
      </c>
      <c r="S2127" s="27">
        <v>0</v>
      </c>
      <c r="T2127" s="20">
        <f>Ugovori_OPULJP[[#This Row],[Bespovratna sredstva - Ukupno (EU+Nac) HRK
= Ukupna ugovorena vrijednost bespovratnih sredstava]]+Ugovori_OPULJP[[#This Row],[Javni doprinos korisnika - HRK]]+Ugovori_OPULJP[[#This Row],[Privatni doprinos korisnika - HRK]]</f>
        <v>1571060.6</v>
      </c>
      <c r="U2127" s="44" t="s">
        <v>32</v>
      </c>
      <c r="V2127" s="44" t="s">
        <v>29</v>
      </c>
      <c r="W2127" s="21" t="s">
        <v>7604</v>
      </c>
      <c r="X2127" s="21" t="s">
        <v>5041</v>
      </c>
      <c r="Y2127" s="11"/>
    </row>
    <row r="2128" spans="1:25" ht="280.5" x14ac:dyDescent="0.2">
      <c r="A2128" s="28" t="s">
        <v>7605</v>
      </c>
      <c r="B2128" s="24" t="s">
        <v>700</v>
      </c>
      <c r="C2128" s="21" t="s">
        <v>5477</v>
      </c>
      <c r="D2128" s="21" t="s">
        <v>7401</v>
      </c>
      <c r="E2128" s="44" t="s">
        <v>74</v>
      </c>
      <c r="F2128" s="23" t="s">
        <v>7606</v>
      </c>
      <c r="G2128" s="23" t="s">
        <v>7607</v>
      </c>
      <c r="H2128" s="29">
        <v>44348</v>
      </c>
      <c r="I2128" s="29">
        <v>44958</v>
      </c>
      <c r="J2128" s="29" t="str">
        <f ca="1">IF(Ugovori_OPULJP[[#This Row],[DATUM ZAVRŠETKA OPERACIJE]]&lt;TODAY(),"završen","u provedbi")</f>
        <v>u provedbi</v>
      </c>
      <c r="K2128" s="22" t="s">
        <v>7608</v>
      </c>
      <c r="L2128" s="22" t="s">
        <v>97</v>
      </c>
      <c r="M2128" s="65" t="s">
        <v>3052</v>
      </c>
      <c r="N2128" s="42">
        <v>0.15</v>
      </c>
      <c r="O2128" s="27">
        <f>Ugovori_OPULJP[[#This Row],[Bespovratna sredstva - Ukupno (EU+Nac) HRK
= Ukupna ugovorena vrijednost bespovratnih sredstava]]*Ugovori_OPULJP[[#This Row],[EU STOPA SUFINANCIRANJA %
EU CO-FINANCING RATE %]]</f>
        <v>1349984.4075</v>
      </c>
      <c r="P2128" s="27">
        <f>Ugovori_OPULJP[[#This Row],[Bespovratna sredstva - Ukupno (EU+Nac) HRK
= Ukupna ugovorena vrijednost bespovratnih sredstava]]*Ugovori_OPULJP[[#This Row],[STOPA NACIONALNOG SUFINANCIRANJA %]]</f>
        <v>238232.54249999998</v>
      </c>
      <c r="Q2128" s="20">
        <v>1588216.95</v>
      </c>
      <c r="R2128" s="27">
        <v>0</v>
      </c>
      <c r="S2128" s="27">
        <v>0</v>
      </c>
      <c r="T2128" s="20">
        <f>Ugovori_OPULJP[[#This Row],[Bespovratna sredstva - Ukupno (EU+Nac) HRK
= Ukupna ugovorena vrijednost bespovratnih sredstava]]+Ugovori_OPULJP[[#This Row],[Javni doprinos korisnika - HRK]]+Ugovori_OPULJP[[#This Row],[Privatni doprinos korisnika - HRK]]</f>
        <v>1588216.95</v>
      </c>
      <c r="U2128" s="44" t="s">
        <v>32</v>
      </c>
      <c r="V2128" s="44" t="s">
        <v>29</v>
      </c>
      <c r="W2128" s="21" t="s">
        <v>7609</v>
      </c>
      <c r="X2128" s="31" t="s">
        <v>5041</v>
      </c>
      <c r="Y2128" s="11"/>
    </row>
    <row r="2129" spans="1:25" ht="140.25" x14ac:dyDescent="0.2">
      <c r="A2129" s="28" t="s">
        <v>7610</v>
      </c>
      <c r="B2129" s="24" t="s">
        <v>700</v>
      </c>
      <c r="C2129" s="21" t="s">
        <v>5477</v>
      </c>
      <c r="D2129" s="21" t="s">
        <v>7401</v>
      </c>
      <c r="E2129" s="44" t="s">
        <v>74</v>
      </c>
      <c r="F2129" s="23" t="s">
        <v>7611</v>
      </c>
      <c r="G2129" s="23" t="s">
        <v>192</v>
      </c>
      <c r="H2129" s="29">
        <v>44344</v>
      </c>
      <c r="I2129" s="29">
        <v>44944</v>
      </c>
      <c r="J2129" s="29" t="str">
        <f ca="1">IF(Ugovori_OPULJP[[#This Row],[DATUM ZAVRŠETKA OPERACIJE]]&lt;TODAY(),"završen","u provedbi")</f>
        <v>u provedbi</v>
      </c>
      <c r="K2129" s="22" t="s">
        <v>7612</v>
      </c>
      <c r="L2129" s="18" t="s">
        <v>82</v>
      </c>
      <c r="M2129" s="65" t="s">
        <v>3052</v>
      </c>
      <c r="N2129" s="42">
        <v>0.15</v>
      </c>
      <c r="O2129" s="27">
        <f>Ugovori_OPULJP[[#This Row],[Bespovratna sredstva - Ukupno (EU+Nac) HRK
= Ukupna ugovorena vrijednost bespovratnih sredstava]]*Ugovori_OPULJP[[#This Row],[EU STOPA SUFINANCIRANJA %
EU CO-FINANCING RATE %]]</f>
        <v>1045094.5499999999</v>
      </c>
      <c r="P2129" s="27">
        <f>Ugovori_OPULJP[[#This Row],[Bespovratna sredstva - Ukupno (EU+Nac) HRK
= Ukupna ugovorena vrijednost bespovratnih sredstava]]*Ugovori_OPULJP[[#This Row],[STOPA NACIONALNOG SUFINANCIRANJA %]]</f>
        <v>184428.44999999998</v>
      </c>
      <c r="Q2129" s="20">
        <v>1229523</v>
      </c>
      <c r="R2129" s="27">
        <v>0</v>
      </c>
      <c r="S2129" s="27">
        <v>0</v>
      </c>
      <c r="T2129" s="20">
        <f>Ugovori_OPULJP[[#This Row],[Bespovratna sredstva - Ukupno (EU+Nac) HRK
= Ukupna ugovorena vrijednost bespovratnih sredstava]]+Ugovori_OPULJP[[#This Row],[Javni doprinos korisnika - HRK]]+Ugovori_OPULJP[[#This Row],[Privatni doprinos korisnika - HRK]]</f>
        <v>1229523</v>
      </c>
      <c r="U2129" s="44" t="s">
        <v>32</v>
      </c>
      <c r="V2129" s="44" t="s">
        <v>29</v>
      </c>
      <c r="W2129" s="21" t="s">
        <v>7613</v>
      </c>
      <c r="X2129" s="31" t="s">
        <v>5041</v>
      </c>
      <c r="Y2129" s="11"/>
    </row>
    <row r="2130" spans="1:25" ht="267.75" x14ac:dyDescent="0.2">
      <c r="A2130" s="28" t="s">
        <v>7614</v>
      </c>
      <c r="B2130" s="24" t="s">
        <v>700</v>
      </c>
      <c r="C2130" s="21" t="s">
        <v>5477</v>
      </c>
      <c r="D2130" s="21" t="s">
        <v>7401</v>
      </c>
      <c r="E2130" s="44" t="s">
        <v>74</v>
      </c>
      <c r="F2130" s="23" t="s">
        <v>7615</v>
      </c>
      <c r="G2130" s="23" t="s">
        <v>1631</v>
      </c>
      <c r="H2130" s="29">
        <v>44204</v>
      </c>
      <c r="I2130" s="29">
        <v>44750</v>
      </c>
      <c r="J2130" s="29" t="str">
        <f ca="1">IF(Ugovori_OPULJP[[#This Row],[DATUM ZAVRŠETKA OPERACIJE]]&lt;TODAY(),"završen","u provedbi")</f>
        <v>završen</v>
      </c>
      <c r="K2130" s="22" t="s">
        <v>248</v>
      </c>
      <c r="L2130" s="22" t="s">
        <v>248</v>
      </c>
      <c r="M2130" s="42">
        <v>0.85</v>
      </c>
      <c r="N2130" s="42">
        <v>0.15</v>
      </c>
      <c r="O2130" s="54">
        <f>Ugovori_OPULJP[[#This Row],[Bespovratna sredstva - Ukupno (EU+Nac) HRK
= Ukupna ugovorena vrijednost bespovratnih sredstava]]*Ugovori_OPULJP[[#This Row],[EU STOPA SUFINANCIRANJA %
EU CO-FINANCING RATE %]]</f>
        <v>1626612.2749999999</v>
      </c>
      <c r="P2130" s="54">
        <f>Ugovori_OPULJP[[#This Row],[Bespovratna sredstva - Ukupno (EU+Nac) HRK
= Ukupna ugovorena vrijednost bespovratnih sredstava]]*Ugovori_OPULJP[[#This Row],[STOPA NACIONALNOG SUFINANCIRANJA %]]</f>
        <v>287049.22499999998</v>
      </c>
      <c r="Q2130" s="58">
        <v>1913661.5</v>
      </c>
      <c r="R2130" s="54">
        <v>0</v>
      </c>
      <c r="S2130" s="54">
        <v>0</v>
      </c>
      <c r="T2130" s="58">
        <f>Ugovori_OPULJP[[#This Row],[Bespovratna sredstva - Ukupno (EU+Nac) HRK
= Ukupna ugovorena vrijednost bespovratnih sredstava]]+Ugovori_OPULJP[[#This Row],[Javni doprinos korisnika - HRK]]+Ugovori_OPULJP[[#This Row],[Privatni doprinos korisnika - HRK]]</f>
        <v>1913661.5</v>
      </c>
      <c r="U2130" s="44" t="s">
        <v>32</v>
      </c>
      <c r="V2130" s="44" t="s">
        <v>29</v>
      </c>
      <c r="W2130" s="21" t="s">
        <v>7616</v>
      </c>
      <c r="X2130" s="21" t="s">
        <v>5041</v>
      </c>
      <c r="Y2130" s="11"/>
    </row>
    <row r="2131" spans="1:25" ht="280.5" x14ac:dyDescent="0.2">
      <c r="A2131" s="28" t="s">
        <v>7617</v>
      </c>
      <c r="B2131" s="24" t="s">
        <v>700</v>
      </c>
      <c r="C2131" s="21" t="s">
        <v>5477</v>
      </c>
      <c r="D2131" s="21" t="s">
        <v>7401</v>
      </c>
      <c r="E2131" s="44" t="s">
        <v>74</v>
      </c>
      <c r="F2131" s="23" t="s">
        <v>7618</v>
      </c>
      <c r="G2131" s="23" t="s">
        <v>5560</v>
      </c>
      <c r="H2131" s="29">
        <v>44207</v>
      </c>
      <c r="I2131" s="29">
        <v>44815</v>
      </c>
      <c r="J2131" s="29" t="str">
        <f ca="1">IF(Ugovori_OPULJP[[#This Row],[DATUM ZAVRŠETKA OPERACIJE]]&lt;TODAY(),"završen","u provedbi")</f>
        <v>u provedbi</v>
      </c>
      <c r="K2131" s="22" t="s">
        <v>184</v>
      </c>
      <c r="L2131" s="22" t="s">
        <v>184</v>
      </c>
      <c r="M2131" s="42">
        <v>0.85</v>
      </c>
      <c r="N2131" s="42">
        <v>0.15</v>
      </c>
      <c r="O2131" s="54">
        <f>Ugovori_OPULJP[[#This Row],[Bespovratna sredstva - Ukupno (EU+Nac) HRK
= Ukupna ugovorena vrijednost bespovratnih sredstava]]*Ugovori_OPULJP[[#This Row],[EU STOPA SUFINANCIRANJA %
EU CO-FINANCING RATE %]]</f>
        <v>555994.86</v>
      </c>
      <c r="P2131" s="54">
        <f>Ugovori_OPULJP[[#This Row],[Bespovratna sredstva - Ukupno (EU+Nac) HRK
= Ukupna ugovorena vrijednost bespovratnih sredstava]]*Ugovori_OPULJP[[#This Row],[STOPA NACIONALNOG SUFINANCIRANJA %]]</f>
        <v>98116.739999999991</v>
      </c>
      <c r="Q2131" s="58">
        <v>654111.6</v>
      </c>
      <c r="R2131" s="54">
        <v>0</v>
      </c>
      <c r="S2131" s="54">
        <v>0</v>
      </c>
      <c r="T2131" s="58">
        <f>Ugovori_OPULJP[[#This Row],[Bespovratna sredstva - Ukupno (EU+Nac) HRK
= Ukupna ugovorena vrijednost bespovratnih sredstava]]+Ugovori_OPULJP[[#This Row],[Javni doprinos korisnika - HRK]]+Ugovori_OPULJP[[#This Row],[Privatni doprinos korisnika - HRK]]</f>
        <v>654111.6</v>
      </c>
      <c r="U2131" s="44" t="s">
        <v>32</v>
      </c>
      <c r="V2131" s="44" t="s">
        <v>29</v>
      </c>
      <c r="W2131" s="21" t="s">
        <v>7619</v>
      </c>
      <c r="X2131" s="21" t="s">
        <v>5041</v>
      </c>
      <c r="Y2131" s="11"/>
    </row>
    <row r="2132" spans="1:25" ht="76.5" customHeight="1" x14ac:dyDescent="0.2">
      <c r="A2132" s="28" t="s">
        <v>7620</v>
      </c>
      <c r="B2132" s="24" t="s">
        <v>700</v>
      </c>
      <c r="C2132" s="21" t="s">
        <v>5477</v>
      </c>
      <c r="D2132" s="21" t="s">
        <v>7401</v>
      </c>
      <c r="E2132" s="44" t="s">
        <v>74</v>
      </c>
      <c r="F2132" s="23" t="s">
        <v>6858</v>
      </c>
      <c r="G2132" s="37" t="s">
        <v>5592</v>
      </c>
      <c r="H2132" s="29">
        <v>44207</v>
      </c>
      <c r="I2132" s="29">
        <v>44815</v>
      </c>
      <c r="J2132" s="29" t="str">
        <f ca="1">IF(Ugovori_OPULJP[[#This Row],[DATUM ZAVRŠETKA OPERACIJE]]&lt;TODAY(),"završen","u provedbi")</f>
        <v>u provedbi</v>
      </c>
      <c r="K2132" s="22" t="s">
        <v>7621</v>
      </c>
      <c r="L2132" s="22" t="s">
        <v>77</v>
      </c>
      <c r="M2132" s="42">
        <v>0.85</v>
      </c>
      <c r="N2132" s="42">
        <v>0.15</v>
      </c>
      <c r="O2132" s="54">
        <f>Ugovori_OPULJP[[#This Row],[Bespovratna sredstva - Ukupno (EU+Nac) HRK
= Ukupna ugovorena vrijednost bespovratnih sredstava]]*Ugovori_OPULJP[[#This Row],[EU STOPA SUFINANCIRANJA %
EU CO-FINANCING RATE %]]</f>
        <v>1699909.9169999999</v>
      </c>
      <c r="P2132" s="54">
        <f>Ugovori_OPULJP[[#This Row],[Bespovratna sredstva - Ukupno (EU+Nac) HRK
= Ukupna ugovorena vrijednost bespovratnih sredstava]]*Ugovori_OPULJP[[#This Row],[STOPA NACIONALNOG SUFINANCIRANJA %]]</f>
        <v>299984.103</v>
      </c>
      <c r="Q2132" s="58">
        <v>1999894.02</v>
      </c>
      <c r="R2132" s="54">
        <v>0</v>
      </c>
      <c r="S2132" s="54">
        <v>0</v>
      </c>
      <c r="T2132" s="58">
        <f>Ugovori_OPULJP[[#This Row],[Bespovratna sredstva - Ukupno (EU+Nac) HRK
= Ukupna ugovorena vrijednost bespovratnih sredstava]]+Ugovori_OPULJP[[#This Row],[Javni doprinos korisnika - HRK]]+Ugovori_OPULJP[[#This Row],[Privatni doprinos korisnika - HRK]]</f>
        <v>1999894.02</v>
      </c>
      <c r="U2132" s="44" t="s">
        <v>32</v>
      </c>
      <c r="V2132" s="44" t="s">
        <v>29</v>
      </c>
      <c r="W2132" s="21" t="s">
        <v>7622</v>
      </c>
      <c r="X2132" s="21" t="s">
        <v>5041</v>
      </c>
      <c r="Y2132" s="11"/>
    </row>
    <row r="2133" spans="1:25" ht="76.5" customHeight="1" x14ac:dyDescent="0.2">
      <c r="A2133" s="28" t="s">
        <v>7623</v>
      </c>
      <c r="B2133" s="24" t="s">
        <v>700</v>
      </c>
      <c r="C2133" s="21" t="s">
        <v>5477</v>
      </c>
      <c r="D2133" s="21" t="s">
        <v>7401</v>
      </c>
      <c r="E2133" s="44" t="s">
        <v>74</v>
      </c>
      <c r="F2133" s="23" t="s">
        <v>5539</v>
      </c>
      <c r="G2133" s="37" t="s">
        <v>5540</v>
      </c>
      <c r="H2133" s="29">
        <v>44207</v>
      </c>
      <c r="I2133" s="29">
        <v>44815</v>
      </c>
      <c r="J2133" s="29" t="str">
        <f ca="1">IF(Ugovori_OPULJP[[#This Row],[DATUM ZAVRŠETKA OPERACIJE]]&lt;TODAY(),"završen","u provedbi")</f>
        <v>u provedbi</v>
      </c>
      <c r="K2133" s="22" t="s">
        <v>266</v>
      </c>
      <c r="L2133" s="22" t="s">
        <v>266</v>
      </c>
      <c r="M2133" s="42">
        <v>0.85</v>
      </c>
      <c r="N2133" s="42">
        <v>0.15</v>
      </c>
      <c r="O2133" s="54">
        <f>Ugovori_OPULJP[[#This Row],[Bespovratna sredstva - Ukupno (EU+Nac) HRK
= Ukupna ugovorena vrijednost bespovratnih sredstava]]*Ugovori_OPULJP[[#This Row],[EU STOPA SUFINANCIRANJA %
EU CO-FINANCING RATE %]]</f>
        <v>1328983.7805000001</v>
      </c>
      <c r="P2133" s="54">
        <f>Ugovori_OPULJP[[#This Row],[Bespovratna sredstva - Ukupno (EU+Nac) HRK
= Ukupna ugovorena vrijednost bespovratnih sredstava]]*Ugovori_OPULJP[[#This Row],[STOPA NACIONALNOG SUFINANCIRANJA %]]</f>
        <v>234526.54949999999</v>
      </c>
      <c r="Q2133" s="58">
        <v>1563510.33</v>
      </c>
      <c r="R2133" s="54">
        <v>0</v>
      </c>
      <c r="S2133" s="54">
        <v>0</v>
      </c>
      <c r="T2133" s="58">
        <f>Ugovori_OPULJP[[#This Row],[Bespovratna sredstva - Ukupno (EU+Nac) HRK
= Ukupna ugovorena vrijednost bespovratnih sredstava]]+Ugovori_OPULJP[[#This Row],[Javni doprinos korisnika - HRK]]+Ugovori_OPULJP[[#This Row],[Privatni doprinos korisnika - HRK]]</f>
        <v>1563510.33</v>
      </c>
      <c r="U2133" s="44" t="s">
        <v>32</v>
      </c>
      <c r="V2133" s="44" t="s">
        <v>29</v>
      </c>
      <c r="W2133" s="21" t="s">
        <v>7624</v>
      </c>
      <c r="X2133" s="21" t="s">
        <v>5041</v>
      </c>
      <c r="Y2133" s="11"/>
    </row>
    <row r="2134" spans="1:25" ht="191.25" x14ac:dyDescent="0.2">
      <c r="A2134" s="28" t="s">
        <v>7625</v>
      </c>
      <c r="B2134" s="24" t="s">
        <v>700</v>
      </c>
      <c r="C2134" s="21" t="s">
        <v>5477</v>
      </c>
      <c r="D2134" s="21" t="s">
        <v>7401</v>
      </c>
      <c r="E2134" s="44" t="s">
        <v>74</v>
      </c>
      <c r="F2134" s="23" t="s">
        <v>7626</v>
      </c>
      <c r="G2134" s="23" t="s">
        <v>3142</v>
      </c>
      <c r="H2134" s="29">
        <v>44343</v>
      </c>
      <c r="I2134" s="29">
        <v>44953</v>
      </c>
      <c r="J2134" s="29" t="str">
        <f ca="1">IF(Ugovori_OPULJP[[#This Row],[DATUM ZAVRŠETKA OPERACIJE]]&lt;TODAY(),"završen","u provedbi")</f>
        <v>u provedbi</v>
      </c>
      <c r="K2134" s="22" t="s">
        <v>7627</v>
      </c>
      <c r="L2134" s="43" t="s">
        <v>31</v>
      </c>
      <c r="M2134" s="65" t="s">
        <v>3052</v>
      </c>
      <c r="N2134" s="42">
        <v>0.15</v>
      </c>
      <c r="O2134" s="27">
        <f>Ugovori_OPULJP[[#This Row],[Bespovratna sredstva - Ukupno (EU+Nac) HRK
= Ukupna ugovorena vrijednost bespovratnih sredstava]]*Ugovori_OPULJP[[#This Row],[EU STOPA SUFINANCIRANJA %
EU CO-FINANCING RATE %]]</f>
        <v>878739.63049999997</v>
      </c>
      <c r="P2134" s="27">
        <f>Ugovori_OPULJP[[#This Row],[Bespovratna sredstva - Ukupno (EU+Nac) HRK
= Ukupna ugovorena vrijednost bespovratnih sredstava]]*Ugovori_OPULJP[[#This Row],[STOPA NACIONALNOG SUFINANCIRANJA %]]</f>
        <v>155071.69949999999</v>
      </c>
      <c r="Q2134" s="20">
        <v>1033811.33</v>
      </c>
      <c r="R2134" s="27">
        <v>0</v>
      </c>
      <c r="S2134" s="27">
        <v>0</v>
      </c>
      <c r="T2134" s="20">
        <f>Ugovori_OPULJP[[#This Row],[Bespovratna sredstva - Ukupno (EU+Nac) HRK
= Ukupna ugovorena vrijednost bespovratnih sredstava]]+Ugovori_OPULJP[[#This Row],[Javni doprinos korisnika - HRK]]+Ugovori_OPULJP[[#This Row],[Privatni doprinos korisnika - HRK]]</f>
        <v>1033811.33</v>
      </c>
      <c r="U2134" s="44" t="s">
        <v>32</v>
      </c>
      <c r="V2134" s="44" t="s">
        <v>29</v>
      </c>
      <c r="W2134" s="21" t="s">
        <v>7628</v>
      </c>
      <c r="X2134" s="31" t="s">
        <v>5041</v>
      </c>
      <c r="Y2134" s="11"/>
    </row>
    <row r="2135" spans="1:25" ht="267.75" x14ac:dyDescent="0.2">
      <c r="A2135" s="28" t="s">
        <v>7629</v>
      </c>
      <c r="B2135" s="24" t="s">
        <v>700</v>
      </c>
      <c r="C2135" s="21" t="s">
        <v>5477</v>
      </c>
      <c r="D2135" s="21" t="s">
        <v>7401</v>
      </c>
      <c r="E2135" s="44" t="s">
        <v>74</v>
      </c>
      <c r="F2135" s="23" t="s">
        <v>7630</v>
      </c>
      <c r="G2135" s="23" t="s">
        <v>1157</v>
      </c>
      <c r="H2135" s="29">
        <v>44203</v>
      </c>
      <c r="I2135" s="29">
        <v>44811</v>
      </c>
      <c r="J2135" s="29" t="str">
        <f ca="1">IF(Ugovori_OPULJP[[#This Row],[DATUM ZAVRŠETKA OPERACIJE]]&lt;TODAY(),"završen","u provedbi")</f>
        <v>u provedbi</v>
      </c>
      <c r="K2135" s="22" t="s">
        <v>248</v>
      </c>
      <c r="L2135" s="22" t="s">
        <v>248</v>
      </c>
      <c r="M2135" s="42">
        <v>0.85</v>
      </c>
      <c r="N2135" s="42">
        <v>0.15</v>
      </c>
      <c r="O2135" s="54">
        <f>Ugovori_OPULJP[[#This Row],[Bespovratna sredstva - Ukupno (EU+Nac) HRK
= Ukupna ugovorena vrijednost bespovratnih sredstava]]*Ugovori_OPULJP[[#This Row],[EU STOPA SUFINANCIRANJA %
EU CO-FINANCING RATE %]]</f>
        <v>1699536.75</v>
      </c>
      <c r="P2135" s="54">
        <f>Ugovori_OPULJP[[#This Row],[Bespovratna sredstva - Ukupno (EU+Nac) HRK
= Ukupna ugovorena vrijednost bespovratnih sredstava]]*Ugovori_OPULJP[[#This Row],[STOPA NACIONALNOG SUFINANCIRANJA %]]</f>
        <v>299918.25</v>
      </c>
      <c r="Q2135" s="58">
        <v>1999455</v>
      </c>
      <c r="R2135" s="54">
        <v>0</v>
      </c>
      <c r="S2135" s="54">
        <v>0</v>
      </c>
      <c r="T2135" s="58">
        <f>Ugovori_OPULJP[[#This Row],[Bespovratna sredstva - Ukupno (EU+Nac) HRK
= Ukupna ugovorena vrijednost bespovratnih sredstava]]+Ugovori_OPULJP[[#This Row],[Javni doprinos korisnika - HRK]]+Ugovori_OPULJP[[#This Row],[Privatni doprinos korisnika - HRK]]</f>
        <v>1999455</v>
      </c>
      <c r="U2135" s="44" t="s">
        <v>32</v>
      </c>
      <c r="V2135" s="44" t="s">
        <v>29</v>
      </c>
      <c r="W2135" s="21" t="s">
        <v>7631</v>
      </c>
      <c r="X2135" s="21" t="s">
        <v>5041</v>
      </c>
      <c r="Y2135" s="11"/>
    </row>
    <row r="2136" spans="1:25" ht="255" x14ac:dyDescent="0.2">
      <c r="A2136" s="28" t="s">
        <v>7632</v>
      </c>
      <c r="B2136" s="24" t="s">
        <v>700</v>
      </c>
      <c r="C2136" s="21" t="s">
        <v>5477</v>
      </c>
      <c r="D2136" s="21" t="s">
        <v>7401</v>
      </c>
      <c r="E2136" s="44" t="s">
        <v>74</v>
      </c>
      <c r="F2136" s="23" t="s">
        <v>7633</v>
      </c>
      <c r="G2136" s="37" t="s">
        <v>2117</v>
      </c>
      <c r="H2136" s="29">
        <v>44208</v>
      </c>
      <c r="I2136" s="29">
        <v>44816</v>
      </c>
      <c r="J2136" s="29" t="str">
        <f ca="1">IF(Ugovori_OPULJP[[#This Row],[DATUM ZAVRŠETKA OPERACIJE]]&lt;TODAY(),"završen","u provedbi")</f>
        <v>u provedbi</v>
      </c>
      <c r="K2136" s="22" t="s">
        <v>77</v>
      </c>
      <c r="L2136" s="22" t="s">
        <v>77</v>
      </c>
      <c r="M2136" s="42">
        <v>0.85</v>
      </c>
      <c r="N2136" s="42">
        <v>0.15</v>
      </c>
      <c r="O2136" s="54">
        <f>Ugovori_OPULJP[[#This Row],[Bespovratna sredstva - Ukupno (EU+Nac) HRK
= Ukupna ugovorena vrijednost bespovratnih sredstava]]*Ugovori_OPULJP[[#This Row],[EU STOPA SUFINANCIRANJA %
EU CO-FINANCING RATE %]]</f>
        <v>1698212.365</v>
      </c>
      <c r="P2136" s="54">
        <f>Ugovori_OPULJP[[#This Row],[Bespovratna sredstva - Ukupno (EU+Nac) HRK
= Ukupna ugovorena vrijednost bespovratnih sredstava]]*Ugovori_OPULJP[[#This Row],[STOPA NACIONALNOG SUFINANCIRANJA %]]</f>
        <v>299684.53499999997</v>
      </c>
      <c r="Q2136" s="58">
        <v>1997896.9</v>
      </c>
      <c r="R2136" s="54">
        <v>0</v>
      </c>
      <c r="S2136" s="54">
        <v>0</v>
      </c>
      <c r="T2136" s="58">
        <f>Ugovori_OPULJP[[#This Row],[Bespovratna sredstva - Ukupno (EU+Nac) HRK
= Ukupna ugovorena vrijednost bespovratnih sredstava]]+Ugovori_OPULJP[[#This Row],[Javni doprinos korisnika - HRK]]+Ugovori_OPULJP[[#This Row],[Privatni doprinos korisnika - HRK]]</f>
        <v>1997896.9</v>
      </c>
      <c r="U2136" s="44" t="s">
        <v>32</v>
      </c>
      <c r="V2136" s="44" t="s">
        <v>29</v>
      </c>
      <c r="W2136" s="21" t="s">
        <v>7634</v>
      </c>
      <c r="X2136" s="21" t="s">
        <v>5041</v>
      </c>
      <c r="Y2136" s="11"/>
    </row>
    <row r="2137" spans="1:25" ht="280.5" x14ac:dyDescent="0.2">
      <c r="A2137" s="28" t="s">
        <v>7635</v>
      </c>
      <c r="B2137" s="24" t="s">
        <v>700</v>
      </c>
      <c r="C2137" s="21" t="s">
        <v>5477</v>
      </c>
      <c r="D2137" s="21" t="s">
        <v>7401</v>
      </c>
      <c r="E2137" s="44" t="s">
        <v>74</v>
      </c>
      <c r="F2137" s="23" t="s">
        <v>7636</v>
      </c>
      <c r="G2137" s="37" t="s">
        <v>6902</v>
      </c>
      <c r="H2137" s="29">
        <v>44342</v>
      </c>
      <c r="I2137" s="29">
        <v>44952</v>
      </c>
      <c r="J2137" s="29" t="str">
        <f ca="1">IF(Ugovori_OPULJP[[#This Row],[DATUM ZAVRŠETKA OPERACIJE]]&lt;TODAY(),"završen","u provedbi")</f>
        <v>u provedbi</v>
      </c>
      <c r="K2137" s="22" t="s">
        <v>198</v>
      </c>
      <c r="L2137" s="22" t="s">
        <v>198</v>
      </c>
      <c r="M2137" s="42">
        <v>0.85</v>
      </c>
      <c r="N2137" s="42">
        <v>0.15</v>
      </c>
      <c r="O2137" s="27">
        <f>Ugovori_OPULJP[[#This Row],[Bespovratna sredstva - Ukupno (EU+Nac) HRK
= Ukupna ugovorena vrijednost bespovratnih sredstava]]*Ugovori_OPULJP[[#This Row],[EU STOPA SUFINANCIRANJA %
EU CO-FINANCING RATE %]]</f>
        <v>1632769.284</v>
      </c>
      <c r="P2137" s="27">
        <f>Ugovori_OPULJP[[#This Row],[Bespovratna sredstva - Ukupno (EU+Nac) HRK
= Ukupna ugovorena vrijednost bespovratnih sredstava]]*Ugovori_OPULJP[[#This Row],[STOPA NACIONALNOG SUFINANCIRANJA %]]</f>
        <v>288135.75599999999</v>
      </c>
      <c r="Q2137" s="20">
        <v>1920905.04</v>
      </c>
      <c r="R2137" s="27">
        <v>0</v>
      </c>
      <c r="S2137" s="27">
        <v>0</v>
      </c>
      <c r="T2137" s="20">
        <f>Ugovori_OPULJP[[#This Row],[Bespovratna sredstva - Ukupno (EU+Nac) HRK
= Ukupna ugovorena vrijednost bespovratnih sredstava]]+Ugovori_OPULJP[[#This Row],[Javni doprinos korisnika - HRK]]+Ugovori_OPULJP[[#This Row],[Privatni doprinos korisnika - HRK]]</f>
        <v>1920905.04</v>
      </c>
      <c r="U2137" s="44" t="s">
        <v>32</v>
      </c>
      <c r="V2137" s="44" t="s">
        <v>29</v>
      </c>
      <c r="W2137" s="21" t="s">
        <v>7637</v>
      </c>
      <c r="X2137" s="31" t="s">
        <v>5041</v>
      </c>
      <c r="Y2137" s="11"/>
    </row>
    <row r="2138" spans="1:25" ht="76.5" customHeight="1" x14ac:dyDescent="0.2">
      <c r="A2138" s="28" t="s">
        <v>7638</v>
      </c>
      <c r="B2138" s="24" t="s">
        <v>700</v>
      </c>
      <c r="C2138" s="21" t="s">
        <v>5477</v>
      </c>
      <c r="D2138" s="21" t="s">
        <v>7401</v>
      </c>
      <c r="E2138" s="44" t="s">
        <v>74</v>
      </c>
      <c r="F2138" s="23" t="s">
        <v>7639</v>
      </c>
      <c r="G2138" s="23" t="s">
        <v>6915</v>
      </c>
      <c r="H2138" s="29">
        <v>44340</v>
      </c>
      <c r="I2138" s="29">
        <v>44950</v>
      </c>
      <c r="J2138" s="29" t="str">
        <f ca="1">IF(Ugovori_OPULJP[[#This Row],[DATUM ZAVRŠETKA OPERACIJE]]&lt;TODAY(),"završen","u provedbi")</f>
        <v>u provedbi</v>
      </c>
      <c r="K2138" s="22" t="s">
        <v>198</v>
      </c>
      <c r="L2138" s="22" t="s">
        <v>198</v>
      </c>
      <c r="M2138" s="42">
        <v>0.85</v>
      </c>
      <c r="N2138" s="42">
        <v>0.15</v>
      </c>
      <c r="O2138" s="27">
        <f>Ugovori_OPULJP[[#This Row],[Bespovratna sredstva - Ukupno (EU+Nac) HRK
= Ukupna ugovorena vrijednost bespovratnih sredstava]]*Ugovori_OPULJP[[#This Row],[EU STOPA SUFINANCIRANJA %
EU CO-FINANCING RATE %]]</f>
        <v>1632769.284</v>
      </c>
      <c r="P2138" s="27">
        <f>Ugovori_OPULJP[[#This Row],[Bespovratna sredstva - Ukupno (EU+Nac) HRK
= Ukupna ugovorena vrijednost bespovratnih sredstava]]*Ugovori_OPULJP[[#This Row],[STOPA NACIONALNOG SUFINANCIRANJA %]]</f>
        <v>288135.75599999999</v>
      </c>
      <c r="Q2138" s="20">
        <v>1920905.04</v>
      </c>
      <c r="R2138" s="27">
        <v>0</v>
      </c>
      <c r="S2138" s="27">
        <v>0</v>
      </c>
      <c r="T2138" s="20">
        <f>Ugovori_OPULJP[[#This Row],[Bespovratna sredstva - Ukupno (EU+Nac) HRK
= Ukupna ugovorena vrijednost bespovratnih sredstava]]+Ugovori_OPULJP[[#This Row],[Javni doprinos korisnika - HRK]]+Ugovori_OPULJP[[#This Row],[Privatni doprinos korisnika - HRK]]</f>
        <v>1920905.04</v>
      </c>
      <c r="U2138" s="44" t="s">
        <v>32</v>
      </c>
      <c r="V2138" s="44" t="s">
        <v>29</v>
      </c>
      <c r="W2138" s="21" t="s">
        <v>7640</v>
      </c>
      <c r="X2138" s="31" t="s">
        <v>5041</v>
      </c>
      <c r="Y2138" s="11"/>
    </row>
    <row r="2139" spans="1:25" ht="204" x14ac:dyDescent="0.2">
      <c r="A2139" s="28" t="s">
        <v>7641</v>
      </c>
      <c r="B2139" s="24" t="s">
        <v>700</v>
      </c>
      <c r="C2139" s="21" t="s">
        <v>5477</v>
      </c>
      <c r="D2139" s="21" t="s">
        <v>7401</v>
      </c>
      <c r="E2139" s="44" t="s">
        <v>74</v>
      </c>
      <c r="F2139" s="93" t="s">
        <v>7642</v>
      </c>
      <c r="G2139" s="37" t="s">
        <v>5533</v>
      </c>
      <c r="H2139" s="84">
        <v>44196</v>
      </c>
      <c r="I2139" s="84">
        <v>44804</v>
      </c>
      <c r="J2139" s="29" t="str">
        <f ca="1">IF(Ugovori_OPULJP[[#This Row],[DATUM ZAVRŠETKA OPERACIJE]]&lt;TODAY(),"završen","u provedbi")</f>
        <v>u provedbi</v>
      </c>
      <c r="K2139" s="22" t="s">
        <v>31</v>
      </c>
      <c r="L2139" s="85" t="s">
        <v>31</v>
      </c>
      <c r="M2139" s="42">
        <v>0.85</v>
      </c>
      <c r="N2139" s="42">
        <v>0.15</v>
      </c>
      <c r="O2139" s="27">
        <f>Ugovori_OPULJP[[#This Row],[Bespovratna sredstva - Ukupno (EU+Nac) HRK
= Ukupna ugovorena vrijednost bespovratnih sredstava]]*Ugovori_OPULJP[[#This Row],[EU STOPA SUFINANCIRANJA %
EU CO-FINANCING RATE %]]</f>
        <v>1295488.6040000001</v>
      </c>
      <c r="P2139" s="40">
        <f>Ugovori_OPULJP[[#This Row],[Bespovratna sredstva - Ukupno (EU+Nac) HRK
= Ukupna ugovorena vrijednost bespovratnih sredstava]]*Ugovori_OPULJP[[#This Row],[STOPA NACIONALNOG SUFINANCIRANJA %]]</f>
        <v>228615.636</v>
      </c>
      <c r="Q2139" s="20">
        <v>1524104.24</v>
      </c>
      <c r="R2139" s="40">
        <v>0</v>
      </c>
      <c r="S2139" s="27">
        <v>0</v>
      </c>
      <c r="T2139" s="20">
        <f>Ugovori_OPULJP[[#This Row],[Bespovratna sredstva - Ukupno (EU+Nac) HRK
= Ukupna ugovorena vrijednost bespovratnih sredstava]]+Ugovori_OPULJP[[#This Row],[Javni doprinos korisnika - HRK]]+Ugovori_OPULJP[[#This Row],[Privatni doprinos korisnika - HRK]]</f>
        <v>1524104.24</v>
      </c>
      <c r="U2139" s="44" t="s">
        <v>32</v>
      </c>
      <c r="V2139" s="44" t="s">
        <v>29</v>
      </c>
      <c r="W2139" s="21" t="s">
        <v>7643</v>
      </c>
      <c r="X2139" s="21" t="s">
        <v>5041</v>
      </c>
      <c r="Y2139" s="11"/>
    </row>
    <row r="2140" spans="1:25" ht="255" x14ac:dyDescent="0.2">
      <c r="A2140" s="28" t="s">
        <v>7644</v>
      </c>
      <c r="B2140" s="24" t="s">
        <v>700</v>
      </c>
      <c r="C2140" s="21" t="s">
        <v>5477</v>
      </c>
      <c r="D2140" s="21" t="s">
        <v>7401</v>
      </c>
      <c r="E2140" s="44" t="s">
        <v>74</v>
      </c>
      <c r="F2140" s="23" t="s">
        <v>7645</v>
      </c>
      <c r="G2140" s="23" t="s">
        <v>5664</v>
      </c>
      <c r="H2140" s="29">
        <v>44204</v>
      </c>
      <c r="I2140" s="29">
        <v>44812</v>
      </c>
      <c r="J2140" s="29" t="str">
        <f ca="1">IF(Ugovori_OPULJP[[#This Row],[DATUM ZAVRŠETKA OPERACIJE]]&lt;TODAY(),"završen","u provedbi")</f>
        <v>u provedbi</v>
      </c>
      <c r="K2140" s="22" t="s">
        <v>248</v>
      </c>
      <c r="L2140" s="22" t="s">
        <v>248</v>
      </c>
      <c r="M2140" s="42">
        <v>0.85</v>
      </c>
      <c r="N2140" s="42">
        <v>0.15</v>
      </c>
      <c r="O2140" s="54">
        <f>Ugovori_OPULJP[[#This Row],[Bespovratna sredstva - Ukupno (EU+Nac) HRK
= Ukupna ugovorena vrijednost bespovratnih sredstava]]*Ugovori_OPULJP[[#This Row],[EU STOPA SUFINANCIRANJA %
EU CO-FINANCING RATE %]]</f>
        <v>1699645.6265</v>
      </c>
      <c r="P2140" s="54">
        <f>Ugovori_OPULJP[[#This Row],[Bespovratna sredstva - Ukupno (EU+Nac) HRK
= Ukupna ugovorena vrijednost bespovratnih sredstava]]*Ugovori_OPULJP[[#This Row],[STOPA NACIONALNOG SUFINANCIRANJA %]]</f>
        <v>299937.46350000001</v>
      </c>
      <c r="Q2140" s="58">
        <v>1999583.09</v>
      </c>
      <c r="R2140" s="54">
        <v>0</v>
      </c>
      <c r="S2140" s="54">
        <v>0</v>
      </c>
      <c r="T2140" s="58">
        <f>Ugovori_OPULJP[[#This Row],[Bespovratna sredstva - Ukupno (EU+Nac) HRK
= Ukupna ugovorena vrijednost bespovratnih sredstava]]+Ugovori_OPULJP[[#This Row],[Javni doprinos korisnika - HRK]]+Ugovori_OPULJP[[#This Row],[Privatni doprinos korisnika - HRK]]</f>
        <v>1999583.09</v>
      </c>
      <c r="U2140" s="44" t="s">
        <v>32</v>
      </c>
      <c r="V2140" s="44" t="s">
        <v>29</v>
      </c>
      <c r="W2140" s="21" t="s">
        <v>7646</v>
      </c>
      <c r="X2140" s="21" t="s">
        <v>5041</v>
      </c>
      <c r="Y2140" s="11"/>
    </row>
    <row r="2141" spans="1:25" ht="267.75" x14ac:dyDescent="0.2">
      <c r="A2141" s="28" t="s">
        <v>7647</v>
      </c>
      <c r="B2141" s="24" t="s">
        <v>700</v>
      </c>
      <c r="C2141" s="21" t="s">
        <v>5477</v>
      </c>
      <c r="D2141" s="21" t="s">
        <v>7401</v>
      </c>
      <c r="E2141" s="44" t="s">
        <v>74</v>
      </c>
      <c r="F2141" s="23" t="s">
        <v>7648</v>
      </c>
      <c r="G2141" s="37" t="s">
        <v>1341</v>
      </c>
      <c r="H2141" s="29">
        <v>44204</v>
      </c>
      <c r="I2141" s="29">
        <v>44689</v>
      </c>
      <c r="J2141" s="29" t="str">
        <f ca="1">IF(Ugovori_OPULJP[[#This Row],[DATUM ZAVRŠETKA OPERACIJE]]&lt;TODAY(),"završen","u provedbi")</f>
        <v>završen</v>
      </c>
      <c r="K2141" s="22" t="s">
        <v>92</v>
      </c>
      <c r="L2141" s="22" t="s">
        <v>92</v>
      </c>
      <c r="M2141" s="42">
        <v>0.85</v>
      </c>
      <c r="N2141" s="42">
        <v>0.15</v>
      </c>
      <c r="O2141" s="54">
        <f>Ugovori_OPULJP[[#This Row],[Bespovratna sredstva - Ukupno (EU+Nac) HRK
= Ukupna ugovorena vrijednost bespovratnih sredstava]]*Ugovori_OPULJP[[#This Row],[EU STOPA SUFINANCIRANJA %
EU CO-FINANCING RATE %]]</f>
        <v>1699981.0874999999</v>
      </c>
      <c r="P2141" s="54">
        <f>Ugovori_OPULJP[[#This Row],[Bespovratna sredstva - Ukupno (EU+Nac) HRK
= Ukupna ugovorena vrijednost bespovratnih sredstava]]*Ugovori_OPULJP[[#This Row],[STOPA NACIONALNOG SUFINANCIRANJA %]]</f>
        <v>299996.66249999998</v>
      </c>
      <c r="Q2141" s="58">
        <v>1999977.75</v>
      </c>
      <c r="R2141" s="54">
        <v>0</v>
      </c>
      <c r="S2141" s="54">
        <v>0</v>
      </c>
      <c r="T2141" s="58">
        <f>Ugovori_OPULJP[[#This Row],[Bespovratna sredstva - Ukupno (EU+Nac) HRK
= Ukupna ugovorena vrijednost bespovratnih sredstava]]+Ugovori_OPULJP[[#This Row],[Javni doprinos korisnika - HRK]]+Ugovori_OPULJP[[#This Row],[Privatni doprinos korisnika - HRK]]</f>
        <v>1999977.75</v>
      </c>
      <c r="U2141" s="44" t="s">
        <v>32</v>
      </c>
      <c r="V2141" s="44" t="s">
        <v>29</v>
      </c>
      <c r="W2141" s="21" t="s">
        <v>7649</v>
      </c>
      <c r="X2141" s="21" t="s">
        <v>5041</v>
      </c>
      <c r="Y2141" s="11"/>
    </row>
    <row r="2142" spans="1:25" ht="267.75" x14ac:dyDescent="0.2">
      <c r="A2142" s="28" t="s">
        <v>7650</v>
      </c>
      <c r="B2142" s="24" t="s">
        <v>700</v>
      </c>
      <c r="C2142" s="21" t="s">
        <v>5477</v>
      </c>
      <c r="D2142" s="21" t="s">
        <v>7401</v>
      </c>
      <c r="E2142" s="44" t="s">
        <v>74</v>
      </c>
      <c r="F2142" s="23" t="s">
        <v>7651</v>
      </c>
      <c r="G2142" s="23" t="s">
        <v>7652</v>
      </c>
      <c r="H2142" s="29">
        <v>44344</v>
      </c>
      <c r="I2142" s="29">
        <v>44954</v>
      </c>
      <c r="J2142" s="29" t="str">
        <f ca="1">IF(Ugovori_OPULJP[[#This Row],[DATUM ZAVRŠETKA OPERACIJE]]&lt;TODAY(),"završen","u provedbi")</f>
        <v>u provedbi</v>
      </c>
      <c r="K2142" s="22" t="s">
        <v>248</v>
      </c>
      <c r="L2142" s="22" t="s">
        <v>248</v>
      </c>
      <c r="M2142" s="42">
        <v>0.85</v>
      </c>
      <c r="N2142" s="42">
        <v>0.15</v>
      </c>
      <c r="O2142" s="27">
        <f>Ugovori_OPULJP[[#This Row],[Bespovratna sredstva - Ukupno (EU+Nac) HRK
= Ukupna ugovorena vrijednost bespovratnih sredstava]]*Ugovori_OPULJP[[#This Row],[EU STOPA SUFINANCIRANJA %
EU CO-FINANCING RATE %]]</f>
        <v>1613240.5</v>
      </c>
      <c r="P2142" s="27">
        <f>Ugovori_OPULJP[[#This Row],[Bespovratna sredstva - Ukupno (EU+Nac) HRK
= Ukupna ugovorena vrijednost bespovratnih sredstava]]*Ugovori_OPULJP[[#This Row],[STOPA NACIONALNOG SUFINANCIRANJA %]]</f>
        <v>284689.5</v>
      </c>
      <c r="Q2142" s="20">
        <v>1897930</v>
      </c>
      <c r="R2142" s="27">
        <v>0</v>
      </c>
      <c r="S2142" s="27">
        <v>0</v>
      </c>
      <c r="T2142" s="20">
        <f>Ugovori_OPULJP[[#This Row],[Bespovratna sredstva - Ukupno (EU+Nac) HRK
= Ukupna ugovorena vrijednost bespovratnih sredstava]]+Ugovori_OPULJP[[#This Row],[Javni doprinos korisnika - HRK]]+Ugovori_OPULJP[[#This Row],[Privatni doprinos korisnika - HRK]]</f>
        <v>1897930</v>
      </c>
      <c r="U2142" s="44" t="s">
        <v>32</v>
      </c>
      <c r="V2142" s="44" t="s">
        <v>29</v>
      </c>
      <c r="W2142" s="21" t="s">
        <v>7653</v>
      </c>
      <c r="X2142" s="31" t="s">
        <v>5041</v>
      </c>
      <c r="Y2142" s="11"/>
    </row>
    <row r="2143" spans="1:25" ht="102" x14ac:dyDescent="0.2">
      <c r="A2143" s="28" t="s">
        <v>7654</v>
      </c>
      <c r="B2143" s="24" t="s">
        <v>700</v>
      </c>
      <c r="C2143" s="21" t="s">
        <v>5477</v>
      </c>
      <c r="D2143" s="21" t="s">
        <v>7401</v>
      </c>
      <c r="E2143" s="44" t="s">
        <v>74</v>
      </c>
      <c r="F2143" s="23" t="s">
        <v>7655</v>
      </c>
      <c r="G2143" s="23" t="s">
        <v>7656</v>
      </c>
      <c r="H2143" s="29">
        <v>44396</v>
      </c>
      <c r="I2143" s="29">
        <v>45004</v>
      </c>
      <c r="J2143" s="29" t="str">
        <f ca="1">IF(Ugovori_OPULJP[[#This Row],[DATUM ZAVRŠETKA OPERACIJE]]&lt;TODAY(),"završen","u provedbi")</f>
        <v>u provedbi</v>
      </c>
      <c r="K2143" s="22" t="s">
        <v>248</v>
      </c>
      <c r="L2143" s="22" t="s">
        <v>248</v>
      </c>
      <c r="M2143" s="42">
        <v>0.85</v>
      </c>
      <c r="N2143" s="42">
        <v>0.15</v>
      </c>
      <c r="O2143" s="27">
        <f>Ugovori_OPULJP[[#This Row],[Bespovratna sredstva - Ukupno (EU+Nac) HRK
= Ukupna ugovorena vrijednost bespovratnih sredstava]]*Ugovori_OPULJP[[#This Row],[EU STOPA SUFINANCIRANJA %
EU CO-FINANCING RATE %]]</f>
        <v>466446</v>
      </c>
      <c r="P2143" s="27">
        <f>Ugovori_OPULJP[[#This Row],[Bespovratna sredstva - Ukupno (EU+Nac) HRK
= Ukupna ugovorena vrijednost bespovratnih sredstava]]*Ugovori_OPULJP[[#This Row],[STOPA NACIONALNOG SUFINANCIRANJA %]]</f>
        <v>82314</v>
      </c>
      <c r="Q2143" s="20">
        <v>548760</v>
      </c>
      <c r="R2143" s="27">
        <v>0</v>
      </c>
      <c r="S2143" s="27">
        <v>0</v>
      </c>
      <c r="T2143" s="20">
        <f>Ugovori_OPULJP[[#This Row],[Bespovratna sredstva - Ukupno (EU+Nac) HRK
= Ukupna ugovorena vrijednost bespovratnih sredstava]]+Ugovori_OPULJP[[#This Row],[Javni doprinos korisnika - HRK]]+Ugovori_OPULJP[[#This Row],[Privatni doprinos korisnika - HRK]]</f>
        <v>548760</v>
      </c>
      <c r="U2143" s="44" t="s">
        <v>32</v>
      </c>
      <c r="V2143" s="44" t="s">
        <v>29</v>
      </c>
      <c r="W2143" s="21" t="s">
        <v>7657</v>
      </c>
      <c r="X2143" s="31" t="s">
        <v>5041</v>
      </c>
      <c r="Y2143" s="11"/>
    </row>
    <row r="2144" spans="1:25" ht="102" x14ac:dyDescent="0.2">
      <c r="A2144" s="28" t="s">
        <v>7658</v>
      </c>
      <c r="B2144" s="24" t="s">
        <v>700</v>
      </c>
      <c r="C2144" s="21" t="s">
        <v>5477</v>
      </c>
      <c r="D2144" s="21" t="s">
        <v>7401</v>
      </c>
      <c r="E2144" s="44" t="s">
        <v>74</v>
      </c>
      <c r="F2144" s="23" t="s">
        <v>7659</v>
      </c>
      <c r="G2144" s="23" t="s">
        <v>7660</v>
      </c>
      <c r="H2144" s="29">
        <v>44396</v>
      </c>
      <c r="I2144" s="29">
        <v>45004</v>
      </c>
      <c r="J2144" s="29" t="str">
        <f ca="1">IF(Ugovori_OPULJP[[#This Row],[DATUM ZAVRŠETKA OPERACIJE]]&lt;TODAY(),"završen","u provedbi")</f>
        <v>u provedbi</v>
      </c>
      <c r="K2144" s="22" t="s">
        <v>7661</v>
      </c>
      <c r="L2144" s="22" t="s">
        <v>31</v>
      </c>
      <c r="M2144" s="42">
        <v>0.85</v>
      </c>
      <c r="N2144" s="42">
        <v>0.15</v>
      </c>
      <c r="O2144" s="27">
        <f>Ugovori_OPULJP[[#This Row],[Bespovratna sredstva - Ukupno (EU+Nac) HRK
= Ukupna ugovorena vrijednost bespovratnih sredstava]]*Ugovori_OPULJP[[#This Row],[EU STOPA SUFINANCIRANJA %
EU CO-FINANCING RATE %]]</f>
        <v>638401</v>
      </c>
      <c r="P2144" s="27">
        <f>Ugovori_OPULJP[[#This Row],[Bespovratna sredstva - Ukupno (EU+Nac) HRK
= Ukupna ugovorena vrijednost bespovratnih sredstava]]*Ugovori_OPULJP[[#This Row],[STOPA NACIONALNOG SUFINANCIRANJA %]]</f>
        <v>112659</v>
      </c>
      <c r="Q2144" s="20">
        <v>751060</v>
      </c>
      <c r="R2144" s="27">
        <v>0</v>
      </c>
      <c r="S2144" s="27">
        <v>0</v>
      </c>
      <c r="T2144" s="20">
        <f>Ugovori_OPULJP[[#This Row],[Bespovratna sredstva - Ukupno (EU+Nac) HRK
= Ukupna ugovorena vrijednost bespovratnih sredstava]]+Ugovori_OPULJP[[#This Row],[Javni doprinos korisnika - HRK]]+Ugovori_OPULJP[[#This Row],[Privatni doprinos korisnika - HRK]]</f>
        <v>751060</v>
      </c>
      <c r="U2144" s="44" t="s">
        <v>32</v>
      </c>
      <c r="V2144" s="44" t="s">
        <v>29</v>
      </c>
      <c r="W2144" s="21" t="s">
        <v>7662</v>
      </c>
      <c r="X2144" s="31" t="s">
        <v>5041</v>
      </c>
      <c r="Y2144" s="11"/>
    </row>
    <row r="2145" spans="1:25" ht="89.25" x14ac:dyDescent="0.2">
      <c r="A2145" s="28" t="s">
        <v>7663</v>
      </c>
      <c r="B2145" s="24" t="s">
        <v>700</v>
      </c>
      <c r="C2145" s="21" t="s">
        <v>5477</v>
      </c>
      <c r="D2145" s="21" t="s">
        <v>7401</v>
      </c>
      <c r="E2145" s="44" t="s">
        <v>74</v>
      </c>
      <c r="F2145" s="23" t="s">
        <v>7664</v>
      </c>
      <c r="G2145" s="23" t="s">
        <v>7665</v>
      </c>
      <c r="H2145" s="29">
        <v>44396</v>
      </c>
      <c r="I2145" s="29">
        <v>45004</v>
      </c>
      <c r="J2145" s="29" t="str">
        <f ca="1">IF(Ugovori_OPULJP[[#This Row],[DATUM ZAVRŠETKA OPERACIJE]]&lt;TODAY(),"završen","u provedbi")</f>
        <v>u provedbi</v>
      </c>
      <c r="K2145" s="22" t="s">
        <v>248</v>
      </c>
      <c r="L2145" s="22" t="s">
        <v>248</v>
      </c>
      <c r="M2145" s="42">
        <v>0.85</v>
      </c>
      <c r="N2145" s="42">
        <v>0.15</v>
      </c>
      <c r="O2145" s="27">
        <f>Ugovori_OPULJP[[#This Row],[Bespovratna sredstva - Ukupno (EU+Nac) HRK
= Ukupna ugovorena vrijednost bespovratnih sredstava]]*Ugovori_OPULJP[[#This Row],[EU STOPA SUFINANCIRANJA %
EU CO-FINANCING RATE %]]</f>
        <v>461516</v>
      </c>
      <c r="P2145" s="27">
        <f>Ugovori_OPULJP[[#This Row],[Bespovratna sredstva - Ukupno (EU+Nac) HRK
= Ukupna ugovorena vrijednost bespovratnih sredstava]]*Ugovori_OPULJP[[#This Row],[STOPA NACIONALNOG SUFINANCIRANJA %]]</f>
        <v>81444</v>
      </c>
      <c r="Q2145" s="20">
        <v>542960</v>
      </c>
      <c r="R2145" s="27">
        <v>0</v>
      </c>
      <c r="S2145" s="27">
        <v>0</v>
      </c>
      <c r="T2145" s="20">
        <f>Ugovori_OPULJP[[#This Row],[Bespovratna sredstva - Ukupno (EU+Nac) HRK
= Ukupna ugovorena vrijednost bespovratnih sredstava]]+Ugovori_OPULJP[[#This Row],[Javni doprinos korisnika - HRK]]+Ugovori_OPULJP[[#This Row],[Privatni doprinos korisnika - HRK]]</f>
        <v>542960</v>
      </c>
      <c r="U2145" s="44" t="s">
        <v>32</v>
      </c>
      <c r="V2145" s="44" t="s">
        <v>29</v>
      </c>
      <c r="W2145" s="21" t="s">
        <v>7666</v>
      </c>
      <c r="X2145" s="31" t="s">
        <v>5041</v>
      </c>
      <c r="Y2145" s="11"/>
    </row>
    <row r="2146" spans="1:25" ht="242.25" x14ac:dyDescent="0.2">
      <c r="A2146" s="28" t="s">
        <v>7667</v>
      </c>
      <c r="B2146" s="24" t="s">
        <v>700</v>
      </c>
      <c r="C2146" s="21" t="s">
        <v>5477</v>
      </c>
      <c r="D2146" s="21" t="s">
        <v>7401</v>
      </c>
      <c r="E2146" s="44" t="s">
        <v>74</v>
      </c>
      <c r="F2146" s="23" t="s">
        <v>7668</v>
      </c>
      <c r="G2146" s="23" t="s">
        <v>7669</v>
      </c>
      <c r="H2146" s="29">
        <v>44397</v>
      </c>
      <c r="I2146" s="29">
        <v>45005</v>
      </c>
      <c r="J2146" s="29" t="str">
        <f ca="1">IF(Ugovori_OPULJP[[#This Row],[DATUM ZAVRŠETKA OPERACIJE]]&lt;TODAY(),"završen","u provedbi")</f>
        <v>u provedbi</v>
      </c>
      <c r="K2146" s="22" t="s">
        <v>7670</v>
      </c>
      <c r="L2146" s="22" t="s">
        <v>184</v>
      </c>
      <c r="M2146" s="42">
        <v>0.85</v>
      </c>
      <c r="N2146" s="42">
        <v>0.15</v>
      </c>
      <c r="O2146" s="27">
        <f>Ugovori_OPULJP[[#This Row],[Bespovratna sredstva - Ukupno (EU+Nac) HRK
= Ukupna ugovorena vrijednost bespovratnih sredstava]]*Ugovori_OPULJP[[#This Row],[EU STOPA SUFINANCIRANJA %
EU CO-FINANCING RATE %]]</f>
        <v>613810.5</v>
      </c>
      <c r="P2146" s="27">
        <f>Ugovori_OPULJP[[#This Row],[Bespovratna sredstva - Ukupno (EU+Nac) HRK
= Ukupna ugovorena vrijednost bespovratnih sredstava]]*Ugovori_OPULJP[[#This Row],[STOPA NACIONALNOG SUFINANCIRANJA %]]</f>
        <v>108319.5</v>
      </c>
      <c r="Q2146" s="20">
        <v>722130</v>
      </c>
      <c r="R2146" s="27">
        <v>0</v>
      </c>
      <c r="S2146" s="27">
        <v>0</v>
      </c>
      <c r="T2146" s="20">
        <f>Ugovori_OPULJP[[#This Row],[Bespovratna sredstva - Ukupno (EU+Nac) HRK
= Ukupna ugovorena vrijednost bespovratnih sredstava]]+Ugovori_OPULJP[[#This Row],[Javni doprinos korisnika - HRK]]+Ugovori_OPULJP[[#This Row],[Privatni doprinos korisnika - HRK]]</f>
        <v>722130</v>
      </c>
      <c r="U2146" s="44" t="s">
        <v>32</v>
      </c>
      <c r="V2146" s="44" t="s">
        <v>29</v>
      </c>
      <c r="W2146" s="21" t="s">
        <v>7671</v>
      </c>
      <c r="X2146" s="31" t="s">
        <v>5041</v>
      </c>
      <c r="Y2146" s="11"/>
    </row>
    <row r="2147" spans="1:25" ht="48.75" customHeight="1" x14ac:dyDescent="0.2">
      <c r="A2147" s="28" t="s">
        <v>7672</v>
      </c>
      <c r="B2147" s="24" t="s">
        <v>700</v>
      </c>
      <c r="C2147" s="21" t="s">
        <v>5477</v>
      </c>
      <c r="D2147" s="21" t="s">
        <v>7401</v>
      </c>
      <c r="E2147" s="44" t="s">
        <v>74</v>
      </c>
      <c r="F2147" s="23" t="s">
        <v>7673</v>
      </c>
      <c r="G2147" s="23" t="s">
        <v>7674</v>
      </c>
      <c r="H2147" s="29">
        <v>44382</v>
      </c>
      <c r="I2147" s="29">
        <v>44990</v>
      </c>
      <c r="J2147" s="29" t="str">
        <f ca="1">IF(Ugovori_OPULJP[[#This Row],[DATUM ZAVRŠETKA OPERACIJE]]&lt;TODAY(),"završen","u provedbi")</f>
        <v>u provedbi</v>
      </c>
      <c r="K2147" s="22" t="s">
        <v>152</v>
      </c>
      <c r="L2147" s="22" t="s">
        <v>31</v>
      </c>
      <c r="M2147" s="42">
        <v>0.85</v>
      </c>
      <c r="N2147" s="42">
        <v>0.15</v>
      </c>
      <c r="O2147" s="27">
        <f>Ugovori_OPULJP[[#This Row],[Bespovratna sredstva - Ukupno (EU+Nac) HRK
= Ukupna ugovorena vrijednost bespovratnih sredstava]]*Ugovori_OPULJP[[#This Row],[EU STOPA SUFINANCIRANJA %
EU CO-FINANCING RATE %]]</f>
        <v>457334</v>
      </c>
      <c r="P2147" s="27">
        <f>Ugovori_OPULJP[[#This Row],[Bespovratna sredstva - Ukupno (EU+Nac) HRK
= Ukupna ugovorena vrijednost bespovratnih sredstava]]*Ugovori_OPULJP[[#This Row],[STOPA NACIONALNOG SUFINANCIRANJA %]]</f>
        <v>80706</v>
      </c>
      <c r="Q2147" s="20">
        <v>538040</v>
      </c>
      <c r="R2147" s="27">
        <v>0</v>
      </c>
      <c r="S2147" s="27">
        <v>0</v>
      </c>
      <c r="T2147" s="20">
        <f>Ugovori_OPULJP[[#This Row],[Bespovratna sredstva - Ukupno (EU+Nac) HRK
= Ukupna ugovorena vrijednost bespovratnih sredstava]]+Ugovori_OPULJP[[#This Row],[Javni doprinos korisnika - HRK]]+Ugovori_OPULJP[[#This Row],[Privatni doprinos korisnika - HRK]]</f>
        <v>538040</v>
      </c>
      <c r="U2147" s="44" t="s">
        <v>32</v>
      </c>
      <c r="V2147" s="44" t="s">
        <v>29</v>
      </c>
      <c r="W2147" s="21" t="s">
        <v>7675</v>
      </c>
      <c r="X2147" s="31" t="s">
        <v>5041</v>
      </c>
      <c r="Y2147" s="11"/>
    </row>
    <row r="2148" spans="1:25" ht="102" x14ac:dyDescent="0.2">
      <c r="A2148" s="28" t="s">
        <v>7676</v>
      </c>
      <c r="B2148" s="24" t="s">
        <v>700</v>
      </c>
      <c r="C2148" s="21" t="s">
        <v>5477</v>
      </c>
      <c r="D2148" s="21" t="s">
        <v>7401</v>
      </c>
      <c r="E2148" s="44" t="s">
        <v>74</v>
      </c>
      <c r="F2148" s="23" t="s">
        <v>7677</v>
      </c>
      <c r="G2148" s="23" t="s">
        <v>2619</v>
      </c>
      <c r="H2148" s="29">
        <v>44378</v>
      </c>
      <c r="I2148" s="29">
        <v>44986</v>
      </c>
      <c r="J2148" s="29" t="str">
        <f ca="1">IF(Ugovori_OPULJP[[#This Row],[DATUM ZAVRŠETKA OPERACIJE]]&lt;TODAY(),"završen","u provedbi")</f>
        <v>u provedbi</v>
      </c>
      <c r="K2148" s="22" t="s">
        <v>2354</v>
      </c>
      <c r="L2148" s="22" t="s">
        <v>92</v>
      </c>
      <c r="M2148" s="42">
        <v>0.85</v>
      </c>
      <c r="N2148" s="42">
        <v>0.15</v>
      </c>
      <c r="O2148" s="27">
        <f>Ugovori_OPULJP[[#This Row],[Bespovratna sredstva - Ukupno (EU+Nac) HRK
= Ukupna ugovorena vrijednost bespovratnih sredstava]]*Ugovori_OPULJP[[#This Row],[EU STOPA SUFINANCIRANJA %
EU CO-FINANCING RATE %]]</f>
        <v>618987</v>
      </c>
      <c r="P2148" s="27">
        <f>Ugovori_OPULJP[[#This Row],[Bespovratna sredstva - Ukupno (EU+Nac) HRK
= Ukupna ugovorena vrijednost bespovratnih sredstava]]*Ugovori_OPULJP[[#This Row],[STOPA NACIONALNOG SUFINANCIRANJA %]]</f>
        <v>109233</v>
      </c>
      <c r="Q2148" s="20">
        <v>728220</v>
      </c>
      <c r="R2148" s="27">
        <v>0</v>
      </c>
      <c r="S2148" s="27">
        <v>0</v>
      </c>
      <c r="T2148" s="20">
        <f>Ugovori_OPULJP[[#This Row],[Bespovratna sredstva - Ukupno (EU+Nac) HRK
= Ukupna ugovorena vrijednost bespovratnih sredstava]]+Ugovori_OPULJP[[#This Row],[Javni doprinos korisnika - HRK]]+Ugovori_OPULJP[[#This Row],[Privatni doprinos korisnika - HRK]]</f>
        <v>728220</v>
      </c>
      <c r="U2148" s="44" t="s">
        <v>32</v>
      </c>
      <c r="V2148" s="44" t="s">
        <v>29</v>
      </c>
      <c r="W2148" s="21" t="s">
        <v>7678</v>
      </c>
      <c r="X2148" s="31" t="s">
        <v>5041</v>
      </c>
      <c r="Y2148" s="11"/>
    </row>
    <row r="2149" spans="1:25" ht="51" customHeight="1" x14ac:dyDescent="0.2">
      <c r="A2149" s="28" t="s">
        <v>7679</v>
      </c>
      <c r="B2149" s="24" t="s">
        <v>700</v>
      </c>
      <c r="C2149" s="21" t="s">
        <v>5477</v>
      </c>
      <c r="D2149" s="21" t="s">
        <v>7401</v>
      </c>
      <c r="E2149" s="44" t="s">
        <v>74</v>
      </c>
      <c r="F2149" s="23" t="s">
        <v>7680</v>
      </c>
      <c r="G2149" s="23" t="s">
        <v>3905</v>
      </c>
      <c r="H2149" s="29">
        <v>44378</v>
      </c>
      <c r="I2149" s="29">
        <v>44986</v>
      </c>
      <c r="J2149" s="29" t="str">
        <f ca="1">IF(Ugovori_OPULJP[[#This Row],[DATUM ZAVRŠETKA OPERACIJE]]&lt;TODAY(),"završen","u provedbi")</f>
        <v>u provedbi</v>
      </c>
      <c r="K2149" s="22" t="s">
        <v>354</v>
      </c>
      <c r="L2149" s="22" t="s">
        <v>354</v>
      </c>
      <c r="M2149" s="42">
        <v>0.85</v>
      </c>
      <c r="N2149" s="42">
        <v>0.15</v>
      </c>
      <c r="O2149" s="27">
        <f>Ugovori_OPULJP[[#This Row],[Bespovratna sredstva - Ukupno (EU+Nac) HRK
= Ukupna ugovorena vrijednost bespovratnih sredstava]]*Ugovori_OPULJP[[#This Row],[EU STOPA SUFINANCIRANJA %
EU CO-FINANCING RATE %]]</f>
        <v>590175.50199999998</v>
      </c>
      <c r="P2149" s="27">
        <f>Ugovori_OPULJP[[#This Row],[Bespovratna sredstva - Ukupno (EU+Nac) HRK
= Ukupna ugovorena vrijednost bespovratnih sredstava]]*Ugovori_OPULJP[[#This Row],[STOPA NACIONALNOG SUFINANCIRANJA %]]</f>
        <v>104148.618</v>
      </c>
      <c r="Q2149" s="20">
        <v>694324.12</v>
      </c>
      <c r="R2149" s="27">
        <v>0</v>
      </c>
      <c r="S2149" s="27">
        <v>0</v>
      </c>
      <c r="T2149" s="20">
        <f>Ugovori_OPULJP[[#This Row],[Bespovratna sredstva - Ukupno (EU+Nac) HRK
= Ukupna ugovorena vrijednost bespovratnih sredstava]]+Ugovori_OPULJP[[#This Row],[Javni doprinos korisnika - HRK]]+Ugovori_OPULJP[[#This Row],[Privatni doprinos korisnika - HRK]]</f>
        <v>694324.12</v>
      </c>
      <c r="U2149" s="44" t="s">
        <v>32</v>
      </c>
      <c r="V2149" s="44" t="s">
        <v>29</v>
      </c>
      <c r="W2149" s="21" t="s">
        <v>7681</v>
      </c>
      <c r="X2149" s="31" t="s">
        <v>5041</v>
      </c>
      <c r="Y2149" s="11"/>
    </row>
    <row r="2150" spans="1:25" ht="51" customHeight="1" x14ac:dyDescent="0.2">
      <c r="A2150" s="28" t="s">
        <v>7682</v>
      </c>
      <c r="B2150" s="24" t="s">
        <v>700</v>
      </c>
      <c r="C2150" s="21" t="s">
        <v>5477</v>
      </c>
      <c r="D2150" s="21" t="s">
        <v>7401</v>
      </c>
      <c r="E2150" s="44" t="s">
        <v>74</v>
      </c>
      <c r="F2150" s="23" t="s">
        <v>5547</v>
      </c>
      <c r="G2150" s="23" t="s">
        <v>7683</v>
      </c>
      <c r="H2150" s="29">
        <v>44340</v>
      </c>
      <c r="I2150" s="29">
        <v>44950</v>
      </c>
      <c r="J2150" s="29" t="str">
        <f ca="1">IF(Ugovori_OPULJP[[#This Row],[DATUM ZAVRŠETKA OPERACIJE]]&lt;TODAY(),"završen","u provedbi")</f>
        <v>u provedbi</v>
      </c>
      <c r="K2150" s="22" t="s">
        <v>107</v>
      </c>
      <c r="L2150" s="43" t="s">
        <v>102</v>
      </c>
      <c r="M2150" s="65" t="s">
        <v>3052</v>
      </c>
      <c r="N2150" s="42">
        <v>0.15</v>
      </c>
      <c r="O2150" s="27">
        <f>Ugovori_OPULJP[[#This Row],[Bespovratna sredstva - Ukupno (EU+Nac) HRK
= Ukupna ugovorena vrijednost bespovratnih sredstava]]*Ugovori_OPULJP[[#This Row],[EU STOPA SUFINANCIRANJA %
EU CO-FINANCING RATE %]]</f>
        <v>1065652.1399999999</v>
      </c>
      <c r="P2150" s="27">
        <f>Ugovori_OPULJP[[#This Row],[Bespovratna sredstva - Ukupno (EU+Nac) HRK
= Ukupna ugovorena vrijednost bespovratnih sredstava]]*Ugovori_OPULJP[[#This Row],[STOPA NACIONALNOG SUFINANCIRANJA %]]</f>
        <v>188056.25999999998</v>
      </c>
      <c r="Q2150" s="20">
        <v>1253708.3999999999</v>
      </c>
      <c r="R2150" s="27">
        <v>0</v>
      </c>
      <c r="S2150" s="27">
        <v>0</v>
      </c>
      <c r="T2150" s="20">
        <f>Ugovori_OPULJP[[#This Row],[Bespovratna sredstva - Ukupno (EU+Nac) HRK
= Ukupna ugovorena vrijednost bespovratnih sredstava]]+Ugovori_OPULJP[[#This Row],[Javni doprinos korisnika - HRK]]+Ugovori_OPULJP[[#This Row],[Privatni doprinos korisnika - HRK]]</f>
        <v>1253708.3999999999</v>
      </c>
      <c r="U2150" s="44" t="s">
        <v>32</v>
      </c>
      <c r="V2150" s="44" t="s">
        <v>29</v>
      </c>
      <c r="W2150" s="21" t="s">
        <v>7684</v>
      </c>
      <c r="X2150" s="31" t="s">
        <v>5041</v>
      </c>
      <c r="Y2150" s="11"/>
    </row>
    <row r="2151" spans="1:25" ht="51" customHeight="1" x14ac:dyDescent="0.2">
      <c r="A2151" s="28" t="s">
        <v>7685</v>
      </c>
      <c r="B2151" s="24" t="s">
        <v>700</v>
      </c>
      <c r="C2151" s="21" t="s">
        <v>5477</v>
      </c>
      <c r="D2151" s="21" t="s">
        <v>7401</v>
      </c>
      <c r="E2151" s="44" t="s">
        <v>74</v>
      </c>
      <c r="F2151" s="23" t="s">
        <v>7686</v>
      </c>
      <c r="G2151" s="23" t="s">
        <v>7687</v>
      </c>
      <c r="H2151" s="29">
        <v>44396</v>
      </c>
      <c r="I2151" s="29">
        <v>45004</v>
      </c>
      <c r="J2151" s="29" t="str">
        <f ca="1">IF(Ugovori_OPULJP[[#This Row],[DATUM ZAVRŠETKA OPERACIJE]]&lt;TODAY(),"završen","u provedbi")</f>
        <v>u provedbi</v>
      </c>
      <c r="K2151" s="22" t="s">
        <v>92</v>
      </c>
      <c r="L2151" s="22" t="s">
        <v>92</v>
      </c>
      <c r="M2151" s="42">
        <v>0.85</v>
      </c>
      <c r="N2151" s="42">
        <v>0.15</v>
      </c>
      <c r="O2151" s="27">
        <f>Ugovori_OPULJP[[#This Row],[Bespovratna sredstva - Ukupno (EU+Nac) HRK
= Ukupna ugovorena vrijednost bespovratnih sredstava]]*Ugovori_OPULJP[[#This Row],[EU STOPA SUFINANCIRANJA %
EU CO-FINANCING RATE %]]</f>
        <v>455175</v>
      </c>
      <c r="P2151" s="27">
        <f>Ugovori_OPULJP[[#This Row],[Bespovratna sredstva - Ukupno (EU+Nac) HRK
= Ukupna ugovorena vrijednost bespovratnih sredstava]]*Ugovori_OPULJP[[#This Row],[STOPA NACIONALNOG SUFINANCIRANJA %]]</f>
        <v>80325</v>
      </c>
      <c r="Q2151" s="20">
        <v>535500</v>
      </c>
      <c r="R2151" s="27">
        <v>0</v>
      </c>
      <c r="S2151" s="27">
        <v>0</v>
      </c>
      <c r="T2151" s="20">
        <f>Ugovori_OPULJP[[#This Row],[Bespovratna sredstva - Ukupno (EU+Nac) HRK
= Ukupna ugovorena vrijednost bespovratnih sredstava]]+Ugovori_OPULJP[[#This Row],[Javni doprinos korisnika - HRK]]+Ugovori_OPULJP[[#This Row],[Privatni doprinos korisnika - HRK]]</f>
        <v>535500</v>
      </c>
      <c r="U2151" s="44" t="s">
        <v>32</v>
      </c>
      <c r="V2151" s="44" t="s">
        <v>29</v>
      </c>
      <c r="W2151" s="21" t="s">
        <v>7688</v>
      </c>
      <c r="X2151" s="31" t="s">
        <v>5041</v>
      </c>
      <c r="Y2151" s="11"/>
    </row>
    <row r="2152" spans="1:25" ht="51" customHeight="1" x14ac:dyDescent="0.2">
      <c r="A2152" s="28" t="s">
        <v>7689</v>
      </c>
      <c r="B2152" s="24" t="s">
        <v>700</v>
      </c>
      <c r="C2152" s="21" t="s">
        <v>5477</v>
      </c>
      <c r="D2152" s="21" t="s">
        <v>7401</v>
      </c>
      <c r="E2152" s="44" t="s">
        <v>74</v>
      </c>
      <c r="F2152" s="23" t="s">
        <v>7690</v>
      </c>
      <c r="G2152" s="37" t="s">
        <v>5552</v>
      </c>
      <c r="H2152" s="29">
        <v>44340</v>
      </c>
      <c r="I2152" s="29">
        <v>44950</v>
      </c>
      <c r="J2152" s="29" t="str">
        <f ca="1">IF(Ugovori_OPULJP[[#This Row],[DATUM ZAVRŠETKA OPERACIJE]]&lt;TODAY(),"završen","u provedbi")</f>
        <v>u provedbi</v>
      </c>
      <c r="K2152" s="22" t="s">
        <v>6839</v>
      </c>
      <c r="L2152" s="22" t="s">
        <v>354</v>
      </c>
      <c r="M2152" s="42">
        <v>0.85</v>
      </c>
      <c r="N2152" s="42">
        <v>0.15</v>
      </c>
      <c r="O2152" s="27">
        <f>Ugovori_OPULJP[[#This Row],[Bespovratna sredstva - Ukupno (EU+Nac) HRK
= Ukupna ugovorena vrijednost bespovratnih sredstava]]*Ugovori_OPULJP[[#This Row],[EU STOPA SUFINANCIRANJA %
EU CO-FINANCING RATE %]]</f>
        <v>1525146.3725000001</v>
      </c>
      <c r="P2152" s="27">
        <f>Ugovori_OPULJP[[#This Row],[Bespovratna sredstva - Ukupno (EU+Nac) HRK
= Ukupna ugovorena vrijednost bespovratnih sredstava]]*Ugovori_OPULJP[[#This Row],[STOPA NACIONALNOG SUFINANCIRANJA %]]</f>
        <v>269143.47749999998</v>
      </c>
      <c r="Q2152" s="20">
        <v>1794289.85</v>
      </c>
      <c r="R2152" s="27">
        <v>0</v>
      </c>
      <c r="S2152" s="27">
        <v>0</v>
      </c>
      <c r="T2152" s="20">
        <f>Ugovori_OPULJP[[#This Row],[Bespovratna sredstva - Ukupno (EU+Nac) HRK
= Ukupna ugovorena vrijednost bespovratnih sredstava]]+Ugovori_OPULJP[[#This Row],[Javni doprinos korisnika - HRK]]+Ugovori_OPULJP[[#This Row],[Privatni doprinos korisnika - HRK]]</f>
        <v>1794289.85</v>
      </c>
      <c r="U2152" s="44" t="s">
        <v>32</v>
      </c>
      <c r="V2152" s="44" t="s">
        <v>29</v>
      </c>
      <c r="W2152" s="21" t="s">
        <v>7691</v>
      </c>
      <c r="X2152" s="31" t="s">
        <v>5041</v>
      </c>
      <c r="Y2152" s="11"/>
    </row>
    <row r="2153" spans="1:25" ht="38.25" customHeight="1" x14ac:dyDescent="0.2">
      <c r="A2153" s="28" t="s">
        <v>7692</v>
      </c>
      <c r="B2153" s="24" t="s">
        <v>700</v>
      </c>
      <c r="C2153" s="21" t="s">
        <v>5477</v>
      </c>
      <c r="D2153" s="21" t="s">
        <v>7401</v>
      </c>
      <c r="E2153" s="44" t="s">
        <v>74</v>
      </c>
      <c r="F2153" s="23" t="s">
        <v>7693</v>
      </c>
      <c r="G2153" s="37" t="s">
        <v>1575</v>
      </c>
      <c r="H2153" s="29">
        <v>44214</v>
      </c>
      <c r="I2153" s="29">
        <v>44822</v>
      </c>
      <c r="J2153" s="29" t="str">
        <f ca="1">IF(Ugovori_OPULJP[[#This Row],[DATUM ZAVRŠETKA OPERACIJE]]&lt;TODAY(),"završen","u provedbi")</f>
        <v>u provedbi</v>
      </c>
      <c r="K2153" s="22" t="s">
        <v>209</v>
      </c>
      <c r="L2153" s="22" t="s">
        <v>209</v>
      </c>
      <c r="M2153" s="42">
        <v>0.85</v>
      </c>
      <c r="N2153" s="42">
        <v>0.15</v>
      </c>
      <c r="O2153" s="54">
        <f>Ugovori_OPULJP[[#This Row],[Bespovratna sredstva - Ukupno (EU+Nac) HRK
= Ukupna ugovorena vrijednost bespovratnih sredstava]]*Ugovori_OPULJP[[#This Row],[EU STOPA SUFINANCIRANJA %
EU CO-FINANCING RATE %]]</f>
        <v>1625748.8195</v>
      </c>
      <c r="P2153" s="54">
        <f>Ugovori_OPULJP[[#This Row],[Bespovratna sredstva - Ukupno (EU+Nac) HRK
= Ukupna ugovorena vrijednost bespovratnih sredstava]]*Ugovori_OPULJP[[#This Row],[STOPA NACIONALNOG SUFINANCIRANJA %]]</f>
        <v>286896.8505</v>
      </c>
      <c r="Q2153" s="58">
        <v>1912645.67</v>
      </c>
      <c r="R2153" s="54">
        <v>0</v>
      </c>
      <c r="S2153" s="54">
        <v>0</v>
      </c>
      <c r="T2153" s="58">
        <f>Ugovori_OPULJP[[#This Row],[Bespovratna sredstva - Ukupno (EU+Nac) HRK
= Ukupna ugovorena vrijednost bespovratnih sredstava]]+Ugovori_OPULJP[[#This Row],[Javni doprinos korisnika - HRK]]+Ugovori_OPULJP[[#This Row],[Privatni doprinos korisnika - HRK]]</f>
        <v>1912645.67</v>
      </c>
      <c r="U2153" s="44" t="s">
        <v>32</v>
      </c>
      <c r="V2153" s="44" t="s">
        <v>29</v>
      </c>
      <c r="W2153" s="21" t="s">
        <v>7694</v>
      </c>
      <c r="X2153" s="21" t="s">
        <v>5041</v>
      </c>
      <c r="Y2153" s="11"/>
    </row>
    <row r="2154" spans="1:25" ht="51" customHeight="1" x14ac:dyDescent="0.2">
      <c r="A2154" s="28" t="s">
        <v>7695</v>
      </c>
      <c r="B2154" s="24" t="s">
        <v>700</v>
      </c>
      <c r="C2154" s="21" t="s">
        <v>5477</v>
      </c>
      <c r="D2154" s="21" t="s">
        <v>7401</v>
      </c>
      <c r="E2154" s="44" t="s">
        <v>74</v>
      </c>
      <c r="F2154" s="23" t="s">
        <v>7696</v>
      </c>
      <c r="G2154" s="23" t="s">
        <v>7697</v>
      </c>
      <c r="H2154" s="29">
        <v>44377</v>
      </c>
      <c r="I2154" s="29">
        <v>44985</v>
      </c>
      <c r="J2154" s="29" t="str">
        <f ca="1">IF(Ugovori_OPULJP[[#This Row],[DATUM ZAVRŠETKA OPERACIJE]]&lt;TODAY(),"završen","u provedbi")</f>
        <v>u provedbi</v>
      </c>
      <c r="K2154" s="22" t="s">
        <v>7698</v>
      </c>
      <c r="L2154" s="22" t="s">
        <v>198</v>
      </c>
      <c r="M2154" s="42">
        <v>0.85</v>
      </c>
      <c r="N2154" s="42">
        <v>0.15</v>
      </c>
      <c r="O2154" s="27">
        <f>Ugovori_OPULJP[[#This Row],[Bespovratna sredstva - Ukupno (EU+Nac) HRK
= Ukupna ugovorena vrijednost bespovratnih sredstava]]*Ugovori_OPULJP[[#This Row],[EU STOPA SUFINANCIRANJA %
EU CO-FINANCING RATE %]]</f>
        <v>334052.29499999998</v>
      </c>
      <c r="P2154" s="27">
        <f>Ugovori_OPULJP[[#This Row],[Bespovratna sredstva - Ukupno (EU+Nac) HRK
= Ukupna ugovorena vrijednost bespovratnih sredstava]]*Ugovori_OPULJP[[#This Row],[STOPA NACIONALNOG SUFINANCIRANJA %]]</f>
        <v>58950.404999999999</v>
      </c>
      <c r="Q2154" s="20">
        <v>393002.7</v>
      </c>
      <c r="R2154" s="27">
        <v>0</v>
      </c>
      <c r="S2154" s="27">
        <v>0</v>
      </c>
      <c r="T2154" s="20">
        <f>Ugovori_OPULJP[[#This Row],[Bespovratna sredstva - Ukupno (EU+Nac) HRK
= Ukupna ugovorena vrijednost bespovratnih sredstava]]+Ugovori_OPULJP[[#This Row],[Javni doprinos korisnika - HRK]]+Ugovori_OPULJP[[#This Row],[Privatni doprinos korisnika - HRK]]</f>
        <v>393002.7</v>
      </c>
      <c r="U2154" s="44" t="s">
        <v>32</v>
      </c>
      <c r="V2154" s="44" t="s">
        <v>29</v>
      </c>
      <c r="W2154" s="21" t="s">
        <v>7699</v>
      </c>
      <c r="X2154" s="31" t="s">
        <v>5041</v>
      </c>
      <c r="Y2154" s="11"/>
    </row>
    <row r="2155" spans="1:25" ht="38.25" customHeight="1" x14ac:dyDescent="0.2">
      <c r="A2155" s="28" t="s">
        <v>7700</v>
      </c>
      <c r="B2155" s="24" t="s">
        <v>700</v>
      </c>
      <c r="C2155" s="21" t="s">
        <v>5477</v>
      </c>
      <c r="D2155" s="21" t="s">
        <v>7401</v>
      </c>
      <c r="E2155" s="44" t="s">
        <v>74</v>
      </c>
      <c r="F2155" s="23" t="s">
        <v>7701</v>
      </c>
      <c r="G2155" s="23" t="s">
        <v>7059</v>
      </c>
      <c r="H2155" s="29">
        <v>44378</v>
      </c>
      <c r="I2155" s="29">
        <v>45076</v>
      </c>
      <c r="J2155" s="29" t="str">
        <f ca="1">IF(Ugovori_OPULJP[[#This Row],[DATUM ZAVRŠETKA OPERACIJE]]&lt;TODAY(),"završen","u provedbi")</f>
        <v>u provedbi</v>
      </c>
      <c r="K2155" s="22" t="s">
        <v>97</v>
      </c>
      <c r="L2155" s="22" t="s">
        <v>97</v>
      </c>
      <c r="M2155" s="42">
        <v>0.85</v>
      </c>
      <c r="N2155" s="42">
        <v>0.15</v>
      </c>
      <c r="O2155" s="27">
        <f>Ugovori_OPULJP[[#This Row],[Bespovratna sredstva - Ukupno (EU+Nac) HRK
= Ukupna ugovorena vrijednost bespovratnih sredstava]]*Ugovori_OPULJP[[#This Row],[EU STOPA SUFINANCIRANJA %
EU CO-FINANCING RATE %]]</f>
        <v>1092780.0175000001</v>
      </c>
      <c r="P2155" s="27">
        <f>Ugovori_OPULJP[[#This Row],[Bespovratna sredstva - Ukupno (EU+Nac) HRK
= Ukupna ugovorena vrijednost bespovratnih sredstava]]*Ugovori_OPULJP[[#This Row],[STOPA NACIONALNOG SUFINANCIRANJA %]]</f>
        <v>192843.5325</v>
      </c>
      <c r="Q2155" s="20">
        <v>1285623.55</v>
      </c>
      <c r="R2155" s="27">
        <v>0</v>
      </c>
      <c r="S2155" s="27">
        <v>0</v>
      </c>
      <c r="T2155" s="20">
        <f>Ugovori_OPULJP[[#This Row],[Bespovratna sredstva - Ukupno (EU+Nac) HRK
= Ukupna ugovorena vrijednost bespovratnih sredstava]]+Ugovori_OPULJP[[#This Row],[Javni doprinos korisnika - HRK]]+Ugovori_OPULJP[[#This Row],[Privatni doprinos korisnika - HRK]]</f>
        <v>1285623.55</v>
      </c>
      <c r="U2155" s="44" t="s">
        <v>32</v>
      </c>
      <c r="V2155" s="44" t="s">
        <v>29</v>
      </c>
      <c r="W2155" s="21" t="s">
        <v>7702</v>
      </c>
      <c r="X2155" s="31" t="s">
        <v>5041</v>
      </c>
      <c r="Y2155" s="11"/>
    </row>
    <row r="2156" spans="1:25" ht="51" customHeight="1" x14ac:dyDescent="0.2">
      <c r="A2156" s="28" t="s">
        <v>7703</v>
      </c>
      <c r="B2156" s="24" t="s">
        <v>700</v>
      </c>
      <c r="C2156" s="21" t="s">
        <v>5477</v>
      </c>
      <c r="D2156" s="21" t="s">
        <v>7401</v>
      </c>
      <c r="E2156" s="44" t="s">
        <v>74</v>
      </c>
      <c r="F2156" s="23" t="s">
        <v>7704</v>
      </c>
      <c r="G2156" s="37" t="s">
        <v>5598</v>
      </c>
      <c r="H2156" s="29">
        <v>44211</v>
      </c>
      <c r="I2156" s="29">
        <v>44819</v>
      </c>
      <c r="J2156" s="29" t="str">
        <f ca="1">IF(Ugovori_OPULJP[[#This Row],[DATUM ZAVRŠETKA OPERACIJE]]&lt;TODAY(),"završen","u provedbi")</f>
        <v>u provedbi</v>
      </c>
      <c r="K2156" s="22" t="s">
        <v>7705</v>
      </c>
      <c r="L2156" s="22" t="s">
        <v>171</v>
      </c>
      <c r="M2156" s="42">
        <v>0.85</v>
      </c>
      <c r="N2156" s="42">
        <v>0.15</v>
      </c>
      <c r="O2156" s="54">
        <f>Ugovori_OPULJP[[#This Row],[Bespovratna sredstva - Ukupno (EU+Nac) HRK
= Ukupna ugovorena vrijednost bespovratnih sredstava]]*Ugovori_OPULJP[[#This Row],[EU STOPA SUFINANCIRANJA %
EU CO-FINANCING RATE %]]</f>
        <v>1522741.051</v>
      </c>
      <c r="P2156" s="54">
        <f>Ugovori_OPULJP[[#This Row],[Bespovratna sredstva - Ukupno (EU+Nac) HRK
= Ukupna ugovorena vrijednost bespovratnih sredstava]]*Ugovori_OPULJP[[#This Row],[STOPA NACIONALNOG SUFINANCIRANJA %]]</f>
        <v>268719.00900000002</v>
      </c>
      <c r="Q2156" s="58">
        <v>1791460.06</v>
      </c>
      <c r="R2156" s="54">
        <v>0</v>
      </c>
      <c r="S2156" s="54">
        <v>0</v>
      </c>
      <c r="T2156" s="58">
        <f>Ugovori_OPULJP[[#This Row],[Bespovratna sredstva - Ukupno (EU+Nac) HRK
= Ukupna ugovorena vrijednost bespovratnih sredstava]]+Ugovori_OPULJP[[#This Row],[Javni doprinos korisnika - HRK]]+Ugovori_OPULJP[[#This Row],[Privatni doprinos korisnika - HRK]]</f>
        <v>1791460.06</v>
      </c>
      <c r="U2156" s="44" t="s">
        <v>32</v>
      </c>
      <c r="V2156" s="44" t="s">
        <v>29</v>
      </c>
      <c r="W2156" s="21" t="s">
        <v>7706</v>
      </c>
      <c r="X2156" s="21" t="s">
        <v>5041</v>
      </c>
      <c r="Y2156" s="11"/>
    </row>
    <row r="2157" spans="1:25" ht="38.25" customHeight="1" x14ac:dyDescent="0.2">
      <c r="A2157" s="28" t="s">
        <v>7707</v>
      </c>
      <c r="B2157" s="24" t="s">
        <v>700</v>
      </c>
      <c r="C2157" s="21" t="s">
        <v>5477</v>
      </c>
      <c r="D2157" s="21" t="s">
        <v>7401</v>
      </c>
      <c r="E2157" s="44" t="s">
        <v>74</v>
      </c>
      <c r="F2157" s="23" t="s">
        <v>6924</v>
      </c>
      <c r="G2157" s="37" t="s">
        <v>5635</v>
      </c>
      <c r="H2157" s="29">
        <v>44207</v>
      </c>
      <c r="I2157" s="29">
        <v>44815</v>
      </c>
      <c r="J2157" s="29" t="str">
        <f ca="1">IF(Ugovori_OPULJP[[#This Row],[DATUM ZAVRŠETKA OPERACIJE]]&lt;TODAY(),"završen","u provedbi")</f>
        <v>u provedbi</v>
      </c>
      <c r="K2157" s="22" t="s">
        <v>7708</v>
      </c>
      <c r="L2157" s="22" t="s">
        <v>31</v>
      </c>
      <c r="M2157" s="42">
        <v>0.85</v>
      </c>
      <c r="N2157" s="42">
        <v>0.15</v>
      </c>
      <c r="O2157" s="54">
        <f>Ugovori_OPULJP[[#This Row],[Bespovratna sredstva - Ukupno (EU+Nac) HRK
= Ukupna ugovorena vrijednost bespovratnih sredstava]]*Ugovori_OPULJP[[#This Row],[EU STOPA SUFINANCIRANJA %
EU CO-FINANCING RATE %]]</f>
        <v>1364586.5999999999</v>
      </c>
      <c r="P2157" s="54">
        <f>Ugovori_OPULJP[[#This Row],[Bespovratna sredstva - Ukupno (EU+Nac) HRK
= Ukupna ugovorena vrijednost bespovratnih sredstava]]*Ugovori_OPULJP[[#This Row],[STOPA NACIONALNOG SUFINANCIRANJA %]]</f>
        <v>240809.4</v>
      </c>
      <c r="Q2157" s="58">
        <v>1605396</v>
      </c>
      <c r="R2157" s="54">
        <v>0</v>
      </c>
      <c r="S2157" s="54">
        <v>0</v>
      </c>
      <c r="T2157" s="58">
        <f>Ugovori_OPULJP[[#This Row],[Bespovratna sredstva - Ukupno (EU+Nac) HRK
= Ukupna ugovorena vrijednost bespovratnih sredstava]]+Ugovori_OPULJP[[#This Row],[Javni doprinos korisnika - HRK]]+Ugovori_OPULJP[[#This Row],[Privatni doprinos korisnika - HRK]]</f>
        <v>1605396</v>
      </c>
      <c r="U2157" s="44" t="s">
        <v>32</v>
      </c>
      <c r="V2157" s="44" t="s">
        <v>29</v>
      </c>
      <c r="W2157" s="21" t="s">
        <v>7709</v>
      </c>
      <c r="X2157" s="21" t="s">
        <v>5041</v>
      </c>
      <c r="Y2157" s="11"/>
    </row>
    <row r="2158" spans="1:25" ht="51" customHeight="1" x14ac:dyDescent="0.2">
      <c r="A2158" s="28" t="s">
        <v>7710</v>
      </c>
      <c r="B2158" s="24" t="s">
        <v>700</v>
      </c>
      <c r="C2158" s="21" t="s">
        <v>5477</v>
      </c>
      <c r="D2158" s="21" t="s">
        <v>7401</v>
      </c>
      <c r="E2158" s="44" t="s">
        <v>74</v>
      </c>
      <c r="F2158" s="23" t="s">
        <v>7711</v>
      </c>
      <c r="G2158" s="23" t="s">
        <v>5484</v>
      </c>
      <c r="H2158" s="29">
        <v>44204</v>
      </c>
      <c r="I2158" s="29">
        <v>44812</v>
      </c>
      <c r="J2158" s="29" t="str">
        <f ca="1">IF(Ugovori_OPULJP[[#This Row],[DATUM ZAVRŠETKA OPERACIJE]]&lt;TODAY(),"završen","u provedbi")</f>
        <v>u provedbi</v>
      </c>
      <c r="K2158" s="22" t="s">
        <v>402</v>
      </c>
      <c r="L2158" s="18" t="s">
        <v>402</v>
      </c>
      <c r="M2158" s="42">
        <v>0.85</v>
      </c>
      <c r="N2158" s="42">
        <v>0.15</v>
      </c>
      <c r="O2158" s="54">
        <f>Ugovori_OPULJP[[#This Row],[Bespovratna sredstva - Ukupno (EU+Nac) HRK
= Ukupna ugovorena vrijednost bespovratnih sredstava]]*Ugovori_OPULJP[[#This Row],[EU STOPA SUFINANCIRANJA %
EU CO-FINANCING RATE %]]</f>
        <v>1148351.7</v>
      </c>
      <c r="P2158" s="54">
        <f>Ugovori_OPULJP[[#This Row],[Bespovratna sredstva - Ukupno (EU+Nac) HRK
= Ukupna ugovorena vrijednost bespovratnih sredstava]]*Ugovori_OPULJP[[#This Row],[STOPA NACIONALNOG SUFINANCIRANJA %]]</f>
        <v>202650.3</v>
      </c>
      <c r="Q2158" s="58">
        <v>1351002</v>
      </c>
      <c r="R2158" s="54">
        <v>0</v>
      </c>
      <c r="S2158" s="54">
        <v>0</v>
      </c>
      <c r="T2158" s="58">
        <f>Ugovori_OPULJP[[#This Row],[Bespovratna sredstva - Ukupno (EU+Nac) HRK
= Ukupna ugovorena vrijednost bespovratnih sredstava]]+Ugovori_OPULJP[[#This Row],[Javni doprinos korisnika - HRK]]+Ugovori_OPULJP[[#This Row],[Privatni doprinos korisnika - HRK]]</f>
        <v>1351002</v>
      </c>
      <c r="U2158" s="44" t="s">
        <v>32</v>
      </c>
      <c r="V2158" s="44" t="s">
        <v>29</v>
      </c>
      <c r="W2158" s="21" t="s">
        <v>7712</v>
      </c>
      <c r="X2158" s="21" t="s">
        <v>5041</v>
      </c>
      <c r="Y2158" s="11"/>
    </row>
    <row r="2159" spans="1:25" ht="38.25" customHeight="1" x14ac:dyDescent="0.2">
      <c r="A2159" s="28" t="s">
        <v>7713</v>
      </c>
      <c r="B2159" s="24" t="s">
        <v>700</v>
      </c>
      <c r="C2159" s="21" t="s">
        <v>5477</v>
      </c>
      <c r="D2159" s="21" t="s">
        <v>7401</v>
      </c>
      <c r="E2159" s="44" t="s">
        <v>74</v>
      </c>
      <c r="F2159" s="23" t="s">
        <v>7714</v>
      </c>
      <c r="G2159" s="37" t="s">
        <v>3511</v>
      </c>
      <c r="H2159" s="29">
        <v>44378</v>
      </c>
      <c r="I2159" s="29">
        <v>44986</v>
      </c>
      <c r="J2159" s="29" t="str">
        <f ca="1">IF(Ugovori_OPULJP[[#This Row],[DATUM ZAVRŠETKA OPERACIJE]]&lt;TODAY(),"završen","u provedbi")</f>
        <v>u provedbi</v>
      </c>
      <c r="K2159" s="22" t="s">
        <v>97</v>
      </c>
      <c r="L2159" s="22" t="s">
        <v>97</v>
      </c>
      <c r="M2159" s="42">
        <v>0.85</v>
      </c>
      <c r="N2159" s="42">
        <v>0.15</v>
      </c>
      <c r="O2159" s="27">
        <f>Ugovori_OPULJP[[#This Row],[Bespovratna sredstva - Ukupno (EU+Nac) HRK
= Ukupna ugovorena vrijednost bespovratnih sredstava]]*Ugovori_OPULJP[[#This Row],[EU STOPA SUFINANCIRANJA %
EU CO-FINANCING RATE %]]</f>
        <v>1699373.176</v>
      </c>
      <c r="P2159" s="27">
        <f>Ugovori_OPULJP[[#This Row],[Bespovratna sredstva - Ukupno (EU+Nac) HRK
= Ukupna ugovorena vrijednost bespovratnih sredstava]]*Ugovori_OPULJP[[#This Row],[STOPA NACIONALNOG SUFINANCIRANJA %]]</f>
        <v>299889.38400000002</v>
      </c>
      <c r="Q2159" s="20">
        <v>1999262.56</v>
      </c>
      <c r="R2159" s="27">
        <v>0</v>
      </c>
      <c r="S2159" s="27">
        <v>0</v>
      </c>
      <c r="T2159" s="20">
        <f>Ugovori_OPULJP[[#This Row],[Bespovratna sredstva - Ukupno (EU+Nac) HRK
= Ukupna ugovorena vrijednost bespovratnih sredstava]]+Ugovori_OPULJP[[#This Row],[Javni doprinos korisnika - HRK]]+Ugovori_OPULJP[[#This Row],[Privatni doprinos korisnika - HRK]]</f>
        <v>1999262.56</v>
      </c>
      <c r="U2159" s="44" t="s">
        <v>32</v>
      </c>
      <c r="V2159" s="44" t="s">
        <v>29</v>
      </c>
      <c r="W2159" s="21" t="s">
        <v>7715</v>
      </c>
      <c r="X2159" s="31" t="s">
        <v>5041</v>
      </c>
      <c r="Y2159" s="11"/>
    </row>
    <row r="2160" spans="1:25" ht="51" customHeight="1" x14ac:dyDescent="0.2">
      <c r="A2160" s="28" t="s">
        <v>7716</v>
      </c>
      <c r="B2160" s="24" t="s">
        <v>700</v>
      </c>
      <c r="C2160" s="21" t="s">
        <v>5477</v>
      </c>
      <c r="D2160" s="21" t="s">
        <v>7401</v>
      </c>
      <c r="E2160" s="44" t="s">
        <v>74</v>
      </c>
      <c r="F2160" s="23" t="s">
        <v>5670</v>
      </c>
      <c r="G2160" s="23" t="s">
        <v>5671</v>
      </c>
      <c r="H2160" s="29">
        <v>44320</v>
      </c>
      <c r="I2160" s="29">
        <v>44930</v>
      </c>
      <c r="J2160" s="29" t="str">
        <f ca="1">IF(Ugovori_OPULJP[[#This Row],[DATUM ZAVRŠETKA OPERACIJE]]&lt;TODAY(),"završen","u provedbi")</f>
        <v>u provedbi</v>
      </c>
      <c r="K2160" s="22" t="s">
        <v>31</v>
      </c>
      <c r="L2160" s="22" t="s">
        <v>31</v>
      </c>
      <c r="M2160" s="42">
        <v>0.85</v>
      </c>
      <c r="N2160" s="42">
        <v>0.15</v>
      </c>
      <c r="O2160" s="27">
        <f>Ugovori_OPULJP[[#This Row],[Bespovratna sredstva - Ukupno (EU+Nac) HRK
= Ukupna ugovorena vrijednost bespovratnih sredstava]]*Ugovori_OPULJP[[#This Row],[EU STOPA SUFINANCIRANJA %
EU CO-FINANCING RATE %]]</f>
        <v>434464.223</v>
      </c>
      <c r="P2160" s="27">
        <f>Ugovori_OPULJP[[#This Row],[Bespovratna sredstva - Ukupno (EU+Nac) HRK
= Ukupna ugovorena vrijednost bespovratnih sredstava]]*Ugovori_OPULJP[[#This Row],[STOPA NACIONALNOG SUFINANCIRANJA %]]</f>
        <v>76670.156999999992</v>
      </c>
      <c r="Q2160" s="20">
        <v>511134.38</v>
      </c>
      <c r="R2160" s="27">
        <v>0</v>
      </c>
      <c r="S2160" s="27">
        <v>0</v>
      </c>
      <c r="T2160" s="20">
        <f>Ugovori_OPULJP[[#This Row],[Bespovratna sredstva - Ukupno (EU+Nac) HRK
= Ukupna ugovorena vrijednost bespovratnih sredstava]]+Ugovori_OPULJP[[#This Row],[Javni doprinos korisnika - HRK]]+Ugovori_OPULJP[[#This Row],[Privatni doprinos korisnika - HRK]]</f>
        <v>511134.38</v>
      </c>
      <c r="U2160" s="17" t="s">
        <v>32</v>
      </c>
      <c r="V2160" s="17" t="s">
        <v>29</v>
      </c>
      <c r="W2160" s="21" t="s">
        <v>7717</v>
      </c>
      <c r="X2160" s="31" t="s">
        <v>5041</v>
      </c>
      <c r="Y2160" s="11"/>
    </row>
    <row r="2161" spans="1:25" ht="51" customHeight="1" x14ac:dyDescent="0.2">
      <c r="A2161" s="28" t="s">
        <v>7718</v>
      </c>
      <c r="B2161" s="24" t="s">
        <v>700</v>
      </c>
      <c r="C2161" s="21" t="s">
        <v>5477</v>
      </c>
      <c r="D2161" s="21" t="s">
        <v>7401</v>
      </c>
      <c r="E2161" s="44" t="s">
        <v>74</v>
      </c>
      <c r="F2161" s="23" t="s">
        <v>7719</v>
      </c>
      <c r="G2161" s="23" t="s">
        <v>7720</v>
      </c>
      <c r="H2161" s="29">
        <v>44378</v>
      </c>
      <c r="I2161" s="29">
        <v>44986</v>
      </c>
      <c r="J2161" s="29" t="str">
        <f ca="1">IF(Ugovori_OPULJP[[#This Row],[DATUM ZAVRŠETKA OPERACIJE]]&lt;TODAY(),"završen","u provedbi")</f>
        <v>u provedbi</v>
      </c>
      <c r="K2161" s="22" t="s">
        <v>128</v>
      </c>
      <c r="L2161" s="22" t="s">
        <v>128</v>
      </c>
      <c r="M2161" s="42">
        <v>0.85</v>
      </c>
      <c r="N2161" s="42">
        <v>0.15</v>
      </c>
      <c r="O2161" s="27">
        <f>Ugovori_OPULJP[[#This Row],[Bespovratna sredstva - Ukupno (EU+Nac) HRK
= Ukupna ugovorena vrijednost bespovratnih sredstava]]*Ugovori_OPULJP[[#This Row],[EU STOPA SUFINANCIRANJA %
EU CO-FINANCING RATE %]]</f>
        <v>419241.25</v>
      </c>
      <c r="P2161" s="27">
        <f>Ugovori_OPULJP[[#This Row],[Bespovratna sredstva - Ukupno (EU+Nac) HRK
= Ukupna ugovorena vrijednost bespovratnih sredstava]]*Ugovori_OPULJP[[#This Row],[STOPA NACIONALNOG SUFINANCIRANJA %]]</f>
        <v>73983.75</v>
      </c>
      <c r="Q2161" s="20">
        <v>493225</v>
      </c>
      <c r="R2161" s="27">
        <v>0</v>
      </c>
      <c r="S2161" s="27">
        <v>0</v>
      </c>
      <c r="T2161" s="20">
        <f>Ugovori_OPULJP[[#This Row],[Bespovratna sredstva - Ukupno (EU+Nac) HRK
= Ukupna ugovorena vrijednost bespovratnih sredstava]]+Ugovori_OPULJP[[#This Row],[Javni doprinos korisnika - HRK]]+Ugovori_OPULJP[[#This Row],[Privatni doprinos korisnika - HRK]]</f>
        <v>493225</v>
      </c>
      <c r="U2161" s="44" t="s">
        <v>32</v>
      </c>
      <c r="V2161" s="44" t="s">
        <v>29</v>
      </c>
      <c r="W2161" s="21" t="s">
        <v>7721</v>
      </c>
      <c r="X2161" s="31" t="s">
        <v>5041</v>
      </c>
      <c r="Y2161" s="11"/>
    </row>
    <row r="2162" spans="1:25" ht="51" customHeight="1" x14ac:dyDescent="0.2">
      <c r="A2162" s="28" t="s">
        <v>7722</v>
      </c>
      <c r="B2162" s="24" t="s">
        <v>700</v>
      </c>
      <c r="C2162" s="21" t="s">
        <v>5477</v>
      </c>
      <c r="D2162" s="21" t="s">
        <v>7401</v>
      </c>
      <c r="E2162" s="44" t="s">
        <v>74</v>
      </c>
      <c r="F2162" s="23" t="s">
        <v>7723</v>
      </c>
      <c r="G2162" s="23" t="s">
        <v>1494</v>
      </c>
      <c r="H2162" s="29">
        <v>44382</v>
      </c>
      <c r="I2162" s="29">
        <v>44990</v>
      </c>
      <c r="J2162" s="29" t="str">
        <f ca="1">IF(Ugovori_OPULJP[[#This Row],[DATUM ZAVRŠETKA OPERACIJE]]&lt;TODAY(),"završen","u provedbi")</f>
        <v>u provedbi</v>
      </c>
      <c r="K2162" s="22" t="s">
        <v>7724</v>
      </c>
      <c r="L2162" s="22" t="s">
        <v>354</v>
      </c>
      <c r="M2162" s="42">
        <v>0.85</v>
      </c>
      <c r="N2162" s="42">
        <v>0.15</v>
      </c>
      <c r="O2162" s="27">
        <f>Ugovori_OPULJP[[#This Row],[Bespovratna sredstva - Ukupno (EU+Nac) HRK
= Ukupna ugovorena vrijednost bespovratnih sredstava]]*Ugovori_OPULJP[[#This Row],[EU STOPA SUFINANCIRANJA %
EU CO-FINANCING RATE %]]</f>
        <v>304546.5</v>
      </c>
      <c r="P2162" s="27">
        <f>Ugovori_OPULJP[[#This Row],[Bespovratna sredstva - Ukupno (EU+Nac) HRK
= Ukupna ugovorena vrijednost bespovratnih sredstava]]*Ugovori_OPULJP[[#This Row],[STOPA NACIONALNOG SUFINANCIRANJA %]]</f>
        <v>53743.5</v>
      </c>
      <c r="Q2162" s="20">
        <v>358290</v>
      </c>
      <c r="R2162" s="27">
        <v>0</v>
      </c>
      <c r="S2162" s="27">
        <v>0</v>
      </c>
      <c r="T2162" s="20">
        <f>Ugovori_OPULJP[[#This Row],[Bespovratna sredstva - Ukupno (EU+Nac) HRK
= Ukupna ugovorena vrijednost bespovratnih sredstava]]+Ugovori_OPULJP[[#This Row],[Javni doprinos korisnika - HRK]]+Ugovori_OPULJP[[#This Row],[Privatni doprinos korisnika - HRK]]</f>
        <v>358290</v>
      </c>
      <c r="U2162" s="44" t="s">
        <v>32</v>
      </c>
      <c r="V2162" s="44" t="s">
        <v>29</v>
      </c>
      <c r="W2162" s="21" t="s">
        <v>7725</v>
      </c>
      <c r="X2162" s="31" t="s">
        <v>5041</v>
      </c>
      <c r="Y2162" s="11"/>
    </row>
    <row r="2163" spans="1:25" ht="51" customHeight="1" x14ac:dyDescent="0.2">
      <c r="A2163" s="28" t="s">
        <v>7726</v>
      </c>
      <c r="B2163" s="24" t="s">
        <v>700</v>
      </c>
      <c r="C2163" s="21" t="s">
        <v>5477</v>
      </c>
      <c r="D2163" s="21" t="s">
        <v>7401</v>
      </c>
      <c r="E2163" s="44" t="s">
        <v>74</v>
      </c>
      <c r="F2163" s="23" t="s">
        <v>7727</v>
      </c>
      <c r="G2163" s="37" t="s">
        <v>3687</v>
      </c>
      <c r="H2163" s="29">
        <v>44287</v>
      </c>
      <c r="I2163" s="29">
        <v>44774</v>
      </c>
      <c r="J2163" s="29" t="s">
        <v>7521</v>
      </c>
      <c r="K2163" s="22" t="s">
        <v>2620</v>
      </c>
      <c r="L2163" s="22" t="s">
        <v>320</v>
      </c>
      <c r="M2163" s="42">
        <v>0.85</v>
      </c>
      <c r="N2163" s="42">
        <v>0.15</v>
      </c>
      <c r="O2163" s="27">
        <v>1698087.1089999999</v>
      </c>
      <c r="P2163" s="27">
        <v>299662.43099999998</v>
      </c>
      <c r="Q2163" s="20">
        <v>1997749.54</v>
      </c>
      <c r="R2163" s="27">
        <v>0</v>
      </c>
      <c r="S2163" s="27">
        <v>0</v>
      </c>
      <c r="T2163" s="20">
        <v>1997749.54</v>
      </c>
      <c r="U2163" s="44" t="s">
        <v>32</v>
      </c>
      <c r="V2163" s="44" t="s">
        <v>29</v>
      </c>
      <c r="W2163" s="21" t="s">
        <v>7728</v>
      </c>
      <c r="X2163" s="21" t="s">
        <v>5041</v>
      </c>
      <c r="Y2163" s="11"/>
    </row>
    <row r="2164" spans="1:25" ht="51" customHeight="1" x14ac:dyDescent="0.2">
      <c r="A2164" s="28" t="s">
        <v>7729</v>
      </c>
      <c r="B2164" s="24" t="s">
        <v>700</v>
      </c>
      <c r="C2164" s="21" t="s">
        <v>5477</v>
      </c>
      <c r="D2164" s="21" t="s">
        <v>7401</v>
      </c>
      <c r="E2164" s="44" t="s">
        <v>74</v>
      </c>
      <c r="F2164" s="23" t="s">
        <v>7730</v>
      </c>
      <c r="G2164" s="23" t="s">
        <v>7731</v>
      </c>
      <c r="H2164" s="29">
        <v>44340</v>
      </c>
      <c r="I2164" s="29">
        <v>44950</v>
      </c>
      <c r="J2164" s="29" t="str">
        <f ca="1">IF(Ugovori_OPULJP[[#This Row],[DATUM ZAVRŠETKA OPERACIJE]]&lt;TODAY(),"završen","u provedbi")</f>
        <v>u provedbi</v>
      </c>
      <c r="K2164" s="22" t="s">
        <v>324</v>
      </c>
      <c r="L2164" s="22" t="s">
        <v>324</v>
      </c>
      <c r="M2164" s="42">
        <v>0.85</v>
      </c>
      <c r="N2164" s="42">
        <v>0.15</v>
      </c>
      <c r="O2164" s="27">
        <f>Ugovori_OPULJP[[#This Row],[Bespovratna sredstva - Ukupno (EU+Nac) HRK
= Ukupna ugovorena vrijednost bespovratnih sredstava]]*Ugovori_OPULJP[[#This Row],[EU STOPA SUFINANCIRANJA %
EU CO-FINANCING RATE %]]</f>
        <v>1695145.65</v>
      </c>
      <c r="P2164" s="27">
        <f>Ugovori_OPULJP[[#This Row],[Bespovratna sredstva - Ukupno (EU+Nac) HRK
= Ukupna ugovorena vrijednost bespovratnih sredstava]]*Ugovori_OPULJP[[#This Row],[STOPA NACIONALNOG SUFINANCIRANJA %]]</f>
        <v>299143.34999999998</v>
      </c>
      <c r="Q2164" s="20">
        <v>1994289</v>
      </c>
      <c r="R2164" s="27">
        <v>0</v>
      </c>
      <c r="S2164" s="27">
        <v>0</v>
      </c>
      <c r="T2164" s="20">
        <f>Ugovori_OPULJP[[#This Row],[Bespovratna sredstva - Ukupno (EU+Nac) HRK
= Ukupna ugovorena vrijednost bespovratnih sredstava]]+Ugovori_OPULJP[[#This Row],[Javni doprinos korisnika - HRK]]+Ugovori_OPULJP[[#This Row],[Privatni doprinos korisnika - HRK]]</f>
        <v>1994289</v>
      </c>
      <c r="U2164" s="44" t="s">
        <v>32</v>
      </c>
      <c r="V2164" s="44" t="s">
        <v>29</v>
      </c>
      <c r="W2164" s="21" t="s">
        <v>7732</v>
      </c>
      <c r="X2164" s="31" t="s">
        <v>5041</v>
      </c>
      <c r="Y2164" s="11"/>
    </row>
    <row r="2165" spans="1:25" ht="51" customHeight="1" x14ac:dyDescent="0.2">
      <c r="A2165" s="28" t="s">
        <v>7733</v>
      </c>
      <c r="B2165" s="24" t="s">
        <v>700</v>
      </c>
      <c r="C2165" s="21" t="s">
        <v>5477</v>
      </c>
      <c r="D2165" s="21" t="s">
        <v>7401</v>
      </c>
      <c r="E2165" s="44" t="s">
        <v>74</v>
      </c>
      <c r="F2165" s="23" t="s">
        <v>7734</v>
      </c>
      <c r="G2165" s="23" t="s">
        <v>3894</v>
      </c>
      <c r="H2165" s="29">
        <v>44392</v>
      </c>
      <c r="I2165" s="29">
        <v>45000</v>
      </c>
      <c r="J2165" s="29" t="str">
        <f ca="1">IF(Ugovori_OPULJP[[#This Row],[DATUM ZAVRŠETKA OPERACIJE]]&lt;TODAY(),"završen","u provedbi")</f>
        <v>u provedbi</v>
      </c>
      <c r="K2165" s="22" t="s">
        <v>243</v>
      </c>
      <c r="L2165" s="22" t="s">
        <v>243</v>
      </c>
      <c r="M2165" s="42">
        <v>0.85</v>
      </c>
      <c r="N2165" s="42">
        <v>0.15</v>
      </c>
      <c r="O2165" s="27">
        <f>Ugovori_OPULJP[[#This Row],[Bespovratna sredstva - Ukupno (EU+Nac) HRK
= Ukupna ugovorena vrijednost bespovratnih sredstava]]*Ugovori_OPULJP[[#This Row],[EU STOPA SUFINANCIRANJA %
EU CO-FINANCING RATE %]]</f>
        <v>939903.18249999988</v>
      </c>
      <c r="P2165" s="27">
        <f>Ugovori_OPULJP[[#This Row],[Bespovratna sredstva - Ukupno (EU+Nac) HRK
= Ukupna ugovorena vrijednost bespovratnih sredstava]]*Ugovori_OPULJP[[#This Row],[STOPA NACIONALNOG SUFINANCIRANJA %]]</f>
        <v>165865.26749999999</v>
      </c>
      <c r="Q2165" s="20">
        <v>1105768.45</v>
      </c>
      <c r="R2165" s="27">
        <v>0</v>
      </c>
      <c r="S2165" s="27">
        <v>0</v>
      </c>
      <c r="T2165" s="20">
        <f>Ugovori_OPULJP[[#This Row],[Bespovratna sredstva - Ukupno (EU+Nac) HRK
= Ukupna ugovorena vrijednost bespovratnih sredstava]]+Ugovori_OPULJP[[#This Row],[Javni doprinos korisnika - HRK]]+Ugovori_OPULJP[[#This Row],[Privatni doprinos korisnika - HRK]]</f>
        <v>1105768.45</v>
      </c>
      <c r="U2165" s="44" t="s">
        <v>32</v>
      </c>
      <c r="V2165" s="44" t="s">
        <v>29</v>
      </c>
      <c r="W2165" s="21" t="s">
        <v>7735</v>
      </c>
      <c r="X2165" s="31" t="s">
        <v>5041</v>
      </c>
      <c r="Y2165" s="11"/>
    </row>
    <row r="2166" spans="1:25" ht="51" customHeight="1" x14ac:dyDescent="0.2">
      <c r="A2166" s="28" t="s">
        <v>7736</v>
      </c>
      <c r="B2166" s="24" t="s">
        <v>700</v>
      </c>
      <c r="C2166" s="21" t="s">
        <v>5477</v>
      </c>
      <c r="D2166" s="21" t="s">
        <v>7401</v>
      </c>
      <c r="E2166" s="44" t="s">
        <v>74</v>
      </c>
      <c r="F2166" s="23" t="s">
        <v>7737</v>
      </c>
      <c r="G2166" s="23" t="s">
        <v>7738</v>
      </c>
      <c r="H2166" s="29">
        <v>44392</v>
      </c>
      <c r="I2166" s="29">
        <v>45000</v>
      </c>
      <c r="J2166" s="29" t="str">
        <f ca="1">IF(Ugovori_OPULJP[[#This Row],[DATUM ZAVRŠETKA OPERACIJE]]&lt;TODAY(),"završen","u provedbi")</f>
        <v>u provedbi</v>
      </c>
      <c r="K2166" s="22" t="s">
        <v>354</v>
      </c>
      <c r="L2166" s="22" t="s">
        <v>354</v>
      </c>
      <c r="M2166" s="42">
        <v>0.85</v>
      </c>
      <c r="N2166" s="42">
        <v>0.15</v>
      </c>
      <c r="O2166" s="27">
        <f>Ugovori_OPULJP[[#This Row],[Bespovratna sredstva - Ukupno (EU+Nac) HRK
= Ukupna ugovorena vrijednost bespovratnih sredstava]]*Ugovori_OPULJP[[#This Row],[EU STOPA SUFINANCIRANJA %
EU CO-FINANCING RATE %]]</f>
        <v>1662483.6265</v>
      </c>
      <c r="P2166" s="27">
        <f>Ugovori_OPULJP[[#This Row],[Bespovratna sredstva - Ukupno (EU+Nac) HRK
= Ukupna ugovorena vrijednost bespovratnih sredstava]]*Ugovori_OPULJP[[#This Row],[STOPA NACIONALNOG SUFINANCIRANJA %]]</f>
        <v>293379.46350000001</v>
      </c>
      <c r="Q2166" s="20">
        <v>1955863.09</v>
      </c>
      <c r="R2166" s="27">
        <v>0</v>
      </c>
      <c r="S2166" s="27">
        <v>0</v>
      </c>
      <c r="T2166" s="20">
        <f>Ugovori_OPULJP[[#This Row],[Bespovratna sredstva - Ukupno (EU+Nac) HRK
= Ukupna ugovorena vrijednost bespovratnih sredstava]]+Ugovori_OPULJP[[#This Row],[Javni doprinos korisnika - HRK]]+Ugovori_OPULJP[[#This Row],[Privatni doprinos korisnika - HRK]]</f>
        <v>1955863.09</v>
      </c>
      <c r="U2166" s="44" t="s">
        <v>32</v>
      </c>
      <c r="V2166" s="44" t="s">
        <v>29</v>
      </c>
      <c r="W2166" s="21" t="s">
        <v>7739</v>
      </c>
      <c r="X2166" s="31" t="s">
        <v>5041</v>
      </c>
      <c r="Y2166" s="11"/>
    </row>
    <row r="2167" spans="1:25" ht="51" customHeight="1" x14ac:dyDescent="0.2">
      <c r="A2167" s="28" t="s">
        <v>7740</v>
      </c>
      <c r="B2167" s="24" t="s">
        <v>700</v>
      </c>
      <c r="C2167" s="21" t="s">
        <v>5477</v>
      </c>
      <c r="D2167" s="21" t="s">
        <v>7401</v>
      </c>
      <c r="E2167" s="44" t="s">
        <v>74</v>
      </c>
      <c r="F2167" s="23" t="s">
        <v>5702</v>
      </c>
      <c r="G2167" s="23" t="s">
        <v>5703</v>
      </c>
      <c r="H2167" s="29">
        <v>44393</v>
      </c>
      <c r="I2167" s="29">
        <v>45001</v>
      </c>
      <c r="J2167" s="29" t="str">
        <f ca="1">IF(Ugovori_OPULJP[[#This Row],[DATUM ZAVRŠETKA OPERACIJE]]&lt;TODAY(),"završen","u provedbi")</f>
        <v>u provedbi</v>
      </c>
      <c r="K2167" s="22" t="s">
        <v>171</v>
      </c>
      <c r="L2167" s="22" t="s">
        <v>171</v>
      </c>
      <c r="M2167" s="42">
        <v>0.85</v>
      </c>
      <c r="N2167" s="42">
        <v>0.15</v>
      </c>
      <c r="O2167" s="27">
        <f>Ugovori_OPULJP[[#This Row],[Bespovratna sredstva - Ukupno (EU+Nac) HRK
= Ukupna ugovorena vrijednost bespovratnih sredstava]]*Ugovori_OPULJP[[#This Row],[EU STOPA SUFINANCIRANJA %
EU CO-FINANCING RATE %]]</f>
        <v>1699824.8914999999</v>
      </c>
      <c r="P2167" s="27">
        <f>Ugovori_OPULJP[[#This Row],[Bespovratna sredstva - Ukupno (EU+Nac) HRK
= Ukupna ugovorena vrijednost bespovratnih sredstava]]*Ugovori_OPULJP[[#This Row],[STOPA NACIONALNOG SUFINANCIRANJA %]]</f>
        <v>299969.09849999996</v>
      </c>
      <c r="Q2167" s="20">
        <v>1999793.99</v>
      </c>
      <c r="R2167" s="27">
        <v>0</v>
      </c>
      <c r="S2167" s="27">
        <v>0</v>
      </c>
      <c r="T2167" s="20">
        <f>Ugovori_OPULJP[[#This Row],[Bespovratna sredstva - Ukupno (EU+Nac) HRK
= Ukupna ugovorena vrijednost bespovratnih sredstava]]+Ugovori_OPULJP[[#This Row],[Javni doprinos korisnika - HRK]]+Ugovori_OPULJP[[#This Row],[Privatni doprinos korisnika - HRK]]</f>
        <v>1999793.99</v>
      </c>
      <c r="U2167" s="44" t="s">
        <v>32</v>
      </c>
      <c r="V2167" s="44" t="s">
        <v>29</v>
      </c>
      <c r="W2167" s="21" t="s">
        <v>7741</v>
      </c>
      <c r="X2167" s="31" t="s">
        <v>5041</v>
      </c>
      <c r="Y2167" s="11"/>
    </row>
    <row r="2168" spans="1:25" ht="51" customHeight="1" x14ac:dyDescent="0.2">
      <c r="A2168" s="28" t="s">
        <v>7742</v>
      </c>
      <c r="B2168" s="24" t="s">
        <v>700</v>
      </c>
      <c r="C2168" s="21" t="s">
        <v>5477</v>
      </c>
      <c r="D2168" s="21" t="s">
        <v>7401</v>
      </c>
      <c r="E2168" s="44" t="s">
        <v>74</v>
      </c>
      <c r="F2168" s="23" t="s">
        <v>7743</v>
      </c>
      <c r="G2168" s="23" t="s">
        <v>5616</v>
      </c>
      <c r="H2168" s="29">
        <v>44383</v>
      </c>
      <c r="I2168" s="29">
        <v>44991</v>
      </c>
      <c r="J2168" s="29" t="str">
        <f ca="1">IF(Ugovori_OPULJP[[#This Row],[DATUM ZAVRŠETKA OPERACIJE]]&lt;TODAY(),"završen","u provedbi")</f>
        <v>u provedbi</v>
      </c>
      <c r="K2168" s="22" t="s">
        <v>31</v>
      </c>
      <c r="L2168" s="22" t="s">
        <v>31</v>
      </c>
      <c r="M2168" s="42">
        <v>0.85</v>
      </c>
      <c r="N2168" s="42">
        <v>0.15</v>
      </c>
      <c r="O2168" s="27">
        <f>Ugovori_OPULJP[[#This Row],[Bespovratna sredstva - Ukupno (EU+Nac) HRK
= Ukupna ugovorena vrijednost bespovratnih sredstava]]*Ugovori_OPULJP[[#This Row],[EU STOPA SUFINANCIRANJA %
EU CO-FINANCING RATE %]]</f>
        <v>424575</v>
      </c>
      <c r="P2168" s="27">
        <f>Ugovori_OPULJP[[#This Row],[Bespovratna sredstva - Ukupno (EU+Nac) HRK
= Ukupna ugovorena vrijednost bespovratnih sredstava]]*Ugovori_OPULJP[[#This Row],[STOPA NACIONALNOG SUFINANCIRANJA %]]</f>
        <v>74925</v>
      </c>
      <c r="Q2168" s="20">
        <v>499500</v>
      </c>
      <c r="R2168" s="27">
        <v>0</v>
      </c>
      <c r="S2168" s="27">
        <v>0</v>
      </c>
      <c r="T2168" s="20">
        <f>Ugovori_OPULJP[[#This Row],[Bespovratna sredstva - Ukupno (EU+Nac) HRK
= Ukupna ugovorena vrijednost bespovratnih sredstava]]+Ugovori_OPULJP[[#This Row],[Javni doprinos korisnika - HRK]]+Ugovori_OPULJP[[#This Row],[Privatni doprinos korisnika - HRK]]</f>
        <v>499500</v>
      </c>
      <c r="U2168" s="44" t="s">
        <v>32</v>
      </c>
      <c r="V2168" s="44" t="s">
        <v>29</v>
      </c>
      <c r="W2168" s="21" t="s">
        <v>7744</v>
      </c>
      <c r="X2168" s="31" t="s">
        <v>5041</v>
      </c>
      <c r="Y2168" s="11"/>
    </row>
    <row r="2169" spans="1:25" ht="51" customHeight="1" x14ac:dyDescent="0.2">
      <c r="A2169" s="28" t="s">
        <v>7745</v>
      </c>
      <c r="B2169" s="24" t="s">
        <v>700</v>
      </c>
      <c r="C2169" s="21" t="s">
        <v>5477</v>
      </c>
      <c r="D2169" s="21" t="s">
        <v>7401</v>
      </c>
      <c r="E2169" s="44" t="s">
        <v>74</v>
      </c>
      <c r="F2169" s="23" t="s">
        <v>7746</v>
      </c>
      <c r="G2169" s="23" t="s">
        <v>7747</v>
      </c>
      <c r="H2169" s="29">
        <v>44383</v>
      </c>
      <c r="I2169" s="29">
        <v>44991</v>
      </c>
      <c r="J2169" s="29" t="str">
        <f ca="1">IF(Ugovori_OPULJP[[#This Row],[DATUM ZAVRŠETKA OPERACIJE]]&lt;TODAY(),"završen","u provedbi")</f>
        <v>u provedbi</v>
      </c>
      <c r="K2169" s="22" t="s">
        <v>2600</v>
      </c>
      <c r="L2169" s="22" t="s">
        <v>97</v>
      </c>
      <c r="M2169" s="42">
        <v>0.85</v>
      </c>
      <c r="N2169" s="42">
        <v>0.15</v>
      </c>
      <c r="O2169" s="27">
        <f>Ugovori_OPULJP[[#This Row],[Bespovratna sredstva - Ukupno (EU+Nac) HRK
= Ukupna ugovorena vrijednost bespovratnih sredstava]]*Ugovori_OPULJP[[#This Row],[EU STOPA SUFINANCIRANJA %
EU CO-FINANCING RATE %]]</f>
        <v>425000</v>
      </c>
      <c r="P2169" s="27">
        <f>Ugovori_OPULJP[[#This Row],[Bespovratna sredstva - Ukupno (EU+Nac) HRK
= Ukupna ugovorena vrijednost bespovratnih sredstava]]*Ugovori_OPULJP[[#This Row],[STOPA NACIONALNOG SUFINANCIRANJA %]]</f>
        <v>75000</v>
      </c>
      <c r="Q2169" s="20">
        <v>500000</v>
      </c>
      <c r="R2169" s="27">
        <v>0</v>
      </c>
      <c r="S2169" s="27">
        <v>0</v>
      </c>
      <c r="T2169" s="20">
        <f>Ugovori_OPULJP[[#This Row],[Bespovratna sredstva - Ukupno (EU+Nac) HRK
= Ukupna ugovorena vrijednost bespovratnih sredstava]]+Ugovori_OPULJP[[#This Row],[Javni doprinos korisnika - HRK]]+Ugovori_OPULJP[[#This Row],[Privatni doprinos korisnika - HRK]]</f>
        <v>500000</v>
      </c>
      <c r="U2169" s="44" t="s">
        <v>32</v>
      </c>
      <c r="V2169" s="44" t="s">
        <v>29</v>
      </c>
      <c r="W2169" s="21" t="s">
        <v>7748</v>
      </c>
      <c r="X2169" s="31" t="s">
        <v>5041</v>
      </c>
      <c r="Y2169" s="11"/>
    </row>
    <row r="2170" spans="1:25" ht="51" customHeight="1" x14ac:dyDescent="0.2">
      <c r="A2170" s="28" t="s">
        <v>7749</v>
      </c>
      <c r="B2170" s="24" t="s">
        <v>700</v>
      </c>
      <c r="C2170" s="21" t="s">
        <v>5477</v>
      </c>
      <c r="D2170" s="21" t="s">
        <v>7401</v>
      </c>
      <c r="E2170" s="44" t="s">
        <v>74</v>
      </c>
      <c r="F2170" s="23" t="s">
        <v>7750</v>
      </c>
      <c r="G2170" s="23" t="s">
        <v>7660</v>
      </c>
      <c r="H2170" s="29">
        <v>44378</v>
      </c>
      <c r="I2170" s="29">
        <v>44986</v>
      </c>
      <c r="J2170" s="29" t="str">
        <f ca="1">IF(Ugovori_OPULJP[[#This Row],[DATUM ZAVRŠETKA OPERACIJE]]&lt;TODAY(),"završen","u provedbi")</f>
        <v>u provedbi</v>
      </c>
      <c r="K2170" s="22" t="s">
        <v>31</v>
      </c>
      <c r="L2170" s="22" t="s">
        <v>31</v>
      </c>
      <c r="M2170" s="42">
        <v>0.85</v>
      </c>
      <c r="N2170" s="42">
        <v>0.15</v>
      </c>
      <c r="O2170" s="27">
        <f>Ugovori_OPULJP[[#This Row],[Bespovratna sredstva - Ukupno (EU+Nac) HRK
= Ukupna ugovorena vrijednost bespovratnih sredstava]]*Ugovori_OPULJP[[#This Row],[EU STOPA SUFINANCIRANJA %
EU CO-FINANCING RATE %]]</f>
        <v>424852.1</v>
      </c>
      <c r="P2170" s="27">
        <f>Ugovori_OPULJP[[#This Row],[Bespovratna sredstva - Ukupno (EU+Nac) HRK
= Ukupna ugovorena vrijednost bespovratnih sredstava]]*Ugovori_OPULJP[[#This Row],[STOPA NACIONALNOG SUFINANCIRANJA %]]</f>
        <v>74973.899999999994</v>
      </c>
      <c r="Q2170" s="20">
        <v>499826</v>
      </c>
      <c r="R2170" s="27">
        <v>0</v>
      </c>
      <c r="S2170" s="27">
        <v>0</v>
      </c>
      <c r="T2170" s="20">
        <f>Ugovori_OPULJP[[#This Row],[Bespovratna sredstva - Ukupno (EU+Nac) HRK
= Ukupna ugovorena vrijednost bespovratnih sredstava]]+Ugovori_OPULJP[[#This Row],[Javni doprinos korisnika - HRK]]+Ugovori_OPULJP[[#This Row],[Privatni doprinos korisnika - HRK]]</f>
        <v>499826</v>
      </c>
      <c r="U2170" s="44" t="s">
        <v>32</v>
      </c>
      <c r="V2170" s="44" t="s">
        <v>29</v>
      </c>
      <c r="W2170" s="21" t="s">
        <v>7751</v>
      </c>
      <c r="X2170" s="31" t="s">
        <v>5041</v>
      </c>
      <c r="Y2170" s="11"/>
    </row>
    <row r="2171" spans="1:25" ht="51" customHeight="1" x14ac:dyDescent="0.2">
      <c r="A2171" s="28" t="s">
        <v>7752</v>
      </c>
      <c r="B2171" s="24" t="s">
        <v>700</v>
      </c>
      <c r="C2171" s="21" t="s">
        <v>5477</v>
      </c>
      <c r="D2171" s="21" t="s">
        <v>7401</v>
      </c>
      <c r="E2171" s="44" t="s">
        <v>74</v>
      </c>
      <c r="F2171" s="23" t="s">
        <v>7753</v>
      </c>
      <c r="G2171" s="23" t="s">
        <v>2535</v>
      </c>
      <c r="H2171" s="29">
        <v>44378</v>
      </c>
      <c r="I2171" s="29">
        <v>44986</v>
      </c>
      <c r="J2171" s="29" t="str">
        <f ca="1">IF(Ugovori_OPULJP[[#This Row],[DATUM ZAVRŠETKA OPERACIJE]]&lt;TODAY(),"završen","u provedbi")</f>
        <v>u provedbi</v>
      </c>
      <c r="K2171" s="22" t="s">
        <v>152</v>
      </c>
      <c r="L2171" s="22" t="s">
        <v>31</v>
      </c>
      <c r="M2171" s="42">
        <v>0.85</v>
      </c>
      <c r="N2171" s="42">
        <v>0.15</v>
      </c>
      <c r="O2171" s="27">
        <f>Ugovori_OPULJP[[#This Row],[Bespovratna sredstva - Ukupno (EU+Nac) HRK
= Ukupna ugovorena vrijednost bespovratnih sredstava]]*Ugovori_OPULJP[[#This Row],[EU STOPA SUFINANCIRANJA %
EU CO-FINANCING RATE %]]</f>
        <v>424830</v>
      </c>
      <c r="P2171" s="27">
        <f>Ugovori_OPULJP[[#This Row],[Bespovratna sredstva - Ukupno (EU+Nac) HRK
= Ukupna ugovorena vrijednost bespovratnih sredstava]]*Ugovori_OPULJP[[#This Row],[STOPA NACIONALNOG SUFINANCIRANJA %]]</f>
        <v>74970</v>
      </c>
      <c r="Q2171" s="20">
        <v>499800</v>
      </c>
      <c r="R2171" s="27">
        <v>0</v>
      </c>
      <c r="S2171" s="27">
        <v>0</v>
      </c>
      <c r="T2171" s="20">
        <f>Ugovori_OPULJP[[#This Row],[Bespovratna sredstva - Ukupno (EU+Nac) HRK
= Ukupna ugovorena vrijednost bespovratnih sredstava]]+Ugovori_OPULJP[[#This Row],[Javni doprinos korisnika - HRK]]+Ugovori_OPULJP[[#This Row],[Privatni doprinos korisnika - HRK]]</f>
        <v>499800</v>
      </c>
      <c r="U2171" s="44" t="s">
        <v>32</v>
      </c>
      <c r="V2171" s="44" t="s">
        <v>29</v>
      </c>
      <c r="W2171" s="21" t="s">
        <v>7754</v>
      </c>
      <c r="X2171" s="31" t="s">
        <v>5041</v>
      </c>
      <c r="Y2171" s="11"/>
    </row>
    <row r="2172" spans="1:25" ht="51" customHeight="1" x14ac:dyDescent="0.2">
      <c r="A2172" s="28" t="s">
        <v>7755</v>
      </c>
      <c r="B2172" s="24" t="s">
        <v>700</v>
      </c>
      <c r="C2172" s="21" t="s">
        <v>5477</v>
      </c>
      <c r="D2172" s="21" t="s">
        <v>7401</v>
      </c>
      <c r="E2172" s="44" t="s">
        <v>74</v>
      </c>
      <c r="F2172" s="23" t="s">
        <v>7756</v>
      </c>
      <c r="G2172" s="23" t="s">
        <v>3085</v>
      </c>
      <c r="H2172" s="29">
        <v>44377</v>
      </c>
      <c r="I2172" s="29">
        <v>44985</v>
      </c>
      <c r="J2172" s="29" t="str">
        <f ca="1">IF(Ugovori_OPULJP[[#This Row],[DATUM ZAVRŠETKA OPERACIJE]]&lt;TODAY(),"završen","u provedbi")</f>
        <v>u provedbi</v>
      </c>
      <c r="K2172" s="22" t="s">
        <v>82</v>
      </c>
      <c r="L2172" s="18" t="s">
        <v>82</v>
      </c>
      <c r="M2172" s="42">
        <v>0.85</v>
      </c>
      <c r="N2172" s="42">
        <v>0.15</v>
      </c>
      <c r="O2172" s="27">
        <f>Ugovori_OPULJP[[#This Row],[Bespovratna sredstva - Ukupno (EU+Nac) HRK
= Ukupna ugovorena vrijednost bespovratnih sredstava]]*Ugovori_OPULJP[[#This Row],[EU STOPA SUFINANCIRANJA %
EU CO-FINANCING RATE %]]</f>
        <v>418506</v>
      </c>
      <c r="P2172" s="27">
        <f>Ugovori_OPULJP[[#This Row],[Bespovratna sredstva - Ukupno (EU+Nac) HRK
= Ukupna ugovorena vrijednost bespovratnih sredstava]]*Ugovori_OPULJP[[#This Row],[STOPA NACIONALNOG SUFINANCIRANJA %]]</f>
        <v>73854</v>
      </c>
      <c r="Q2172" s="20">
        <v>492360</v>
      </c>
      <c r="R2172" s="27">
        <v>0</v>
      </c>
      <c r="S2172" s="27">
        <v>0</v>
      </c>
      <c r="T2172" s="20">
        <f>Ugovori_OPULJP[[#This Row],[Bespovratna sredstva - Ukupno (EU+Nac) HRK
= Ukupna ugovorena vrijednost bespovratnih sredstava]]+Ugovori_OPULJP[[#This Row],[Javni doprinos korisnika - HRK]]+Ugovori_OPULJP[[#This Row],[Privatni doprinos korisnika - HRK]]</f>
        <v>492360</v>
      </c>
      <c r="U2172" s="44" t="s">
        <v>32</v>
      </c>
      <c r="V2172" s="44" t="s">
        <v>29</v>
      </c>
      <c r="W2172" s="21" t="s">
        <v>7757</v>
      </c>
      <c r="X2172" s="31" t="s">
        <v>5041</v>
      </c>
      <c r="Y2172" s="11"/>
    </row>
    <row r="2173" spans="1:25" ht="51" customHeight="1" x14ac:dyDescent="0.2">
      <c r="A2173" s="28" t="s">
        <v>7758</v>
      </c>
      <c r="B2173" s="24" t="s">
        <v>700</v>
      </c>
      <c r="C2173" s="21" t="s">
        <v>5477</v>
      </c>
      <c r="D2173" s="21" t="s">
        <v>7401</v>
      </c>
      <c r="E2173" s="44" t="s">
        <v>74</v>
      </c>
      <c r="F2173" s="23" t="s">
        <v>7759</v>
      </c>
      <c r="G2173" s="23" t="s">
        <v>6762</v>
      </c>
      <c r="H2173" s="29">
        <v>44378</v>
      </c>
      <c r="I2173" s="29">
        <v>44986</v>
      </c>
      <c r="J2173" s="29" t="str">
        <f ca="1">IF(Ugovori_OPULJP[[#This Row],[DATUM ZAVRŠETKA OPERACIJE]]&lt;TODAY(),"završen","u provedbi")</f>
        <v>u provedbi</v>
      </c>
      <c r="K2173" s="22" t="s">
        <v>7760</v>
      </c>
      <c r="L2173" s="22" t="s">
        <v>31</v>
      </c>
      <c r="M2173" s="42">
        <v>0.85</v>
      </c>
      <c r="N2173" s="42">
        <v>0.15</v>
      </c>
      <c r="O2173" s="27">
        <f>Ugovori_OPULJP[[#This Row],[Bespovratna sredstva - Ukupno (EU+Nac) HRK
= Ukupna ugovorena vrijednost bespovratnih sredstava]]*Ugovori_OPULJP[[#This Row],[EU STOPA SUFINANCIRANJA %
EU CO-FINANCING RATE %]]</f>
        <v>394667.44400000002</v>
      </c>
      <c r="P2173" s="27">
        <f>Ugovori_OPULJP[[#This Row],[Bespovratna sredstva - Ukupno (EU+Nac) HRK
= Ukupna ugovorena vrijednost bespovratnih sredstava]]*Ugovori_OPULJP[[#This Row],[STOPA NACIONALNOG SUFINANCIRANJA %]]</f>
        <v>69647.195999999996</v>
      </c>
      <c r="Q2173" s="20">
        <v>464314.64</v>
      </c>
      <c r="R2173" s="27">
        <v>0</v>
      </c>
      <c r="S2173" s="27">
        <v>0</v>
      </c>
      <c r="T2173" s="20">
        <f>Ugovori_OPULJP[[#This Row],[Bespovratna sredstva - Ukupno (EU+Nac) HRK
= Ukupna ugovorena vrijednost bespovratnih sredstava]]+Ugovori_OPULJP[[#This Row],[Javni doprinos korisnika - HRK]]+Ugovori_OPULJP[[#This Row],[Privatni doprinos korisnika - HRK]]</f>
        <v>464314.64</v>
      </c>
      <c r="U2173" s="44" t="s">
        <v>32</v>
      </c>
      <c r="V2173" s="44" t="s">
        <v>29</v>
      </c>
      <c r="W2173" s="21" t="s">
        <v>7761</v>
      </c>
      <c r="X2173" s="31" t="s">
        <v>5041</v>
      </c>
      <c r="Y2173" s="11"/>
    </row>
    <row r="2174" spans="1:25" ht="51" customHeight="1" x14ac:dyDescent="0.2">
      <c r="A2174" s="28" t="s">
        <v>7762</v>
      </c>
      <c r="B2174" s="24" t="s">
        <v>700</v>
      </c>
      <c r="C2174" s="21" t="s">
        <v>5477</v>
      </c>
      <c r="D2174" s="21" t="s">
        <v>7401</v>
      </c>
      <c r="E2174" s="44" t="s">
        <v>74</v>
      </c>
      <c r="F2174" s="23" t="s">
        <v>7763</v>
      </c>
      <c r="G2174" s="37" t="s">
        <v>2424</v>
      </c>
      <c r="H2174" s="29">
        <v>44378</v>
      </c>
      <c r="I2174" s="29">
        <v>44986</v>
      </c>
      <c r="J2174" s="29" t="str">
        <f ca="1">IF(Ugovori_OPULJP[[#This Row],[DATUM ZAVRŠETKA OPERACIJE]]&lt;TODAY(),"završen","u provedbi")</f>
        <v>u provedbi</v>
      </c>
      <c r="K2174" s="22" t="s">
        <v>556</v>
      </c>
      <c r="L2174" s="22" t="s">
        <v>556</v>
      </c>
      <c r="M2174" s="42">
        <v>0.85</v>
      </c>
      <c r="N2174" s="42">
        <v>0.15</v>
      </c>
      <c r="O2174" s="27">
        <f>Ugovori_OPULJP[[#This Row],[Bespovratna sredstva - Ukupno (EU+Nac) HRK
= Ukupna ugovorena vrijednost bespovratnih sredstava]]*Ugovori_OPULJP[[#This Row],[EU STOPA SUFINANCIRANJA %
EU CO-FINANCING RATE %]]</f>
        <v>424973.36949999997</v>
      </c>
      <c r="P2174" s="27">
        <f>Ugovori_OPULJP[[#This Row],[Bespovratna sredstva - Ukupno (EU+Nac) HRK
= Ukupna ugovorena vrijednost bespovratnih sredstava]]*Ugovori_OPULJP[[#This Row],[STOPA NACIONALNOG SUFINANCIRANJA %]]</f>
        <v>74995.300499999998</v>
      </c>
      <c r="Q2174" s="20">
        <v>499968.67</v>
      </c>
      <c r="R2174" s="27">
        <v>0</v>
      </c>
      <c r="S2174" s="27">
        <v>0</v>
      </c>
      <c r="T2174" s="20">
        <f>Ugovori_OPULJP[[#This Row],[Bespovratna sredstva - Ukupno (EU+Nac) HRK
= Ukupna ugovorena vrijednost bespovratnih sredstava]]+Ugovori_OPULJP[[#This Row],[Javni doprinos korisnika - HRK]]+Ugovori_OPULJP[[#This Row],[Privatni doprinos korisnika - HRK]]</f>
        <v>499968.67</v>
      </c>
      <c r="U2174" s="44" t="s">
        <v>32</v>
      </c>
      <c r="V2174" s="44" t="s">
        <v>29</v>
      </c>
      <c r="W2174" s="21" t="s">
        <v>7764</v>
      </c>
      <c r="X2174" s="31" t="s">
        <v>5041</v>
      </c>
      <c r="Y2174" s="11"/>
    </row>
    <row r="2175" spans="1:25" ht="51" customHeight="1" x14ac:dyDescent="0.2">
      <c r="A2175" s="28" t="s">
        <v>7765</v>
      </c>
      <c r="B2175" s="24" t="s">
        <v>700</v>
      </c>
      <c r="C2175" s="21" t="s">
        <v>5477</v>
      </c>
      <c r="D2175" s="21" t="s">
        <v>7401</v>
      </c>
      <c r="E2175" s="44" t="s">
        <v>74</v>
      </c>
      <c r="F2175" s="23" t="s">
        <v>7766</v>
      </c>
      <c r="G2175" s="23" t="s">
        <v>7767</v>
      </c>
      <c r="H2175" s="29">
        <v>44378</v>
      </c>
      <c r="I2175" s="29">
        <v>44986</v>
      </c>
      <c r="J2175" s="29" t="str">
        <f ca="1">IF(Ugovori_OPULJP[[#This Row],[DATUM ZAVRŠETKA OPERACIJE]]&lt;TODAY(),"završen","u provedbi")</f>
        <v>u provedbi</v>
      </c>
      <c r="K2175" s="22" t="s">
        <v>320</v>
      </c>
      <c r="L2175" s="22" t="s">
        <v>320</v>
      </c>
      <c r="M2175" s="42">
        <v>0.85</v>
      </c>
      <c r="N2175" s="42">
        <v>0.15</v>
      </c>
      <c r="O2175" s="27">
        <f>Ugovori_OPULJP[[#This Row],[Bespovratna sredstva - Ukupno (EU+Nac) HRK
= Ukupna ugovorena vrijednost bespovratnih sredstava]]*Ugovori_OPULJP[[#This Row],[EU STOPA SUFINANCIRANJA %
EU CO-FINANCING RATE %]]</f>
        <v>351449.5</v>
      </c>
      <c r="P2175" s="27">
        <f>Ugovori_OPULJP[[#This Row],[Bespovratna sredstva - Ukupno (EU+Nac) HRK
= Ukupna ugovorena vrijednost bespovratnih sredstava]]*Ugovori_OPULJP[[#This Row],[STOPA NACIONALNOG SUFINANCIRANJA %]]</f>
        <v>62020.5</v>
      </c>
      <c r="Q2175" s="20">
        <v>413470</v>
      </c>
      <c r="R2175" s="27">
        <v>0</v>
      </c>
      <c r="S2175" s="27">
        <v>0</v>
      </c>
      <c r="T2175" s="20">
        <f>Ugovori_OPULJP[[#This Row],[Bespovratna sredstva - Ukupno (EU+Nac) HRK
= Ukupna ugovorena vrijednost bespovratnih sredstava]]+Ugovori_OPULJP[[#This Row],[Javni doprinos korisnika - HRK]]+Ugovori_OPULJP[[#This Row],[Privatni doprinos korisnika - HRK]]</f>
        <v>413470</v>
      </c>
      <c r="U2175" s="44" t="s">
        <v>32</v>
      </c>
      <c r="V2175" s="44" t="s">
        <v>29</v>
      </c>
      <c r="W2175" s="21" t="s">
        <v>7768</v>
      </c>
      <c r="X2175" s="31" t="s">
        <v>5041</v>
      </c>
      <c r="Y2175" s="11"/>
    </row>
    <row r="2176" spans="1:25" ht="51" customHeight="1" x14ac:dyDescent="0.2">
      <c r="A2176" s="28" t="s">
        <v>7769</v>
      </c>
      <c r="B2176" s="24" t="s">
        <v>700</v>
      </c>
      <c r="C2176" s="21" t="s">
        <v>5477</v>
      </c>
      <c r="D2176" s="21" t="s">
        <v>7401</v>
      </c>
      <c r="E2176" s="44" t="s">
        <v>74</v>
      </c>
      <c r="F2176" s="23" t="s">
        <v>7770</v>
      </c>
      <c r="G2176" s="23" t="s">
        <v>3152</v>
      </c>
      <c r="H2176" s="29">
        <v>44378</v>
      </c>
      <c r="I2176" s="29">
        <v>44986</v>
      </c>
      <c r="J2176" s="29" t="str">
        <f ca="1">IF(Ugovori_OPULJP[[#This Row],[DATUM ZAVRŠETKA OPERACIJE]]&lt;TODAY(),"završen","u provedbi")</f>
        <v>u provedbi</v>
      </c>
      <c r="K2176" s="22" t="s">
        <v>354</v>
      </c>
      <c r="L2176" s="22" t="s">
        <v>354</v>
      </c>
      <c r="M2176" s="42">
        <v>0.85</v>
      </c>
      <c r="N2176" s="42">
        <v>0.15</v>
      </c>
      <c r="O2176" s="27">
        <f>Ugovori_OPULJP[[#This Row],[Bespovratna sredstva - Ukupno (EU+Nac) HRK
= Ukupna ugovorena vrijednost bespovratnih sredstava]]*Ugovori_OPULJP[[#This Row],[EU STOPA SUFINANCIRANJA %
EU CO-FINANCING RATE %]]</f>
        <v>389453</v>
      </c>
      <c r="P2176" s="27">
        <f>Ugovori_OPULJP[[#This Row],[Bespovratna sredstva - Ukupno (EU+Nac) HRK
= Ukupna ugovorena vrijednost bespovratnih sredstava]]*Ugovori_OPULJP[[#This Row],[STOPA NACIONALNOG SUFINANCIRANJA %]]</f>
        <v>68727</v>
      </c>
      <c r="Q2176" s="20">
        <v>458180</v>
      </c>
      <c r="R2176" s="27">
        <v>0</v>
      </c>
      <c r="S2176" s="27">
        <v>0</v>
      </c>
      <c r="T2176" s="20">
        <f>Ugovori_OPULJP[[#This Row],[Bespovratna sredstva - Ukupno (EU+Nac) HRK
= Ukupna ugovorena vrijednost bespovratnih sredstava]]+Ugovori_OPULJP[[#This Row],[Javni doprinos korisnika - HRK]]+Ugovori_OPULJP[[#This Row],[Privatni doprinos korisnika - HRK]]</f>
        <v>458180</v>
      </c>
      <c r="U2176" s="44" t="s">
        <v>32</v>
      </c>
      <c r="V2176" s="44" t="s">
        <v>29</v>
      </c>
      <c r="W2176" s="21" t="s">
        <v>7771</v>
      </c>
      <c r="X2176" s="31" t="s">
        <v>5041</v>
      </c>
      <c r="Y2176" s="11"/>
    </row>
    <row r="2177" spans="1:25" ht="51" customHeight="1" x14ac:dyDescent="0.2">
      <c r="A2177" s="28" t="s">
        <v>7772</v>
      </c>
      <c r="B2177" s="24" t="s">
        <v>700</v>
      </c>
      <c r="C2177" s="21" t="s">
        <v>5477</v>
      </c>
      <c r="D2177" s="21" t="s">
        <v>7773</v>
      </c>
      <c r="E2177" s="44" t="s">
        <v>74</v>
      </c>
      <c r="F2177" s="23" t="s">
        <v>7774</v>
      </c>
      <c r="G2177" s="23" t="s">
        <v>7775</v>
      </c>
      <c r="H2177" s="29">
        <v>44376</v>
      </c>
      <c r="I2177" s="29">
        <v>45106</v>
      </c>
      <c r="J2177" s="29" t="str">
        <f ca="1">IF(Ugovori_OPULJP[[#This Row],[DATUM ZAVRŠETKA OPERACIJE]]&lt;TODAY(),"završen","u provedbi")</f>
        <v>u provedbi</v>
      </c>
      <c r="K2177" s="22" t="s">
        <v>248</v>
      </c>
      <c r="L2177" s="22" t="s">
        <v>248</v>
      </c>
      <c r="M2177" s="65" t="s">
        <v>3052</v>
      </c>
      <c r="N2177" s="42">
        <v>0.15</v>
      </c>
      <c r="O2177" s="27">
        <f>Ugovori_OPULJP[[#This Row],[Bespovratna sredstva - Ukupno (EU+Nac) HRK
= Ukupna ugovorena vrijednost bespovratnih sredstava]]*Ugovori_OPULJP[[#This Row],[EU STOPA SUFINANCIRANJA %
EU CO-FINANCING RATE %]]</f>
        <v>1622235.8459999999</v>
      </c>
      <c r="P2177" s="27">
        <f>Ugovori_OPULJP[[#This Row],[Bespovratna sredstva - Ukupno (EU+Nac) HRK
= Ukupna ugovorena vrijednost bespovratnih sredstava]]*Ugovori_OPULJP[[#This Row],[STOPA NACIONALNOG SUFINANCIRANJA %]]</f>
        <v>286276.91399999999</v>
      </c>
      <c r="Q2177" s="20">
        <v>1908512.76</v>
      </c>
      <c r="R2177" s="27">
        <v>0</v>
      </c>
      <c r="S2177" s="27">
        <v>0</v>
      </c>
      <c r="T2177" s="20">
        <f>Ugovori_OPULJP[[#This Row],[Bespovratna sredstva - Ukupno (EU+Nac) HRK
= Ukupna ugovorena vrijednost bespovratnih sredstava]]+Ugovori_OPULJP[[#This Row],[Javni doprinos korisnika - HRK]]+Ugovori_OPULJP[[#This Row],[Privatni doprinos korisnika - HRK]]</f>
        <v>1908512.76</v>
      </c>
      <c r="U2177" s="44" t="s">
        <v>32</v>
      </c>
      <c r="V2177" s="44" t="s">
        <v>29</v>
      </c>
      <c r="W2177" s="21" t="s">
        <v>7776</v>
      </c>
      <c r="X2177" s="31" t="s">
        <v>704</v>
      </c>
      <c r="Y2177" s="11"/>
    </row>
    <row r="2178" spans="1:25" ht="51" customHeight="1" x14ac:dyDescent="0.2">
      <c r="A2178" s="28" t="s">
        <v>7777</v>
      </c>
      <c r="B2178" s="24" t="s">
        <v>700</v>
      </c>
      <c r="C2178" s="21" t="s">
        <v>5477</v>
      </c>
      <c r="D2178" s="21" t="s">
        <v>7773</v>
      </c>
      <c r="E2178" s="44" t="s">
        <v>74</v>
      </c>
      <c r="F2178" s="23" t="s">
        <v>7778</v>
      </c>
      <c r="G2178" s="23" t="s">
        <v>7779</v>
      </c>
      <c r="H2178" s="29">
        <v>44319</v>
      </c>
      <c r="I2178" s="29">
        <v>45049</v>
      </c>
      <c r="J2178" s="29" t="str">
        <f ca="1">IF(Ugovori_OPULJP[[#This Row],[DATUM ZAVRŠETKA OPERACIJE]]&lt;TODAY(),"završen","u provedbi")</f>
        <v>u provedbi</v>
      </c>
      <c r="K2178" s="22" t="s">
        <v>31</v>
      </c>
      <c r="L2178" s="18" t="s">
        <v>153</v>
      </c>
      <c r="M2178" s="42">
        <v>0.85</v>
      </c>
      <c r="N2178" s="42">
        <v>0.15</v>
      </c>
      <c r="O2178" s="27">
        <f>Ugovori_OPULJP[[#This Row],[Bespovratna sredstva - Ukupno (EU+Nac) HRK
= Ukupna ugovorena vrijednost bespovratnih sredstava]]*Ugovori_OPULJP[[#This Row],[EU STOPA SUFINANCIRANJA %
EU CO-FINANCING RATE %]]</f>
        <v>1375404.7625</v>
      </c>
      <c r="P2178" s="27">
        <f>Ugovori_OPULJP[[#This Row],[Bespovratna sredstva - Ukupno (EU+Nac) HRK
= Ukupna ugovorena vrijednost bespovratnih sredstava]]*Ugovori_OPULJP[[#This Row],[STOPA NACIONALNOG SUFINANCIRANJA %]]</f>
        <v>242718.48749999999</v>
      </c>
      <c r="Q2178" s="20">
        <v>1618123.25</v>
      </c>
      <c r="R2178" s="27">
        <v>0</v>
      </c>
      <c r="S2178" s="27">
        <v>0</v>
      </c>
      <c r="T2178" s="20">
        <f>Ugovori_OPULJP[[#This Row],[Bespovratna sredstva - Ukupno (EU+Nac) HRK
= Ukupna ugovorena vrijednost bespovratnih sredstava]]+Ugovori_OPULJP[[#This Row],[Javni doprinos korisnika - HRK]]+Ugovori_OPULJP[[#This Row],[Privatni doprinos korisnika - HRK]]</f>
        <v>1618123.25</v>
      </c>
      <c r="U2178" s="17" t="s">
        <v>32</v>
      </c>
      <c r="V2178" s="17" t="s">
        <v>29</v>
      </c>
      <c r="W2178" s="21" t="s">
        <v>7780</v>
      </c>
      <c r="X2178" s="31" t="s">
        <v>704</v>
      </c>
      <c r="Y2178" s="11"/>
    </row>
    <row r="2179" spans="1:25" ht="51" customHeight="1" x14ac:dyDescent="0.2">
      <c r="A2179" s="28" t="s">
        <v>7781</v>
      </c>
      <c r="B2179" s="24" t="s">
        <v>700</v>
      </c>
      <c r="C2179" s="21" t="s">
        <v>5477</v>
      </c>
      <c r="D2179" s="56" t="s">
        <v>7773</v>
      </c>
      <c r="E2179" s="44" t="s">
        <v>74</v>
      </c>
      <c r="F2179" s="23" t="s">
        <v>7782</v>
      </c>
      <c r="G2179" s="37" t="s">
        <v>7212</v>
      </c>
      <c r="H2179" s="29">
        <v>44316</v>
      </c>
      <c r="I2179" s="29">
        <v>45046</v>
      </c>
      <c r="J2179" s="29" t="s">
        <v>7521</v>
      </c>
      <c r="K2179" s="22" t="s">
        <v>31</v>
      </c>
      <c r="L2179" s="22" t="s">
        <v>31</v>
      </c>
      <c r="M2179" s="42">
        <v>0.85</v>
      </c>
      <c r="N2179" s="42">
        <v>0.15</v>
      </c>
      <c r="O2179" s="27">
        <v>1140686.3999999999</v>
      </c>
      <c r="P2179" s="27">
        <v>201297.6</v>
      </c>
      <c r="Q2179" s="20">
        <v>1341984</v>
      </c>
      <c r="R2179" s="27">
        <v>0</v>
      </c>
      <c r="S2179" s="27">
        <v>0</v>
      </c>
      <c r="T2179" s="20">
        <v>1341984</v>
      </c>
      <c r="U2179" s="44" t="s">
        <v>32</v>
      </c>
      <c r="V2179" s="44" t="s">
        <v>29</v>
      </c>
      <c r="W2179" s="21" t="s">
        <v>7783</v>
      </c>
      <c r="X2179" s="31" t="s">
        <v>704</v>
      </c>
      <c r="Y2179" s="11"/>
    </row>
    <row r="2180" spans="1:25" ht="51" customHeight="1" x14ac:dyDescent="0.2">
      <c r="A2180" s="28" t="s">
        <v>7784</v>
      </c>
      <c r="B2180" s="34" t="s">
        <v>700</v>
      </c>
      <c r="C2180" s="21" t="s">
        <v>5477</v>
      </c>
      <c r="D2180" s="21" t="s">
        <v>7773</v>
      </c>
      <c r="E2180" s="44" t="s">
        <v>74</v>
      </c>
      <c r="F2180" s="23" t="s">
        <v>7785</v>
      </c>
      <c r="G2180" s="23" t="s">
        <v>7786</v>
      </c>
      <c r="H2180" s="29">
        <v>44501</v>
      </c>
      <c r="I2180" s="29">
        <v>45170</v>
      </c>
      <c r="J2180" s="29" t="str">
        <f ca="1">IF(Ugovori_OPULJP[[#This Row],[DATUM ZAVRŠETKA OPERACIJE]]&lt;TODAY(),"završen","u provedbi")</f>
        <v>u provedbi</v>
      </c>
      <c r="K2180" s="22" t="s">
        <v>152</v>
      </c>
      <c r="L2180" s="43" t="s">
        <v>31</v>
      </c>
      <c r="M2180" s="42">
        <v>0.85</v>
      </c>
      <c r="N2180" s="42">
        <v>0.15</v>
      </c>
      <c r="O2180" s="27">
        <f>Ugovori_OPULJP[[#This Row],[Bespovratna sredstva - Ukupno (EU+Nac) HRK
= Ukupna ugovorena vrijednost bespovratnih sredstava]]*Ugovori_OPULJP[[#This Row],[EU STOPA SUFINANCIRANJA %
EU CO-FINANCING RATE %]]</f>
        <v>1699909.05</v>
      </c>
      <c r="P2180" s="27">
        <f>Ugovori_OPULJP[[#This Row],[Bespovratna sredstva - Ukupno (EU+Nac) HRK
= Ukupna ugovorena vrijednost bespovratnih sredstava]]*Ugovori_OPULJP[[#This Row],[STOPA NACIONALNOG SUFINANCIRANJA %]]</f>
        <v>299983.95</v>
      </c>
      <c r="Q2180" s="20">
        <v>1999893</v>
      </c>
      <c r="R2180" s="27">
        <v>0</v>
      </c>
      <c r="S2180" s="27">
        <v>0</v>
      </c>
      <c r="T2180" s="20">
        <f>Ugovori_OPULJP[[#This Row],[Bespovratna sredstva - Ukupno (EU+Nac) HRK
= Ukupna ugovorena vrijednost bespovratnih sredstava]]+Ugovori_OPULJP[[#This Row],[Javni doprinos korisnika - HRK]]+Ugovori_OPULJP[[#This Row],[Privatni doprinos korisnika - HRK]]</f>
        <v>1999893</v>
      </c>
      <c r="U2180" s="44" t="s">
        <v>32</v>
      </c>
      <c r="V2180" s="44" t="s">
        <v>29</v>
      </c>
      <c r="W2180" s="21" t="s">
        <v>7787</v>
      </c>
      <c r="X2180" s="31" t="s">
        <v>704</v>
      </c>
      <c r="Y2180" s="11"/>
    </row>
    <row r="2181" spans="1:25" ht="51" customHeight="1" x14ac:dyDescent="0.2">
      <c r="A2181" s="28" t="s">
        <v>7788</v>
      </c>
      <c r="B2181" s="24" t="s">
        <v>700</v>
      </c>
      <c r="C2181" s="21" t="s">
        <v>5477</v>
      </c>
      <c r="D2181" s="21" t="s">
        <v>7773</v>
      </c>
      <c r="E2181" s="44" t="s">
        <v>74</v>
      </c>
      <c r="F2181" s="23" t="s">
        <v>7789</v>
      </c>
      <c r="G2181" s="37" t="s">
        <v>2137</v>
      </c>
      <c r="H2181" s="29">
        <v>44317</v>
      </c>
      <c r="I2181" s="29">
        <v>45047</v>
      </c>
      <c r="J2181" s="29" t="str">
        <f ca="1">IF(Ugovori_OPULJP[[#This Row],[DATUM ZAVRŠETKA OPERACIJE]]&lt;TODAY(),"završen","u provedbi")</f>
        <v>u provedbi</v>
      </c>
      <c r="K2181" s="22" t="s">
        <v>152</v>
      </c>
      <c r="L2181" s="22" t="s">
        <v>31</v>
      </c>
      <c r="M2181" s="42">
        <v>0.85</v>
      </c>
      <c r="N2181" s="42">
        <v>0.15</v>
      </c>
      <c r="O2181" s="27">
        <f>Ugovori_OPULJP[[#This Row],[Bespovratna sredstva - Ukupno (EU+Nac) HRK
= Ukupna ugovorena vrijednost bespovratnih sredstava]]*Ugovori_OPULJP[[#This Row],[EU STOPA SUFINANCIRANJA %
EU CO-FINANCING RATE %]]</f>
        <v>1685040</v>
      </c>
      <c r="P2181" s="27">
        <f>Ugovori_OPULJP[[#This Row],[Bespovratna sredstva - Ukupno (EU+Nac) HRK
= Ukupna ugovorena vrijednost bespovratnih sredstava]]*Ugovori_OPULJP[[#This Row],[STOPA NACIONALNOG SUFINANCIRANJA %]]</f>
        <v>297360</v>
      </c>
      <c r="Q2181" s="20">
        <v>1982400</v>
      </c>
      <c r="R2181" s="27">
        <v>0</v>
      </c>
      <c r="S2181" s="27">
        <v>0</v>
      </c>
      <c r="T2181" s="20">
        <f>Ugovori_OPULJP[[#This Row],[Bespovratna sredstva - Ukupno (EU+Nac) HRK
= Ukupna ugovorena vrijednost bespovratnih sredstava]]+Ugovori_OPULJP[[#This Row],[Javni doprinos korisnika - HRK]]+Ugovori_OPULJP[[#This Row],[Privatni doprinos korisnika - HRK]]</f>
        <v>1982400</v>
      </c>
      <c r="U2181" s="17" t="s">
        <v>32</v>
      </c>
      <c r="V2181" s="17" t="s">
        <v>29</v>
      </c>
      <c r="W2181" s="21" t="s">
        <v>7790</v>
      </c>
      <c r="X2181" s="31" t="s">
        <v>704</v>
      </c>
      <c r="Y2181" s="11"/>
    </row>
    <row r="2182" spans="1:25" ht="51" customHeight="1" x14ac:dyDescent="0.2">
      <c r="A2182" s="28" t="s">
        <v>7791</v>
      </c>
      <c r="B2182" s="24" t="s">
        <v>700</v>
      </c>
      <c r="C2182" s="21" t="s">
        <v>5477</v>
      </c>
      <c r="D2182" s="21" t="s">
        <v>7773</v>
      </c>
      <c r="E2182" s="44" t="s">
        <v>74</v>
      </c>
      <c r="F2182" s="23" t="s">
        <v>7792</v>
      </c>
      <c r="G2182" s="23" t="s">
        <v>2564</v>
      </c>
      <c r="H2182" s="29">
        <v>44501</v>
      </c>
      <c r="I2182" s="29">
        <v>45231</v>
      </c>
      <c r="J2182" s="29" t="str">
        <f ca="1">IF(Ugovori_OPULJP[[#This Row],[DATUM ZAVRŠETKA OPERACIJE]]&lt;TODAY(),"završen","u provedbi")</f>
        <v>u provedbi</v>
      </c>
      <c r="K2182" s="43" t="s">
        <v>153</v>
      </c>
      <c r="L2182" s="18" t="s">
        <v>153</v>
      </c>
      <c r="M2182" s="42">
        <v>0.85</v>
      </c>
      <c r="N2182" s="42">
        <v>0.15</v>
      </c>
      <c r="O2182" s="27">
        <f>Ugovori_OPULJP[[#This Row],[Bespovratna sredstva - Ukupno (EU+Nac) HRK
= Ukupna ugovorena vrijednost bespovratnih sredstava]]*Ugovori_OPULJP[[#This Row],[EU STOPA SUFINANCIRANJA %
EU CO-FINANCING RATE %]]</f>
        <v>1215792.9015000002</v>
      </c>
      <c r="P2182" s="27">
        <f>Ugovori_OPULJP[[#This Row],[Bespovratna sredstva - Ukupno (EU+Nac) HRK
= Ukupna ugovorena vrijednost bespovratnih sredstava]]*Ugovori_OPULJP[[#This Row],[STOPA NACIONALNOG SUFINANCIRANJA %]]</f>
        <v>214551.68850000002</v>
      </c>
      <c r="Q2182" s="20">
        <v>1430344.59</v>
      </c>
      <c r="R2182" s="27">
        <v>0</v>
      </c>
      <c r="S2182" s="27">
        <v>0</v>
      </c>
      <c r="T2182" s="20">
        <f>Ugovori_OPULJP[[#This Row],[Bespovratna sredstva - Ukupno (EU+Nac) HRK
= Ukupna ugovorena vrijednost bespovratnih sredstava]]+Ugovori_OPULJP[[#This Row],[Javni doprinos korisnika - HRK]]+Ugovori_OPULJP[[#This Row],[Privatni doprinos korisnika - HRK]]</f>
        <v>1430344.59</v>
      </c>
      <c r="U2182" s="44" t="s">
        <v>32</v>
      </c>
      <c r="V2182" s="44" t="s">
        <v>29</v>
      </c>
      <c r="W2182" s="21" t="s">
        <v>7793</v>
      </c>
      <c r="X2182" s="31" t="s">
        <v>704</v>
      </c>
      <c r="Y2182" s="11"/>
    </row>
    <row r="2183" spans="1:25" ht="51" customHeight="1" x14ac:dyDescent="0.2">
      <c r="A2183" s="28" t="s">
        <v>7794</v>
      </c>
      <c r="B2183" s="24" t="s">
        <v>700</v>
      </c>
      <c r="C2183" s="21" t="s">
        <v>5477</v>
      </c>
      <c r="D2183" s="21" t="s">
        <v>7773</v>
      </c>
      <c r="E2183" s="44" t="s">
        <v>74</v>
      </c>
      <c r="F2183" s="23" t="s">
        <v>7795</v>
      </c>
      <c r="G2183" s="37" t="s">
        <v>3668</v>
      </c>
      <c r="H2183" s="29">
        <v>44496</v>
      </c>
      <c r="I2183" s="29">
        <v>45226</v>
      </c>
      <c r="J2183" s="29" t="str">
        <f ca="1">IF(Ugovori_OPULJP[[#This Row],[DATUM ZAVRŠETKA OPERACIJE]]&lt;TODAY(),"završen","u provedbi")</f>
        <v>u provedbi</v>
      </c>
      <c r="K2183" s="22" t="s">
        <v>31</v>
      </c>
      <c r="L2183" s="22" t="s">
        <v>31</v>
      </c>
      <c r="M2183" s="42">
        <v>0.85</v>
      </c>
      <c r="N2183" s="42">
        <v>0.15</v>
      </c>
      <c r="O2183" s="27">
        <f>Ugovori_OPULJP[[#This Row],[Bespovratna sredstva - Ukupno (EU+Nac) HRK
= Ukupna ugovorena vrijednost bespovratnih sredstava]]*Ugovori_OPULJP[[#This Row],[EU STOPA SUFINANCIRANJA %
EU CO-FINANCING RATE %]]</f>
        <v>1695745.716</v>
      </c>
      <c r="P2183" s="27">
        <f>Ugovori_OPULJP[[#This Row],[Bespovratna sredstva - Ukupno (EU+Nac) HRK
= Ukupna ugovorena vrijednost bespovratnih sredstava]]*Ugovori_OPULJP[[#This Row],[STOPA NACIONALNOG SUFINANCIRANJA %]]</f>
        <v>299249.24400000001</v>
      </c>
      <c r="Q2183" s="20">
        <v>1994994.96</v>
      </c>
      <c r="R2183" s="27">
        <v>0</v>
      </c>
      <c r="S2183" s="27">
        <v>0</v>
      </c>
      <c r="T2183" s="20">
        <f>Ugovori_OPULJP[[#This Row],[Bespovratna sredstva - Ukupno (EU+Nac) HRK
= Ukupna ugovorena vrijednost bespovratnih sredstava]]+Ugovori_OPULJP[[#This Row],[Javni doprinos korisnika - HRK]]+Ugovori_OPULJP[[#This Row],[Privatni doprinos korisnika - HRK]]</f>
        <v>1994994.96</v>
      </c>
      <c r="U2183" s="17" t="s">
        <v>32</v>
      </c>
      <c r="V2183" s="17" t="s">
        <v>29</v>
      </c>
      <c r="W2183" s="21" t="s">
        <v>7796</v>
      </c>
      <c r="X2183" s="31" t="s">
        <v>704</v>
      </c>
      <c r="Y2183" s="11"/>
    </row>
    <row r="2184" spans="1:25" ht="51" customHeight="1" x14ac:dyDescent="0.2">
      <c r="A2184" s="87" t="s">
        <v>7797</v>
      </c>
      <c r="B2184" s="24" t="s">
        <v>700</v>
      </c>
      <c r="C2184" s="21" t="s">
        <v>5477</v>
      </c>
      <c r="D2184" s="21" t="s">
        <v>7773</v>
      </c>
      <c r="E2184" s="44" t="s">
        <v>74</v>
      </c>
      <c r="F2184" s="334" t="s">
        <v>7798</v>
      </c>
      <c r="G2184" s="334" t="s">
        <v>7799</v>
      </c>
      <c r="H2184" s="120">
        <v>44315</v>
      </c>
      <c r="I2184" s="120">
        <v>45045</v>
      </c>
      <c r="J2184" s="120" t="str">
        <f ca="1">IF(Ugovori_OPULJP[[#This Row],[DATUM ZAVRŠETKA OPERACIJE]]&lt;TODAY(),"završen","u provedbi")</f>
        <v>u provedbi</v>
      </c>
      <c r="K2184" s="117" t="s">
        <v>31</v>
      </c>
      <c r="L2184" s="121" t="s">
        <v>31</v>
      </c>
      <c r="M2184" s="42">
        <v>0.85</v>
      </c>
      <c r="N2184" s="42">
        <v>0.15</v>
      </c>
      <c r="O2184" s="338">
        <f>Ugovori_OPULJP[[#This Row],[Bespovratna sredstva - Ukupno (EU+Nac) HRK
= Ukupna ugovorena vrijednost bespovratnih sredstava]]*Ugovori_OPULJP[[#This Row],[EU STOPA SUFINANCIRANJA %
EU CO-FINANCING RATE %]]</f>
        <v>1682742.11</v>
      </c>
      <c r="P2184" s="338">
        <f>Ugovori_OPULJP[[#This Row],[Bespovratna sredstva - Ukupno (EU+Nac) HRK
= Ukupna ugovorena vrijednost bespovratnih sredstava]]*Ugovori_OPULJP[[#This Row],[STOPA NACIONALNOG SUFINANCIRANJA %]]</f>
        <v>296954.49</v>
      </c>
      <c r="Q2184" s="340">
        <v>1979696.6</v>
      </c>
      <c r="R2184" s="103">
        <v>0</v>
      </c>
      <c r="S2184" s="103">
        <v>0</v>
      </c>
      <c r="T2184" s="340">
        <f>Ugovori_OPULJP[[#This Row],[Bespovratna sredstva - Ukupno (EU+Nac) HRK
= Ukupna ugovorena vrijednost bespovratnih sredstava]]+Ugovori_OPULJP[[#This Row],[Javni doprinos korisnika - HRK]]+Ugovori_OPULJP[[#This Row],[Privatni doprinos korisnika - HRK]]</f>
        <v>1979696.6</v>
      </c>
      <c r="U2184" s="44" t="s">
        <v>32</v>
      </c>
      <c r="V2184" s="44" t="s">
        <v>29</v>
      </c>
      <c r="W2184" s="21" t="s">
        <v>7800</v>
      </c>
      <c r="X2184" s="31" t="s">
        <v>704</v>
      </c>
      <c r="Y2184" s="11"/>
    </row>
    <row r="2185" spans="1:25" ht="51" customHeight="1" x14ac:dyDescent="0.2">
      <c r="A2185" s="28" t="s">
        <v>7801</v>
      </c>
      <c r="B2185" s="24" t="s">
        <v>700</v>
      </c>
      <c r="C2185" s="21" t="s">
        <v>5477</v>
      </c>
      <c r="D2185" s="21" t="s">
        <v>7773</v>
      </c>
      <c r="E2185" s="44" t="s">
        <v>74</v>
      </c>
      <c r="F2185" s="23" t="s">
        <v>7802</v>
      </c>
      <c r="G2185" s="23" t="s">
        <v>7803</v>
      </c>
      <c r="H2185" s="29">
        <v>44317</v>
      </c>
      <c r="I2185" s="29">
        <v>44866</v>
      </c>
      <c r="J2185" s="29" t="str">
        <f ca="1">IF(Ugovori_OPULJP[[#This Row],[DATUM ZAVRŠETKA OPERACIJE]]&lt;TODAY(),"završen","u provedbi")</f>
        <v>u provedbi</v>
      </c>
      <c r="K2185" s="22" t="s">
        <v>31</v>
      </c>
      <c r="L2185" s="22" t="s">
        <v>31</v>
      </c>
      <c r="M2185" s="42">
        <v>0.85</v>
      </c>
      <c r="N2185" s="42">
        <v>0.15</v>
      </c>
      <c r="O2185" s="27">
        <f>Ugovori_OPULJP[[#This Row],[Bespovratna sredstva - Ukupno (EU+Nac) HRK
= Ukupna ugovorena vrijednost bespovratnih sredstava]]*Ugovori_OPULJP[[#This Row],[EU STOPA SUFINANCIRANJA %
EU CO-FINANCING RATE %]]</f>
        <v>1439870.1564999998</v>
      </c>
      <c r="P2185" s="27">
        <f>Ugovori_OPULJP[[#This Row],[Bespovratna sredstva - Ukupno (EU+Nac) HRK
= Ukupna ugovorena vrijednost bespovratnih sredstava]]*Ugovori_OPULJP[[#This Row],[STOPA NACIONALNOG SUFINANCIRANJA %]]</f>
        <v>254094.73349999997</v>
      </c>
      <c r="Q2185" s="20">
        <v>1693964.89</v>
      </c>
      <c r="R2185" s="27">
        <v>0</v>
      </c>
      <c r="S2185" s="27">
        <v>0</v>
      </c>
      <c r="T2185" s="20">
        <f>Ugovori_OPULJP[[#This Row],[Bespovratna sredstva - Ukupno (EU+Nac) HRK
= Ukupna ugovorena vrijednost bespovratnih sredstava]]+Ugovori_OPULJP[[#This Row],[Javni doprinos korisnika - HRK]]+Ugovori_OPULJP[[#This Row],[Privatni doprinos korisnika - HRK]]</f>
        <v>1693964.89</v>
      </c>
      <c r="U2185" s="17" t="s">
        <v>32</v>
      </c>
      <c r="V2185" s="17" t="s">
        <v>29</v>
      </c>
      <c r="W2185" s="21" t="s">
        <v>7804</v>
      </c>
      <c r="X2185" s="31" t="s">
        <v>704</v>
      </c>
      <c r="Y2185" s="11"/>
    </row>
    <row r="2186" spans="1:25" ht="51" customHeight="1" x14ac:dyDescent="0.2">
      <c r="A2186" s="28" t="s">
        <v>7805</v>
      </c>
      <c r="B2186" s="24" t="s">
        <v>700</v>
      </c>
      <c r="C2186" s="21" t="s">
        <v>5477</v>
      </c>
      <c r="D2186" s="21" t="s">
        <v>7773</v>
      </c>
      <c r="E2186" s="44" t="s">
        <v>74</v>
      </c>
      <c r="F2186" s="23" t="s">
        <v>7806</v>
      </c>
      <c r="G2186" s="23" t="s">
        <v>5630</v>
      </c>
      <c r="H2186" s="29">
        <v>44502</v>
      </c>
      <c r="I2186" s="29">
        <v>45232</v>
      </c>
      <c r="J2186" s="29" t="str">
        <f ca="1">IF(Ugovori_OPULJP[[#This Row],[DATUM ZAVRŠETKA OPERACIJE]]&lt;TODAY(),"završen","u provedbi")</f>
        <v>u provedbi</v>
      </c>
      <c r="K2186" s="43" t="s">
        <v>848</v>
      </c>
      <c r="L2186" s="43" t="s">
        <v>31</v>
      </c>
      <c r="M2186" s="42">
        <v>0.85</v>
      </c>
      <c r="N2186" s="42">
        <v>0.15</v>
      </c>
      <c r="O2186" s="27">
        <f>Ugovori_OPULJP[[#This Row],[Bespovratna sredstva - Ukupno (EU+Nac) HRK
= Ukupna ugovorena vrijednost bespovratnih sredstava]]*Ugovori_OPULJP[[#This Row],[EU STOPA SUFINANCIRANJA %
EU CO-FINANCING RATE %]]</f>
        <v>1699915.561</v>
      </c>
      <c r="P2186" s="27">
        <f>Ugovori_OPULJP[[#This Row],[Bespovratna sredstva - Ukupno (EU+Nac) HRK
= Ukupna ugovorena vrijednost bespovratnih sredstava]]*Ugovori_OPULJP[[#This Row],[STOPA NACIONALNOG SUFINANCIRANJA %]]</f>
        <v>299985.09899999999</v>
      </c>
      <c r="Q2186" s="20">
        <v>1999900.66</v>
      </c>
      <c r="R2186" s="27">
        <v>0</v>
      </c>
      <c r="S2186" s="27">
        <v>0</v>
      </c>
      <c r="T2186" s="20">
        <f>Ugovori_OPULJP[[#This Row],[Bespovratna sredstva - Ukupno (EU+Nac) HRK
= Ukupna ugovorena vrijednost bespovratnih sredstava]]+Ugovori_OPULJP[[#This Row],[Javni doprinos korisnika - HRK]]+Ugovori_OPULJP[[#This Row],[Privatni doprinos korisnika - HRK]]</f>
        <v>1999900.66</v>
      </c>
      <c r="U2186" s="44" t="s">
        <v>32</v>
      </c>
      <c r="V2186" s="44" t="s">
        <v>29</v>
      </c>
      <c r="W2186" s="21" t="s">
        <v>7807</v>
      </c>
      <c r="X2186" s="31" t="s">
        <v>704</v>
      </c>
      <c r="Y2186" s="11"/>
    </row>
    <row r="2187" spans="1:25" ht="51" customHeight="1" x14ac:dyDescent="0.2">
      <c r="A2187" s="87" t="s">
        <v>7808</v>
      </c>
      <c r="B2187" s="24" t="s">
        <v>700</v>
      </c>
      <c r="C2187" s="21" t="s">
        <v>5477</v>
      </c>
      <c r="D2187" s="56" t="s">
        <v>7773</v>
      </c>
      <c r="E2187" s="44" t="s">
        <v>74</v>
      </c>
      <c r="F2187" s="61" t="s">
        <v>7809</v>
      </c>
      <c r="G2187" s="61" t="s">
        <v>2218</v>
      </c>
      <c r="H2187" s="62">
        <v>44285</v>
      </c>
      <c r="I2187" s="62">
        <v>44895</v>
      </c>
      <c r="J2187" s="62" t="str">
        <f ca="1">IF(Ugovori_OPULJP[[#This Row],[DATUM ZAVRŠETKA OPERACIJE]]&lt;TODAY(),"završen","u provedbi")</f>
        <v>u provedbi</v>
      </c>
      <c r="K2187" s="43" t="s">
        <v>92</v>
      </c>
      <c r="L2187" s="43" t="s">
        <v>92</v>
      </c>
      <c r="M2187" s="86" t="s">
        <v>3052</v>
      </c>
      <c r="N2187" s="79">
        <v>0.15</v>
      </c>
      <c r="O2187" s="69">
        <f>Ugovori_OPULJP[[#This Row],[Bespovratna sredstva - Ukupno (EU+Nac) HRK
= Ukupna ugovorena vrijednost bespovratnih sredstava]]*Ugovori_OPULJP[[#This Row],[EU STOPA SUFINANCIRANJA %
EU CO-FINANCING RATE %]]</f>
        <v>1699915</v>
      </c>
      <c r="P2187" s="69">
        <f>Ugovori_OPULJP[[#This Row],[Bespovratna sredstva - Ukupno (EU+Nac) HRK
= Ukupna ugovorena vrijednost bespovratnih sredstava]]*Ugovori_OPULJP[[#This Row],[STOPA NACIONALNOG SUFINANCIRANJA %]]</f>
        <v>299985</v>
      </c>
      <c r="Q2187" s="70">
        <v>1999900</v>
      </c>
      <c r="R2187" s="27">
        <v>0</v>
      </c>
      <c r="S2187" s="27">
        <v>0</v>
      </c>
      <c r="T2187" s="70">
        <f>Ugovori_OPULJP[[#This Row],[Bespovratna sredstva - Ukupno (EU+Nac) HRK
= Ukupna ugovorena vrijednost bespovratnih sredstava]]+Ugovori_OPULJP[[#This Row],[Javni doprinos korisnika - HRK]]+Ugovori_OPULJP[[#This Row],[Privatni doprinos korisnika - HRK]]</f>
        <v>1999900</v>
      </c>
      <c r="U2187" s="44" t="s">
        <v>32</v>
      </c>
      <c r="V2187" s="44" t="s">
        <v>29</v>
      </c>
      <c r="W2187" s="56" t="s">
        <v>7810</v>
      </c>
      <c r="X2187" s="31" t="s">
        <v>704</v>
      </c>
      <c r="Y2187" s="11"/>
    </row>
    <row r="2188" spans="1:25" ht="51" customHeight="1" x14ac:dyDescent="0.2">
      <c r="A2188" s="87" t="s">
        <v>7811</v>
      </c>
      <c r="B2188" s="24" t="s">
        <v>700</v>
      </c>
      <c r="C2188" s="21" t="s">
        <v>5477</v>
      </c>
      <c r="D2188" s="56" t="s">
        <v>7773</v>
      </c>
      <c r="E2188" s="44" t="s">
        <v>74</v>
      </c>
      <c r="F2188" s="61" t="s">
        <v>7812</v>
      </c>
      <c r="G2188" s="61" t="s">
        <v>7813</v>
      </c>
      <c r="H2188" s="29">
        <v>44305</v>
      </c>
      <c r="I2188" s="29">
        <v>45035</v>
      </c>
      <c r="J2188" s="29" t="str">
        <f ca="1">IF(Ugovori_OPULJP[[#This Row],[DATUM ZAVRŠETKA OPERACIJE]]&lt;TODAY(),"završen","u provedbi")</f>
        <v>u provedbi</v>
      </c>
      <c r="K2188" s="43" t="s">
        <v>92</v>
      </c>
      <c r="L2188" s="43" t="s">
        <v>92</v>
      </c>
      <c r="M2188" s="86" t="s">
        <v>3052</v>
      </c>
      <c r="N2188" s="79">
        <v>0.15</v>
      </c>
      <c r="O2188" s="54">
        <f>Ugovori_OPULJP[[#This Row],[Bespovratna sredstva - Ukupno (EU+Nac) HRK
= Ukupna ugovorena vrijednost bespovratnih sredstava]]*Ugovori_OPULJP[[#This Row],[EU STOPA SUFINANCIRANJA %
EU CO-FINANCING RATE %]]</f>
        <v>1685040</v>
      </c>
      <c r="P2188" s="54">
        <f>Ugovori_OPULJP[[#This Row],[Bespovratna sredstva - Ukupno (EU+Nac) HRK
= Ukupna ugovorena vrijednost bespovratnih sredstava]]*Ugovori_OPULJP[[#This Row],[STOPA NACIONALNOG SUFINANCIRANJA %]]</f>
        <v>297360</v>
      </c>
      <c r="Q2188" s="58">
        <v>1982400</v>
      </c>
      <c r="R2188" s="27">
        <v>0</v>
      </c>
      <c r="S2188" s="27">
        <v>0</v>
      </c>
      <c r="T2188" s="58">
        <f>Ugovori_OPULJP[[#This Row],[Bespovratna sredstva - Ukupno (EU+Nac) HRK
= Ukupna ugovorena vrijednost bespovratnih sredstava]]+Ugovori_OPULJP[[#This Row],[Javni doprinos korisnika - HRK]]+Ugovori_OPULJP[[#This Row],[Privatni doprinos korisnika - HRK]]</f>
        <v>1982400</v>
      </c>
      <c r="U2188" s="44" t="s">
        <v>32</v>
      </c>
      <c r="V2188" s="44" t="s">
        <v>29</v>
      </c>
      <c r="W2188" s="21" t="s">
        <v>7814</v>
      </c>
      <c r="X2188" s="31" t="s">
        <v>704</v>
      </c>
      <c r="Y2188" s="11"/>
    </row>
    <row r="2189" spans="1:25" ht="51" customHeight="1" x14ac:dyDescent="0.2">
      <c r="A2189" s="28" t="s">
        <v>7815</v>
      </c>
      <c r="B2189" s="24" t="s">
        <v>700</v>
      </c>
      <c r="C2189" s="21" t="s">
        <v>5477</v>
      </c>
      <c r="D2189" s="21" t="s">
        <v>7773</v>
      </c>
      <c r="E2189" s="44" t="s">
        <v>74</v>
      </c>
      <c r="F2189" s="23" t="s">
        <v>7816</v>
      </c>
      <c r="G2189" s="23" t="s">
        <v>2986</v>
      </c>
      <c r="H2189" s="29">
        <v>44376</v>
      </c>
      <c r="I2189" s="29">
        <v>45106</v>
      </c>
      <c r="J2189" s="29" t="str">
        <f ca="1">IF(Ugovori_OPULJP[[#This Row],[DATUM ZAVRŠETKA OPERACIJE]]&lt;TODAY(),"završen","u provedbi")</f>
        <v>u provedbi</v>
      </c>
      <c r="K2189" s="22" t="s">
        <v>77</v>
      </c>
      <c r="L2189" s="22" t="s">
        <v>77</v>
      </c>
      <c r="M2189" s="65" t="s">
        <v>3052</v>
      </c>
      <c r="N2189" s="42">
        <v>0.15</v>
      </c>
      <c r="O2189" s="27">
        <f>Ugovori_OPULJP[[#This Row],[Bespovratna sredstva - Ukupno (EU+Nac) HRK
= Ukupna ugovorena vrijednost bespovratnih sredstava]]*Ugovori_OPULJP[[#This Row],[EU STOPA SUFINANCIRANJA %
EU CO-FINANCING RATE %]]</f>
        <v>1364317.7534999999</v>
      </c>
      <c r="P2189" s="27">
        <f>Ugovori_OPULJP[[#This Row],[Bespovratna sredstva - Ukupno (EU+Nac) HRK
= Ukupna ugovorena vrijednost bespovratnih sredstava]]*Ugovori_OPULJP[[#This Row],[STOPA NACIONALNOG SUFINANCIRANJA %]]</f>
        <v>240761.95649999997</v>
      </c>
      <c r="Q2189" s="20">
        <v>1605079.71</v>
      </c>
      <c r="R2189" s="27">
        <v>0</v>
      </c>
      <c r="S2189" s="27">
        <v>0</v>
      </c>
      <c r="T2189" s="20">
        <f>Ugovori_OPULJP[[#This Row],[Bespovratna sredstva - Ukupno (EU+Nac) HRK
= Ukupna ugovorena vrijednost bespovratnih sredstava]]+Ugovori_OPULJP[[#This Row],[Javni doprinos korisnika - HRK]]+Ugovori_OPULJP[[#This Row],[Privatni doprinos korisnika - HRK]]</f>
        <v>1605079.71</v>
      </c>
      <c r="U2189" s="44" t="s">
        <v>32</v>
      </c>
      <c r="V2189" s="44" t="s">
        <v>29</v>
      </c>
      <c r="W2189" s="21" t="s">
        <v>7817</v>
      </c>
      <c r="X2189" s="31" t="s">
        <v>704</v>
      </c>
      <c r="Y2189" s="11"/>
    </row>
    <row r="2190" spans="1:25" ht="51" customHeight="1" x14ac:dyDescent="0.2">
      <c r="A2190" s="28" t="s">
        <v>7818</v>
      </c>
      <c r="B2190" s="24" t="s">
        <v>700</v>
      </c>
      <c r="C2190" s="21" t="s">
        <v>5477</v>
      </c>
      <c r="D2190" s="21" t="s">
        <v>7773</v>
      </c>
      <c r="E2190" s="44" t="s">
        <v>74</v>
      </c>
      <c r="F2190" s="23" t="s">
        <v>7819</v>
      </c>
      <c r="G2190" s="37" t="s">
        <v>2165</v>
      </c>
      <c r="H2190" s="29">
        <v>44321</v>
      </c>
      <c r="I2190" s="29">
        <v>45051</v>
      </c>
      <c r="J2190" s="29" t="str">
        <f ca="1">IF(Ugovori_OPULJP[[#This Row],[DATUM ZAVRŠETKA OPERACIJE]]&lt;TODAY(),"završen","u provedbi")</f>
        <v>u provedbi</v>
      </c>
      <c r="K2190" s="22" t="s">
        <v>77</v>
      </c>
      <c r="L2190" s="22" t="s">
        <v>77</v>
      </c>
      <c r="M2190" s="42">
        <v>0.85</v>
      </c>
      <c r="N2190" s="42">
        <v>0.15</v>
      </c>
      <c r="O2190" s="27">
        <f>Ugovori_OPULJP[[#This Row],[Bespovratna sredstva - Ukupno (EU+Nac) HRK
= Ukupna ugovorena vrijednost bespovratnih sredstava]]*Ugovori_OPULJP[[#This Row],[EU STOPA SUFINANCIRANJA %
EU CO-FINANCING RATE %]]</f>
        <v>1689070.9209999999</v>
      </c>
      <c r="P2190" s="27">
        <f>Ugovori_OPULJP[[#This Row],[Bespovratna sredstva - Ukupno (EU+Nac) HRK
= Ukupna ugovorena vrijednost bespovratnih sredstava]]*Ugovori_OPULJP[[#This Row],[STOPA NACIONALNOG SUFINANCIRANJA %]]</f>
        <v>298071.33899999998</v>
      </c>
      <c r="Q2190" s="20">
        <v>1987142.26</v>
      </c>
      <c r="R2190" s="27">
        <v>0</v>
      </c>
      <c r="S2190" s="27">
        <v>0</v>
      </c>
      <c r="T2190" s="20">
        <f>Ugovori_OPULJP[[#This Row],[Bespovratna sredstva - Ukupno (EU+Nac) HRK
= Ukupna ugovorena vrijednost bespovratnih sredstava]]+Ugovori_OPULJP[[#This Row],[Javni doprinos korisnika - HRK]]+Ugovori_OPULJP[[#This Row],[Privatni doprinos korisnika - HRK]]</f>
        <v>1987142.26</v>
      </c>
      <c r="U2190" s="17" t="s">
        <v>32</v>
      </c>
      <c r="V2190" s="17" t="s">
        <v>29</v>
      </c>
      <c r="W2190" s="21" t="s">
        <v>7820</v>
      </c>
      <c r="X2190" s="31" t="s">
        <v>704</v>
      </c>
      <c r="Y2190" s="11"/>
    </row>
    <row r="2191" spans="1:25" ht="51" customHeight="1" x14ac:dyDescent="0.2">
      <c r="A2191" s="28" t="s">
        <v>7821</v>
      </c>
      <c r="B2191" s="24" t="s">
        <v>700</v>
      </c>
      <c r="C2191" s="21" t="s">
        <v>5477</v>
      </c>
      <c r="D2191" s="21" t="s">
        <v>7773</v>
      </c>
      <c r="E2191" s="44" t="s">
        <v>74</v>
      </c>
      <c r="F2191" s="23" t="s">
        <v>7822</v>
      </c>
      <c r="G2191" s="37" t="s">
        <v>12431</v>
      </c>
      <c r="H2191" s="29">
        <v>44378</v>
      </c>
      <c r="I2191" s="29">
        <v>45108</v>
      </c>
      <c r="J2191" s="29" t="str">
        <f ca="1">IF(Ugovori_OPULJP[[#This Row],[DATUM ZAVRŠETKA OPERACIJE]]&lt;TODAY(),"završen","u provedbi")</f>
        <v>u provedbi</v>
      </c>
      <c r="K2191" s="22" t="s">
        <v>77</v>
      </c>
      <c r="L2191" s="22" t="s">
        <v>77</v>
      </c>
      <c r="M2191" s="65" t="s">
        <v>3052</v>
      </c>
      <c r="N2191" s="42">
        <v>0.15</v>
      </c>
      <c r="O2191" s="27">
        <f>Ugovori_OPULJP[[#This Row],[Bespovratna sredstva - Ukupno (EU+Nac) HRK
= Ukupna ugovorena vrijednost bespovratnih sredstava]]*Ugovori_OPULJP[[#This Row],[EU STOPA SUFINANCIRANJA %
EU CO-FINANCING RATE %]]</f>
        <v>1699955.392</v>
      </c>
      <c r="P2191" s="27">
        <f>Ugovori_OPULJP[[#This Row],[Bespovratna sredstva - Ukupno (EU+Nac) HRK
= Ukupna ugovorena vrijednost bespovratnih sredstava]]*Ugovori_OPULJP[[#This Row],[STOPA NACIONALNOG SUFINANCIRANJA %]]</f>
        <v>299992.12799999997</v>
      </c>
      <c r="Q2191" s="20">
        <v>1999947.52</v>
      </c>
      <c r="R2191" s="27">
        <v>0</v>
      </c>
      <c r="S2191" s="27">
        <v>0</v>
      </c>
      <c r="T2191" s="20">
        <f>Ugovori_OPULJP[[#This Row],[Bespovratna sredstva - Ukupno (EU+Nac) HRK
= Ukupna ugovorena vrijednost bespovratnih sredstava]]+Ugovori_OPULJP[[#This Row],[Javni doprinos korisnika - HRK]]+Ugovori_OPULJP[[#This Row],[Privatni doprinos korisnika - HRK]]</f>
        <v>1999947.52</v>
      </c>
      <c r="U2191" s="44" t="s">
        <v>32</v>
      </c>
      <c r="V2191" s="44" t="s">
        <v>29</v>
      </c>
      <c r="W2191" s="21" t="s">
        <v>7823</v>
      </c>
      <c r="X2191" s="31" t="s">
        <v>704</v>
      </c>
      <c r="Y2191" s="11"/>
    </row>
    <row r="2192" spans="1:25" ht="51" customHeight="1" x14ac:dyDescent="0.2">
      <c r="A2192" s="28" t="s">
        <v>7824</v>
      </c>
      <c r="B2192" s="24" t="s">
        <v>700</v>
      </c>
      <c r="C2192" s="21" t="s">
        <v>5477</v>
      </c>
      <c r="D2192" s="21" t="s">
        <v>7773</v>
      </c>
      <c r="E2192" s="44" t="s">
        <v>74</v>
      </c>
      <c r="F2192" s="23" t="s">
        <v>7825</v>
      </c>
      <c r="G2192" s="23" t="s">
        <v>7826</v>
      </c>
      <c r="H2192" s="29">
        <v>44378</v>
      </c>
      <c r="I2192" s="29">
        <v>45108</v>
      </c>
      <c r="J2192" s="29" t="str">
        <f ca="1">IF(Ugovori_OPULJP[[#This Row],[DATUM ZAVRŠETKA OPERACIJE]]&lt;TODAY(),"završen","u provedbi")</f>
        <v>u provedbi</v>
      </c>
      <c r="K2192" s="22" t="s">
        <v>77</v>
      </c>
      <c r="L2192" s="22" t="s">
        <v>77</v>
      </c>
      <c r="M2192" s="65" t="s">
        <v>3052</v>
      </c>
      <c r="N2192" s="42">
        <v>0.15</v>
      </c>
      <c r="O2192" s="27">
        <f>Ugovori_OPULJP[[#This Row],[Bespovratna sredstva - Ukupno (EU+Nac) HRK
= Ukupna ugovorena vrijednost bespovratnih sredstava]]*Ugovori_OPULJP[[#This Row],[EU STOPA SUFINANCIRANJA %
EU CO-FINANCING RATE %]]</f>
        <v>1686621.9859999998</v>
      </c>
      <c r="P2192" s="27">
        <f>Ugovori_OPULJP[[#This Row],[Bespovratna sredstva - Ukupno (EU+Nac) HRK
= Ukupna ugovorena vrijednost bespovratnih sredstava]]*Ugovori_OPULJP[[#This Row],[STOPA NACIONALNOG SUFINANCIRANJA %]]</f>
        <v>297639.174</v>
      </c>
      <c r="Q2192" s="20">
        <v>1984261.16</v>
      </c>
      <c r="R2192" s="27">
        <v>0</v>
      </c>
      <c r="S2192" s="27">
        <v>0</v>
      </c>
      <c r="T2192" s="20">
        <f>Ugovori_OPULJP[[#This Row],[Bespovratna sredstva - Ukupno (EU+Nac) HRK
= Ukupna ugovorena vrijednost bespovratnih sredstava]]+Ugovori_OPULJP[[#This Row],[Javni doprinos korisnika - HRK]]+Ugovori_OPULJP[[#This Row],[Privatni doprinos korisnika - HRK]]</f>
        <v>1984261.16</v>
      </c>
      <c r="U2192" s="44" t="s">
        <v>32</v>
      </c>
      <c r="V2192" s="44" t="s">
        <v>29</v>
      </c>
      <c r="W2192" s="21" t="s">
        <v>7827</v>
      </c>
      <c r="X2192" s="31" t="s">
        <v>704</v>
      </c>
      <c r="Y2192" s="11"/>
    </row>
    <row r="2193" spans="1:25" ht="51" customHeight="1" x14ac:dyDescent="0.2">
      <c r="A2193" s="28" t="s">
        <v>7828</v>
      </c>
      <c r="B2193" s="24" t="s">
        <v>700</v>
      </c>
      <c r="C2193" s="21" t="s">
        <v>5477</v>
      </c>
      <c r="D2193" s="21" t="s">
        <v>7773</v>
      </c>
      <c r="E2193" s="44" t="s">
        <v>74</v>
      </c>
      <c r="F2193" s="23" t="s">
        <v>7829</v>
      </c>
      <c r="G2193" s="23" t="s">
        <v>7830</v>
      </c>
      <c r="H2193" s="29">
        <v>44319</v>
      </c>
      <c r="I2193" s="29">
        <v>45049</v>
      </c>
      <c r="J2193" s="29" t="str">
        <f ca="1">IF(Ugovori_OPULJP[[#This Row],[DATUM ZAVRŠETKA OPERACIJE]]&lt;TODAY(),"završen","u provedbi")</f>
        <v>u provedbi</v>
      </c>
      <c r="K2193" s="22" t="s">
        <v>402</v>
      </c>
      <c r="L2193" s="18" t="s">
        <v>402</v>
      </c>
      <c r="M2193" s="42">
        <v>0.85</v>
      </c>
      <c r="N2193" s="42">
        <v>0.15</v>
      </c>
      <c r="O2193" s="27">
        <f>Ugovori_OPULJP[[#This Row],[Bespovratna sredstva - Ukupno (EU+Nac) HRK
= Ukupna ugovorena vrijednost bespovratnih sredstava]]*Ugovori_OPULJP[[#This Row],[EU STOPA SUFINANCIRANJA %
EU CO-FINANCING RATE %]]</f>
        <v>1689723.8399999999</v>
      </c>
      <c r="P2193" s="27">
        <f>Ugovori_OPULJP[[#This Row],[Bespovratna sredstva - Ukupno (EU+Nac) HRK
= Ukupna ugovorena vrijednost bespovratnih sredstava]]*Ugovori_OPULJP[[#This Row],[STOPA NACIONALNOG SUFINANCIRANJA %]]</f>
        <v>298186.56</v>
      </c>
      <c r="Q2193" s="20">
        <v>1987910.4</v>
      </c>
      <c r="R2193" s="27">
        <v>0</v>
      </c>
      <c r="S2193" s="27">
        <v>0</v>
      </c>
      <c r="T2193" s="20">
        <f>Ugovori_OPULJP[[#This Row],[Bespovratna sredstva - Ukupno (EU+Nac) HRK
= Ukupna ugovorena vrijednost bespovratnih sredstava]]+Ugovori_OPULJP[[#This Row],[Javni doprinos korisnika - HRK]]+Ugovori_OPULJP[[#This Row],[Privatni doprinos korisnika - HRK]]</f>
        <v>1987910.4</v>
      </c>
      <c r="U2193" s="17" t="s">
        <v>32</v>
      </c>
      <c r="V2193" s="17" t="s">
        <v>29</v>
      </c>
      <c r="W2193" s="21" t="s">
        <v>7831</v>
      </c>
      <c r="X2193" s="31" t="s">
        <v>704</v>
      </c>
      <c r="Y2193" s="11"/>
    </row>
    <row r="2194" spans="1:25" ht="51" customHeight="1" x14ac:dyDescent="0.2">
      <c r="A2194" s="28" t="s">
        <v>7832</v>
      </c>
      <c r="B2194" s="24" t="s">
        <v>700</v>
      </c>
      <c r="C2194" s="21" t="s">
        <v>5477</v>
      </c>
      <c r="D2194" s="21" t="s">
        <v>7773</v>
      </c>
      <c r="E2194" s="44" t="s">
        <v>74</v>
      </c>
      <c r="F2194" s="23" t="s">
        <v>7833</v>
      </c>
      <c r="G2194" s="23" t="s">
        <v>2931</v>
      </c>
      <c r="H2194" s="29">
        <v>44382</v>
      </c>
      <c r="I2194" s="29">
        <v>44931</v>
      </c>
      <c r="J2194" s="29" t="str">
        <f ca="1">IF(Ugovori_OPULJP[[#This Row],[DATUM ZAVRŠETKA OPERACIJE]]&lt;TODAY(),"završen","u provedbi")</f>
        <v>u provedbi</v>
      </c>
      <c r="K2194" s="22" t="s">
        <v>248</v>
      </c>
      <c r="L2194" s="22" t="s">
        <v>248</v>
      </c>
      <c r="M2194" s="65" t="s">
        <v>3052</v>
      </c>
      <c r="N2194" s="42">
        <v>0.15</v>
      </c>
      <c r="O2194" s="27">
        <f>Ugovori_OPULJP[[#This Row],[Bespovratna sredstva - Ukupno (EU+Nac) HRK
= Ukupna ugovorena vrijednost bespovratnih sredstava]]*Ugovori_OPULJP[[#This Row],[EU STOPA SUFINANCIRANJA %
EU CO-FINANCING RATE %]]</f>
        <v>1699164.2034999998</v>
      </c>
      <c r="P2194" s="27">
        <f>Ugovori_OPULJP[[#This Row],[Bespovratna sredstva - Ukupno (EU+Nac) HRK
= Ukupna ugovorena vrijednost bespovratnih sredstava]]*Ugovori_OPULJP[[#This Row],[STOPA NACIONALNOG SUFINANCIRANJA %]]</f>
        <v>299852.50649999996</v>
      </c>
      <c r="Q2194" s="20">
        <v>1999016.71</v>
      </c>
      <c r="R2194" s="27">
        <v>0</v>
      </c>
      <c r="S2194" s="27">
        <v>0</v>
      </c>
      <c r="T2194" s="20">
        <f>Ugovori_OPULJP[[#This Row],[Bespovratna sredstva - Ukupno (EU+Nac) HRK
= Ukupna ugovorena vrijednost bespovratnih sredstava]]+Ugovori_OPULJP[[#This Row],[Javni doprinos korisnika - HRK]]+Ugovori_OPULJP[[#This Row],[Privatni doprinos korisnika - HRK]]</f>
        <v>1999016.71</v>
      </c>
      <c r="U2194" s="44" t="s">
        <v>32</v>
      </c>
      <c r="V2194" s="44" t="s">
        <v>29</v>
      </c>
      <c r="W2194" s="21" t="s">
        <v>7834</v>
      </c>
      <c r="X2194" s="31" t="s">
        <v>704</v>
      </c>
      <c r="Y2194" s="11"/>
    </row>
    <row r="2195" spans="1:25" ht="51" customHeight="1" x14ac:dyDescent="0.2">
      <c r="A2195" s="28" t="s">
        <v>7835</v>
      </c>
      <c r="B2195" s="24" t="s">
        <v>700</v>
      </c>
      <c r="C2195" s="21" t="s">
        <v>5477</v>
      </c>
      <c r="D2195" s="21" t="s">
        <v>7773</v>
      </c>
      <c r="E2195" s="44" t="s">
        <v>74</v>
      </c>
      <c r="F2195" s="23" t="s">
        <v>7836</v>
      </c>
      <c r="G2195" s="37" t="s">
        <v>1865</v>
      </c>
      <c r="H2195" s="29">
        <v>44378</v>
      </c>
      <c r="I2195" s="29">
        <v>44986</v>
      </c>
      <c r="J2195" s="29" t="str">
        <f ca="1">IF(Ugovori_OPULJP[[#This Row],[DATUM ZAVRŠETKA OPERACIJE]]&lt;TODAY(),"završen","u provedbi")</f>
        <v>u provedbi</v>
      </c>
      <c r="K2195" s="22" t="s">
        <v>248</v>
      </c>
      <c r="L2195" s="22" t="s">
        <v>248</v>
      </c>
      <c r="M2195" s="65" t="s">
        <v>3052</v>
      </c>
      <c r="N2195" s="42">
        <v>0.15</v>
      </c>
      <c r="O2195" s="27">
        <f>Ugovori_OPULJP[[#This Row],[Bespovratna sredstva - Ukupno (EU+Nac) HRK
= Ukupna ugovorena vrijednost bespovratnih sredstava]]*Ugovori_OPULJP[[#This Row],[EU STOPA SUFINANCIRANJA %
EU CO-FINANCING RATE %]]</f>
        <v>1672388.6340000001</v>
      </c>
      <c r="P2195" s="27">
        <f>Ugovori_OPULJP[[#This Row],[Bespovratna sredstva - Ukupno (EU+Nac) HRK
= Ukupna ugovorena vrijednost bespovratnih sredstava]]*Ugovori_OPULJP[[#This Row],[STOPA NACIONALNOG SUFINANCIRANJA %]]</f>
        <v>295127.40600000002</v>
      </c>
      <c r="Q2195" s="20">
        <v>1967516.04</v>
      </c>
      <c r="R2195" s="27">
        <v>0</v>
      </c>
      <c r="S2195" s="27">
        <v>0</v>
      </c>
      <c r="T2195" s="20">
        <f>Ugovori_OPULJP[[#This Row],[Bespovratna sredstva - Ukupno (EU+Nac) HRK
= Ukupna ugovorena vrijednost bespovratnih sredstava]]+Ugovori_OPULJP[[#This Row],[Javni doprinos korisnika - HRK]]+Ugovori_OPULJP[[#This Row],[Privatni doprinos korisnika - HRK]]</f>
        <v>1967516.04</v>
      </c>
      <c r="U2195" s="44" t="s">
        <v>32</v>
      </c>
      <c r="V2195" s="44" t="s">
        <v>29</v>
      </c>
      <c r="W2195" s="21" t="s">
        <v>7837</v>
      </c>
      <c r="X2195" s="31" t="s">
        <v>704</v>
      </c>
      <c r="Y2195" s="11"/>
    </row>
    <row r="2196" spans="1:25" ht="51" customHeight="1" x14ac:dyDescent="0.2">
      <c r="A2196" s="28" t="s">
        <v>7838</v>
      </c>
      <c r="B2196" s="24" t="s">
        <v>700</v>
      </c>
      <c r="C2196" s="21" t="s">
        <v>5477</v>
      </c>
      <c r="D2196" s="21" t="s">
        <v>7773</v>
      </c>
      <c r="E2196" s="44" t="s">
        <v>74</v>
      </c>
      <c r="F2196" s="23" t="s">
        <v>7839</v>
      </c>
      <c r="G2196" s="23" t="s">
        <v>3304</v>
      </c>
      <c r="H2196" s="29">
        <v>44379</v>
      </c>
      <c r="I2196" s="29">
        <v>45109</v>
      </c>
      <c r="J2196" s="29" t="str">
        <f ca="1">IF(Ugovori_OPULJP[[#This Row],[DATUM ZAVRŠETKA OPERACIJE]]&lt;TODAY(),"završen","u provedbi")</f>
        <v>u provedbi</v>
      </c>
      <c r="K2196" s="22" t="s">
        <v>248</v>
      </c>
      <c r="L2196" s="22" t="s">
        <v>248</v>
      </c>
      <c r="M2196" s="65" t="s">
        <v>3052</v>
      </c>
      <c r="N2196" s="42">
        <v>0.15</v>
      </c>
      <c r="O2196" s="27">
        <f>Ugovori_OPULJP[[#This Row],[Bespovratna sredstva - Ukupno (EU+Nac) HRK
= Ukupna ugovorena vrijednost bespovratnih sredstava]]*Ugovori_OPULJP[[#This Row],[EU STOPA SUFINANCIRANJA %
EU CO-FINANCING RATE %]]</f>
        <v>1697892</v>
      </c>
      <c r="P2196" s="27">
        <f>Ugovori_OPULJP[[#This Row],[Bespovratna sredstva - Ukupno (EU+Nac) HRK
= Ukupna ugovorena vrijednost bespovratnih sredstava]]*Ugovori_OPULJP[[#This Row],[STOPA NACIONALNOG SUFINANCIRANJA %]]</f>
        <v>299628</v>
      </c>
      <c r="Q2196" s="20">
        <v>1997520</v>
      </c>
      <c r="R2196" s="27">
        <v>0</v>
      </c>
      <c r="S2196" s="27">
        <v>0</v>
      </c>
      <c r="T2196" s="20">
        <f>Ugovori_OPULJP[[#This Row],[Bespovratna sredstva - Ukupno (EU+Nac) HRK
= Ukupna ugovorena vrijednost bespovratnih sredstava]]+Ugovori_OPULJP[[#This Row],[Javni doprinos korisnika - HRK]]+Ugovori_OPULJP[[#This Row],[Privatni doprinos korisnika - HRK]]</f>
        <v>1997520</v>
      </c>
      <c r="U2196" s="44" t="s">
        <v>32</v>
      </c>
      <c r="V2196" s="44" t="s">
        <v>29</v>
      </c>
      <c r="W2196" s="21" t="s">
        <v>7840</v>
      </c>
      <c r="X2196" s="31" t="s">
        <v>704</v>
      </c>
      <c r="Y2196" s="11"/>
    </row>
    <row r="2197" spans="1:25" ht="51" customHeight="1" x14ac:dyDescent="0.2">
      <c r="A2197" s="28" t="s">
        <v>7841</v>
      </c>
      <c r="B2197" s="24" t="s">
        <v>700</v>
      </c>
      <c r="C2197" s="21" t="s">
        <v>5477</v>
      </c>
      <c r="D2197" s="21" t="s">
        <v>7773</v>
      </c>
      <c r="E2197" s="44" t="s">
        <v>74</v>
      </c>
      <c r="F2197" s="23" t="s">
        <v>7842</v>
      </c>
      <c r="G2197" s="37" t="s">
        <v>1571</v>
      </c>
      <c r="H2197" s="29">
        <v>44480</v>
      </c>
      <c r="I2197" s="29">
        <v>45210</v>
      </c>
      <c r="J2197" s="29" t="str">
        <f ca="1">IF(Ugovori_OPULJP[[#This Row],[DATUM ZAVRŠETKA OPERACIJE]]&lt;TODAY(),"završen","u provedbi")</f>
        <v>u provedbi</v>
      </c>
      <c r="K2197" s="22" t="s">
        <v>97</v>
      </c>
      <c r="L2197" s="22" t="s">
        <v>97</v>
      </c>
      <c r="M2197" s="42">
        <v>0.85</v>
      </c>
      <c r="N2197" s="42">
        <v>0.15</v>
      </c>
      <c r="O2197" s="27">
        <f>Ugovori_OPULJP[[#This Row],[Bespovratna sredstva - Ukupno (EU+Nac) HRK
= Ukupna ugovorena vrijednost bespovratnih sredstava]]*Ugovori_OPULJP[[#This Row],[EU STOPA SUFINANCIRANJA %
EU CO-FINANCING RATE %]]</f>
        <v>1410939.514</v>
      </c>
      <c r="P2197" s="27">
        <f>Ugovori_OPULJP[[#This Row],[Bespovratna sredstva - Ukupno (EU+Nac) HRK
= Ukupna ugovorena vrijednost bespovratnih sredstava]]*Ugovori_OPULJP[[#This Row],[STOPA NACIONALNOG SUFINANCIRANJA %]]</f>
        <v>248989.326</v>
      </c>
      <c r="Q2197" s="20">
        <v>1659928.84</v>
      </c>
      <c r="R2197" s="27">
        <v>0</v>
      </c>
      <c r="S2197" s="27">
        <v>0</v>
      </c>
      <c r="T2197" s="20">
        <f>Ugovori_OPULJP[[#This Row],[Bespovratna sredstva - Ukupno (EU+Nac) HRK
= Ukupna ugovorena vrijednost bespovratnih sredstava]]+Ugovori_OPULJP[[#This Row],[Javni doprinos korisnika - HRK]]+Ugovori_OPULJP[[#This Row],[Privatni doprinos korisnika - HRK]]</f>
        <v>1659928.84</v>
      </c>
      <c r="U2197" s="17" t="s">
        <v>32</v>
      </c>
      <c r="V2197" s="17" t="s">
        <v>29</v>
      </c>
      <c r="W2197" s="21" t="s">
        <v>7843</v>
      </c>
      <c r="X2197" s="31" t="s">
        <v>704</v>
      </c>
      <c r="Y2197" s="11"/>
    </row>
    <row r="2198" spans="1:25" ht="51" customHeight="1" x14ac:dyDescent="0.2">
      <c r="A2198" s="28" t="s">
        <v>7844</v>
      </c>
      <c r="B2198" s="24" t="s">
        <v>700</v>
      </c>
      <c r="C2198" s="21" t="s">
        <v>5477</v>
      </c>
      <c r="D2198" s="21" t="s">
        <v>7773</v>
      </c>
      <c r="E2198" s="44" t="s">
        <v>74</v>
      </c>
      <c r="F2198" s="23" t="s">
        <v>7845</v>
      </c>
      <c r="G2198" s="23" t="s">
        <v>7846</v>
      </c>
      <c r="H2198" s="29">
        <v>44319</v>
      </c>
      <c r="I2198" s="29">
        <v>45049</v>
      </c>
      <c r="J2198" s="29" t="str">
        <f ca="1">IF(Ugovori_OPULJP[[#This Row],[DATUM ZAVRŠETKA OPERACIJE]]&lt;TODAY(),"završen","u provedbi")</f>
        <v>u provedbi</v>
      </c>
      <c r="K2198" s="22" t="s">
        <v>402</v>
      </c>
      <c r="L2198" s="18" t="s">
        <v>402</v>
      </c>
      <c r="M2198" s="42">
        <v>0.85</v>
      </c>
      <c r="N2198" s="42">
        <v>0.15</v>
      </c>
      <c r="O2198" s="27">
        <f>Ugovori_OPULJP[[#This Row],[Bespovratna sredstva - Ukupno (EU+Nac) HRK
= Ukupna ugovorena vrijednost bespovratnih sredstava]]*Ugovori_OPULJP[[#This Row],[EU STOPA SUFINANCIRANJA %
EU CO-FINANCING RATE %]]</f>
        <v>1554378</v>
      </c>
      <c r="P2198" s="27">
        <f>Ugovori_OPULJP[[#This Row],[Bespovratna sredstva - Ukupno (EU+Nac) HRK
= Ukupna ugovorena vrijednost bespovratnih sredstava]]*Ugovori_OPULJP[[#This Row],[STOPA NACIONALNOG SUFINANCIRANJA %]]</f>
        <v>274302</v>
      </c>
      <c r="Q2198" s="20">
        <v>1828680</v>
      </c>
      <c r="R2198" s="27">
        <v>0</v>
      </c>
      <c r="S2198" s="27">
        <v>0</v>
      </c>
      <c r="T2198" s="20">
        <f>Ugovori_OPULJP[[#This Row],[Bespovratna sredstva - Ukupno (EU+Nac) HRK
= Ukupna ugovorena vrijednost bespovratnih sredstava]]+Ugovori_OPULJP[[#This Row],[Javni doprinos korisnika - HRK]]+Ugovori_OPULJP[[#This Row],[Privatni doprinos korisnika - HRK]]</f>
        <v>1828680</v>
      </c>
      <c r="U2198" s="17" t="s">
        <v>32</v>
      </c>
      <c r="V2198" s="17" t="s">
        <v>29</v>
      </c>
      <c r="W2198" s="21" t="s">
        <v>7847</v>
      </c>
      <c r="X2198" s="31" t="s">
        <v>704</v>
      </c>
      <c r="Y2198" s="11"/>
    </row>
    <row r="2199" spans="1:25" ht="51" customHeight="1" x14ac:dyDescent="0.2">
      <c r="A2199" s="28" t="s">
        <v>7848</v>
      </c>
      <c r="B2199" s="24" t="s">
        <v>700</v>
      </c>
      <c r="C2199" s="21" t="s">
        <v>5477</v>
      </c>
      <c r="D2199" s="21" t="s">
        <v>7773</v>
      </c>
      <c r="E2199" s="44" t="s">
        <v>74</v>
      </c>
      <c r="F2199" s="23" t="s">
        <v>7849</v>
      </c>
      <c r="G2199" s="23" t="s">
        <v>7850</v>
      </c>
      <c r="H2199" s="29">
        <v>44316</v>
      </c>
      <c r="I2199" s="29">
        <v>45046</v>
      </c>
      <c r="J2199" s="29" t="s">
        <v>7521</v>
      </c>
      <c r="K2199" s="22" t="s">
        <v>402</v>
      </c>
      <c r="L2199" s="18" t="s">
        <v>402</v>
      </c>
      <c r="M2199" s="42">
        <v>0.85</v>
      </c>
      <c r="N2199" s="42">
        <v>0.15</v>
      </c>
      <c r="O2199" s="27">
        <v>1494045</v>
      </c>
      <c r="P2199" s="27">
        <v>263655</v>
      </c>
      <c r="Q2199" s="20">
        <v>1757700</v>
      </c>
      <c r="R2199" s="27">
        <v>0</v>
      </c>
      <c r="S2199" s="27">
        <v>0</v>
      </c>
      <c r="T2199" s="20">
        <v>1757700</v>
      </c>
      <c r="U2199" s="44" t="s">
        <v>32</v>
      </c>
      <c r="V2199" s="44" t="s">
        <v>29</v>
      </c>
      <c r="W2199" s="21" t="s">
        <v>7851</v>
      </c>
      <c r="X2199" s="31" t="s">
        <v>704</v>
      </c>
      <c r="Y2199" s="11"/>
    </row>
    <row r="2200" spans="1:25" ht="51" customHeight="1" x14ac:dyDescent="0.2">
      <c r="A2200" s="28" t="s">
        <v>7852</v>
      </c>
      <c r="B2200" s="24" t="s">
        <v>700</v>
      </c>
      <c r="C2200" s="21" t="s">
        <v>5477</v>
      </c>
      <c r="D2200" s="21" t="s">
        <v>7773</v>
      </c>
      <c r="E2200" s="44" t="s">
        <v>74</v>
      </c>
      <c r="F2200" s="23" t="s">
        <v>7853</v>
      </c>
      <c r="G2200" s="37" t="s">
        <v>2368</v>
      </c>
      <c r="H2200" s="29">
        <v>44480</v>
      </c>
      <c r="I2200" s="29">
        <v>45210</v>
      </c>
      <c r="J2200" s="29" t="str">
        <f ca="1">IF(Ugovori_OPULJP[[#This Row],[DATUM ZAVRŠETKA OPERACIJE]]&lt;TODAY(),"završen","u provedbi")</f>
        <v>u provedbi</v>
      </c>
      <c r="K2200" s="22" t="s">
        <v>97</v>
      </c>
      <c r="L2200" s="22" t="s">
        <v>97</v>
      </c>
      <c r="M2200" s="42">
        <v>0.85</v>
      </c>
      <c r="N2200" s="42">
        <v>0.15</v>
      </c>
      <c r="O2200" s="27">
        <f>Ugovori_OPULJP[[#This Row],[Bespovratna sredstva - Ukupno (EU+Nac) HRK
= Ukupna ugovorena vrijednost bespovratnih sredstava]]*Ugovori_OPULJP[[#This Row],[EU STOPA SUFINANCIRANJA %
EU CO-FINANCING RATE %]]</f>
        <v>1663961.53</v>
      </c>
      <c r="P2200" s="27">
        <f>Ugovori_OPULJP[[#This Row],[Bespovratna sredstva - Ukupno (EU+Nac) HRK
= Ukupna ugovorena vrijednost bespovratnih sredstava]]*Ugovori_OPULJP[[#This Row],[STOPA NACIONALNOG SUFINANCIRANJA %]]</f>
        <v>293640.27</v>
      </c>
      <c r="Q2200" s="20">
        <v>1957601.8</v>
      </c>
      <c r="R2200" s="27">
        <v>0</v>
      </c>
      <c r="S2200" s="27">
        <v>0</v>
      </c>
      <c r="T2200" s="20">
        <f>Ugovori_OPULJP[[#This Row],[Bespovratna sredstva - Ukupno (EU+Nac) HRK
= Ukupna ugovorena vrijednost bespovratnih sredstava]]+Ugovori_OPULJP[[#This Row],[Javni doprinos korisnika - HRK]]+Ugovori_OPULJP[[#This Row],[Privatni doprinos korisnika - HRK]]</f>
        <v>1957601.8</v>
      </c>
      <c r="U2200" s="44" t="s">
        <v>32</v>
      </c>
      <c r="V2200" s="44" t="s">
        <v>29</v>
      </c>
      <c r="W2200" s="21" t="s">
        <v>7854</v>
      </c>
      <c r="X2200" s="21" t="s">
        <v>704</v>
      </c>
      <c r="Y2200" s="11"/>
    </row>
    <row r="2201" spans="1:25" ht="51" customHeight="1" x14ac:dyDescent="0.2">
      <c r="A2201" s="87" t="s">
        <v>7855</v>
      </c>
      <c r="B2201" s="24" t="s">
        <v>700</v>
      </c>
      <c r="C2201" s="21" t="s">
        <v>5477</v>
      </c>
      <c r="D2201" s="56" t="s">
        <v>7773</v>
      </c>
      <c r="E2201" s="44" t="s">
        <v>74</v>
      </c>
      <c r="F2201" s="61" t="s">
        <v>7856</v>
      </c>
      <c r="G2201" s="37" t="s">
        <v>439</v>
      </c>
      <c r="H2201" s="62">
        <v>44274</v>
      </c>
      <c r="I2201" s="62">
        <v>45004</v>
      </c>
      <c r="J2201" s="62" t="str">
        <f ca="1">IF(Ugovori_OPULJP[[#This Row],[DATUM ZAVRŠETKA OPERACIJE]]&lt;TODAY(),"završen","u provedbi")</f>
        <v>u provedbi</v>
      </c>
      <c r="K2201" s="43" t="s">
        <v>92</v>
      </c>
      <c r="L2201" s="43" t="s">
        <v>92</v>
      </c>
      <c r="M2201" s="86" t="s">
        <v>3052</v>
      </c>
      <c r="N2201" s="79">
        <v>0.15</v>
      </c>
      <c r="O2201" s="69">
        <f>Ugovori_OPULJP[[#This Row],[Bespovratna sredstva - Ukupno (EU+Nac) HRK
= Ukupna ugovorena vrijednost bespovratnih sredstava]]*Ugovori_OPULJP[[#This Row],[EU STOPA SUFINANCIRANJA %
EU CO-FINANCING RATE %]]</f>
        <v>1696940</v>
      </c>
      <c r="P2201" s="69">
        <f>Ugovori_OPULJP[[#This Row],[Bespovratna sredstva - Ukupno (EU+Nac) HRK
= Ukupna ugovorena vrijednost bespovratnih sredstava]]*Ugovori_OPULJP[[#This Row],[STOPA NACIONALNOG SUFINANCIRANJA %]]</f>
        <v>299460</v>
      </c>
      <c r="Q2201" s="70">
        <v>1996400</v>
      </c>
      <c r="R2201" s="27">
        <v>0</v>
      </c>
      <c r="S2201" s="27">
        <v>0</v>
      </c>
      <c r="T2201" s="70">
        <f>Ugovori_OPULJP[[#This Row],[Bespovratna sredstva - Ukupno (EU+Nac) HRK
= Ukupna ugovorena vrijednost bespovratnih sredstava]]+Ugovori_OPULJP[[#This Row],[Javni doprinos korisnika - HRK]]+Ugovori_OPULJP[[#This Row],[Privatni doprinos korisnika - HRK]]</f>
        <v>1996400</v>
      </c>
      <c r="U2201" s="44" t="s">
        <v>32</v>
      </c>
      <c r="V2201" s="44" t="s">
        <v>29</v>
      </c>
      <c r="W2201" s="56" t="s">
        <v>7857</v>
      </c>
      <c r="X2201" s="31" t="s">
        <v>704</v>
      </c>
      <c r="Y2201" s="11"/>
    </row>
    <row r="2202" spans="1:25" ht="51" customHeight="1" x14ac:dyDescent="0.2">
      <c r="A2202" s="28" t="s">
        <v>7858</v>
      </c>
      <c r="B2202" s="24" t="s">
        <v>700</v>
      </c>
      <c r="C2202" s="21" t="s">
        <v>5477</v>
      </c>
      <c r="D2202" s="21" t="s">
        <v>7773</v>
      </c>
      <c r="E2202" s="44" t="s">
        <v>74</v>
      </c>
      <c r="F2202" s="23" t="s">
        <v>7859</v>
      </c>
      <c r="G2202" s="23" t="s">
        <v>7860</v>
      </c>
      <c r="H2202" s="29">
        <v>44481</v>
      </c>
      <c r="I2202" s="29">
        <v>45211</v>
      </c>
      <c r="J2202" s="29" t="str">
        <f ca="1">IF(Ugovori_OPULJP[[#This Row],[DATUM ZAVRŠETKA OPERACIJE]]&lt;TODAY(),"završen","u provedbi")</f>
        <v>u provedbi</v>
      </c>
      <c r="K2202" s="22" t="s">
        <v>97</v>
      </c>
      <c r="L2202" s="22" t="s">
        <v>97</v>
      </c>
      <c r="M2202" s="42">
        <v>0.85</v>
      </c>
      <c r="N2202" s="42">
        <v>0.15</v>
      </c>
      <c r="O2202" s="27">
        <f>Ugovori_OPULJP[[#This Row],[Bespovratna sredstva - Ukupno (EU+Nac) HRK
= Ukupna ugovorena vrijednost bespovratnih sredstava]]*Ugovori_OPULJP[[#This Row],[EU STOPA SUFINANCIRANJA %
EU CO-FINANCING RATE %]]</f>
        <v>1699320</v>
      </c>
      <c r="P2202" s="27">
        <f>Ugovori_OPULJP[[#This Row],[Bespovratna sredstva - Ukupno (EU+Nac) HRK
= Ukupna ugovorena vrijednost bespovratnih sredstava]]*Ugovori_OPULJP[[#This Row],[STOPA NACIONALNOG SUFINANCIRANJA %]]</f>
        <v>299880</v>
      </c>
      <c r="Q2202" s="20">
        <v>1999200</v>
      </c>
      <c r="R2202" s="27">
        <v>0</v>
      </c>
      <c r="S2202" s="27">
        <v>0</v>
      </c>
      <c r="T2202" s="20">
        <f>Ugovori_OPULJP[[#This Row],[Bespovratna sredstva - Ukupno (EU+Nac) HRK
= Ukupna ugovorena vrijednost bespovratnih sredstava]]+Ugovori_OPULJP[[#This Row],[Javni doprinos korisnika - HRK]]+Ugovori_OPULJP[[#This Row],[Privatni doprinos korisnika - HRK]]</f>
        <v>1999200</v>
      </c>
      <c r="U2202" s="44" t="s">
        <v>32</v>
      </c>
      <c r="V2202" s="44" t="s">
        <v>29</v>
      </c>
      <c r="W2202" s="21" t="s">
        <v>7861</v>
      </c>
      <c r="X2202" s="21" t="s">
        <v>704</v>
      </c>
      <c r="Y2202" s="11"/>
    </row>
    <row r="2203" spans="1:25" ht="51" customHeight="1" x14ac:dyDescent="0.2">
      <c r="A2203" s="28" t="s">
        <v>7862</v>
      </c>
      <c r="B2203" s="24" t="s">
        <v>700</v>
      </c>
      <c r="C2203" s="21" t="s">
        <v>5477</v>
      </c>
      <c r="D2203" s="21" t="s">
        <v>7773</v>
      </c>
      <c r="E2203" s="44" t="s">
        <v>74</v>
      </c>
      <c r="F2203" s="23" t="s">
        <v>7863</v>
      </c>
      <c r="G2203" s="23" t="s">
        <v>233</v>
      </c>
      <c r="H2203" s="29">
        <v>44477</v>
      </c>
      <c r="I2203" s="29">
        <v>45085</v>
      </c>
      <c r="J2203" s="29" t="str">
        <f ca="1">IF(Ugovori_OPULJP[[#This Row],[DATUM ZAVRŠETKA OPERACIJE]]&lt;TODAY(),"završen","u provedbi")</f>
        <v>u provedbi</v>
      </c>
      <c r="K2203" s="22" t="s">
        <v>97</v>
      </c>
      <c r="L2203" s="22" t="s">
        <v>97</v>
      </c>
      <c r="M2203" s="42">
        <v>0.85</v>
      </c>
      <c r="N2203" s="42">
        <v>0.15</v>
      </c>
      <c r="O2203" s="27">
        <f>Ugovori_OPULJP[[#This Row],[Bespovratna sredstva - Ukupno (EU+Nac) HRK
= Ukupna ugovorena vrijednost bespovratnih sredstava]]*Ugovori_OPULJP[[#This Row],[EU STOPA SUFINANCIRANJA %
EU CO-FINANCING RATE %]]</f>
        <v>1667428</v>
      </c>
      <c r="P2203" s="27">
        <f>Ugovori_OPULJP[[#This Row],[Bespovratna sredstva - Ukupno (EU+Nac) HRK
= Ukupna ugovorena vrijednost bespovratnih sredstava]]*Ugovori_OPULJP[[#This Row],[STOPA NACIONALNOG SUFINANCIRANJA %]]</f>
        <v>294252</v>
      </c>
      <c r="Q2203" s="20">
        <v>1961680</v>
      </c>
      <c r="R2203" s="27">
        <v>0</v>
      </c>
      <c r="S2203" s="27">
        <v>0</v>
      </c>
      <c r="T2203" s="20">
        <f>Ugovori_OPULJP[[#This Row],[Bespovratna sredstva - Ukupno (EU+Nac) HRK
= Ukupna ugovorena vrijednost bespovratnih sredstava]]+Ugovori_OPULJP[[#This Row],[Javni doprinos korisnika - HRK]]+Ugovori_OPULJP[[#This Row],[Privatni doprinos korisnika - HRK]]</f>
        <v>1961680</v>
      </c>
      <c r="U2203" s="44" t="s">
        <v>32</v>
      </c>
      <c r="V2203" s="44" t="s">
        <v>29</v>
      </c>
      <c r="W2203" s="21" t="s">
        <v>7864</v>
      </c>
      <c r="X2203" s="21" t="s">
        <v>704</v>
      </c>
      <c r="Y2203" s="11"/>
    </row>
    <row r="2204" spans="1:25" ht="51" customHeight="1" x14ac:dyDescent="0.2">
      <c r="A2204" s="28" t="s">
        <v>7865</v>
      </c>
      <c r="B2204" s="24" t="s">
        <v>700</v>
      </c>
      <c r="C2204" s="21" t="s">
        <v>5477</v>
      </c>
      <c r="D2204" s="21" t="s">
        <v>7773</v>
      </c>
      <c r="E2204" s="44" t="s">
        <v>74</v>
      </c>
      <c r="F2204" s="23" t="s">
        <v>7866</v>
      </c>
      <c r="G2204" s="23" t="s">
        <v>7867</v>
      </c>
      <c r="H2204" s="29">
        <v>44501</v>
      </c>
      <c r="I2204" s="29">
        <v>45231</v>
      </c>
      <c r="J2204" s="29" t="str">
        <f ca="1">IF(Ugovori_OPULJP[[#This Row],[DATUM ZAVRŠETKA OPERACIJE]]&lt;TODAY(),"završen","u provedbi")</f>
        <v>u provedbi</v>
      </c>
      <c r="K2204" s="22" t="s">
        <v>31</v>
      </c>
      <c r="L2204" s="22" t="s">
        <v>31</v>
      </c>
      <c r="M2204" s="65" t="s">
        <v>3052</v>
      </c>
      <c r="N2204" s="42">
        <v>0.15</v>
      </c>
      <c r="O2204" s="27">
        <f>Ugovori_OPULJP[[#This Row],[Bespovratna sredstva - Ukupno (EU+Nac) HRK
= Ukupna ugovorena vrijednost bespovratnih sredstava]]*Ugovori_OPULJP[[#This Row],[EU STOPA SUFINANCIRANJA %
EU CO-FINANCING RATE %]]</f>
        <v>634596.59549999994</v>
      </c>
      <c r="P2204" s="27">
        <f>Ugovori_OPULJP[[#This Row],[Bespovratna sredstva - Ukupno (EU+Nac) HRK
= Ukupna ugovorena vrijednost bespovratnih sredstava]]*Ugovori_OPULJP[[#This Row],[STOPA NACIONALNOG SUFINANCIRANJA %]]</f>
        <v>111987.6345</v>
      </c>
      <c r="Q2204" s="20">
        <v>746584.23</v>
      </c>
      <c r="R2204" s="27">
        <v>0</v>
      </c>
      <c r="S2204" s="27">
        <v>0</v>
      </c>
      <c r="T2204" s="20">
        <f>Ugovori_OPULJP[[#This Row],[Bespovratna sredstva - Ukupno (EU+Nac) HRK
= Ukupna ugovorena vrijednost bespovratnih sredstava]]+Ugovori_OPULJP[[#This Row],[Javni doprinos korisnika - HRK]]+Ugovori_OPULJP[[#This Row],[Privatni doprinos korisnika - HRK]]</f>
        <v>746584.23</v>
      </c>
      <c r="U2204" s="44" t="s">
        <v>32</v>
      </c>
      <c r="V2204" s="44" t="s">
        <v>29</v>
      </c>
      <c r="W2204" s="21" t="s">
        <v>7868</v>
      </c>
      <c r="X2204" s="31" t="s">
        <v>704</v>
      </c>
      <c r="Y2204" s="11"/>
    </row>
    <row r="2205" spans="1:25" ht="51" customHeight="1" x14ac:dyDescent="0.2">
      <c r="A2205" s="28" t="s">
        <v>7869</v>
      </c>
      <c r="B2205" s="24" t="s">
        <v>700</v>
      </c>
      <c r="C2205" s="21" t="s">
        <v>5477</v>
      </c>
      <c r="D2205" s="21" t="s">
        <v>7773</v>
      </c>
      <c r="E2205" s="44" t="s">
        <v>74</v>
      </c>
      <c r="F2205" s="23" t="s">
        <v>7870</v>
      </c>
      <c r="G2205" s="23" t="s">
        <v>7871</v>
      </c>
      <c r="H2205" s="29">
        <v>44502</v>
      </c>
      <c r="I2205" s="29">
        <v>45232</v>
      </c>
      <c r="J2205" s="29" t="str">
        <f ca="1">IF(Ugovori_OPULJP[[#This Row],[DATUM ZAVRŠETKA OPERACIJE]]&lt;TODAY(),"završen","u provedbi")</f>
        <v>u provedbi</v>
      </c>
      <c r="K2205" s="22" t="s">
        <v>31</v>
      </c>
      <c r="L2205" s="22" t="s">
        <v>31</v>
      </c>
      <c r="M2205" s="42">
        <v>0.85</v>
      </c>
      <c r="N2205" s="42">
        <v>0.15</v>
      </c>
      <c r="O2205" s="27">
        <f>Ugovori_OPULJP[[#This Row],[Bespovratna sredstva - Ukupno (EU+Nac) HRK
= Ukupna ugovorena vrijednost bespovratnih sredstava]]*Ugovori_OPULJP[[#This Row],[EU STOPA SUFINANCIRANJA %
EU CO-FINANCING RATE %]]</f>
        <v>1509110.4</v>
      </c>
      <c r="P2205" s="27">
        <f>Ugovori_OPULJP[[#This Row],[Bespovratna sredstva - Ukupno (EU+Nac) HRK
= Ukupna ugovorena vrijednost bespovratnih sredstava]]*Ugovori_OPULJP[[#This Row],[STOPA NACIONALNOG SUFINANCIRANJA %]]</f>
        <v>266313.59999999998</v>
      </c>
      <c r="Q2205" s="20">
        <v>1775424</v>
      </c>
      <c r="R2205" s="27">
        <v>0</v>
      </c>
      <c r="S2205" s="27">
        <v>0</v>
      </c>
      <c r="T2205" s="20">
        <f>Ugovori_OPULJP[[#This Row],[Bespovratna sredstva - Ukupno (EU+Nac) HRK
= Ukupna ugovorena vrijednost bespovratnih sredstava]]+Ugovori_OPULJP[[#This Row],[Javni doprinos korisnika - HRK]]+Ugovori_OPULJP[[#This Row],[Privatni doprinos korisnika - HRK]]</f>
        <v>1775424</v>
      </c>
      <c r="U2205" s="44" t="s">
        <v>32</v>
      </c>
      <c r="V2205" s="44" t="s">
        <v>29</v>
      </c>
      <c r="W2205" s="21" t="s">
        <v>7872</v>
      </c>
      <c r="X2205" s="31" t="s">
        <v>704</v>
      </c>
      <c r="Y2205" s="11"/>
    </row>
    <row r="2206" spans="1:25" ht="51" customHeight="1" x14ac:dyDescent="0.2">
      <c r="A2206" s="28" t="s">
        <v>7873</v>
      </c>
      <c r="B2206" s="24" t="s">
        <v>700</v>
      </c>
      <c r="C2206" s="21" t="s">
        <v>5477</v>
      </c>
      <c r="D2206" s="21" t="s">
        <v>7773</v>
      </c>
      <c r="E2206" s="44" t="s">
        <v>74</v>
      </c>
      <c r="F2206" s="23" t="s">
        <v>7874</v>
      </c>
      <c r="G2206" s="23" t="s">
        <v>7875</v>
      </c>
      <c r="H2206" s="29">
        <v>44495</v>
      </c>
      <c r="I2206" s="29">
        <v>45072</v>
      </c>
      <c r="J2206" s="29" t="str">
        <f ca="1">IF(Ugovori_OPULJP[[#This Row],[DATUM ZAVRŠETKA OPERACIJE]]&lt;TODAY(),"završen","u provedbi")</f>
        <v>u provedbi</v>
      </c>
      <c r="K2206" s="22" t="s">
        <v>31</v>
      </c>
      <c r="L2206" s="22" t="s">
        <v>31</v>
      </c>
      <c r="M2206" s="42">
        <v>0.85</v>
      </c>
      <c r="N2206" s="42">
        <v>0.15</v>
      </c>
      <c r="O2206" s="27">
        <f>Ugovori_OPULJP[[#This Row],[Bespovratna sredstva - Ukupno (EU+Nac) HRK
= Ukupna ugovorena vrijednost bespovratnih sredstava]]*Ugovori_OPULJP[[#This Row],[EU STOPA SUFINANCIRANJA %
EU CO-FINANCING RATE %]]</f>
        <v>1413058.2919999999</v>
      </c>
      <c r="P2206" s="27">
        <f>Ugovori_OPULJP[[#This Row],[Bespovratna sredstva - Ukupno (EU+Nac) HRK
= Ukupna ugovorena vrijednost bespovratnih sredstava]]*Ugovori_OPULJP[[#This Row],[STOPA NACIONALNOG SUFINANCIRANJA %]]</f>
        <v>249363.228</v>
      </c>
      <c r="Q2206" s="20">
        <v>1662421.52</v>
      </c>
      <c r="R2206" s="27">
        <v>0</v>
      </c>
      <c r="S2206" s="27">
        <v>0</v>
      </c>
      <c r="T2206" s="20">
        <f>Ugovori_OPULJP[[#This Row],[Bespovratna sredstva - Ukupno (EU+Nac) HRK
= Ukupna ugovorena vrijednost bespovratnih sredstava]]+Ugovori_OPULJP[[#This Row],[Javni doprinos korisnika - HRK]]+Ugovori_OPULJP[[#This Row],[Privatni doprinos korisnika - HRK]]</f>
        <v>1662421.52</v>
      </c>
      <c r="U2206" s="44" t="s">
        <v>32</v>
      </c>
      <c r="V2206" s="44" t="s">
        <v>29</v>
      </c>
      <c r="W2206" s="21" t="s">
        <v>7876</v>
      </c>
      <c r="X2206" s="21" t="s">
        <v>704</v>
      </c>
      <c r="Y2206" s="11"/>
    </row>
    <row r="2207" spans="1:25" ht="51" customHeight="1" x14ac:dyDescent="0.2">
      <c r="A2207" s="28" t="s">
        <v>7877</v>
      </c>
      <c r="B2207" s="24" t="s">
        <v>700</v>
      </c>
      <c r="C2207" s="21" t="s">
        <v>5477</v>
      </c>
      <c r="D2207" s="21" t="s">
        <v>7773</v>
      </c>
      <c r="E2207" s="44" t="s">
        <v>74</v>
      </c>
      <c r="F2207" s="23" t="s">
        <v>7878</v>
      </c>
      <c r="G2207" s="23" t="s">
        <v>2590</v>
      </c>
      <c r="H2207" s="29">
        <v>44497</v>
      </c>
      <c r="I2207" s="29">
        <v>45227</v>
      </c>
      <c r="J2207" s="29" t="str">
        <f ca="1">IF(Ugovori_OPULJP[[#This Row],[DATUM ZAVRŠETKA OPERACIJE]]&lt;TODAY(),"završen","u provedbi")</f>
        <v>u provedbi</v>
      </c>
      <c r="K2207" s="43" t="s">
        <v>31</v>
      </c>
      <c r="L2207" s="22" t="s">
        <v>31</v>
      </c>
      <c r="M2207" s="42">
        <v>0.85</v>
      </c>
      <c r="N2207" s="42">
        <v>0.15</v>
      </c>
      <c r="O2207" s="27">
        <f>Ugovori_OPULJP[[#This Row],[Bespovratna sredstva - Ukupno (EU+Nac) HRK
= Ukupna ugovorena vrijednost bespovratnih sredstava]]*Ugovori_OPULJP[[#This Row],[EU STOPA SUFINANCIRANJA %
EU CO-FINANCING RATE %]]</f>
        <v>1126973.7324999999</v>
      </c>
      <c r="P2207" s="27">
        <f>Ugovori_OPULJP[[#This Row],[Bespovratna sredstva - Ukupno (EU+Nac) HRK
= Ukupna ugovorena vrijednost bespovratnih sredstava]]*Ugovori_OPULJP[[#This Row],[STOPA NACIONALNOG SUFINANCIRANJA %]]</f>
        <v>198877.7175</v>
      </c>
      <c r="Q2207" s="20">
        <v>1325851.45</v>
      </c>
      <c r="R2207" s="27">
        <v>0</v>
      </c>
      <c r="S2207" s="27">
        <v>0</v>
      </c>
      <c r="T2207" s="20">
        <f>Ugovori_OPULJP[[#This Row],[Bespovratna sredstva - Ukupno (EU+Nac) HRK
= Ukupna ugovorena vrijednost bespovratnih sredstava]]+Ugovori_OPULJP[[#This Row],[Javni doprinos korisnika - HRK]]+Ugovori_OPULJP[[#This Row],[Privatni doprinos korisnika - HRK]]</f>
        <v>1325851.45</v>
      </c>
      <c r="U2207" s="17" t="s">
        <v>32</v>
      </c>
      <c r="V2207" s="17" t="s">
        <v>29</v>
      </c>
      <c r="W2207" s="21" t="s">
        <v>7879</v>
      </c>
      <c r="X2207" s="31" t="s">
        <v>704</v>
      </c>
      <c r="Y2207" s="11"/>
    </row>
    <row r="2208" spans="1:25" ht="51" customHeight="1" x14ac:dyDescent="0.2">
      <c r="A2208" s="28" t="s">
        <v>7880</v>
      </c>
      <c r="B2208" s="24" t="s">
        <v>700</v>
      </c>
      <c r="C2208" s="21" t="s">
        <v>5477</v>
      </c>
      <c r="D2208" s="21" t="s">
        <v>7773</v>
      </c>
      <c r="E2208" s="44" t="s">
        <v>74</v>
      </c>
      <c r="F2208" s="23" t="s">
        <v>7881</v>
      </c>
      <c r="G2208" s="37" t="s">
        <v>6902</v>
      </c>
      <c r="H2208" s="29">
        <v>44317</v>
      </c>
      <c r="I2208" s="29">
        <v>45047</v>
      </c>
      <c r="J2208" s="29" t="str">
        <f ca="1">IF(Ugovori_OPULJP[[#This Row],[DATUM ZAVRŠETKA OPERACIJE]]&lt;TODAY(),"završen","u provedbi")</f>
        <v>u provedbi</v>
      </c>
      <c r="K2208" s="22" t="s">
        <v>198</v>
      </c>
      <c r="L2208" s="22" t="s">
        <v>198</v>
      </c>
      <c r="M2208" s="42">
        <v>0.85</v>
      </c>
      <c r="N2208" s="42">
        <v>0.15</v>
      </c>
      <c r="O2208" s="27">
        <f>Ugovori_OPULJP[[#This Row],[Bespovratna sredstva - Ukupno (EU+Nac) HRK
= Ukupna ugovorena vrijednost bespovratnih sredstava]]*Ugovori_OPULJP[[#This Row],[EU STOPA SUFINANCIRANJA %
EU CO-FINANCING RATE %]]</f>
        <v>1695300.18</v>
      </c>
      <c r="P2208" s="27">
        <f>Ugovori_OPULJP[[#This Row],[Bespovratna sredstva - Ukupno (EU+Nac) HRK
= Ukupna ugovorena vrijednost bespovratnih sredstava]]*Ugovori_OPULJP[[#This Row],[STOPA NACIONALNOG SUFINANCIRANJA %]]</f>
        <v>299170.62</v>
      </c>
      <c r="Q2208" s="20">
        <v>1994470.8</v>
      </c>
      <c r="R2208" s="27">
        <v>0</v>
      </c>
      <c r="S2208" s="27">
        <v>0</v>
      </c>
      <c r="T2208" s="20">
        <f>Ugovori_OPULJP[[#This Row],[Bespovratna sredstva - Ukupno (EU+Nac) HRK
= Ukupna ugovorena vrijednost bespovratnih sredstava]]+Ugovori_OPULJP[[#This Row],[Javni doprinos korisnika - HRK]]+Ugovori_OPULJP[[#This Row],[Privatni doprinos korisnika - HRK]]</f>
        <v>1994470.8</v>
      </c>
      <c r="U2208" s="17" t="s">
        <v>32</v>
      </c>
      <c r="V2208" s="17" t="s">
        <v>29</v>
      </c>
      <c r="W2208" s="21" t="s">
        <v>7882</v>
      </c>
      <c r="X2208" s="31" t="s">
        <v>704</v>
      </c>
      <c r="Y2208" s="11"/>
    </row>
    <row r="2209" spans="1:25" ht="51" customHeight="1" x14ac:dyDescent="0.2">
      <c r="A2209" s="28" t="s">
        <v>7883</v>
      </c>
      <c r="B2209" s="24" t="s">
        <v>700</v>
      </c>
      <c r="C2209" s="21" t="s">
        <v>5477</v>
      </c>
      <c r="D2209" s="21" t="s">
        <v>7773</v>
      </c>
      <c r="E2209" s="44" t="s">
        <v>74</v>
      </c>
      <c r="F2209" s="23" t="s">
        <v>7884</v>
      </c>
      <c r="G2209" s="23" t="s">
        <v>7885</v>
      </c>
      <c r="H2209" s="29">
        <v>44375</v>
      </c>
      <c r="I2209" s="29">
        <v>45105</v>
      </c>
      <c r="J2209" s="29" t="str">
        <f ca="1">IF(Ugovori_OPULJP[[#This Row],[DATUM ZAVRŠETKA OPERACIJE]]&lt;TODAY(),"završen","u provedbi")</f>
        <v>u provedbi</v>
      </c>
      <c r="K2209" s="22" t="s">
        <v>248</v>
      </c>
      <c r="L2209" s="22" t="s">
        <v>248</v>
      </c>
      <c r="M2209" s="65" t="s">
        <v>3052</v>
      </c>
      <c r="N2209" s="42">
        <v>0.15</v>
      </c>
      <c r="O2209" s="27">
        <f>Ugovori_OPULJP[[#This Row],[Bespovratna sredstva - Ukupno (EU+Nac) HRK
= Ukupna ugovorena vrijednost bespovratnih sredstava]]*Ugovori_OPULJP[[#This Row],[EU STOPA SUFINANCIRANJA %
EU CO-FINANCING RATE %]]</f>
        <v>1366720.0149999999</v>
      </c>
      <c r="P2209" s="27">
        <f>Ugovori_OPULJP[[#This Row],[Bespovratna sredstva - Ukupno (EU+Nac) HRK
= Ukupna ugovorena vrijednost bespovratnih sredstava]]*Ugovori_OPULJP[[#This Row],[STOPA NACIONALNOG SUFINANCIRANJA %]]</f>
        <v>241185.88499999998</v>
      </c>
      <c r="Q2209" s="20">
        <v>1607905.9</v>
      </c>
      <c r="R2209" s="27">
        <v>0</v>
      </c>
      <c r="S2209" s="27">
        <v>0</v>
      </c>
      <c r="T2209" s="20">
        <f>Ugovori_OPULJP[[#This Row],[Bespovratna sredstva - Ukupno (EU+Nac) HRK
= Ukupna ugovorena vrijednost bespovratnih sredstava]]+Ugovori_OPULJP[[#This Row],[Javni doprinos korisnika - HRK]]+Ugovori_OPULJP[[#This Row],[Privatni doprinos korisnika - HRK]]</f>
        <v>1607905.9</v>
      </c>
      <c r="U2209" s="44" t="s">
        <v>32</v>
      </c>
      <c r="V2209" s="44" t="s">
        <v>29</v>
      </c>
      <c r="W2209" s="21" t="s">
        <v>7886</v>
      </c>
      <c r="X2209" s="31" t="s">
        <v>704</v>
      </c>
      <c r="Y2209" s="11"/>
    </row>
    <row r="2210" spans="1:25" ht="51" customHeight="1" x14ac:dyDescent="0.2">
      <c r="A2210" s="28" t="s">
        <v>7887</v>
      </c>
      <c r="B2210" s="24" t="s">
        <v>700</v>
      </c>
      <c r="C2210" s="21" t="s">
        <v>5477</v>
      </c>
      <c r="D2210" s="21" t="s">
        <v>7773</v>
      </c>
      <c r="E2210" s="44" t="s">
        <v>74</v>
      </c>
      <c r="F2210" s="23" t="s">
        <v>7888</v>
      </c>
      <c r="G2210" s="23" t="s">
        <v>4277</v>
      </c>
      <c r="H2210" s="29">
        <v>44377</v>
      </c>
      <c r="I2210" s="29">
        <v>45107</v>
      </c>
      <c r="J2210" s="29" t="str">
        <f ca="1">IF(Ugovori_OPULJP[[#This Row],[DATUM ZAVRŠETKA OPERACIJE]]&lt;TODAY(),"završen","u provedbi")</f>
        <v>u provedbi</v>
      </c>
      <c r="K2210" s="22" t="s">
        <v>248</v>
      </c>
      <c r="L2210" s="22" t="s">
        <v>248</v>
      </c>
      <c r="M2210" s="65" t="s">
        <v>3052</v>
      </c>
      <c r="N2210" s="42">
        <v>0.15</v>
      </c>
      <c r="O2210" s="27">
        <f>Ugovori_OPULJP[[#This Row],[Bespovratna sredstva - Ukupno (EU+Nac) HRK
= Ukupna ugovorena vrijednost bespovratnih sredstava]]*Ugovori_OPULJP[[#This Row],[EU STOPA SUFINANCIRANJA %
EU CO-FINANCING RATE %]]</f>
        <v>1697892</v>
      </c>
      <c r="P2210" s="27">
        <f>Ugovori_OPULJP[[#This Row],[Bespovratna sredstva - Ukupno (EU+Nac) HRK
= Ukupna ugovorena vrijednost bespovratnih sredstava]]*Ugovori_OPULJP[[#This Row],[STOPA NACIONALNOG SUFINANCIRANJA %]]</f>
        <v>299628</v>
      </c>
      <c r="Q2210" s="20">
        <v>1997520</v>
      </c>
      <c r="R2210" s="27">
        <v>0</v>
      </c>
      <c r="S2210" s="27">
        <v>0</v>
      </c>
      <c r="T2210" s="20">
        <f>Ugovori_OPULJP[[#This Row],[Bespovratna sredstva - Ukupno (EU+Nac) HRK
= Ukupna ugovorena vrijednost bespovratnih sredstava]]+Ugovori_OPULJP[[#This Row],[Javni doprinos korisnika - HRK]]+Ugovori_OPULJP[[#This Row],[Privatni doprinos korisnika - HRK]]</f>
        <v>1997520</v>
      </c>
      <c r="U2210" s="44" t="s">
        <v>32</v>
      </c>
      <c r="V2210" s="44" t="s">
        <v>29</v>
      </c>
      <c r="W2210" s="21" t="s">
        <v>7889</v>
      </c>
      <c r="X2210" s="31" t="s">
        <v>704</v>
      </c>
      <c r="Y2210" s="11"/>
    </row>
    <row r="2211" spans="1:25" ht="51" customHeight="1" x14ac:dyDescent="0.2">
      <c r="A2211" s="28" t="s">
        <v>7890</v>
      </c>
      <c r="B2211" s="24" t="s">
        <v>700</v>
      </c>
      <c r="C2211" s="21" t="s">
        <v>5477</v>
      </c>
      <c r="D2211" s="21" t="s">
        <v>7773</v>
      </c>
      <c r="E2211" s="44" t="s">
        <v>74</v>
      </c>
      <c r="F2211" s="23" t="s">
        <v>7891</v>
      </c>
      <c r="G2211" s="23" t="s">
        <v>2962</v>
      </c>
      <c r="H2211" s="29">
        <v>44320</v>
      </c>
      <c r="I2211" s="29">
        <v>45050</v>
      </c>
      <c r="J2211" s="29" t="str">
        <f ca="1">IF(Ugovori_OPULJP[[#This Row],[DATUM ZAVRŠETKA OPERACIJE]]&lt;TODAY(),"završen","u provedbi")</f>
        <v>u provedbi</v>
      </c>
      <c r="K2211" s="22" t="s">
        <v>92</v>
      </c>
      <c r="L2211" s="22" t="s">
        <v>92</v>
      </c>
      <c r="M2211" s="42">
        <v>0.85</v>
      </c>
      <c r="N2211" s="42">
        <v>0.15</v>
      </c>
      <c r="O2211" s="27">
        <f>Ugovori_OPULJP[[#This Row],[Bespovratna sredstva - Ukupno (EU+Nac) HRK
= Ukupna ugovorena vrijednost bespovratnih sredstava]]*Ugovori_OPULJP[[#This Row],[EU STOPA SUFINANCIRANJA %
EU CO-FINANCING RATE %]]</f>
        <v>1491438.5515000001</v>
      </c>
      <c r="P2211" s="27">
        <f>Ugovori_OPULJP[[#This Row],[Bespovratna sredstva - Ukupno (EU+Nac) HRK
= Ukupna ugovorena vrijednost bespovratnih sredstava]]*Ugovori_OPULJP[[#This Row],[STOPA NACIONALNOG SUFINANCIRANJA %]]</f>
        <v>263195.03850000002</v>
      </c>
      <c r="Q2211" s="20">
        <v>1754633.59</v>
      </c>
      <c r="R2211" s="27">
        <v>0</v>
      </c>
      <c r="S2211" s="27">
        <v>0</v>
      </c>
      <c r="T2211" s="20">
        <f>Ugovori_OPULJP[[#This Row],[Bespovratna sredstva - Ukupno (EU+Nac) HRK
= Ukupna ugovorena vrijednost bespovratnih sredstava]]+Ugovori_OPULJP[[#This Row],[Javni doprinos korisnika - HRK]]+Ugovori_OPULJP[[#This Row],[Privatni doprinos korisnika - HRK]]</f>
        <v>1754633.59</v>
      </c>
      <c r="U2211" s="17" t="s">
        <v>32</v>
      </c>
      <c r="V2211" s="17" t="s">
        <v>29</v>
      </c>
      <c r="W2211" s="21" t="s">
        <v>7892</v>
      </c>
      <c r="X2211" s="31" t="s">
        <v>704</v>
      </c>
      <c r="Y2211" s="11"/>
    </row>
    <row r="2212" spans="1:25" ht="51" customHeight="1" x14ac:dyDescent="0.2">
      <c r="A2212" s="28" t="s">
        <v>7893</v>
      </c>
      <c r="B2212" s="24" t="s">
        <v>700</v>
      </c>
      <c r="C2212" s="21" t="s">
        <v>5477</v>
      </c>
      <c r="D2212" s="21" t="s">
        <v>7773</v>
      </c>
      <c r="E2212" s="44" t="s">
        <v>74</v>
      </c>
      <c r="F2212" s="23" t="s">
        <v>7894</v>
      </c>
      <c r="G2212" s="23" t="s">
        <v>2958</v>
      </c>
      <c r="H2212" s="29">
        <v>44319</v>
      </c>
      <c r="I2212" s="29">
        <v>45049</v>
      </c>
      <c r="J2212" s="29" t="str">
        <f ca="1">IF(Ugovori_OPULJP[[#This Row],[DATUM ZAVRŠETKA OPERACIJE]]&lt;TODAY(),"završen","u provedbi")</f>
        <v>u provedbi</v>
      </c>
      <c r="K2212" s="22" t="s">
        <v>152</v>
      </c>
      <c r="L2212" s="18" t="s">
        <v>153</v>
      </c>
      <c r="M2212" s="42">
        <v>0.85</v>
      </c>
      <c r="N2212" s="42">
        <v>0.15</v>
      </c>
      <c r="O2212" s="27">
        <f>Ugovori_OPULJP[[#This Row],[Bespovratna sredstva - Ukupno (EU+Nac) HRK
= Ukupna ugovorena vrijednost bespovratnih sredstava]]*Ugovori_OPULJP[[#This Row],[EU STOPA SUFINANCIRANJA %
EU CO-FINANCING RATE %]]</f>
        <v>1699320</v>
      </c>
      <c r="P2212" s="27">
        <f>Ugovori_OPULJP[[#This Row],[Bespovratna sredstva - Ukupno (EU+Nac) HRK
= Ukupna ugovorena vrijednost bespovratnih sredstava]]*Ugovori_OPULJP[[#This Row],[STOPA NACIONALNOG SUFINANCIRANJA %]]</f>
        <v>299880</v>
      </c>
      <c r="Q2212" s="20">
        <v>1999200</v>
      </c>
      <c r="R2212" s="27">
        <v>0</v>
      </c>
      <c r="S2212" s="27">
        <v>0</v>
      </c>
      <c r="T2212" s="20">
        <f>Ugovori_OPULJP[[#This Row],[Bespovratna sredstva - Ukupno (EU+Nac) HRK
= Ukupna ugovorena vrijednost bespovratnih sredstava]]+Ugovori_OPULJP[[#This Row],[Javni doprinos korisnika - HRK]]+Ugovori_OPULJP[[#This Row],[Privatni doprinos korisnika - HRK]]</f>
        <v>1999200</v>
      </c>
      <c r="U2212" s="17" t="s">
        <v>32</v>
      </c>
      <c r="V2212" s="17" t="s">
        <v>29</v>
      </c>
      <c r="W2212" s="21" t="s">
        <v>7895</v>
      </c>
      <c r="X2212" s="31" t="s">
        <v>704</v>
      </c>
      <c r="Y2212" s="11"/>
    </row>
    <row r="2213" spans="1:25" ht="51" customHeight="1" x14ac:dyDescent="0.2">
      <c r="A2213" s="28" t="s">
        <v>7896</v>
      </c>
      <c r="B2213" s="24" t="s">
        <v>700</v>
      </c>
      <c r="C2213" s="21" t="s">
        <v>5477</v>
      </c>
      <c r="D2213" s="21" t="s">
        <v>7773</v>
      </c>
      <c r="E2213" s="44" t="s">
        <v>74</v>
      </c>
      <c r="F2213" s="23" t="s">
        <v>7897</v>
      </c>
      <c r="G2213" s="23" t="s">
        <v>7898</v>
      </c>
      <c r="H2213" s="29">
        <v>44379</v>
      </c>
      <c r="I2213" s="29">
        <v>45109</v>
      </c>
      <c r="J2213" s="29" t="str">
        <f ca="1">IF(Ugovori_OPULJP[[#This Row],[DATUM ZAVRŠETKA OPERACIJE]]&lt;TODAY(),"završen","u provedbi")</f>
        <v>u provedbi</v>
      </c>
      <c r="K2213" s="22" t="s">
        <v>198</v>
      </c>
      <c r="L2213" s="22" t="s">
        <v>198</v>
      </c>
      <c r="M2213" s="65" t="s">
        <v>3052</v>
      </c>
      <c r="N2213" s="42">
        <v>0.15</v>
      </c>
      <c r="O2213" s="27">
        <f>Ugovori_OPULJP[[#This Row],[Bespovratna sredstva - Ukupno (EU+Nac) HRK
= Ukupna ugovorena vrijednost bespovratnih sredstava]]*Ugovori_OPULJP[[#This Row],[EU STOPA SUFINANCIRANJA %
EU CO-FINANCING RATE %]]</f>
        <v>1628593.5314999998</v>
      </c>
      <c r="P2213" s="27">
        <f>Ugovori_OPULJP[[#This Row],[Bespovratna sredstva - Ukupno (EU+Nac) HRK
= Ukupna ugovorena vrijednost bespovratnih sredstava]]*Ugovori_OPULJP[[#This Row],[STOPA NACIONALNOG SUFINANCIRANJA %]]</f>
        <v>287398.85849999997</v>
      </c>
      <c r="Q2213" s="20">
        <v>1915992.39</v>
      </c>
      <c r="R2213" s="27">
        <v>0</v>
      </c>
      <c r="S2213" s="27">
        <v>0</v>
      </c>
      <c r="T2213" s="20">
        <f>Ugovori_OPULJP[[#This Row],[Bespovratna sredstva - Ukupno (EU+Nac) HRK
= Ukupna ugovorena vrijednost bespovratnih sredstava]]+Ugovori_OPULJP[[#This Row],[Javni doprinos korisnika - HRK]]+Ugovori_OPULJP[[#This Row],[Privatni doprinos korisnika - HRK]]</f>
        <v>1915992.39</v>
      </c>
      <c r="U2213" s="44" t="s">
        <v>32</v>
      </c>
      <c r="V2213" s="44" t="s">
        <v>29</v>
      </c>
      <c r="W2213" s="21" t="s">
        <v>7899</v>
      </c>
      <c r="X2213" s="31" t="s">
        <v>704</v>
      </c>
      <c r="Y2213" s="11"/>
    </row>
    <row r="2214" spans="1:25" ht="51" customHeight="1" x14ac:dyDescent="0.2">
      <c r="A2214" s="28" t="s">
        <v>7900</v>
      </c>
      <c r="B2214" s="24" t="s">
        <v>700</v>
      </c>
      <c r="C2214" s="21" t="s">
        <v>5477</v>
      </c>
      <c r="D2214" s="21" t="s">
        <v>7773</v>
      </c>
      <c r="E2214" s="44" t="s">
        <v>74</v>
      </c>
      <c r="F2214" s="23" t="s">
        <v>7901</v>
      </c>
      <c r="G2214" s="37" t="s">
        <v>1050</v>
      </c>
      <c r="H2214" s="29">
        <v>44377</v>
      </c>
      <c r="I2214" s="29">
        <v>45107</v>
      </c>
      <c r="J2214" s="29" t="str">
        <f ca="1">IF(Ugovori_OPULJP[[#This Row],[DATUM ZAVRŠETKA OPERACIJE]]&lt;TODAY(),"završen","u provedbi")</f>
        <v>u provedbi</v>
      </c>
      <c r="K2214" s="22" t="s">
        <v>198</v>
      </c>
      <c r="L2214" s="22" t="s">
        <v>198</v>
      </c>
      <c r="M2214" s="65" t="s">
        <v>3052</v>
      </c>
      <c r="N2214" s="42">
        <v>0.15</v>
      </c>
      <c r="O2214" s="27">
        <f>Ugovori_OPULJP[[#This Row],[Bespovratna sredstva - Ukupno (EU+Nac) HRK
= Ukupna ugovorena vrijednost bespovratnih sredstava]]*Ugovori_OPULJP[[#This Row],[EU STOPA SUFINANCIRANJA %
EU CO-FINANCING RATE %]]</f>
        <v>1628515.952</v>
      </c>
      <c r="P2214" s="27">
        <f>Ugovori_OPULJP[[#This Row],[Bespovratna sredstva - Ukupno (EU+Nac) HRK
= Ukupna ugovorena vrijednost bespovratnih sredstava]]*Ugovori_OPULJP[[#This Row],[STOPA NACIONALNOG SUFINANCIRANJA %]]</f>
        <v>287385.16800000001</v>
      </c>
      <c r="Q2214" s="20">
        <v>1915901.12</v>
      </c>
      <c r="R2214" s="27">
        <v>0</v>
      </c>
      <c r="S2214" s="27">
        <v>0</v>
      </c>
      <c r="T2214" s="20">
        <f>Ugovori_OPULJP[[#This Row],[Bespovratna sredstva - Ukupno (EU+Nac) HRK
= Ukupna ugovorena vrijednost bespovratnih sredstava]]+Ugovori_OPULJP[[#This Row],[Javni doprinos korisnika - HRK]]+Ugovori_OPULJP[[#This Row],[Privatni doprinos korisnika - HRK]]</f>
        <v>1915901.12</v>
      </c>
      <c r="U2214" s="44" t="s">
        <v>32</v>
      </c>
      <c r="V2214" s="44" t="s">
        <v>29</v>
      </c>
      <c r="W2214" s="21" t="s">
        <v>7902</v>
      </c>
      <c r="X2214" s="31" t="s">
        <v>704</v>
      </c>
      <c r="Y2214" s="11"/>
    </row>
    <row r="2215" spans="1:25" ht="51" customHeight="1" x14ac:dyDescent="0.2">
      <c r="A2215" s="28" t="s">
        <v>7903</v>
      </c>
      <c r="B2215" s="24" t="s">
        <v>700</v>
      </c>
      <c r="C2215" s="21" t="s">
        <v>5477</v>
      </c>
      <c r="D2215" s="21" t="s">
        <v>7773</v>
      </c>
      <c r="E2215" s="44" t="s">
        <v>74</v>
      </c>
      <c r="F2215" s="23" t="s">
        <v>7904</v>
      </c>
      <c r="G2215" s="23" t="s">
        <v>7905</v>
      </c>
      <c r="H2215" s="29">
        <v>44498</v>
      </c>
      <c r="I2215" s="29">
        <v>45228</v>
      </c>
      <c r="J2215" s="29" t="str">
        <f ca="1">IF(Ugovori_OPULJP[[#This Row],[DATUM ZAVRŠETKA OPERACIJE]]&lt;TODAY(),"završen","u provedbi")</f>
        <v>u provedbi</v>
      </c>
      <c r="K2215" s="43" t="s">
        <v>198</v>
      </c>
      <c r="L2215" s="22" t="s">
        <v>198</v>
      </c>
      <c r="M2215" s="42">
        <v>0.85</v>
      </c>
      <c r="N2215" s="42">
        <v>0.15</v>
      </c>
      <c r="O2215" s="27">
        <f>Ugovori_OPULJP[[#This Row],[Bespovratna sredstva - Ukupno (EU+Nac) HRK
= Ukupna ugovorena vrijednost bespovratnih sredstava]]*Ugovori_OPULJP[[#This Row],[EU STOPA SUFINANCIRANJA %
EU CO-FINANCING RATE %]]</f>
        <v>1579385.5865</v>
      </c>
      <c r="P2215" s="27">
        <f>Ugovori_OPULJP[[#This Row],[Bespovratna sredstva - Ukupno (EU+Nac) HRK
= Ukupna ugovorena vrijednost bespovratnih sredstava]]*Ugovori_OPULJP[[#This Row],[STOPA NACIONALNOG SUFINANCIRANJA %]]</f>
        <v>278715.10349999997</v>
      </c>
      <c r="Q2215" s="20">
        <v>1858100.69</v>
      </c>
      <c r="R2215" s="27">
        <v>0</v>
      </c>
      <c r="S2215" s="27">
        <v>0</v>
      </c>
      <c r="T2215" s="20">
        <f>Ugovori_OPULJP[[#This Row],[Bespovratna sredstva - Ukupno (EU+Nac) HRK
= Ukupna ugovorena vrijednost bespovratnih sredstava]]+Ugovori_OPULJP[[#This Row],[Javni doprinos korisnika - HRK]]+Ugovori_OPULJP[[#This Row],[Privatni doprinos korisnika - HRK]]</f>
        <v>1858100.69</v>
      </c>
      <c r="U2215" s="17" t="s">
        <v>32</v>
      </c>
      <c r="V2215" s="17" t="s">
        <v>29</v>
      </c>
      <c r="W2215" s="21" t="s">
        <v>7906</v>
      </c>
      <c r="X2215" s="31" t="s">
        <v>704</v>
      </c>
      <c r="Y2215" s="11"/>
    </row>
    <row r="2216" spans="1:25" ht="51" customHeight="1" x14ac:dyDescent="0.2">
      <c r="A2216" s="28" t="s">
        <v>7907</v>
      </c>
      <c r="B2216" s="24" t="s">
        <v>700</v>
      </c>
      <c r="C2216" s="21" t="s">
        <v>5477</v>
      </c>
      <c r="D2216" s="21" t="s">
        <v>7773</v>
      </c>
      <c r="E2216" s="44" t="s">
        <v>74</v>
      </c>
      <c r="F2216" s="23" t="s">
        <v>7908</v>
      </c>
      <c r="G2216" s="23" t="s">
        <v>7909</v>
      </c>
      <c r="H2216" s="29">
        <v>44503</v>
      </c>
      <c r="I2216" s="29">
        <v>45233</v>
      </c>
      <c r="J2216" s="29" t="str">
        <f ca="1">IF(Ugovori_OPULJP[[#This Row],[DATUM ZAVRŠETKA OPERACIJE]]&lt;TODAY(),"završen","u provedbi")</f>
        <v>u provedbi</v>
      </c>
      <c r="K2216" s="43" t="s">
        <v>198</v>
      </c>
      <c r="L2216" s="43" t="s">
        <v>198</v>
      </c>
      <c r="M2216" s="42">
        <v>0.85</v>
      </c>
      <c r="N2216" s="42">
        <v>0.15</v>
      </c>
      <c r="O2216" s="27">
        <f>Ugovori_OPULJP[[#This Row],[Bespovratna sredstva - Ukupno (EU+Nac) HRK
= Ukupna ugovorena vrijednost bespovratnih sredstava]]*Ugovori_OPULJP[[#This Row],[EU STOPA SUFINANCIRANJA %
EU CO-FINANCING RATE %]]</f>
        <v>1067447.1359999999</v>
      </c>
      <c r="P2216" s="27">
        <f>Ugovori_OPULJP[[#This Row],[Bespovratna sredstva - Ukupno (EU+Nac) HRK
= Ukupna ugovorena vrijednost bespovratnih sredstava]]*Ugovori_OPULJP[[#This Row],[STOPA NACIONALNOG SUFINANCIRANJA %]]</f>
        <v>188373.02399999998</v>
      </c>
      <c r="Q2216" s="20">
        <v>1255820.1599999999</v>
      </c>
      <c r="R2216" s="27">
        <v>0</v>
      </c>
      <c r="S2216" s="27">
        <v>0</v>
      </c>
      <c r="T2216" s="20">
        <f>Ugovori_OPULJP[[#This Row],[Bespovratna sredstva - Ukupno (EU+Nac) HRK
= Ukupna ugovorena vrijednost bespovratnih sredstava]]+Ugovori_OPULJP[[#This Row],[Javni doprinos korisnika - HRK]]+Ugovori_OPULJP[[#This Row],[Privatni doprinos korisnika - HRK]]</f>
        <v>1255820.1599999999</v>
      </c>
      <c r="U2216" s="44" t="s">
        <v>32</v>
      </c>
      <c r="V2216" s="44" t="s">
        <v>29</v>
      </c>
      <c r="W2216" s="21" t="s">
        <v>7910</v>
      </c>
      <c r="X2216" s="31" t="s">
        <v>704</v>
      </c>
      <c r="Y2216" s="11"/>
    </row>
    <row r="2217" spans="1:25" ht="51" customHeight="1" x14ac:dyDescent="0.2">
      <c r="A2217" s="28" t="s">
        <v>7911</v>
      </c>
      <c r="B2217" s="24" t="s">
        <v>700</v>
      </c>
      <c r="C2217" s="21" t="s">
        <v>5477</v>
      </c>
      <c r="D2217" s="21" t="s">
        <v>7773</v>
      </c>
      <c r="E2217" s="44" t="s">
        <v>74</v>
      </c>
      <c r="F2217" s="23" t="s">
        <v>7912</v>
      </c>
      <c r="G2217" s="23" t="s">
        <v>7913</v>
      </c>
      <c r="H2217" s="29">
        <v>44389</v>
      </c>
      <c r="I2217" s="29">
        <v>45119</v>
      </c>
      <c r="J2217" s="29" t="str">
        <f ca="1">IF(Ugovori_OPULJP[[#This Row],[DATUM ZAVRŠETKA OPERACIJE]]&lt;TODAY(),"završen","u provedbi")</f>
        <v>u provedbi</v>
      </c>
      <c r="K2217" s="22" t="s">
        <v>248</v>
      </c>
      <c r="L2217" s="22" t="s">
        <v>248</v>
      </c>
      <c r="M2217" s="65" t="s">
        <v>3052</v>
      </c>
      <c r="N2217" s="42">
        <v>0.15</v>
      </c>
      <c r="O2217" s="27">
        <f>Ugovori_OPULJP[[#This Row],[Bespovratna sredstva - Ukupno (EU+Nac) HRK
= Ukupna ugovorena vrijednost bespovratnih sredstava]]*Ugovori_OPULJP[[#This Row],[EU STOPA SUFINANCIRANJA %
EU CO-FINANCING RATE %]]</f>
        <v>1558607.26</v>
      </c>
      <c r="P2217" s="27">
        <f>Ugovori_OPULJP[[#This Row],[Bespovratna sredstva - Ukupno (EU+Nac) HRK
= Ukupna ugovorena vrijednost bespovratnih sredstava]]*Ugovori_OPULJP[[#This Row],[STOPA NACIONALNOG SUFINANCIRANJA %]]</f>
        <v>275048.34000000003</v>
      </c>
      <c r="Q2217" s="20">
        <v>1833655.6</v>
      </c>
      <c r="R2217" s="27">
        <v>0</v>
      </c>
      <c r="S2217" s="27">
        <v>0</v>
      </c>
      <c r="T2217" s="20">
        <f>Ugovori_OPULJP[[#This Row],[Bespovratna sredstva - Ukupno (EU+Nac) HRK
= Ukupna ugovorena vrijednost bespovratnih sredstava]]+Ugovori_OPULJP[[#This Row],[Javni doprinos korisnika - HRK]]+Ugovori_OPULJP[[#This Row],[Privatni doprinos korisnika - HRK]]</f>
        <v>1833655.6</v>
      </c>
      <c r="U2217" s="44" t="s">
        <v>32</v>
      </c>
      <c r="V2217" s="44" t="s">
        <v>29</v>
      </c>
      <c r="W2217" s="21" t="s">
        <v>7914</v>
      </c>
      <c r="X2217" s="31" t="s">
        <v>704</v>
      </c>
      <c r="Y2217" s="11"/>
    </row>
    <row r="2218" spans="1:25" ht="51" customHeight="1" x14ac:dyDescent="0.2">
      <c r="A2218" s="28" t="s">
        <v>7915</v>
      </c>
      <c r="B2218" s="24" t="s">
        <v>700</v>
      </c>
      <c r="C2218" s="21" t="s">
        <v>5477</v>
      </c>
      <c r="D2218" s="21" t="s">
        <v>7773</v>
      </c>
      <c r="E2218" s="44" t="s">
        <v>74</v>
      </c>
      <c r="F2218" s="23" t="s">
        <v>7916</v>
      </c>
      <c r="G2218" s="23" t="s">
        <v>2604</v>
      </c>
      <c r="H2218" s="29">
        <v>44550</v>
      </c>
      <c r="I2218" s="29">
        <v>45280</v>
      </c>
      <c r="J2218" s="29" t="str">
        <f ca="1">IF(Ugovori_OPULJP[[#This Row],[DATUM ZAVRŠETKA OPERACIJE]]&lt;TODAY(),"završen","u provedbi")</f>
        <v>u provedbi</v>
      </c>
      <c r="K2218" s="22" t="s">
        <v>77</v>
      </c>
      <c r="L2218" s="18" t="s">
        <v>77</v>
      </c>
      <c r="M2218" s="65" t="s">
        <v>3052</v>
      </c>
      <c r="N2218" s="42">
        <v>0.15</v>
      </c>
      <c r="O2218" s="27">
        <f>Ugovori_OPULJP[[#This Row],[Bespovratna sredstva - Ukupno (EU+Nac) HRK
= Ukupna ugovorena vrijednost bespovratnih sredstava]]*Ugovori_OPULJP[[#This Row],[EU STOPA SUFINANCIRANJA %
EU CO-FINANCING RATE %]]</f>
        <v>827389.55799999996</v>
      </c>
      <c r="P2218" s="27">
        <f>Ugovori_OPULJP[[#This Row],[Bespovratna sredstva - Ukupno (EU+Nac) HRK
= Ukupna ugovorena vrijednost bespovratnih sredstava]]*Ugovori_OPULJP[[#This Row],[STOPA NACIONALNOG SUFINANCIRANJA %]]</f>
        <v>146009.92199999999</v>
      </c>
      <c r="Q2218" s="20">
        <v>973399.48</v>
      </c>
      <c r="R2218" s="27">
        <v>0</v>
      </c>
      <c r="S2218" s="27">
        <v>0</v>
      </c>
      <c r="T2218" s="20">
        <f>Ugovori_OPULJP[[#This Row],[Bespovratna sredstva - Ukupno (EU+Nac) HRK
= Ukupna ugovorena vrijednost bespovratnih sredstava]]+Ugovori_OPULJP[[#This Row],[Javni doprinos korisnika - HRK]]+Ugovori_OPULJP[[#This Row],[Privatni doprinos korisnika - HRK]]</f>
        <v>973399.48</v>
      </c>
      <c r="U2218" s="44" t="s">
        <v>32</v>
      </c>
      <c r="V2218" s="44" t="s">
        <v>29</v>
      </c>
      <c r="W2218" s="21" t="s">
        <v>7917</v>
      </c>
      <c r="X2218" s="31" t="s">
        <v>704</v>
      </c>
      <c r="Y2218" s="11"/>
    </row>
    <row r="2219" spans="1:25" ht="51" customHeight="1" x14ac:dyDescent="0.2">
      <c r="A2219" s="28" t="s">
        <v>7918</v>
      </c>
      <c r="B2219" s="24" t="s">
        <v>700</v>
      </c>
      <c r="C2219" s="21" t="s">
        <v>5477</v>
      </c>
      <c r="D2219" s="21" t="s">
        <v>7773</v>
      </c>
      <c r="E2219" s="44" t="s">
        <v>74</v>
      </c>
      <c r="F2219" s="23" t="s">
        <v>7919</v>
      </c>
      <c r="G2219" s="23" t="s">
        <v>4063</v>
      </c>
      <c r="H2219" s="29">
        <v>44544</v>
      </c>
      <c r="I2219" s="29">
        <v>45274</v>
      </c>
      <c r="J2219" s="29" t="str">
        <f ca="1">IF(Ugovori_OPULJP[[#This Row],[DATUM ZAVRŠETKA OPERACIJE]]&lt;TODAY(),"završen","u provedbi")</f>
        <v>u provedbi</v>
      </c>
      <c r="K2219" s="22" t="s">
        <v>77</v>
      </c>
      <c r="L2219" s="18" t="s">
        <v>77</v>
      </c>
      <c r="M2219" s="65" t="s">
        <v>3052</v>
      </c>
      <c r="N2219" s="42">
        <v>0.15</v>
      </c>
      <c r="O2219" s="27">
        <f>Ugovori_OPULJP[[#This Row],[Bespovratna sredstva - Ukupno (EU+Nac) HRK
= Ukupna ugovorena vrijednost bespovratnih sredstava]]*Ugovori_OPULJP[[#This Row],[EU STOPA SUFINANCIRANJA %
EU CO-FINANCING RATE %]]</f>
        <v>1484519.9850000001</v>
      </c>
      <c r="P2219" s="27">
        <f>Ugovori_OPULJP[[#This Row],[Bespovratna sredstva - Ukupno (EU+Nac) HRK
= Ukupna ugovorena vrijednost bespovratnih sredstava]]*Ugovori_OPULJP[[#This Row],[STOPA NACIONALNOG SUFINANCIRANJA %]]</f>
        <v>261974.11499999999</v>
      </c>
      <c r="Q2219" s="20">
        <v>1746494.1</v>
      </c>
      <c r="R2219" s="27">
        <v>0</v>
      </c>
      <c r="S2219" s="27">
        <v>0</v>
      </c>
      <c r="T2219" s="20">
        <f>Ugovori_OPULJP[[#This Row],[Bespovratna sredstva - Ukupno (EU+Nac) HRK
= Ukupna ugovorena vrijednost bespovratnih sredstava]]+Ugovori_OPULJP[[#This Row],[Javni doprinos korisnika - HRK]]+Ugovori_OPULJP[[#This Row],[Privatni doprinos korisnika - HRK]]</f>
        <v>1746494.1</v>
      </c>
      <c r="U2219" s="44" t="s">
        <v>32</v>
      </c>
      <c r="V2219" s="44" t="s">
        <v>29</v>
      </c>
      <c r="W2219" s="21" t="s">
        <v>7920</v>
      </c>
      <c r="X2219" s="31" t="s">
        <v>704</v>
      </c>
      <c r="Y2219" s="11"/>
    </row>
    <row r="2220" spans="1:25" ht="51" customHeight="1" x14ac:dyDescent="0.2">
      <c r="A2220" s="28" t="s">
        <v>7921</v>
      </c>
      <c r="B2220" s="24" t="s">
        <v>700</v>
      </c>
      <c r="C2220" s="21" t="s">
        <v>5477</v>
      </c>
      <c r="D2220" s="21" t="s">
        <v>7773</v>
      </c>
      <c r="E2220" s="44" t="s">
        <v>74</v>
      </c>
      <c r="F2220" s="23" t="s">
        <v>7922</v>
      </c>
      <c r="G2220" s="23" t="s">
        <v>2922</v>
      </c>
      <c r="H2220" s="29">
        <v>44544</v>
      </c>
      <c r="I2220" s="29">
        <v>45274</v>
      </c>
      <c r="J2220" s="29" t="str">
        <f ca="1">IF(Ugovori_OPULJP[[#This Row],[DATUM ZAVRŠETKA OPERACIJE]]&lt;TODAY(),"završen","u provedbi")</f>
        <v>u provedbi</v>
      </c>
      <c r="K2220" s="22" t="s">
        <v>248</v>
      </c>
      <c r="L2220" s="18" t="s">
        <v>248</v>
      </c>
      <c r="M2220" s="65" t="s">
        <v>3052</v>
      </c>
      <c r="N2220" s="42">
        <v>0.15</v>
      </c>
      <c r="O2220" s="27">
        <f>Ugovori_OPULJP[[#This Row],[Bespovratna sredstva - Ukupno (EU+Nac) HRK
= Ukupna ugovorena vrijednost bespovratnih sredstava]]*Ugovori_OPULJP[[#This Row],[EU STOPA SUFINANCIRANJA %
EU CO-FINANCING RATE %]]</f>
        <v>1508474.94</v>
      </c>
      <c r="P2220" s="27">
        <f>Ugovori_OPULJP[[#This Row],[Bespovratna sredstva - Ukupno (EU+Nac) HRK
= Ukupna ugovorena vrijednost bespovratnih sredstava]]*Ugovori_OPULJP[[#This Row],[STOPA NACIONALNOG SUFINANCIRANJA %]]</f>
        <v>266201.45999999996</v>
      </c>
      <c r="Q2220" s="20">
        <v>1774676.4</v>
      </c>
      <c r="R2220" s="27">
        <v>0</v>
      </c>
      <c r="S2220" s="27">
        <v>0</v>
      </c>
      <c r="T2220" s="20">
        <f>Ugovori_OPULJP[[#This Row],[Bespovratna sredstva - Ukupno (EU+Nac) HRK
= Ukupna ugovorena vrijednost bespovratnih sredstava]]+Ugovori_OPULJP[[#This Row],[Javni doprinos korisnika - HRK]]+Ugovori_OPULJP[[#This Row],[Privatni doprinos korisnika - HRK]]</f>
        <v>1774676.4</v>
      </c>
      <c r="U2220" s="44" t="s">
        <v>32</v>
      </c>
      <c r="V2220" s="44" t="s">
        <v>29</v>
      </c>
      <c r="W2220" s="21" t="s">
        <v>7780</v>
      </c>
      <c r="X2220" s="31" t="s">
        <v>704</v>
      </c>
      <c r="Y2220" s="11"/>
    </row>
    <row r="2221" spans="1:25" ht="51" customHeight="1" x14ac:dyDescent="0.2">
      <c r="A2221" s="28" t="s">
        <v>7923</v>
      </c>
      <c r="B2221" s="24" t="s">
        <v>700</v>
      </c>
      <c r="C2221" s="21" t="s">
        <v>5477</v>
      </c>
      <c r="D2221" s="21" t="s">
        <v>7773</v>
      </c>
      <c r="E2221" s="44" t="s">
        <v>74</v>
      </c>
      <c r="F2221" s="23" t="s">
        <v>7924</v>
      </c>
      <c r="G2221" s="23" t="s">
        <v>7925</v>
      </c>
      <c r="H2221" s="29">
        <v>44544</v>
      </c>
      <c r="I2221" s="29">
        <v>45274</v>
      </c>
      <c r="J2221" s="29" t="str">
        <f ca="1">IF(Ugovori_OPULJP[[#This Row],[DATUM ZAVRŠETKA OPERACIJE]]&lt;TODAY(),"završen","u provedbi")</f>
        <v>u provedbi</v>
      </c>
      <c r="K2221" s="22" t="s">
        <v>248</v>
      </c>
      <c r="L2221" s="22" t="s">
        <v>248</v>
      </c>
      <c r="M2221" s="65" t="s">
        <v>3052</v>
      </c>
      <c r="N2221" s="42">
        <v>0.15</v>
      </c>
      <c r="O2221" s="27">
        <f>Ugovori_OPULJP[[#This Row],[Bespovratna sredstva - Ukupno (EU+Nac) HRK
= Ukupna ugovorena vrijednost bespovratnih sredstava]]*Ugovori_OPULJP[[#This Row],[EU STOPA SUFINANCIRANJA %
EU CO-FINANCING RATE %]]</f>
        <v>1625977.3759999999</v>
      </c>
      <c r="P2221" s="27">
        <f>Ugovori_OPULJP[[#This Row],[Bespovratna sredstva - Ukupno (EU+Nac) HRK
= Ukupna ugovorena vrijednost bespovratnih sredstava]]*Ugovori_OPULJP[[#This Row],[STOPA NACIONALNOG SUFINANCIRANJA %]]</f>
        <v>286937.18400000001</v>
      </c>
      <c r="Q2221" s="20">
        <v>1912914.56</v>
      </c>
      <c r="R2221" s="27">
        <v>0</v>
      </c>
      <c r="S2221" s="27">
        <v>0</v>
      </c>
      <c r="T2221" s="20">
        <f>Ugovori_OPULJP[[#This Row],[Bespovratna sredstva - Ukupno (EU+Nac) HRK
= Ukupna ugovorena vrijednost bespovratnih sredstava]]+Ugovori_OPULJP[[#This Row],[Javni doprinos korisnika - HRK]]+Ugovori_OPULJP[[#This Row],[Privatni doprinos korisnika - HRK]]</f>
        <v>1912914.56</v>
      </c>
      <c r="U2221" s="44" t="s">
        <v>32</v>
      </c>
      <c r="V2221" s="44" t="s">
        <v>29</v>
      </c>
      <c r="W2221" s="21" t="s">
        <v>7926</v>
      </c>
      <c r="X2221" s="31" t="s">
        <v>704</v>
      </c>
      <c r="Y2221" s="11"/>
    </row>
    <row r="2222" spans="1:25" ht="51" customHeight="1" x14ac:dyDescent="0.2">
      <c r="A2222" s="119" t="s">
        <v>11865</v>
      </c>
      <c r="B2222" s="24" t="s">
        <v>700</v>
      </c>
      <c r="C2222" s="21" t="s">
        <v>5477</v>
      </c>
      <c r="D2222" s="21" t="s">
        <v>7773</v>
      </c>
      <c r="E2222" s="44" t="s">
        <v>74</v>
      </c>
      <c r="F2222" s="23" t="s">
        <v>11866</v>
      </c>
      <c r="G2222" s="23" t="s">
        <v>11867</v>
      </c>
      <c r="H2222" s="29">
        <v>44545</v>
      </c>
      <c r="I2222" s="29">
        <v>45275</v>
      </c>
      <c r="J2222" s="29" t="str">
        <f ca="1">IF(Ugovori_OPULJP[[#This Row],[DATUM ZAVRŠETKA OPERACIJE]]&lt;TODAY(),"završen","u provedbi")</f>
        <v>u provedbi</v>
      </c>
      <c r="K2222" s="43" t="s">
        <v>248</v>
      </c>
      <c r="L2222" s="43" t="s">
        <v>248</v>
      </c>
      <c r="M2222" s="42">
        <v>0.85</v>
      </c>
      <c r="N2222" s="42">
        <v>0.15</v>
      </c>
      <c r="O2222" s="27">
        <f>Ugovori_OPULJP[[#This Row],[Bespovratna sredstva - Ukupno (EU+Nac) HRK
= Ukupna ugovorena vrijednost bespovratnih sredstava]]*Ugovori_OPULJP[[#This Row],[EU STOPA SUFINANCIRANJA %
EU CO-FINANCING RATE %]]</f>
        <v>725441.39949999994</v>
      </c>
      <c r="P2222" s="27">
        <f>Ugovori_OPULJP[[#This Row],[Bespovratna sredstva - Ukupno (EU+Nac) HRK
= Ukupna ugovorena vrijednost bespovratnih sredstava]]*Ugovori_OPULJP[[#This Row],[STOPA NACIONALNOG SUFINANCIRANJA %]]</f>
        <v>128019.07049999999</v>
      </c>
      <c r="Q2222" s="20">
        <v>853460.47</v>
      </c>
      <c r="R2222" s="27">
        <v>0</v>
      </c>
      <c r="S2222" s="27">
        <v>0</v>
      </c>
      <c r="T2222" s="20">
        <f>Ugovori_OPULJP[[#This Row],[Bespovratna sredstva - Ukupno (EU+Nac) HRK
= Ukupna ugovorena vrijednost bespovratnih sredstava]]+Ugovori_OPULJP[[#This Row],[Javni doprinos korisnika - HRK]]+Ugovori_OPULJP[[#This Row],[Privatni doprinos korisnika - HRK]]</f>
        <v>853460.47</v>
      </c>
      <c r="U2222" s="44" t="s">
        <v>32</v>
      </c>
      <c r="V2222" s="44" t="s">
        <v>29</v>
      </c>
      <c r="W2222" s="21" t="s">
        <v>11868</v>
      </c>
      <c r="X2222" s="31" t="s">
        <v>704</v>
      </c>
      <c r="Y2222" s="11"/>
    </row>
    <row r="2223" spans="1:25" ht="51" customHeight="1" x14ac:dyDescent="0.2">
      <c r="A2223" s="28" t="s">
        <v>7927</v>
      </c>
      <c r="B2223" s="24" t="s">
        <v>700</v>
      </c>
      <c r="C2223" s="21" t="s">
        <v>5477</v>
      </c>
      <c r="D2223" s="21" t="s">
        <v>7773</v>
      </c>
      <c r="E2223" s="44" t="s">
        <v>74</v>
      </c>
      <c r="F2223" s="23" t="s">
        <v>7928</v>
      </c>
      <c r="G2223" s="23" t="s">
        <v>7929</v>
      </c>
      <c r="H2223" s="29">
        <v>44545</v>
      </c>
      <c r="I2223" s="29">
        <v>45275</v>
      </c>
      <c r="J2223" s="29" t="str">
        <f ca="1">IF(Ugovori_OPULJP[[#This Row],[DATUM ZAVRŠETKA OPERACIJE]]&lt;TODAY(),"završen","u provedbi")</f>
        <v>u provedbi</v>
      </c>
      <c r="K2223" s="22" t="s">
        <v>248</v>
      </c>
      <c r="L2223" s="22" t="s">
        <v>248</v>
      </c>
      <c r="M2223" s="65" t="s">
        <v>3052</v>
      </c>
      <c r="N2223" s="42">
        <v>0.15</v>
      </c>
      <c r="O2223" s="27">
        <f>Ugovori_OPULJP[[#This Row],[Bespovratna sredstva - Ukupno (EU+Nac) HRK
= Ukupna ugovorena vrijednost bespovratnih sredstava]]*Ugovori_OPULJP[[#This Row],[EU STOPA SUFINANCIRANJA %
EU CO-FINANCING RATE %]]</f>
        <v>911761.94350000005</v>
      </c>
      <c r="P2223" s="27">
        <f>Ugovori_OPULJP[[#This Row],[Bespovratna sredstva - Ukupno (EU+Nac) HRK
= Ukupna ugovorena vrijednost bespovratnih sredstava]]*Ugovori_OPULJP[[#This Row],[STOPA NACIONALNOG SUFINANCIRANJA %]]</f>
        <v>160899.16650000002</v>
      </c>
      <c r="Q2223" s="20">
        <v>1072661.1100000001</v>
      </c>
      <c r="R2223" s="27">
        <v>0</v>
      </c>
      <c r="S2223" s="27">
        <v>0</v>
      </c>
      <c r="T2223" s="20">
        <f>Ugovori_OPULJP[[#This Row],[Bespovratna sredstva - Ukupno (EU+Nac) HRK
= Ukupna ugovorena vrijednost bespovratnih sredstava]]+Ugovori_OPULJP[[#This Row],[Javni doprinos korisnika - HRK]]+Ugovori_OPULJP[[#This Row],[Privatni doprinos korisnika - HRK]]</f>
        <v>1072661.1100000001</v>
      </c>
      <c r="U2223" s="44" t="s">
        <v>32</v>
      </c>
      <c r="V2223" s="44" t="s">
        <v>29</v>
      </c>
      <c r="W2223" s="21" t="s">
        <v>7930</v>
      </c>
      <c r="X2223" s="31" t="s">
        <v>704</v>
      </c>
      <c r="Y2223" s="11"/>
    </row>
    <row r="2224" spans="1:25" ht="51" customHeight="1" x14ac:dyDescent="0.2">
      <c r="A2224" s="158" t="s">
        <v>12033</v>
      </c>
      <c r="B2224" s="24" t="s">
        <v>700</v>
      </c>
      <c r="C2224" s="21" t="s">
        <v>5477</v>
      </c>
      <c r="D2224" s="56" t="s">
        <v>7932</v>
      </c>
      <c r="E2224" s="44" t="s">
        <v>74</v>
      </c>
      <c r="F2224" s="23" t="s">
        <v>8084</v>
      </c>
      <c r="G2224" s="23" t="s">
        <v>8983</v>
      </c>
      <c r="H2224" s="132">
        <v>44595</v>
      </c>
      <c r="I2224" s="132">
        <v>45202</v>
      </c>
      <c r="J2224" s="133" t="str">
        <f ca="1">IF(Ugovori_OPULJP[[#This Row],[DATUM ZAVRŠETKA OPERACIJE]]&lt;TODAY(),"završen","u provedbi")</f>
        <v>u provedbi</v>
      </c>
      <c r="K2224" s="43" t="s">
        <v>209</v>
      </c>
      <c r="L2224" s="43" t="s">
        <v>209</v>
      </c>
      <c r="M2224" s="42">
        <v>0.85</v>
      </c>
      <c r="N2224" s="42">
        <v>0.15</v>
      </c>
      <c r="O2224" s="135">
        <f>Ugovori_OPULJP[[#This Row],[Bespovratna sredstva - Ukupno (EU+Nac) HRK
= Ukupna ugovorena vrijednost bespovratnih sredstava]]*Ugovori_OPULJP[[#This Row],[EU STOPA SUFINANCIRANJA %
EU CO-FINANCING RATE %]]</f>
        <v>3032959.2559999996</v>
      </c>
      <c r="P2224" s="135">
        <f>Ugovori_OPULJP[[#This Row],[Bespovratna sredstva - Ukupno (EU+Nac) HRK
= Ukupna ugovorena vrijednost bespovratnih sredstava]]*Ugovori_OPULJP[[#This Row],[STOPA NACIONALNOG SUFINANCIRANJA %]]</f>
        <v>535228.10399999993</v>
      </c>
      <c r="Q2224" s="136">
        <v>3568187.36</v>
      </c>
      <c r="R2224" s="135">
        <v>0</v>
      </c>
      <c r="S2224" s="135">
        <v>0</v>
      </c>
      <c r="T2224" s="136">
        <f>Ugovori_OPULJP[[#This Row],[Bespovratna sredstva - Ukupno (EU+Nac) HRK
= Ukupna ugovorena vrijednost bespovratnih sredstava]]+Ugovori_OPULJP[[#This Row],[Javni doprinos korisnika - HRK]]+Ugovori_OPULJP[[#This Row],[Privatni doprinos korisnika - HRK]]</f>
        <v>3568187.36</v>
      </c>
      <c r="U2224" s="44" t="s">
        <v>32</v>
      </c>
      <c r="V2224" s="44" t="s">
        <v>29</v>
      </c>
      <c r="W2224" s="21" t="s">
        <v>12048</v>
      </c>
      <c r="X2224" s="31" t="s">
        <v>5041</v>
      </c>
      <c r="Y2224" s="11"/>
    </row>
    <row r="2225" spans="1:25" ht="51" customHeight="1" x14ac:dyDescent="0.2">
      <c r="A2225" s="55" t="s">
        <v>7931</v>
      </c>
      <c r="B2225" s="24" t="s">
        <v>700</v>
      </c>
      <c r="C2225" s="21" t="s">
        <v>5477</v>
      </c>
      <c r="D2225" s="56" t="s">
        <v>7932</v>
      </c>
      <c r="E2225" s="44" t="s">
        <v>74</v>
      </c>
      <c r="F2225" s="23" t="s">
        <v>7933</v>
      </c>
      <c r="G2225" s="23" t="s">
        <v>7934</v>
      </c>
      <c r="H2225" s="29">
        <v>44553</v>
      </c>
      <c r="I2225" s="29">
        <v>45161</v>
      </c>
      <c r="J2225" s="29" t="str">
        <f ca="1">IF(Ugovori_OPULJP[[#This Row],[DATUM ZAVRŠETKA OPERACIJE]]&lt;TODAY(),"završen","u provedbi")</f>
        <v>u provedbi</v>
      </c>
      <c r="K2225" s="22" t="s">
        <v>82</v>
      </c>
      <c r="L2225" s="18" t="s">
        <v>82</v>
      </c>
      <c r="M2225" s="65" t="s">
        <v>3052</v>
      </c>
      <c r="N2225" s="42">
        <v>0.15</v>
      </c>
      <c r="O2225" s="27">
        <f>Ugovori_OPULJP[[#This Row],[Bespovratna sredstva - Ukupno (EU+Nac) HRK
= Ukupna ugovorena vrijednost bespovratnih sredstava]]*Ugovori_OPULJP[[#This Row],[EU STOPA SUFINANCIRANJA %
EU CO-FINANCING RATE %]]</f>
        <v>3680177.2889999999</v>
      </c>
      <c r="P2225" s="27">
        <f>Ugovori_OPULJP[[#This Row],[Bespovratna sredstva - Ukupno (EU+Nac) HRK
= Ukupna ugovorena vrijednost bespovratnih sredstava]]*Ugovori_OPULJP[[#This Row],[STOPA NACIONALNOG SUFINANCIRANJA %]]</f>
        <v>649443.05099999998</v>
      </c>
      <c r="Q2225" s="20">
        <v>4329620.34</v>
      </c>
      <c r="R2225" s="27">
        <v>0</v>
      </c>
      <c r="S2225" s="27">
        <v>0</v>
      </c>
      <c r="T2225" s="20">
        <f>Ugovori_OPULJP[[#This Row],[Bespovratna sredstva - Ukupno (EU+Nac) HRK
= Ukupna ugovorena vrijednost bespovratnih sredstava]]+Ugovori_OPULJP[[#This Row],[Javni doprinos korisnika - HRK]]+Ugovori_OPULJP[[#This Row],[Privatni doprinos korisnika - HRK]]</f>
        <v>4329620.34</v>
      </c>
      <c r="U2225" s="44" t="s">
        <v>32</v>
      </c>
      <c r="V2225" s="44" t="s">
        <v>29</v>
      </c>
      <c r="W2225" s="21" t="s">
        <v>7935</v>
      </c>
      <c r="X2225" s="31" t="s">
        <v>5041</v>
      </c>
      <c r="Y2225" s="11"/>
    </row>
    <row r="2226" spans="1:25" ht="61.5" customHeight="1" x14ac:dyDescent="0.2">
      <c r="A2226" s="28" t="s">
        <v>7936</v>
      </c>
      <c r="B2226" s="24" t="s">
        <v>700</v>
      </c>
      <c r="C2226" s="21" t="s">
        <v>5477</v>
      </c>
      <c r="D2226" s="56" t="s">
        <v>7932</v>
      </c>
      <c r="E2226" s="44" t="s">
        <v>74</v>
      </c>
      <c r="F2226" s="23" t="s">
        <v>7937</v>
      </c>
      <c r="G2226" s="23" t="s">
        <v>1353</v>
      </c>
      <c r="H2226" s="29">
        <v>44553</v>
      </c>
      <c r="I2226" s="29">
        <v>45161</v>
      </c>
      <c r="J2226" s="29" t="str">
        <f ca="1">IF(Ugovori_OPULJP[[#This Row],[DATUM ZAVRŠETKA OPERACIJE]]&lt;TODAY(),"završen","u provedbi")</f>
        <v>u provedbi</v>
      </c>
      <c r="K2226" s="43" t="s">
        <v>556</v>
      </c>
      <c r="L2226" s="22" t="s">
        <v>556</v>
      </c>
      <c r="M2226" s="65" t="s">
        <v>3052</v>
      </c>
      <c r="N2226" s="42">
        <v>0.15</v>
      </c>
      <c r="O2226" s="27">
        <f>Ugovori_OPULJP[[#This Row],[Bespovratna sredstva - Ukupno (EU+Nac) HRK
= Ukupna ugovorena vrijednost bespovratnih sredstava]]*Ugovori_OPULJP[[#This Row],[EU STOPA SUFINANCIRANJA %
EU CO-FINANCING RATE %]]</f>
        <v>3792286.4409999996</v>
      </c>
      <c r="P2226" s="27">
        <f>Ugovori_OPULJP[[#This Row],[Bespovratna sredstva - Ukupno (EU+Nac) HRK
= Ukupna ugovorena vrijednost bespovratnih sredstava]]*Ugovori_OPULJP[[#This Row],[STOPA NACIONALNOG SUFINANCIRANJA %]]</f>
        <v>669227.01899999997</v>
      </c>
      <c r="Q2226" s="20">
        <v>4461513.46</v>
      </c>
      <c r="R2226" s="27">
        <v>0</v>
      </c>
      <c r="S2226" s="27">
        <v>0</v>
      </c>
      <c r="T2226" s="20">
        <f>Ugovori_OPULJP[[#This Row],[Bespovratna sredstva - Ukupno (EU+Nac) HRK
= Ukupna ugovorena vrijednost bespovratnih sredstava]]+Ugovori_OPULJP[[#This Row],[Javni doprinos korisnika - HRK]]+Ugovori_OPULJP[[#This Row],[Privatni doprinos korisnika - HRK]]</f>
        <v>4461513.46</v>
      </c>
      <c r="U2226" s="44" t="s">
        <v>32</v>
      </c>
      <c r="V2226" s="44" t="s">
        <v>29</v>
      </c>
      <c r="W2226" s="21" t="s">
        <v>7938</v>
      </c>
      <c r="X2226" s="31" t="s">
        <v>5041</v>
      </c>
      <c r="Y2226" s="11"/>
    </row>
    <row r="2227" spans="1:25" ht="51" customHeight="1" x14ac:dyDescent="0.2">
      <c r="A2227" s="28" t="s">
        <v>7939</v>
      </c>
      <c r="B2227" s="24" t="s">
        <v>700</v>
      </c>
      <c r="C2227" s="21" t="s">
        <v>5477</v>
      </c>
      <c r="D2227" s="56" t="s">
        <v>7932</v>
      </c>
      <c r="E2227" s="44" t="s">
        <v>74</v>
      </c>
      <c r="F2227" s="23" t="s">
        <v>7940</v>
      </c>
      <c r="G2227" s="23" t="s">
        <v>7941</v>
      </c>
      <c r="H2227" s="29">
        <v>44553</v>
      </c>
      <c r="I2227" s="29">
        <v>45161</v>
      </c>
      <c r="J2227" s="29" t="str">
        <f ca="1">IF(Ugovori_OPULJP[[#This Row],[DATUM ZAVRŠETKA OPERACIJE]]&lt;TODAY(),"završen","u provedbi")</f>
        <v>u provedbi</v>
      </c>
      <c r="K2227" s="43" t="s">
        <v>266</v>
      </c>
      <c r="L2227" s="22" t="s">
        <v>266</v>
      </c>
      <c r="M2227" s="65" t="s">
        <v>3052</v>
      </c>
      <c r="N2227" s="42">
        <v>0.15</v>
      </c>
      <c r="O2227" s="27">
        <f>Ugovori_OPULJP[[#This Row],[Bespovratna sredstva - Ukupno (EU+Nac) HRK
= Ukupna ugovorena vrijednost bespovratnih sredstava]]*Ugovori_OPULJP[[#This Row],[EU STOPA SUFINANCIRANJA %
EU CO-FINANCING RATE %]]</f>
        <v>431454.90850000002</v>
      </c>
      <c r="P2227" s="27">
        <f>Ugovori_OPULJP[[#This Row],[Bespovratna sredstva - Ukupno (EU+Nac) HRK
= Ukupna ugovorena vrijednost bespovratnih sredstava]]*Ugovori_OPULJP[[#This Row],[STOPA NACIONALNOG SUFINANCIRANJA %]]</f>
        <v>76139.101500000004</v>
      </c>
      <c r="Q2227" s="20">
        <v>507594.01</v>
      </c>
      <c r="R2227" s="27">
        <v>0</v>
      </c>
      <c r="S2227" s="27">
        <v>0</v>
      </c>
      <c r="T2227" s="20">
        <f>Ugovori_OPULJP[[#This Row],[Bespovratna sredstva - Ukupno (EU+Nac) HRK
= Ukupna ugovorena vrijednost bespovratnih sredstava]]+Ugovori_OPULJP[[#This Row],[Javni doprinos korisnika - HRK]]+Ugovori_OPULJP[[#This Row],[Privatni doprinos korisnika - HRK]]</f>
        <v>507594.01</v>
      </c>
      <c r="U2227" s="44" t="s">
        <v>32</v>
      </c>
      <c r="V2227" s="44" t="s">
        <v>29</v>
      </c>
      <c r="W2227" s="21" t="s">
        <v>7942</v>
      </c>
      <c r="X2227" s="31" t="s">
        <v>5041</v>
      </c>
      <c r="Y2227" s="11"/>
    </row>
    <row r="2228" spans="1:25" ht="51" customHeight="1" x14ac:dyDescent="0.2">
      <c r="A2228" s="55" t="s">
        <v>11951</v>
      </c>
      <c r="B2228" s="105" t="s">
        <v>700</v>
      </c>
      <c r="C2228" s="106" t="s">
        <v>5477</v>
      </c>
      <c r="D2228" s="106" t="s">
        <v>7932</v>
      </c>
      <c r="E2228" s="44" t="s">
        <v>74</v>
      </c>
      <c r="F2228" s="23" t="s">
        <v>12915</v>
      </c>
      <c r="G2228" s="37" t="s">
        <v>6675</v>
      </c>
      <c r="H2228" s="108">
        <v>44553</v>
      </c>
      <c r="I2228" s="108">
        <v>45161</v>
      </c>
      <c r="J2228" s="109" t="str">
        <f ca="1">IF(Ugovori_OPULJP[[#This Row],[DATUM ZAVRŠETKA OPERACIJE]]&lt;TODAY(),"završen","u provedbi")</f>
        <v>u provedbi</v>
      </c>
      <c r="K2228" s="18" t="s">
        <v>243</v>
      </c>
      <c r="L2228" s="18" t="s">
        <v>243</v>
      </c>
      <c r="M2228" s="42">
        <v>0.85</v>
      </c>
      <c r="N2228" s="42">
        <v>0.15</v>
      </c>
      <c r="O2228" s="113">
        <f>Ugovori_OPULJP[[#This Row],[Bespovratna sredstva - Ukupno (EU+Nac) HRK
= Ukupna ugovorena vrijednost bespovratnih sredstava]]*Ugovori_OPULJP[[#This Row],[EU STOPA SUFINANCIRANJA %
EU CO-FINANCING RATE %]]</f>
        <v>3867454.5929999999</v>
      </c>
      <c r="P2228" s="113">
        <f>Ugovori_OPULJP[[#This Row],[Bespovratna sredstva - Ukupno (EU+Nac) HRK
= Ukupna ugovorena vrijednost bespovratnih sredstava]]*Ugovori_OPULJP[[#This Row],[STOPA NACIONALNOG SUFINANCIRANJA %]]</f>
        <v>682491.98699999996</v>
      </c>
      <c r="Q2228" s="114">
        <v>4549946.58</v>
      </c>
      <c r="R2228" s="113">
        <v>0</v>
      </c>
      <c r="S2228" s="113">
        <v>0</v>
      </c>
      <c r="T2228" s="114">
        <f>Ugovori_OPULJP[[#This Row],[Bespovratna sredstva - Ukupno (EU+Nac) HRK
= Ukupna ugovorena vrijednost bespovratnih sredstava]]+Ugovori_OPULJP[[#This Row],[Javni doprinos korisnika - HRK]]+Ugovori_OPULJP[[#This Row],[Privatni doprinos korisnika - HRK]]</f>
        <v>4549946.58</v>
      </c>
      <c r="U2228" s="44" t="s">
        <v>32</v>
      </c>
      <c r="V2228" s="44" t="s">
        <v>29</v>
      </c>
      <c r="W2228" s="21" t="s">
        <v>11952</v>
      </c>
      <c r="X2228" s="31" t="s">
        <v>5041</v>
      </c>
      <c r="Y2228" s="11"/>
    </row>
    <row r="2229" spans="1:25" ht="51" customHeight="1" x14ac:dyDescent="0.2">
      <c r="A2229" s="28" t="s">
        <v>7943</v>
      </c>
      <c r="B2229" s="24" t="s">
        <v>700</v>
      </c>
      <c r="C2229" s="21" t="s">
        <v>5477</v>
      </c>
      <c r="D2229" s="56" t="s">
        <v>7932</v>
      </c>
      <c r="E2229" s="44" t="s">
        <v>74</v>
      </c>
      <c r="F2229" s="23" t="s">
        <v>7944</v>
      </c>
      <c r="G2229" s="23" t="s">
        <v>7945</v>
      </c>
      <c r="H2229" s="29">
        <v>44553</v>
      </c>
      <c r="I2229" s="29">
        <v>45161</v>
      </c>
      <c r="J2229" s="29" t="str">
        <f ca="1">IF(Ugovori_OPULJP[[#This Row],[DATUM ZAVRŠETKA OPERACIJE]]&lt;TODAY(),"završen","u provedbi")</f>
        <v>u provedbi</v>
      </c>
      <c r="K2229" s="22" t="s">
        <v>7946</v>
      </c>
      <c r="L2229" s="22" t="s">
        <v>97</v>
      </c>
      <c r="M2229" s="65" t="s">
        <v>3052</v>
      </c>
      <c r="N2229" s="42">
        <v>0.15</v>
      </c>
      <c r="O2229" s="27">
        <f>Ugovori_OPULJP[[#This Row],[Bespovratna sredstva - Ukupno (EU+Nac) HRK
= Ukupna ugovorena vrijednost bespovratnih sredstava]]*Ugovori_OPULJP[[#This Row],[EU STOPA SUFINANCIRANJA %
EU CO-FINANCING RATE %]]</f>
        <v>1353234.68</v>
      </c>
      <c r="P2229" s="27">
        <f>Ugovori_OPULJP[[#This Row],[Bespovratna sredstva - Ukupno (EU+Nac) HRK
= Ukupna ugovorena vrijednost bespovratnih sredstava]]*Ugovori_OPULJP[[#This Row],[STOPA NACIONALNOG SUFINANCIRANJA %]]</f>
        <v>238806.12</v>
      </c>
      <c r="Q2229" s="20">
        <v>1592040.8</v>
      </c>
      <c r="R2229" s="27">
        <v>0</v>
      </c>
      <c r="S2229" s="27">
        <v>0</v>
      </c>
      <c r="T2229" s="20">
        <f>Ugovori_OPULJP[[#This Row],[Bespovratna sredstva - Ukupno (EU+Nac) HRK
= Ukupna ugovorena vrijednost bespovratnih sredstava]]+Ugovori_OPULJP[[#This Row],[Javni doprinos korisnika - HRK]]+Ugovori_OPULJP[[#This Row],[Privatni doprinos korisnika - HRK]]</f>
        <v>1592040.8</v>
      </c>
      <c r="U2229" s="44" t="s">
        <v>32</v>
      </c>
      <c r="V2229" s="44" t="s">
        <v>29</v>
      </c>
      <c r="W2229" s="21" t="s">
        <v>7947</v>
      </c>
      <c r="X2229" s="31" t="s">
        <v>5041</v>
      </c>
      <c r="Y2229" s="11"/>
    </row>
    <row r="2230" spans="1:25" ht="51" customHeight="1" x14ac:dyDescent="0.2">
      <c r="A2230" s="28" t="s">
        <v>7948</v>
      </c>
      <c r="B2230" s="24" t="s">
        <v>700</v>
      </c>
      <c r="C2230" s="21" t="s">
        <v>5477</v>
      </c>
      <c r="D2230" s="56" t="s">
        <v>7932</v>
      </c>
      <c r="E2230" s="44" t="s">
        <v>74</v>
      </c>
      <c r="F2230" s="23" t="s">
        <v>7949</v>
      </c>
      <c r="G2230" s="23" t="s">
        <v>12060</v>
      </c>
      <c r="H2230" s="29">
        <v>44553</v>
      </c>
      <c r="I2230" s="29">
        <v>45161</v>
      </c>
      <c r="J2230" s="29" t="str">
        <f ca="1">IF(Ugovori_OPULJP[[#This Row],[DATUM ZAVRŠETKA OPERACIJE]]&lt;TODAY(),"završen","u provedbi")</f>
        <v>u provedbi</v>
      </c>
      <c r="K2230" s="43" t="s">
        <v>31</v>
      </c>
      <c r="L2230" s="22" t="s">
        <v>31</v>
      </c>
      <c r="M2230" s="65" t="s">
        <v>3052</v>
      </c>
      <c r="N2230" s="42">
        <v>0.15</v>
      </c>
      <c r="O2230" s="27">
        <f>Ugovori_OPULJP[[#This Row],[Bespovratna sredstva - Ukupno (EU+Nac) HRK
= Ukupna ugovorena vrijednost bespovratnih sredstava]]*Ugovori_OPULJP[[#This Row],[EU STOPA SUFINANCIRANJA %
EU CO-FINANCING RATE %]]</f>
        <v>1703293.6479999998</v>
      </c>
      <c r="P2230" s="27">
        <f>Ugovori_OPULJP[[#This Row],[Bespovratna sredstva - Ukupno (EU+Nac) HRK
= Ukupna ugovorena vrijednost bespovratnih sredstava]]*Ugovori_OPULJP[[#This Row],[STOPA NACIONALNOG SUFINANCIRANJA %]]</f>
        <v>300581.23199999996</v>
      </c>
      <c r="Q2230" s="20">
        <v>2003874.88</v>
      </c>
      <c r="R2230" s="27">
        <v>0</v>
      </c>
      <c r="S2230" s="27">
        <v>0</v>
      </c>
      <c r="T2230" s="20">
        <f>Ugovori_OPULJP[[#This Row],[Bespovratna sredstva - Ukupno (EU+Nac) HRK
= Ukupna ugovorena vrijednost bespovratnih sredstava]]+Ugovori_OPULJP[[#This Row],[Javni doprinos korisnika - HRK]]+Ugovori_OPULJP[[#This Row],[Privatni doprinos korisnika - HRK]]</f>
        <v>2003874.88</v>
      </c>
      <c r="U2230" s="44" t="s">
        <v>32</v>
      </c>
      <c r="V2230" s="44" t="s">
        <v>29</v>
      </c>
      <c r="W2230" s="21" t="s">
        <v>7950</v>
      </c>
      <c r="X2230" s="31" t="s">
        <v>5041</v>
      </c>
      <c r="Y2230" s="11"/>
    </row>
    <row r="2231" spans="1:25" ht="51" customHeight="1" x14ac:dyDescent="0.2">
      <c r="A2231" s="55" t="s">
        <v>7951</v>
      </c>
      <c r="B2231" s="24" t="s">
        <v>700</v>
      </c>
      <c r="C2231" s="21" t="s">
        <v>5477</v>
      </c>
      <c r="D2231" s="56" t="s">
        <v>7932</v>
      </c>
      <c r="E2231" s="44" t="s">
        <v>74</v>
      </c>
      <c r="F2231" s="23" t="s">
        <v>7952</v>
      </c>
      <c r="G2231" s="23" t="s">
        <v>7953</v>
      </c>
      <c r="H2231" s="29">
        <v>44553</v>
      </c>
      <c r="I2231" s="29">
        <v>45161</v>
      </c>
      <c r="J2231" s="29" t="str">
        <f ca="1">IF(Ugovori_OPULJP[[#This Row],[DATUM ZAVRŠETKA OPERACIJE]]&lt;TODAY(),"završen","u provedbi")</f>
        <v>u provedbi</v>
      </c>
      <c r="K2231" s="43" t="s">
        <v>31</v>
      </c>
      <c r="L2231" s="22" t="s">
        <v>31</v>
      </c>
      <c r="M2231" s="65" t="s">
        <v>3052</v>
      </c>
      <c r="N2231" s="42">
        <v>0.15</v>
      </c>
      <c r="O2231" s="27">
        <f>Ugovori_OPULJP[[#This Row],[Bespovratna sredstva - Ukupno (EU+Nac) HRK
= Ukupna ugovorena vrijednost bespovratnih sredstava]]*Ugovori_OPULJP[[#This Row],[EU STOPA SUFINANCIRANJA %
EU CO-FINANCING RATE %]]</f>
        <v>4253832.9134999998</v>
      </c>
      <c r="P2231" s="27">
        <f>Ugovori_OPULJP[[#This Row],[Bespovratna sredstva - Ukupno (EU+Nac) HRK
= Ukupna ugovorena vrijednost bespovratnih sredstava]]*Ugovori_OPULJP[[#This Row],[STOPA NACIONALNOG SUFINANCIRANJA %]]</f>
        <v>750676.39649999992</v>
      </c>
      <c r="Q2231" s="20">
        <v>5004509.3099999996</v>
      </c>
      <c r="R2231" s="27">
        <v>0</v>
      </c>
      <c r="S2231" s="27">
        <v>0</v>
      </c>
      <c r="T2231" s="20">
        <f>Ugovori_OPULJP[[#This Row],[Bespovratna sredstva - Ukupno (EU+Nac) HRK
= Ukupna ugovorena vrijednost bespovratnih sredstava]]+Ugovori_OPULJP[[#This Row],[Javni doprinos korisnika - HRK]]+Ugovori_OPULJP[[#This Row],[Privatni doprinos korisnika - HRK]]</f>
        <v>5004509.3099999996</v>
      </c>
      <c r="U2231" s="44" t="s">
        <v>32</v>
      </c>
      <c r="V2231" s="44" t="s">
        <v>29</v>
      </c>
      <c r="W2231" s="21" t="s">
        <v>7954</v>
      </c>
      <c r="X2231" s="31" t="s">
        <v>5041</v>
      </c>
      <c r="Y2231" s="11"/>
    </row>
    <row r="2232" spans="1:25" ht="51" customHeight="1" x14ac:dyDescent="0.2">
      <c r="A2232" s="158" t="s">
        <v>11999</v>
      </c>
      <c r="B2232" s="24" t="s">
        <v>700</v>
      </c>
      <c r="C2232" s="21" t="s">
        <v>5477</v>
      </c>
      <c r="D2232" s="56" t="s">
        <v>7932</v>
      </c>
      <c r="E2232" s="44" t="s">
        <v>74</v>
      </c>
      <c r="F2232" s="23" t="s">
        <v>12000</v>
      </c>
      <c r="G2232" s="23" t="s">
        <v>6671</v>
      </c>
      <c r="H2232" s="132">
        <v>44595</v>
      </c>
      <c r="I2232" s="132">
        <v>45202</v>
      </c>
      <c r="J2232" s="133" t="str">
        <f ca="1">IF(Ugovori_OPULJP[[#This Row],[DATUM ZAVRŠETKA OPERACIJE]]&lt;TODAY(),"završen","u provedbi")</f>
        <v>u provedbi</v>
      </c>
      <c r="K2232" s="18" t="s">
        <v>31</v>
      </c>
      <c r="L2232" s="18" t="s">
        <v>31</v>
      </c>
      <c r="M2232" s="42">
        <v>0.85</v>
      </c>
      <c r="N2232" s="42">
        <v>0.15</v>
      </c>
      <c r="O2232" s="135">
        <f>Ugovori_OPULJP[[#This Row],[Bespovratna sredstva - Ukupno (EU+Nac) HRK
= Ukupna ugovorena vrijednost bespovratnih sredstava]]*Ugovori_OPULJP[[#This Row],[EU STOPA SUFINANCIRANJA %
EU CO-FINANCING RATE %]]</f>
        <v>3918650.6369999996</v>
      </c>
      <c r="P2232" s="135">
        <f>Ugovori_OPULJP[[#This Row],[Bespovratna sredstva - Ukupno (EU+Nac) HRK
= Ukupna ugovorena vrijednost bespovratnih sredstava]]*Ugovori_OPULJP[[#This Row],[STOPA NACIONALNOG SUFINANCIRANJA %]]</f>
        <v>691526.58299999998</v>
      </c>
      <c r="Q2232" s="136">
        <v>4610177.22</v>
      </c>
      <c r="R2232" s="135">
        <v>0</v>
      </c>
      <c r="S2232" s="135">
        <v>0</v>
      </c>
      <c r="T2232" s="136">
        <f>Ugovori_OPULJP[[#This Row],[Bespovratna sredstva - Ukupno (EU+Nac) HRK
= Ukupna ugovorena vrijednost bespovratnih sredstava]]+Ugovori_OPULJP[[#This Row],[Javni doprinos korisnika - HRK]]+Ugovori_OPULJP[[#This Row],[Privatni doprinos korisnika - HRK]]</f>
        <v>4610177.22</v>
      </c>
      <c r="U2232" s="44" t="s">
        <v>32</v>
      </c>
      <c r="V2232" s="44" t="s">
        <v>29</v>
      </c>
      <c r="W2232" s="21" t="s">
        <v>12001</v>
      </c>
      <c r="X2232" s="31" t="s">
        <v>5041</v>
      </c>
      <c r="Y2232" s="11"/>
    </row>
    <row r="2233" spans="1:25" ht="165.75" x14ac:dyDescent="0.2">
      <c r="A2233" s="55" t="s">
        <v>7955</v>
      </c>
      <c r="B2233" s="24" t="s">
        <v>700</v>
      </c>
      <c r="C2233" s="21" t="s">
        <v>5477</v>
      </c>
      <c r="D2233" s="56" t="s">
        <v>7932</v>
      </c>
      <c r="E2233" s="44" t="s">
        <v>74</v>
      </c>
      <c r="F2233" s="23" t="s">
        <v>6039</v>
      </c>
      <c r="G2233" s="23" t="s">
        <v>7956</v>
      </c>
      <c r="H2233" s="29">
        <v>44553</v>
      </c>
      <c r="I2233" s="29">
        <v>45161</v>
      </c>
      <c r="J2233" s="29" t="str">
        <f ca="1">IF(Ugovori_OPULJP[[#This Row],[DATUM ZAVRŠETKA OPERACIJE]]&lt;TODAY(),"završen","u provedbi")</f>
        <v>u provedbi</v>
      </c>
      <c r="K2233" s="43" t="s">
        <v>153</v>
      </c>
      <c r="L2233" s="18" t="s">
        <v>153</v>
      </c>
      <c r="M2233" s="65" t="s">
        <v>3052</v>
      </c>
      <c r="N2233" s="42">
        <v>0.15</v>
      </c>
      <c r="O2233" s="27">
        <f>Ugovori_OPULJP[[#This Row],[Bespovratna sredstva - Ukupno (EU+Nac) HRK
= Ukupna ugovorena vrijednost bespovratnih sredstava]]*Ugovori_OPULJP[[#This Row],[EU STOPA SUFINANCIRANJA %
EU CO-FINANCING RATE %]]</f>
        <v>1687031.703</v>
      </c>
      <c r="P2233" s="27">
        <f>Ugovori_OPULJP[[#This Row],[Bespovratna sredstva - Ukupno (EU+Nac) HRK
= Ukupna ugovorena vrijednost bespovratnih sredstava]]*Ugovori_OPULJP[[#This Row],[STOPA NACIONALNOG SUFINANCIRANJA %]]</f>
        <v>297711.47699999996</v>
      </c>
      <c r="Q2233" s="20">
        <v>1984743.18</v>
      </c>
      <c r="R2233" s="27">
        <v>0</v>
      </c>
      <c r="S2233" s="27">
        <v>0</v>
      </c>
      <c r="T2233" s="20">
        <f>Ugovori_OPULJP[[#This Row],[Bespovratna sredstva - Ukupno (EU+Nac) HRK
= Ukupna ugovorena vrijednost bespovratnih sredstava]]+Ugovori_OPULJP[[#This Row],[Javni doprinos korisnika - HRK]]+Ugovori_OPULJP[[#This Row],[Privatni doprinos korisnika - HRK]]</f>
        <v>1984743.18</v>
      </c>
      <c r="U2233" s="44" t="s">
        <v>32</v>
      </c>
      <c r="V2233" s="44" t="s">
        <v>29</v>
      </c>
      <c r="W2233" s="21" t="s">
        <v>7957</v>
      </c>
      <c r="X2233" s="31" t="s">
        <v>5041</v>
      </c>
      <c r="Y2233" s="11"/>
    </row>
    <row r="2234" spans="1:25" ht="280.5" x14ac:dyDescent="0.2">
      <c r="A2234" s="55" t="s">
        <v>7958</v>
      </c>
      <c r="B2234" s="24" t="s">
        <v>700</v>
      </c>
      <c r="C2234" s="21" t="s">
        <v>5477</v>
      </c>
      <c r="D2234" s="56" t="s">
        <v>7932</v>
      </c>
      <c r="E2234" s="44" t="s">
        <v>74</v>
      </c>
      <c r="F2234" s="23" t="s">
        <v>7959</v>
      </c>
      <c r="G2234" s="23" t="s">
        <v>7959</v>
      </c>
      <c r="H2234" s="29">
        <v>44553</v>
      </c>
      <c r="I2234" s="29">
        <v>45161</v>
      </c>
      <c r="J2234" s="29" t="str">
        <f ca="1">IF(Ugovori_OPULJP[[#This Row],[DATUM ZAVRŠETKA OPERACIJE]]&lt;TODAY(),"završen","u provedbi")</f>
        <v>u provedbi</v>
      </c>
      <c r="K2234" s="43" t="s">
        <v>31</v>
      </c>
      <c r="L2234" s="22" t="s">
        <v>31</v>
      </c>
      <c r="M2234" s="65" t="s">
        <v>3052</v>
      </c>
      <c r="N2234" s="42">
        <v>0.15</v>
      </c>
      <c r="O2234" s="27">
        <f>Ugovori_OPULJP[[#This Row],[Bespovratna sredstva - Ukupno (EU+Nac) HRK
= Ukupna ugovorena vrijednost bespovratnih sredstava]]*Ugovori_OPULJP[[#This Row],[EU STOPA SUFINANCIRANJA %
EU CO-FINANCING RATE %]]</f>
        <v>2567710.838</v>
      </c>
      <c r="P2234" s="27">
        <f>Ugovori_OPULJP[[#This Row],[Bespovratna sredstva - Ukupno (EU+Nac) HRK
= Ukupna ugovorena vrijednost bespovratnih sredstava]]*Ugovori_OPULJP[[#This Row],[STOPA NACIONALNOG SUFINANCIRANJA %]]</f>
        <v>453125.44199999998</v>
      </c>
      <c r="Q2234" s="20">
        <v>3020836.28</v>
      </c>
      <c r="R2234" s="27">
        <v>0</v>
      </c>
      <c r="S2234" s="27">
        <v>0</v>
      </c>
      <c r="T2234" s="20">
        <f>Ugovori_OPULJP[[#This Row],[Bespovratna sredstva - Ukupno (EU+Nac) HRK
= Ukupna ugovorena vrijednost bespovratnih sredstava]]+Ugovori_OPULJP[[#This Row],[Javni doprinos korisnika - HRK]]+Ugovori_OPULJP[[#This Row],[Privatni doprinos korisnika - HRK]]</f>
        <v>3020836.28</v>
      </c>
      <c r="U2234" s="44" t="s">
        <v>32</v>
      </c>
      <c r="V2234" s="44" t="s">
        <v>29</v>
      </c>
      <c r="W2234" s="21" t="s">
        <v>7960</v>
      </c>
      <c r="X2234" s="31" t="s">
        <v>5041</v>
      </c>
      <c r="Y2234" s="11"/>
    </row>
    <row r="2235" spans="1:25" ht="165.75" x14ac:dyDescent="0.2">
      <c r="A2235" s="28" t="s">
        <v>7961</v>
      </c>
      <c r="B2235" s="24" t="s">
        <v>700</v>
      </c>
      <c r="C2235" s="21" t="s">
        <v>5477</v>
      </c>
      <c r="D2235" s="56" t="s">
        <v>7932</v>
      </c>
      <c r="E2235" s="44" t="s">
        <v>74</v>
      </c>
      <c r="F2235" s="23" t="s">
        <v>7962</v>
      </c>
      <c r="G2235" s="23" t="s">
        <v>7963</v>
      </c>
      <c r="H2235" s="29">
        <v>44553</v>
      </c>
      <c r="I2235" s="29">
        <v>45161</v>
      </c>
      <c r="J2235" s="29" t="str">
        <f ca="1">IF(Ugovori_OPULJP[[#This Row],[DATUM ZAVRŠETKA OPERACIJE]]&lt;TODAY(),"završen","u provedbi")</f>
        <v>u provedbi</v>
      </c>
      <c r="K2235" s="43" t="s">
        <v>152</v>
      </c>
      <c r="L2235" s="22" t="s">
        <v>31</v>
      </c>
      <c r="M2235" s="65" t="s">
        <v>3052</v>
      </c>
      <c r="N2235" s="42">
        <v>0.15</v>
      </c>
      <c r="O2235" s="27">
        <f>Ugovori_OPULJP[[#This Row],[Bespovratna sredstva - Ukupno (EU+Nac) HRK
= Ukupna ugovorena vrijednost bespovratnih sredstava]]*Ugovori_OPULJP[[#This Row],[EU STOPA SUFINANCIRANJA %
EU CO-FINANCING RATE %]]</f>
        <v>1634752.504</v>
      </c>
      <c r="P2235" s="27">
        <f>Ugovori_OPULJP[[#This Row],[Bespovratna sredstva - Ukupno (EU+Nac) HRK
= Ukupna ugovorena vrijednost bespovratnih sredstava]]*Ugovori_OPULJP[[#This Row],[STOPA NACIONALNOG SUFINANCIRANJA %]]</f>
        <v>288485.73599999998</v>
      </c>
      <c r="Q2235" s="20">
        <v>1923238.24</v>
      </c>
      <c r="R2235" s="27">
        <v>0</v>
      </c>
      <c r="S2235" s="27">
        <v>0</v>
      </c>
      <c r="T2235" s="20">
        <f>Ugovori_OPULJP[[#This Row],[Bespovratna sredstva - Ukupno (EU+Nac) HRK
= Ukupna ugovorena vrijednost bespovratnih sredstava]]+Ugovori_OPULJP[[#This Row],[Javni doprinos korisnika - HRK]]+Ugovori_OPULJP[[#This Row],[Privatni doprinos korisnika - HRK]]</f>
        <v>1923238.24</v>
      </c>
      <c r="U2235" s="44" t="s">
        <v>32</v>
      </c>
      <c r="V2235" s="44" t="s">
        <v>29</v>
      </c>
      <c r="W2235" s="21" t="s">
        <v>7964</v>
      </c>
      <c r="X2235" s="31" t="s">
        <v>5041</v>
      </c>
      <c r="Y2235" s="11"/>
    </row>
    <row r="2236" spans="1:25" ht="242.25" x14ac:dyDescent="0.2">
      <c r="A2236" s="28" t="s">
        <v>12011</v>
      </c>
      <c r="B2236" s="24" t="s">
        <v>700</v>
      </c>
      <c r="C2236" s="21" t="s">
        <v>5477</v>
      </c>
      <c r="D2236" s="56" t="s">
        <v>7932</v>
      </c>
      <c r="E2236" s="44" t="s">
        <v>74</v>
      </c>
      <c r="F2236" s="23" t="s">
        <v>8270</v>
      </c>
      <c r="G2236" s="23" t="s">
        <v>12016</v>
      </c>
      <c r="H2236" s="29">
        <v>44574</v>
      </c>
      <c r="I2236" s="29">
        <v>45182</v>
      </c>
      <c r="J2236" s="110" t="str">
        <f ca="1">IF(Ugovori_OPULJP[[#This Row],[DATUM ZAVRŠETKA OPERACIJE]]&lt;TODAY(),"završen","u provedbi")</f>
        <v>u provedbi</v>
      </c>
      <c r="K2236" s="18" t="s">
        <v>31</v>
      </c>
      <c r="L2236" s="18" t="s">
        <v>31</v>
      </c>
      <c r="M2236" s="42">
        <v>0.85</v>
      </c>
      <c r="N2236" s="42">
        <v>0.15</v>
      </c>
      <c r="O2236" s="27">
        <f>Ugovori_OPULJP[[#This Row],[Bespovratna sredstva - Ukupno (EU+Nac) HRK
= Ukupna ugovorena vrijednost bespovratnih sredstava]]*Ugovori_OPULJP[[#This Row],[EU STOPA SUFINANCIRANJA %
EU CO-FINANCING RATE %]]</f>
        <v>2494752.5584999998</v>
      </c>
      <c r="P2236" s="27">
        <f>Ugovori_OPULJP[[#This Row],[Bespovratna sredstva - Ukupno (EU+Nac) HRK
= Ukupna ugovorena vrijednost bespovratnih sredstava]]*Ugovori_OPULJP[[#This Row],[STOPA NACIONALNOG SUFINANCIRANJA %]]</f>
        <v>440250.45149999997</v>
      </c>
      <c r="Q2236" s="20">
        <v>2935003.01</v>
      </c>
      <c r="R2236" s="27">
        <v>0</v>
      </c>
      <c r="S2236" s="27">
        <v>0</v>
      </c>
      <c r="T2236" s="20">
        <f>Ugovori_OPULJP[[#This Row],[Bespovratna sredstva - Ukupno (EU+Nac) HRK
= Ukupna ugovorena vrijednost bespovratnih sredstava]]+Ugovori_OPULJP[[#This Row],[Javni doprinos korisnika - HRK]]+Ugovori_OPULJP[[#This Row],[Privatni doprinos korisnika - HRK]]</f>
        <v>2935003.01</v>
      </c>
      <c r="U2236" s="44" t="s">
        <v>32</v>
      </c>
      <c r="V2236" s="44" t="s">
        <v>29</v>
      </c>
      <c r="W2236" s="21" t="s">
        <v>12017</v>
      </c>
      <c r="X2236" s="31" t="s">
        <v>5041</v>
      </c>
      <c r="Y2236" s="11"/>
    </row>
    <row r="2237" spans="1:25" ht="255" x14ac:dyDescent="0.2">
      <c r="A2237" s="28" t="s">
        <v>12179</v>
      </c>
      <c r="B2237" s="24" t="s">
        <v>700</v>
      </c>
      <c r="C2237" s="21" t="s">
        <v>5477</v>
      </c>
      <c r="D2237" s="56" t="s">
        <v>7932</v>
      </c>
      <c r="E2237" s="44" t="s">
        <v>74</v>
      </c>
      <c r="F2237" s="23" t="s">
        <v>12190</v>
      </c>
      <c r="G2237" s="23" t="s">
        <v>906</v>
      </c>
      <c r="H2237" s="29">
        <v>44617</v>
      </c>
      <c r="I2237" s="29">
        <v>45224</v>
      </c>
      <c r="J2237" s="110" t="str">
        <f ca="1">IF(Ugovori_OPULJP[[#This Row],[DATUM ZAVRŠETKA OPERACIJE]]&lt;TODAY(),"završen","u provedbi")</f>
        <v>u provedbi</v>
      </c>
      <c r="K2237" s="22" t="s">
        <v>153</v>
      </c>
      <c r="L2237" s="22" t="s">
        <v>153</v>
      </c>
      <c r="M2237" s="42">
        <v>0.85</v>
      </c>
      <c r="N2237" s="42">
        <v>0.15</v>
      </c>
      <c r="O2237" s="27">
        <f>Ugovori_OPULJP[[#This Row],[Bespovratna sredstva - Ukupno (EU+Nac) HRK
= Ukupna ugovorena vrijednost bespovratnih sredstava]]*Ugovori_OPULJP[[#This Row],[EU STOPA SUFINANCIRANJA %
EU CO-FINANCING RATE %]]</f>
        <v>1281181.574</v>
      </c>
      <c r="P2237" s="27">
        <f>Ugovori_OPULJP[[#This Row],[Bespovratna sredstva - Ukupno (EU+Nac) HRK
= Ukupna ugovorena vrijednost bespovratnih sredstava]]*Ugovori_OPULJP[[#This Row],[STOPA NACIONALNOG SUFINANCIRANJA %]]</f>
        <v>226090.86599999998</v>
      </c>
      <c r="Q2237" s="20">
        <v>1507272.44</v>
      </c>
      <c r="R2237" s="27">
        <v>0</v>
      </c>
      <c r="S2237" s="27">
        <v>0</v>
      </c>
      <c r="T2237" s="20">
        <f>Ugovori_OPULJP[[#This Row],[Bespovratna sredstva - Ukupno (EU+Nac) HRK
= Ukupna ugovorena vrijednost bespovratnih sredstava]]+Ugovori_OPULJP[[#This Row],[Javni doprinos korisnika - HRK]]+Ugovori_OPULJP[[#This Row],[Privatni doprinos korisnika - HRK]]</f>
        <v>1507272.44</v>
      </c>
      <c r="U2237" s="44" t="s">
        <v>32</v>
      </c>
      <c r="V2237" s="44" t="s">
        <v>29</v>
      </c>
      <c r="W2237" s="21" t="s">
        <v>12207</v>
      </c>
      <c r="X2237" s="31" t="s">
        <v>5041</v>
      </c>
      <c r="Y2237" s="11"/>
    </row>
    <row r="2238" spans="1:25" ht="255" x14ac:dyDescent="0.2">
      <c r="A2238" s="28" t="s">
        <v>7965</v>
      </c>
      <c r="B2238" s="24" t="s">
        <v>700</v>
      </c>
      <c r="C2238" s="21" t="s">
        <v>5477</v>
      </c>
      <c r="D2238" s="56" t="s">
        <v>7932</v>
      </c>
      <c r="E2238" s="44" t="s">
        <v>74</v>
      </c>
      <c r="F2238" s="23" t="s">
        <v>7966</v>
      </c>
      <c r="G2238" s="23" t="s">
        <v>7967</v>
      </c>
      <c r="H2238" s="29">
        <v>44553</v>
      </c>
      <c r="I2238" s="29">
        <v>45161</v>
      </c>
      <c r="J2238" s="29" t="str">
        <f ca="1">IF(Ugovori_OPULJP[[#This Row],[DATUM ZAVRŠETKA OPERACIJE]]&lt;TODAY(),"završen","u provedbi")</f>
        <v>u provedbi</v>
      </c>
      <c r="K2238" s="22" t="s">
        <v>171</v>
      </c>
      <c r="L2238" s="22" t="s">
        <v>171</v>
      </c>
      <c r="M2238" s="65" t="s">
        <v>3052</v>
      </c>
      <c r="N2238" s="42">
        <v>0.15</v>
      </c>
      <c r="O2238" s="27">
        <f>Ugovori_OPULJP[[#This Row],[Bespovratna sredstva - Ukupno (EU+Nac) HRK
= Ukupna ugovorena vrijednost bespovratnih sredstava]]*Ugovori_OPULJP[[#This Row],[EU STOPA SUFINANCIRANJA %
EU CO-FINANCING RATE %]]</f>
        <v>481448.6275</v>
      </c>
      <c r="P2238" s="27">
        <f>Ugovori_OPULJP[[#This Row],[Bespovratna sredstva - Ukupno (EU+Nac) HRK
= Ukupna ugovorena vrijednost bespovratnih sredstava]]*Ugovori_OPULJP[[#This Row],[STOPA NACIONALNOG SUFINANCIRANJA %]]</f>
        <v>84961.522500000006</v>
      </c>
      <c r="Q2238" s="20">
        <v>566410.15</v>
      </c>
      <c r="R2238" s="27">
        <v>0</v>
      </c>
      <c r="S2238" s="27">
        <v>0</v>
      </c>
      <c r="T2238" s="20">
        <f>Ugovori_OPULJP[[#This Row],[Bespovratna sredstva - Ukupno (EU+Nac) HRK
= Ukupna ugovorena vrijednost bespovratnih sredstava]]+Ugovori_OPULJP[[#This Row],[Javni doprinos korisnika - HRK]]+Ugovori_OPULJP[[#This Row],[Privatni doprinos korisnika - HRK]]</f>
        <v>566410.15</v>
      </c>
      <c r="U2238" s="44" t="s">
        <v>32</v>
      </c>
      <c r="V2238" s="44" t="s">
        <v>29</v>
      </c>
      <c r="W2238" s="21" t="s">
        <v>7968</v>
      </c>
      <c r="X2238" s="31" t="s">
        <v>5041</v>
      </c>
      <c r="Y2238" s="11"/>
    </row>
    <row r="2239" spans="1:25" ht="191.25" x14ac:dyDescent="0.2">
      <c r="A2239" s="118" t="s">
        <v>11939</v>
      </c>
      <c r="B2239" s="24" t="s">
        <v>700</v>
      </c>
      <c r="C2239" s="21" t="s">
        <v>5477</v>
      </c>
      <c r="D2239" s="21" t="s">
        <v>7932</v>
      </c>
      <c r="E2239" s="44" t="s">
        <v>74</v>
      </c>
      <c r="F2239" s="23" t="s">
        <v>11970</v>
      </c>
      <c r="G2239" s="23" t="s">
        <v>11928</v>
      </c>
      <c r="H2239" s="108">
        <v>44580</v>
      </c>
      <c r="I2239" s="108">
        <v>45188</v>
      </c>
      <c r="J2239" s="109" t="str">
        <f ca="1">IF(Ugovori_OPULJP[[#This Row],[DATUM ZAVRŠETKA OPERACIJE]]&lt;TODAY(),"završen","u provedbi")</f>
        <v>u provedbi</v>
      </c>
      <c r="K2239" s="43" t="s">
        <v>153</v>
      </c>
      <c r="L2239" s="18" t="s">
        <v>153</v>
      </c>
      <c r="M2239" s="42">
        <v>0.85</v>
      </c>
      <c r="N2239" s="42">
        <v>0.15</v>
      </c>
      <c r="O2239" s="113">
        <f>Ugovori_OPULJP[[#This Row],[Bespovratna sredstva - Ukupno (EU+Nac) HRK
= Ukupna ugovorena vrijednost bespovratnih sredstava]]*Ugovori_OPULJP[[#This Row],[EU STOPA SUFINANCIRANJA %
EU CO-FINANCING RATE %]]</f>
        <v>2040275.3405000002</v>
      </c>
      <c r="P2239" s="113">
        <f>Ugovori_OPULJP[[#This Row],[Bespovratna sredstva - Ukupno (EU+Nac) HRK
= Ukupna ugovorena vrijednost bespovratnih sredstava]]*Ugovori_OPULJP[[#This Row],[STOPA NACIONALNOG SUFINANCIRANJA %]]</f>
        <v>360048.5895</v>
      </c>
      <c r="Q2239" s="114">
        <v>2400323.9300000002</v>
      </c>
      <c r="R2239" s="113">
        <v>0</v>
      </c>
      <c r="S2239" s="113">
        <v>0</v>
      </c>
      <c r="T2239" s="114">
        <f>Ugovori_OPULJP[[#This Row],[Bespovratna sredstva - Ukupno (EU+Nac) HRK
= Ukupna ugovorena vrijednost bespovratnih sredstava]]+Ugovori_OPULJP[[#This Row],[Javni doprinos korisnika - HRK]]+Ugovori_OPULJP[[#This Row],[Privatni doprinos korisnika - HRK]]</f>
        <v>2400323.9300000002</v>
      </c>
      <c r="U2239" s="44" t="s">
        <v>32</v>
      </c>
      <c r="V2239" s="44" t="s">
        <v>29</v>
      </c>
      <c r="W2239" s="21" t="s">
        <v>11953</v>
      </c>
      <c r="X2239" s="31" t="s">
        <v>5041</v>
      </c>
      <c r="Y2239" s="11"/>
    </row>
    <row r="2240" spans="1:25" ht="165.75" x14ac:dyDescent="0.2">
      <c r="A2240" s="28" t="s">
        <v>7969</v>
      </c>
      <c r="B2240" s="24" t="s">
        <v>700</v>
      </c>
      <c r="C2240" s="21" t="s">
        <v>5477</v>
      </c>
      <c r="D2240" s="56" t="s">
        <v>7932</v>
      </c>
      <c r="E2240" s="44" t="s">
        <v>74</v>
      </c>
      <c r="F2240" s="23" t="s">
        <v>7970</v>
      </c>
      <c r="G2240" s="23" t="s">
        <v>12061</v>
      </c>
      <c r="H2240" s="29">
        <v>44553</v>
      </c>
      <c r="I2240" s="29">
        <v>45161</v>
      </c>
      <c r="J2240" s="29" t="str">
        <f ca="1">IF(Ugovori_OPULJP[[#This Row],[DATUM ZAVRŠETKA OPERACIJE]]&lt;TODAY(),"završen","u provedbi")</f>
        <v>u provedbi</v>
      </c>
      <c r="K2240" s="22" t="s">
        <v>153</v>
      </c>
      <c r="L2240" s="18" t="s">
        <v>153</v>
      </c>
      <c r="M2240" s="65" t="s">
        <v>3052</v>
      </c>
      <c r="N2240" s="42">
        <v>0.15</v>
      </c>
      <c r="O2240" s="27">
        <f>Ugovori_OPULJP[[#This Row],[Bespovratna sredstva - Ukupno (EU+Nac) HRK
= Ukupna ugovorena vrijednost bespovratnih sredstava]]*Ugovori_OPULJP[[#This Row],[EU STOPA SUFINANCIRANJA %
EU CO-FINANCING RATE %]]</f>
        <v>1418748.8125</v>
      </c>
      <c r="P2240" s="27">
        <f>Ugovori_OPULJP[[#This Row],[Bespovratna sredstva - Ukupno (EU+Nac) HRK
= Ukupna ugovorena vrijednost bespovratnih sredstava]]*Ugovori_OPULJP[[#This Row],[STOPA NACIONALNOG SUFINANCIRANJA %]]</f>
        <v>250367.4375</v>
      </c>
      <c r="Q2240" s="20">
        <v>1669116.25</v>
      </c>
      <c r="R2240" s="27">
        <v>0</v>
      </c>
      <c r="S2240" s="27">
        <v>0</v>
      </c>
      <c r="T2240" s="20">
        <f>Ugovori_OPULJP[[#This Row],[Bespovratna sredstva - Ukupno (EU+Nac) HRK
= Ukupna ugovorena vrijednost bespovratnih sredstava]]+Ugovori_OPULJP[[#This Row],[Javni doprinos korisnika - HRK]]+Ugovori_OPULJP[[#This Row],[Privatni doprinos korisnika - HRK]]</f>
        <v>1669116.25</v>
      </c>
      <c r="U2240" s="44" t="s">
        <v>32</v>
      </c>
      <c r="V2240" s="44" t="s">
        <v>29</v>
      </c>
      <c r="W2240" s="21" t="s">
        <v>7957</v>
      </c>
      <c r="X2240" s="31" t="s">
        <v>5041</v>
      </c>
      <c r="Y2240" s="11"/>
    </row>
    <row r="2241" spans="1:25" ht="60.75" customHeight="1" x14ac:dyDescent="0.2">
      <c r="A2241" s="333" t="s">
        <v>11940</v>
      </c>
      <c r="B2241" s="259" t="s">
        <v>700</v>
      </c>
      <c r="C2241" s="262" t="s">
        <v>5477</v>
      </c>
      <c r="D2241" s="262" t="s">
        <v>7932</v>
      </c>
      <c r="E2241" s="44" t="s">
        <v>74</v>
      </c>
      <c r="F2241" s="263" t="s">
        <v>11971</v>
      </c>
      <c r="G2241" s="49" t="s">
        <v>6526</v>
      </c>
      <c r="H2241" s="336">
        <v>44581</v>
      </c>
      <c r="I2241" s="336">
        <v>45189</v>
      </c>
      <c r="J2241" s="337" t="str">
        <f ca="1">IF(Ugovori_OPULJP[[#This Row],[DATUM ZAVRŠETKA OPERACIJE]]&lt;TODAY(),"završen","u provedbi")</f>
        <v>u provedbi</v>
      </c>
      <c r="K2241" s="273" t="s">
        <v>171</v>
      </c>
      <c r="L2241" s="273" t="s">
        <v>171</v>
      </c>
      <c r="M2241" s="13">
        <v>0.85</v>
      </c>
      <c r="N2241" s="13">
        <v>0.15</v>
      </c>
      <c r="O2241" s="339">
        <f>Ugovori_OPULJP[[#This Row],[Bespovratna sredstva - Ukupno (EU+Nac) HRK
= Ukupna ugovorena vrijednost bespovratnih sredstava]]*Ugovori_OPULJP[[#This Row],[EU STOPA SUFINANCIRANJA %
EU CO-FINANCING RATE %]]</f>
        <v>704093.777</v>
      </c>
      <c r="P2241" s="339">
        <f>Ugovori_OPULJP[[#This Row],[Bespovratna sredstva - Ukupno (EU+Nac) HRK
= Ukupna ugovorena vrijednost bespovratnih sredstava]]*Ugovori_OPULJP[[#This Row],[STOPA NACIONALNOG SUFINANCIRANJA %]]</f>
        <v>124251.84299999999</v>
      </c>
      <c r="Q2241" s="341">
        <v>828345.62</v>
      </c>
      <c r="R2241" s="339">
        <v>0</v>
      </c>
      <c r="S2241" s="339">
        <v>0</v>
      </c>
      <c r="T2241" s="341">
        <f>Ugovori_OPULJP[[#This Row],[Bespovratna sredstva - Ukupno (EU+Nac) HRK
= Ukupna ugovorena vrijednost bespovratnih sredstava]]+Ugovori_OPULJP[[#This Row],[Javni doprinos korisnika - HRK]]+Ugovori_OPULJP[[#This Row],[Privatni doprinos korisnika - HRK]]</f>
        <v>828345.62</v>
      </c>
      <c r="U2241" s="284" t="s">
        <v>32</v>
      </c>
      <c r="V2241" s="284" t="s">
        <v>29</v>
      </c>
      <c r="W2241" s="262" t="s">
        <v>11954</v>
      </c>
      <c r="X2241" s="287" t="s">
        <v>5041</v>
      </c>
      <c r="Y2241" s="11"/>
    </row>
    <row r="2242" spans="1:25" ht="280.5" x14ac:dyDescent="0.2">
      <c r="A2242" s="28" t="s">
        <v>7971</v>
      </c>
      <c r="B2242" s="24" t="s">
        <v>700</v>
      </c>
      <c r="C2242" s="21" t="s">
        <v>5477</v>
      </c>
      <c r="D2242" s="56" t="s">
        <v>7932</v>
      </c>
      <c r="E2242" s="44" t="s">
        <v>74</v>
      </c>
      <c r="F2242" s="23" t="s">
        <v>7972</v>
      </c>
      <c r="G2242" s="23" t="s">
        <v>7973</v>
      </c>
      <c r="H2242" s="29">
        <v>44553</v>
      </c>
      <c r="I2242" s="29">
        <v>45161</v>
      </c>
      <c r="J2242" s="29" t="str">
        <f ca="1">IF(Ugovori_OPULJP[[#This Row],[DATUM ZAVRŠETKA OPERACIJE]]&lt;TODAY(),"završen","u provedbi")</f>
        <v>u provedbi</v>
      </c>
      <c r="K2242" s="22" t="s">
        <v>2927</v>
      </c>
      <c r="L2242" s="22" t="s">
        <v>171</v>
      </c>
      <c r="M2242" s="112" t="s">
        <v>3052</v>
      </c>
      <c r="N2242" s="13">
        <v>0.15</v>
      </c>
      <c r="O2242" s="27">
        <f>Ugovori_OPULJP[[#This Row],[Bespovratna sredstva - Ukupno (EU+Nac) HRK
= Ukupna ugovorena vrijednost bespovratnih sredstava]]*Ugovori_OPULJP[[#This Row],[EU STOPA SUFINANCIRANJA %
EU CO-FINANCING RATE %]]</f>
        <v>2125672.0440000002</v>
      </c>
      <c r="P2242" s="27">
        <f>Ugovori_OPULJP[[#This Row],[Bespovratna sredstva - Ukupno (EU+Nac) HRK
= Ukupna ugovorena vrijednost bespovratnih sredstava]]*Ugovori_OPULJP[[#This Row],[STOPA NACIONALNOG SUFINANCIRANJA %]]</f>
        <v>375118.59600000002</v>
      </c>
      <c r="Q2242" s="20">
        <v>2500790.64</v>
      </c>
      <c r="R2242" s="14">
        <v>0</v>
      </c>
      <c r="S2242" s="14">
        <v>0</v>
      </c>
      <c r="T2242" s="20">
        <f>Ugovori_OPULJP[[#This Row],[Bespovratna sredstva - Ukupno (EU+Nac) HRK
= Ukupna ugovorena vrijednost bespovratnih sredstava]]+Ugovori_OPULJP[[#This Row],[Javni doprinos korisnika - HRK]]+Ugovori_OPULJP[[#This Row],[Privatni doprinos korisnika - HRK]]</f>
        <v>2500790.64</v>
      </c>
      <c r="U2242" s="44" t="s">
        <v>32</v>
      </c>
      <c r="V2242" s="44" t="s">
        <v>29</v>
      </c>
      <c r="W2242" s="21" t="s">
        <v>7974</v>
      </c>
      <c r="X2242" s="31" t="s">
        <v>5041</v>
      </c>
      <c r="Y2242" s="11"/>
    </row>
    <row r="2243" spans="1:25" ht="114.75" x14ac:dyDescent="0.2">
      <c r="A2243" s="28" t="s">
        <v>7975</v>
      </c>
      <c r="B2243" s="24" t="s">
        <v>700</v>
      </c>
      <c r="C2243" s="21" t="s">
        <v>5477</v>
      </c>
      <c r="D2243" s="56" t="s">
        <v>7932</v>
      </c>
      <c r="E2243" s="44" t="s">
        <v>74</v>
      </c>
      <c r="F2243" s="23" t="s">
        <v>7976</v>
      </c>
      <c r="G2243" s="23" t="s">
        <v>7976</v>
      </c>
      <c r="H2243" s="29">
        <v>44553</v>
      </c>
      <c r="I2243" s="29">
        <v>45161</v>
      </c>
      <c r="J2243" s="29" t="str">
        <f ca="1">IF(Ugovori_OPULJP[[#This Row],[DATUM ZAVRŠETKA OPERACIJE]]&lt;TODAY(),"završen","u provedbi")</f>
        <v>u provedbi</v>
      </c>
      <c r="K2243" s="43" t="s">
        <v>31</v>
      </c>
      <c r="L2243" s="22" t="s">
        <v>31</v>
      </c>
      <c r="M2243" s="112" t="s">
        <v>3052</v>
      </c>
      <c r="N2243" s="13">
        <v>0.15</v>
      </c>
      <c r="O2243" s="27">
        <f>Ugovori_OPULJP[[#This Row],[Bespovratna sredstva - Ukupno (EU+Nac) HRK
= Ukupna ugovorena vrijednost bespovratnih sredstava]]*Ugovori_OPULJP[[#This Row],[EU STOPA SUFINANCIRANJA %
EU CO-FINANCING RATE %]]</f>
        <v>1203659.2024999999</v>
      </c>
      <c r="P2243" s="27">
        <f>Ugovori_OPULJP[[#This Row],[Bespovratna sredstva - Ukupno (EU+Nac) HRK
= Ukupna ugovorena vrijednost bespovratnih sredstava]]*Ugovori_OPULJP[[#This Row],[STOPA NACIONALNOG SUFINANCIRANJA %]]</f>
        <v>212410.44749999998</v>
      </c>
      <c r="Q2243" s="20">
        <v>1416069.65</v>
      </c>
      <c r="R2243" s="27">
        <v>0</v>
      </c>
      <c r="S2243" s="27">
        <v>0</v>
      </c>
      <c r="T2243" s="20">
        <f>Ugovori_OPULJP[[#This Row],[Bespovratna sredstva - Ukupno (EU+Nac) HRK
= Ukupna ugovorena vrijednost bespovratnih sredstava]]+Ugovori_OPULJP[[#This Row],[Javni doprinos korisnika - HRK]]+Ugovori_OPULJP[[#This Row],[Privatni doprinos korisnika - HRK]]</f>
        <v>1416069.65</v>
      </c>
      <c r="U2243" s="44" t="s">
        <v>32</v>
      </c>
      <c r="V2243" s="44" t="s">
        <v>29</v>
      </c>
      <c r="W2243" s="21" t="s">
        <v>7977</v>
      </c>
      <c r="X2243" s="31" t="s">
        <v>5041</v>
      </c>
      <c r="Y2243" s="11"/>
    </row>
    <row r="2244" spans="1:25" ht="178.5" x14ac:dyDescent="0.2">
      <c r="A2244" s="55" t="s">
        <v>7978</v>
      </c>
      <c r="B2244" s="24" t="s">
        <v>700</v>
      </c>
      <c r="C2244" s="21" t="s">
        <v>5477</v>
      </c>
      <c r="D2244" s="56" t="s">
        <v>7932</v>
      </c>
      <c r="E2244" s="44" t="s">
        <v>74</v>
      </c>
      <c r="F2244" s="23" t="s">
        <v>7979</v>
      </c>
      <c r="G2244" s="23" t="s">
        <v>1913</v>
      </c>
      <c r="H2244" s="29">
        <v>44553</v>
      </c>
      <c r="I2244" s="29">
        <v>45161</v>
      </c>
      <c r="J2244" s="29" t="str">
        <f ca="1">IF(Ugovori_OPULJP[[#This Row],[DATUM ZAVRŠETKA OPERACIJE]]&lt;TODAY(),"završen","u provedbi")</f>
        <v>u provedbi</v>
      </c>
      <c r="K2244" s="43" t="s">
        <v>560</v>
      </c>
      <c r="L2244" s="22" t="s">
        <v>560</v>
      </c>
      <c r="M2244" s="112" t="s">
        <v>3052</v>
      </c>
      <c r="N2244" s="13">
        <v>0.15</v>
      </c>
      <c r="O2244" s="27">
        <f>Ugovori_OPULJP[[#This Row],[Bespovratna sredstva - Ukupno (EU+Nac) HRK
= Ukupna ugovorena vrijednost bespovratnih sredstava]]*Ugovori_OPULJP[[#This Row],[EU STOPA SUFINANCIRANJA %
EU CO-FINANCING RATE %]]</f>
        <v>855005.24199999997</v>
      </c>
      <c r="P2244" s="27">
        <f>Ugovori_OPULJP[[#This Row],[Bespovratna sredstva - Ukupno (EU+Nac) HRK
= Ukupna ugovorena vrijednost bespovratnih sredstava]]*Ugovori_OPULJP[[#This Row],[STOPA NACIONALNOG SUFINANCIRANJA %]]</f>
        <v>150883.27799999999</v>
      </c>
      <c r="Q2244" s="20">
        <v>1005888.52</v>
      </c>
      <c r="R2244" s="14">
        <v>0</v>
      </c>
      <c r="S2244" s="14">
        <v>0</v>
      </c>
      <c r="T2244" s="20">
        <f>Ugovori_OPULJP[[#This Row],[Bespovratna sredstva - Ukupno (EU+Nac) HRK
= Ukupna ugovorena vrijednost bespovratnih sredstava]]+Ugovori_OPULJP[[#This Row],[Javni doprinos korisnika - HRK]]+Ugovori_OPULJP[[#This Row],[Privatni doprinos korisnika - HRK]]</f>
        <v>1005888.52</v>
      </c>
      <c r="U2244" s="44" t="s">
        <v>32</v>
      </c>
      <c r="V2244" s="44" t="s">
        <v>29</v>
      </c>
      <c r="W2244" s="21" t="s">
        <v>7980</v>
      </c>
      <c r="X2244" s="31" t="s">
        <v>5041</v>
      </c>
      <c r="Y2244" s="11"/>
    </row>
    <row r="2245" spans="1:25" ht="50.25" customHeight="1" x14ac:dyDescent="0.2">
      <c r="A2245" s="55" t="s">
        <v>7981</v>
      </c>
      <c r="B2245" s="24" t="s">
        <v>700</v>
      </c>
      <c r="C2245" s="21" t="s">
        <v>5477</v>
      </c>
      <c r="D2245" s="56" t="s">
        <v>7932</v>
      </c>
      <c r="E2245" s="44" t="s">
        <v>74</v>
      </c>
      <c r="F2245" s="23" t="s">
        <v>7982</v>
      </c>
      <c r="G2245" s="23" t="s">
        <v>12226</v>
      </c>
      <c r="H2245" s="29">
        <v>44553</v>
      </c>
      <c r="I2245" s="29">
        <v>45161</v>
      </c>
      <c r="J2245" s="29" t="str">
        <f ca="1">IF(Ugovori_OPULJP[[#This Row],[DATUM ZAVRŠETKA OPERACIJE]]&lt;TODAY(),"završen","u provedbi")</f>
        <v>u provedbi</v>
      </c>
      <c r="K2245" s="43" t="s">
        <v>31</v>
      </c>
      <c r="L2245" s="22" t="s">
        <v>31</v>
      </c>
      <c r="M2245" s="112" t="s">
        <v>3052</v>
      </c>
      <c r="N2245" s="13">
        <v>0.15</v>
      </c>
      <c r="O2245" s="27">
        <f>Ugovori_OPULJP[[#This Row],[Bespovratna sredstva - Ukupno (EU+Nac) HRK
= Ukupna ugovorena vrijednost bespovratnih sredstava]]*Ugovori_OPULJP[[#This Row],[EU STOPA SUFINANCIRANJA %
EU CO-FINANCING RATE %]]</f>
        <v>1627490.24</v>
      </c>
      <c r="P2245" s="27">
        <f>Ugovori_OPULJP[[#This Row],[Bespovratna sredstva - Ukupno (EU+Nac) HRK
= Ukupna ugovorena vrijednost bespovratnih sredstava]]*Ugovori_OPULJP[[#This Row],[STOPA NACIONALNOG SUFINANCIRANJA %]]</f>
        <v>287204.15999999997</v>
      </c>
      <c r="Q2245" s="20">
        <v>1914694.4</v>
      </c>
      <c r="R2245" s="27">
        <v>0</v>
      </c>
      <c r="S2245" s="27">
        <v>0</v>
      </c>
      <c r="T2245" s="20">
        <f>Ugovori_OPULJP[[#This Row],[Bespovratna sredstva - Ukupno (EU+Nac) HRK
= Ukupna ugovorena vrijednost bespovratnih sredstava]]+Ugovori_OPULJP[[#This Row],[Javni doprinos korisnika - HRK]]+Ugovori_OPULJP[[#This Row],[Privatni doprinos korisnika - HRK]]</f>
        <v>1914694.4</v>
      </c>
      <c r="U2245" s="44" t="s">
        <v>32</v>
      </c>
      <c r="V2245" s="44" t="s">
        <v>29</v>
      </c>
      <c r="W2245" s="21" t="s">
        <v>7983</v>
      </c>
      <c r="X2245" s="31" t="s">
        <v>5041</v>
      </c>
      <c r="Y2245" s="11"/>
    </row>
    <row r="2246" spans="1:25" ht="229.5" x14ac:dyDescent="0.2">
      <c r="A2246" s="28" t="s">
        <v>11893</v>
      </c>
      <c r="B2246" s="24" t="s">
        <v>700</v>
      </c>
      <c r="C2246" s="21" t="s">
        <v>5477</v>
      </c>
      <c r="D2246" s="21" t="s">
        <v>7932</v>
      </c>
      <c r="E2246" s="44" t="s">
        <v>74</v>
      </c>
      <c r="F2246" s="23" t="s">
        <v>11894</v>
      </c>
      <c r="G2246" s="23" t="s">
        <v>1623</v>
      </c>
      <c r="H2246" s="29">
        <v>44578</v>
      </c>
      <c r="I2246" s="29">
        <v>45186</v>
      </c>
      <c r="J2246" s="29" t="str">
        <f ca="1">IF(Ugovori_OPULJP[[#This Row],[DATUM ZAVRŠETKA OPERACIJE]]&lt;TODAY(),"završen","u provedbi")</f>
        <v>u provedbi</v>
      </c>
      <c r="K2246" s="22" t="s">
        <v>324</v>
      </c>
      <c r="L2246" s="22" t="s">
        <v>324</v>
      </c>
      <c r="M2246" s="13">
        <v>0.85</v>
      </c>
      <c r="N2246" s="13">
        <v>0.15</v>
      </c>
      <c r="O2246" s="27">
        <f>Ugovori_OPULJP[[#This Row],[Bespovratna sredstva - Ukupno (EU+Nac) HRK
= Ukupna ugovorena vrijednost bespovratnih sredstava]]*Ugovori_OPULJP[[#This Row],[EU STOPA SUFINANCIRANJA %
EU CO-FINANCING RATE %]]</f>
        <v>3621150.4924999997</v>
      </c>
      <c r="P2246" s="27">
        <f>Ugovori_OPULJP[[#This Row],[Bespovratna sredstva - Ukupno (EU+Nac) HRK
= Ukupna ugovorena vrijednost bespovratnih sredstava]]*Ugovori_OPULJP[[#This Row],[STOPA NACIONALNOG SUFINANCIRANJA %]]</f>
        <v>639026.5575</v>
      </c>
      <c r="Q2246" s="20">
        <v>4260177.05</v>
      </c>
      <c r="R2246" s="14">
        <v>0</v>
      </c>
      <c r="S2246" s="14">
        <v>0</v>
      </c>
      <c r="T2246" s="20">
        <f>Ugovori_OPULJP[[#This Row],[Bespovratna sredstva - Ukupno (EU+Nac) HRK
= Ukupna ugovorena vrijednost bespovratnih sredstava]]+Ugovori_OPULJP[[#This Row],[Javni doprinos korisnika - HRK]]+Ugovori_OPULJP[[#This Row],[Privatni doprinos korisnika - HRK]]</f>
        <v>4260177.05</v>
      </c>
      <c r="U2246" s="44" t="s">
        <v>32</v>
      </c>
      <c r="V2246" s="44" t="s">
        <v>29</v>
      </c>
      <c r="W2246" s="21" t="s">
        <v>11895</v>
      </c>
      <c r="X2246" s="31" t="s">
        <v>5041</v>
      </c>
      <c r="Y2246" s="11"/>
    </row>
    <row r="2247" spans="1:25" ht="102" x14ac:dyDescent="0.2">
      <c r="A2247" s="28" t="s">
        <v>7984</v>
      </c>
      <c r="B2247" s="24" t="s">
        <v>700</v>
      </c>
      <c r="C2247" s="21" t="s">
        <v>5477</v>
      </c>
      <c r="D2247" s="56" t="s">
        <v>7932</v>
      </c>
      <c r="E2247" s="44" t="s">
        <v>74</v>
      </c>
      <c r="F2247" s="23" t="s">
        <v>7985</v>
      </c>
      <c r="G2247" s="23" t="s">
        <v>7986</v>
      </c>
      <c r="H2247" s="29">
        <v>44553</v>
      </c>
      <c r="I2247" s="29">
        <v>45161</v>
      </c>
      <c r="J2247" s="29" t="str">
        <f ca="1">IF(Ugovori_OPULJP[[#This Row],[DATUM ZAVRŠETKA OPERACIJE]]&lt;TODAY(),"završen","u provedbi")</f>
        <v>u provedbi</v>
      </c>
      <c r="K2247" s="43" t="s">
        <v>31</v>
      </c>
      <c r="L2247" s="22" t="s">
        <v>31</v>
      </c>
      <c r="M2247" s="112" t="s">
        <v>3052</v>
      </c>
      <c r="N2247" s="13">
        <v>0.15</v>
      </c>
      <c r="O2247" s="27">
        <f>Ugovori_OPULJP[[#This Row],[Bespovratna sredstva - Ukupno (EU+Nac) HRK
= Ukupna ugovorena vrijednost bespovratnih sredstava]]*Ugovori_OPULJP[[#This Row],[EU STOPA SUFINANCIRANJA %
EU CO-FINANCING RATE %]]</f>
        <v>1621528.459</v>
      </c>
      <c r="P2247" s="27">
        <f>Ugovori_OPULJP[[#This Row],[Bespovratna sredstva - Ukupno (EU+Nac) HRK
= Ukupna ugovorena vrijednost bespovratnih sredstava]]*Ugovori_OPULJP[[#This Row],[STOPA NACIONALNOG SUFINANCIRANJA %]]</f>
        <v>286152.08100000001</v>
      </c>
      <c r="Q2247" s="20">
        <v>1907680.54</v>
      </c>
      <c r="R2247" s="27">
        <v>0</v>
      </c>
      <c r="S2247" s="27">
        <v>0</v>
      </c>
      <c r="T2247" s="20">
        <f>Ugovori_OPULJP[[#This Row],[Bespovratna sredstva - Ukupno (EU+Nac) HRK
= Ukupna ugovorena vrijednost bespovratnih sredstava]]+Ugovori_OPULJP[[#This Row],[Javni doprinos korisnika - HRK]]+Ugovori_OPULJP[[#This Row],[Privatni doprinos korisnika - HRK]]</f>
        <v>1907680.54</v>
      </c>
      <c r="U2247" s="44" t="s">
        <v>32</v>
      </c>
      <c r="V2247" s="44" t="s">
        <v>29</v>
      </c>
      <c r="W2247" s="21" t="s">
        <v>7987</v>
      </c>
      <c r="X2247" s="31" t="s">
        <v>5041</v>
      </c>
      <c r="Y2247" s="11"/>
    </row>
    <row r="2248" spans="1:25" ht="165.75" x14ac:dyDescent="0.2">
      <c r="A2248" s="55" t="s">
        <v>7988</v>
      </c>
      <c r="B2248" s="24" t="s">
        <v>700</v>
      </c>
      <c r="C2248" s="21" t="s">
        <v>5477</v>
      </c>
      <c r="D2248" s="56" t="s">
        <v>7932</v>
      </c>
      <c r="E2248" s="44" t="s">
        <v>74</v>
      </c>
      <c r="F2248" s="23" t="s">
        <v>7989</v>
      </c>
      <c r="G2248" s="23" t="s">
        <v>7989</v>
      </c>
      <c r="H2248" s="29">
        <v>44553</v>
      </c>
      <c r="I2248" s="29">
        <v>45161</v>
      </c>
      <c r="J2248" s="29" t="str">
        <f ca="1">IF(Ugovori_OPULJP[[#This Row],[DATUM ZAVRŠETKA OPERACIJE]]&lt;TODAY(),"završen","u provedbi")</f>
        <v>u provedbi</v>
      </c>
      <c r="K2248" s="43" t="s">
        <v>31</v>
      </c>
      <c r="L2248" s="22" t="s">
        <v>31</v>
      </c>
      <c r="M2248" s="65" t="s">
        <v>3052</v>
      </c>
      <c r="N2248" s="42">
        <v>0.15</v>
      </c>
      <c r="O2248" s="27">
        <f>Ugovori_OPULJP[[#This Row],[Bespovratna sredstva - Ukupno (EU+Nac) HRK
= Ukupna ugovorena vrijednost bespovratnih sredstava]]*Ugovori_OPULJP[[#This Row],[EU STOPA SUFINANCIRANJA %
EU CO-FINANCING RATE %]]</f>
        <v>811948.18599999999</v>
      </c>
      <c r="P2248" s="27">
        <f>Ugovori_OPULJP[[#This Row],[Bespovratna sredstva - Ukupno (EU+Nac) HRK
= Ukupna ugovorena vrijednost bespovratnih sredstava]]*Ugovori_OPULJP[[#This Row],[STOPA NACIONALNOG SUFINANCIRANJA %]]</f>
        <v>143284.97399999999</v>
      </c>
      <c r="Q2248" s="20">
        <v>955233.16</v>
      </c>
      <c r="R2248" s="14">
        <v>0</v>
      </c>
      <c r="S2248" s="14">
        <v>0</v>
      </c>
      <c r="T2248" s="20">
        <f>Ugovori_OPULJP[[#This Row],[Bespovratna sredstva - Ukupno (EU+Nac) HRK
= Ukupna ugovorena vrijednost bespovratnih sredstava]]+Ugovori_OPULJP[[#This Row],[Javni doprinos korisnika - HRK]]+Ugovori_OPULJP[[#This Row],[Privatni doprinos korisnika - HRK]]</f>
        <v>955233.16</v>
      </c>
      <c r="U2248" s="44" t="s">
        <v>32</v>
      </c>
      <c r="V2248" s="44" t="s">
        <v>29</v>
      </c>
      <c r="W2248" s="21" t="s">
        <v>7957</v>
      </c>
      <c r="X2248" s="31" t="s">
        <v>5041</v>
      </c>
      <c r="Y2248" s="11"/>
    </row>
    <row r="2249" spans="1:25" ht="293.25" x14ac:dyDescent="0.2">
      <c r="A2249" s="55" t="s">
        <v>7990</v>
      </c>
      <c r="B2249" s="24" t="s">
        <v>700</v>
      </c>
      <c r="C2249" s="21" t="s">
        <v>5477</v>
      </c>
      <c r="D2249" s="56" t="s">
        <v>7932</v>
      </c>
      <c r="E2249" s="44" t="s">
        <v>74</v>
      </c>
      <c r="F2249" s="23" t="s">
        <v>7991</v>
      </c>
      <c r="G2249" s="37" t="s">
        <v>6558</v>
      </c>
      <c r="H2249" s="29">
        <v>44553</v>
      </c>
      <c r="I2249" s="29">
        <v>45161</v>
      </c>
      <c r="J2249" s="29" t="str">
        <f ca="1">IF(Ugovori_OPULJP[[#This Row],[DATUM ZAVRŠETKA OPERACIJE]]&lt;TODAY(),"završen","u provedbi")</f>
        <v>u provedbi</v>
      </c>
      <c r="K2249" s="43" t="s">
        <v>31</v>
      </c>
      <c r="L2249" s="22" t="s">
        <v>31</v>
      </c>
      <c r="M2249" s="112" t="s">
        <v>3052</v>
      </c>
      <c r="N2249" s="13">
        <v>0.15</v>
      </c>
      <c r="O2249" s="27">
        <f>Ugovori_OPULJP[[#This Row],[Bespovratna sredstva - Ukupno (EU+Nac) HRK
= Ukupna ugovorena vrijednost bespovratnih sredstava]]*Ugovori_OPULJP[[#This Row],[EU STOPA SUFINANCIRANJA %
EU CO-FINANCING RATE %]]</f>
        <v>1723675.8489999999</v>
      </c>
      <c r="P2249" s="27">
        <f>Ugovori_OPULJP[[#This Row],[Bespovratna sredstva - Ukupno (EU+Nac) HRK
= Ukupna ugovorena vrijednost bespovratnih sredstava]]*Ugovori_OPULJP[[#This Row],[STOPA NACIONALNOG SUFINANCIRANJA %]]</f>
        <v>304178.09099999996</v>
      </c>
      <c r="Q2249" s="20">
        <v>2027853.94</v>
      </c>
      <c r="R2249" s="27">
        <v>0</v>
      </c>
      <c r="S2249" s="27">
        <v>0</v>
      </c>
      <c r="T2249" s="20">
        <f>Ugovori_OPULJP[[#This Row],[Bespovratna sredstva - Ukupno (EU+Nac) HRK
= Ukupna ugovorena vrijednost bespovratnih sredstava]]+Ugovori_OPULJP[[#This Row],[Javni doprinos korisnika - HRK]]+Ugovori_OPULJP[[#This Row],[Privatni doprinos korisnika - HRK]]</f>
        <v>2027853.94</v>
      </c>
      <c r="U2249" s="44" t="s">
        <v>32</v>
      </c>
      <c r="V2249" s="44" t="s">
        <v>29</v>
      </c>
      <c r="W2249" s="21" t="s">
        <v>7992</v>
      </c>
      <c r="X2249" s="31" t="s">
        <v>5041</v>
      </c>
      <c r="Y2249" s="11"/>
    </row>
    <row r="2250" spans="1:25" ht="140.25" x14ac:dyDescent="0.2">
      <c r="A2250" s="158" t="s">
        <v>12034</v>
      </c>
      <c r="B2250" s="24" t="s">
        <v>700</v>
      </c>
      <c r="C2250" s="21" t="s">
        <v>5477</v>
      </c>
      <c r="D2250" s="56" t="s">
        <v>7932</v>
      </c>
      <c r="E2250" s="44" t="s">
        <v>74</v>
      </c>
      <c r="F2250" s="23" t="s">
        <v>12041</v>
      </c>
      <c r="G2250" s="23" t="s">
        <v>6598</v>
      </c>
      <c r="H2250" s="132">
        <v>44595</v>
      </c>
      <c r="I2250" s="132">
        <v>45202</v>
      </c>
      <c r="J2250" s="133" t="str">
        <f ca="1">IF(Ugovori_OPULJP[[#This Row],[DATUM ZAVRŠETKA OPERACIJE]]&lt;TODAY(),"završen","u provedbi")</f>
        <v>u provedbi</v>
      </c>
      <c r="K2250" s="43" t="s">
        <v>82</v>
      </c>
      <c r="L2250" s="18" t="s">
        <v>82</v>
      </c>
      <c r="M2250" s="13">
        <v>0.85</v>
      </c>
      <c r="N2250" s="13">
        <v>0.15</v>
      </c>
      <c r="O2250" s="135">
        <f>Ugovori_OPULJP[[#This Row],[Bespovratna sredstva - Ukupno (EU+Nac) HRK
= Ukupna ugovorena vrijednost bespovratnih sredstava]]*Ugovori_OPULJP[[#This Row],[EU STOPA SUFINANCIRANJA %
EU CO-FINANCING RATE %]]</f>
        <v>2619865.5969999996</v>
      </c>
      <c r="P2250" s="135">
        <f>Ugovori_OPULJP[[#This Row],[Bespovratna sredstva - Ukupno (EU+Nac) HRK
= Ukupna ugovorena vrijednost bespovratnih sredstava]]*Ugovori_OPULJP[[#This Row],[STOPA NACIONALNOG SUFINANCIRANJA %]]</f>
        <v>462329.22299999994</v>
      </c>
      <c r="Q2250" s="136">
        <v>3082194.82</v>
      </c>
      <c r="R2250" s="308">
        <v>0</v>
      </c>
      <c r="S2250" s="308">
        <v>0</v>
      </c>
      <c r="T2250" s="136">
        <f>Ugovori_OPULJP[[#This Row],[Bespovratna sredstva - Ukupno (EU+Nac) HRK
= Ukupna ugovorena vrijednost bespovratnih sredstava]]+Ugovori_OPULJP[[#This Row],[Javni doprinos korisnika - HRK]]+Ugovori_OPULJP[[#This Row],[Privatni doprinos korisnika - HRK]]</f>
        <v>3082194.82</v>
      </c>
      <c r="U2250" s="44" t="s">
        <v>32</v>
      </c>
      <c r="V2250" s="44" t="s">
        <v>29</v>
      </c>
      <c r="W2250" s="21" t="s">
        <v>12049</v>
      </c>
      <c r="X2250" s="31" t="s">
        <v>5041</v>
      </c>
      <c r="Y2250" s="11"/>
    </row>
    <row r="2251" spans="1:25" ht="267.75" x14ac:dyDescent="0.2">
      <c r="A2251" s="158" t="s">
        <v>12002</v>
      </c>
      <c r="B2251" s="24" t="s">
        <v>700</v>
      </c>
      <c r="C2251" s="21" t="s">
        <v>5477</v>
      </c>
      <c r="D2251" s="56" t="s">
        <v>7932</v>
      </c>
      <c r="E2251" s="44" t="s">
        <v>74</v>
      </c>
      <c r="F2251" s="23" t="s">
        <v>12003</v>
      </c>
      <c r="G2251" s="23" t="s">
        <v>11914</v>
      </c>
      <c r="H2251" s="132">
        <v>44595</v>
      </c>
      <c r="I2251" s="132">
        <v>45202</v>
      </c>
      <c r="J2251" s="133" t="str">
        <f ca="1">IF(Ugovori_OPULJP[[#This Row],[DATUM ZAVRŠETKA OPERACIJE]]&lt;TODAY(),"završen","u provedbi")</f>
        <v>u provedbi</v>
      </c>
      <c r="K2251" s="43" t="s">
        <v>171</v>
      </c>
      <c r="L2251" s="43" t="s">
        <v>171</v>
      </c>
      <c r="M2251" s="13">
        <v>0.85</v>
      </c>
      <c r="N2251" s="13">
        <v>0.15</v>
      </c>
      <c r="O2251" s="135">
        <f>Ugovori_OPULJP[[#This Row],[Bespovratna sredstva - Ukupno (EU+Nac) HRK
= Ukupna ugovorena vrijednost bespovratnih sredstava]]*Ugovori_OPULJP[[#This Row],[EU STOPA SUFINANCIRANJA %
EU CO-FINANCING RATE %]]</f>
        <v>499893.91649999999</v>
      </c>
      <c r="P2251" s="135">
        <f>Ugovori_OPULJP[[#This Row],[Bespovratna sredstva - Ukupno (EU+Nac) HRK
= Ukupna ugovorena vrijednost bespovratnih sredstava]]*Ugovori_OPULJP[[#This Row],[STOPA NACIONALNOG SUFINANCIRANJA %]]</f>
        <v>88216.573499999999</v>
      </c>
      <c r="Q2251" s="136">
        <v>588110.49</v>
      </c>
      <c r="R2251" s="135">
        <v>0</v>
      </c>
      <c r="S2251" s="135">
        <v>0</v>
      </c>
      <c r="T2251" s="136">
        <f>Ugovori_OPULJP[[#This Row],[Bespovratna sredstva - Ukupno (EU+Nac) HRK
= Ukupna ugovorena vrijednost bespovratnih sredstava]]+Ugovori_OPULJP[[#This Row],[Javni doprinos korisnika - HRK]]+Ugovori_OPULJP[[#This Row],[Privatni doprinos korisnika - HRK]]</f>
        <v>588110.49</v>
      </c>
      <c r="U2251" s="44" t="s">
        <v>32</v>
      </c>
      <c r="V2251" s="44" t="s">
        <v>29</v>
      </c>
      <c r="W2251" s="21" t="s">
        <v>12004</v>
      </c>
      <c r="X2251" s="31" t="s">
        <v>5041</v>
      </c>
      <c r="Y2251" s="11"/>
    </row>
    <row r="2252" spans="1:25" ht="127.5" x14ac:dyDescent="0.2">
      <c r="A2252" s="158" t="s">
        <v>12035</v>
      </c>
      <c r="B2252" s="24" t="s">
        <v>700</v>
      </c>
      <c r="C2252" s="21" t="s">
        <v>5477</v>
      </c>
      <c r="D2252" s="56" t="s">
        <v>7932</v>
      </c>
      <c r="E2252" s="44" t="s">
        <v>74</v>
      </c>
      <c r="F2252" s="23" t="s">
        <v>8084</v>
      </c>
      <c r="G2252" s="23" t="s">
        <v>12059</v>
      </c>
      <c r="H2252" s="132">
        <v>44585</v>
      </c>
      <c r="I2252" s="132">
        <v>45193</v>
      </c>
      <c r="J2252" s="133" t="str">
        <f ca="1">IF(Ugovori_OPULJP[[#This Row],[DATUM ZAVRŠETKA OPERACIJE]]&lt;TODAY(),"završen","u provedbi")</f>
        <v>u provedbi</v>
      </c>
      <c r="K2252" s="43" t="s">
        <v>153</v>
      </c>
      <c r="L2252" s="18" t="s">
        <v>153</v>
      </c>
      <c r="M2252" s="13">
        <v>0.85</v>
      </c>
      <c r="N2252" s="13">
        <v>0.15</v>
      </c>
      <c r="O2252" s="135">
        <f>Ugovori_OPULJP[[#This Row],[Bespovratna sredstva - Ukupno (EU+Nac) HRK
= Ukupna ugovorena vrijednost bespovratnih sredstava]]*Ugovori_OPULJP[[#This Row],[EU STOPA SUFINANCIRANJA %
EU CO-FINANCING RATE %]]</f>
        <v>1243526.2509999999</v>
      </c>
      <c r="P2252" s="135">
        <f>Ugovori_OPULJP[[#This Row],[Bespovratna sredstva - Ukupno (EU+Nac) HRK
= Ukupna ugovorena vrijednost bespovratnih sredstava]]*Ugovori_OPULJP[[#This Row],[STOPA NACIONALNOG SUFINANCIRANJA %]]</f>
        <v>219445.80900000001</v>
      </c>
      <c r="Q2252" s="136">
        <v>1462972.06</v>
      </c>
      <c r="R2252" s="308">
        <v>0</v>
      </c>
      <c r="S2252" s="308">
        <v>0</v>
      </c>
      <c r="T2252" s="136">
        <f>Ugovori_OPULJP[[#This Row],[Bespovratna sredstva - Ukupno (EU+Nac) HRK
= Ukupna ugovorena vrijednost bespovratnih sredstava]]+Ugovori_OPULJP[[#This Row],[Javni doprinos korisnika - HRK]]+Ugovori_OPULJP[[#This Row],[Privatni doprinos korisnika - HRK]]</f>
        <v>1462972.06</v>
      </c>
      <c r="U2252" s="44" t="s">
        <v>32</v>
      </c>
      <c r="V2252" s="44" t="s">
        <v>29</v>
      </c>
      <c r="W2252" s="21" t="s">
        <v>12050</v>
      </c>
      <c r="X2252" s="31" t="s">
        <v>5041</v>
      </c>
      <c r="Y2252" s="11"/>
    </row>
    <row r="2253" spans="1:25" ht="165.75" x14ac:dyDescent="0.2">
      <c r="A2253" s="28" t="s">
        <v>7993</v>
      </c>
      <c r="B2253" s="24" t="s">
        <v>700</v>
      </c>
      <c r="C2253" s="21" t="s">
        <v>5477</v>
      </c>
      <c r="D2253" s="56" t="s">
        <v>7932</v>
      </c>
      <c r="E2253" s="44" t="s">
        <v>74</v>
      </c>
      <c r="F2253" s="23" t="s">
        <v>7994</v>
      </c>
      <c r="G2253" s="23" t="s">
        <v>7995</v>
      </c>
      <c r="H2253" s="29">
        <v>44553</v>
      </c>
      <c r="I2253" s="29">
        <v>45161</v>
      </c>
      <c r="J2253" s="29" t="str">
        <f ca="1">IF(Ugovori_OPULJP[[#This Row],[DATUM ZAVRŠETKA OPERACIJE]]&lt;TODAY(),"završen","u provedbi")</f>
        <v>u provedbi</v>
      </c>
      <c r="K2253" s="43" t="s">
        <v>31</v>
      </c>
      <c r="L2253" s="22" t="s">
        <v>31</v>
      </c>
      <c r="M2253" s="112" t="s">
        <v>3052</v>
      </c>
      <c r="N2253" s="13">
        <v>0.15</v>
      </c>
      <c r="O2253" s="27">
        <f>Ugovori_OPULJP[[#This Row],[Bespovratna sredstva - Ukupno (EU+Nac) HRK
= Ukupna ugovorena vrijednost bespovratnih sredstava]]*Ugovori_OPULJP[[#This Row],[EU STOPA SUFINANCIRANJA %
EU CO-FINANCING RATE %]]</f>
        <v>1634752.504</v>
      </c>
      <c r="P2253" s="27">
        <f>Ugovori_OPULJP[[#This Row],[Bespovratna sredstva - Ukupno (EU+Nac) HRK
= Ukupna ugovorena vrijednost bespovratnih sredstava]]*Ugovori_OPULJP[[#This Row],[STOPA NACIONALNOG SUFINANCIRANJA %]]</f>
        <v>288485.73599999998</v>
      </c>
      <c r="Q2253" s="20">
        <v>1923238.24</v>
      </c>
      <c r="R2253" s="27">
        <v>0</v>
      </c>
      <c r="S2253" s="27">
        <v>0</v>
      </c>
      <c r="T2253" s="20">
        <f>Ugovori_OPULJP[[#This Row],[Bespovratna sredstva - Ukupno (EU+Nac) HRK
= Ukupna ugovorena vrijednost bespovratnih sredstava]]+Ugovori_OPULJP[[#This Row],[Javni doprinos korisnika - HRK]]+Ugovori_OPULJP[[#This Row],[Privatni doprinos korisnika - HRK]]</f>
        <v>1923238.24</v>
      </c>
      <c r="U2253" s="44" t="s">
        <v>32</v>
      </c>
      <c r="V2253" s="44" t="s">
        <v>29</v>
      </c>
      <c r="W2253" s="21" t="s">
        <v>7964</v>
      </c>
      <c r="X2253" s="31" t="s">
        <v>5041</v>
      </c>
      <c r="Y2253" s="11"/>
    </row>
    <row r="2254" spans="1:25" ht="80.25" customHeight="1" x14ac:dyDescent="0.2">
      <c r="A2254" s="28" t="s">
        <v>7996</v>
      </c>
      <c r="B2254" s="122" t="s">
        <v>700</v>
      </c>
      <c r="C2254" s="21" t="s">
        <v>5477</v>
      </c>
      <c r="D2254" s="56" t="s">
        <v>7932</v>
      </c>
      <c r="E2254" s="44" t="s">
        <v>74</v>
      </c>
      <c r="F2254" s="23" t="s">
        <v>7997</v>
      </c>
      <c r="G2254" s="116" t="s">
        <v>7998</v>
      </c>
      <c r="H2254" s="120">
        <v>44553</v>
      </c>
      <c r="I2254" s="120">
        <v>45161</v>
      </c>
      <c r="J2254" s="120" t="str">
        <f ca="1">IF(Ugovori_OPULJP[[#This Row],[DATUM ZAVRŠETKA OPERACIJE]]&lt;TODAY(),"završen","u provedbi")</f>
        <v>u provedbi</v>
      </c>
      <c r="K2254" s="121" t="s">
        <v>77</v>
      </c>
      <c r="L2254" s="121" t="s">
        <v>77</v>
      </c>
      <c r="M2254" s="112" t="s">
        <v>3052</v>
      </c>
      <c r="N2254" s="13">
        <v>0.15</v>
      </c>
      <c r="O2254" s="103">
        <f>Ugovori_OPULJP[[#This Row],[Bespovratna sredstva - Ukupno (EU+Nac) HRK
= Ukupna ugovorena vrijednost bespovratnih sredstava]]*Ugovori_OPULJP[[#This Row],[EU STOPA SUFINANCIRANJA %
EU CO-FINANCING RATE %]]</f>
        <v>1350633.578</v>
      </c>
      <c r="P2254" s="103">
        <f>Ugovori_OPULJP[[#This Row],[Bespovratna sredstva - Ukupno (EU+Nac) HRK
= Ukupna ugovorena vrijednost bespovratnih sredstava]]*Ugovori_OPULJP[[#This Row],[STOPA NACIONALNOG SUFINANCIRANJA %]]</f>
        <v>238347.10199999998</v>
      </c>
      <c r="Q2254" s="20">
        <v>1588980.68</v>
      </c>
      <c r="R2254" s="27">
        <v>0</v>
      </c>
      <c r="S2254" s="27">
        <v>0</v>
      </c>
      <c r="T2254" s="101">
        <f>Ugovori_OPULJP[[#This Row],[Bespovratna sredstva - Ukupno (EU+Nac) HRK
= Ukupna ugovorena vrijednost bespovratnih sredstava]]+Ugovori_OPULJP[[#This Row],[Javni doprinos korisnika - HRK]]+Ugovori_OPULJP[[#This Row],[Privatni doprinos korisnika - HRK]]</f>
        <v>1588980.68</v>
      </c>
      <c r="U2254" s="44" t="s">
        <v>32</v>
      </c>
      <c r="V2254" s="44" t="s">
        <v>29</v>
      </c>
      <c r="W2254" s="21" t="s">
        <v>7957</v>
      </c>
      <c r="X2254" s="31" t="s">
        <v>5041</v>
      </c>
      <c r="Y2254" s="11"/>
    </row>
    <row r="2255" spans="1:25" ht="216.75" x14ac:dyDescent="0.2">
      <c r="A2255" s="55" t="s">
        <v>7999</v>
      </c>
      <c r="B2255" s="26" t="s">
        <v>700</v>
      </c>
      <c r="C2255" s="21" t="s">
        <v>5477</v>
      </c>
      <c r="D2255" s="293" t="s">
        <v>7932</v>
      </c>
      <c r="E2255" s="44" t="s">
        <v>74</v>
      </c>
      <c r="F2255" s="116" t="s">
        <v>8000</v>
      </c>
      <c r="G2255" s="116" t="s">
        <v>1277</v>
      </c>
      <c r="H2255" s="29">
        <v>44553</v>
      </c>
      <c r="I2255" s="29">
        <v>45161</v>
      </c>
      <c r="J2255" s="29" t="str">
        <f ca="1">IF(Ugovori_OPULJP[[#This Row],[DATUM ZAVRŠETKA OPERACIJE]]&lt;TODAY(),"završen","u provedbi")</f>
        <v>u provedbi</v>
      </c>
      <c r="K2255" s="43" t="s">
        <v>97</v>
      </c>
      <c r="L2255" s="22" t="s">
        <v>97</v>
      </c>
      <c r="M2255" s="65" t="s">
        <v>3052</v>
      </c>
      <c r="N2255" s="42">
        <v>0.15</v>
      </c>
      <c r="O2255" s="27">
        <f>Ugovori_OPULJP[[#This Row],[Bespovratna sredstva - Ukupno (EU+Nac) HRK
= Ukupna ugovorena vrijednost bespovratnih sredstava]]*Ugovori_OPULJP[[#This Row],[EU STOPA SUFINANCIRANJA %
EU CO-FINANCING RATE %]]</f>
        <v>2084516.9395000001</v>
      </c>
      <c r="P2255" s="27">
        <f>Ugovori_OPULJP[[#This Row],[Bespovratna sredstva - Ukupno (EU+Nac) HRK
= Ukupna ugovorena vrijednost bespovratnih sredstava]]*Ugovori_OPULJP[[#This Row],[STOPA NACIONALNOG SUFINANCIRANJA %]]</f>
        <v>367855.93050000002</v>
      </c>
      <c r="Q2255" s="20">
        <v>2452372.87</v>
      </c>
      <c r="R2255" s="27">
        <v>0</v>
      </c>
      <c r="S2255" s="27">
        <v>0</v>
      </c>
      <c r="T2255" s="20">
        <f>Ugovori_OPULJP[[#This Row],[Bespovratna sredstva - Ukupno (EU+Nac) HRK
= Ukupna ugovorena vrijednost bespovratnih sredstava]]+Ugovori_OPULJP[[#This Row],[Javni doprinos korisnika - HRK]]+Ugovori_OPULJP[[#This Row],[Privatni doprinos korisnika - HRK]]</f>
        <v>2452372.87</v>
      </c>
      <c r="U2255" s="44" t="s">
        <v>32</v>
      </c>
      <c r="V2255" s="44" t="s">
        <v>29</v>
      </c>
      <c r="W2255" s="21" t="s">
        <v>8001</v>
      </c>
      <c r="X2255" s="31" t="s">
        <v>5041</v>
      </c>
      <c r="Y2255" s="11"/>
    </row>
    <row r="2256" spans="1:25" ht="216.75" x14ac:dyDescent="0.2">
      <c r="A2256" s="55" t="s">
        <v>8002</v>
      </c>
      <c r="B2256" s="26" t="s">
        <v>700</v>
      </c>
      <c r="C2256" s="21" t="s">
        <v>5477</v>
      </c>
      <c r="D2256" s="56" t="s">
        <v>7932</v>
      </c>
      <c r="E2256" s="44" t="s">
        <v>74</v>
      </c>
      <c r="F2256" s="23" t="s">
        <v>8003</v>
      </c>
      <c r="G2256" s="23" t="s">
        <v>6500</v>
      </c>
      <c r="H2256" s="29">
        <v>44553</v>
      </c>
      <c r="I2256" s="29">
        <v>45161</v>
      </c>
      <c r="J2256" s="29" t="str">
        <f ca="1">IF(Ugovori_OPULJP[[#This Row],[DATUM ZAVRŠETKA OPERACIJE]]&lt;TODAY(),"završen","u provedbi")</f>
        <v>u provedbi</v>
      </c>
      <c r="K2256" s="43" t="s">
        <v>82</v>
      </c>
      <c r="L2256" s="18" t="s">
        <v>82</v>
      </c>
      <c r="M2256" s="65" t="s">
        <v>3052</v>
      </c>
      <c r="N2256" s="42">
        <v>0.15</v>
      </c>
      <c r="O2256" s="27">
        <f>Ugovori_OPULJP[[#This Row],[Bespovratna sredstva - Ukupno (EU+Nac) HRK
= Ukupna ugovorena vrijednost bespovratnih sredstava]]*Ugovori_OPULJP[[#This Row],[EU STOPA SUFINANCIRANJA %
EU CO-FINANCING RATE %]]</f>
        <v>2399002.753</v>
      </c>
      <c r="P2256" s="27">
        <f>Ugovori_OPULJP[[#This Row],[Bespovratna sredstva - Ukupno (EU+Nac) HRK
= Ukupna ugovorena vrijednost bespovratnih sredstava]]*Ugovori_OPULJP[[#This Row],[STOPA NACIONALNOG SUFINANCIRANJA %]]</f>
        <v>423353.42700000003</v>
      </c>
      <c r="Q2256" s="20">
        <v>2822356.18</v>
      </c>
      <c r="R2256" s="27">
        <v>0</v>
      </c>
      <c r="S2256" s="27">
        <v>0</v>
      </c>
      <c r="T2256" s="20">
        <f>Ugovori_OPULJP[[#This Row],[Bespovratna sredstva - Ukupno (EU+Nac) HRK
= Ukupna ugovorena vrijednost bespovratnih sredstava]]+Ugovori_OPULJP[[#This Row],[Javni doprinos korisnika - HRK]]+Ugovori_OPULJP[[#This Row],[Privatni doprinos korisnika - HRK]]</f>
        <v>2822356.18</v>
      </c>
      <c r="U2256" s="44" t="s">
        <v>32</v>
      </c>
      <c r="V2256" s="44" t="s">
        <v>29</v>
      </c>
      <c r="W2256" s="21" t="s">
        <v>8004</v>
      </c>
      <c r="X2256" s="31" t="s">
        <v>5041</v>
      </c>
      <c r="Y2256" s="11"/>
    </row>
    <row r="2257" spans="1:25" ht="229.5" x14ac:dyDescent="0.2">
      <c r="A2257" s="55" t="s">
        <v>8005</v>
      </c>
      <c r="B2257" s="26" t="s">
        <v>700</v>
      </c>
      <c r="C2257" s="21" t="s">
        <v>5477</v>
      </c>
      <c r="D2257" s="56" t="s">
        <v>7932</v>
      </c>
      <c r="E2257" s="44" t="s">
        <v>74</v>
      </c>
      <c r="F2257" s="23" t="s">
        <v>8006</v>
      </c>
      <c r="G2257" s="23" t="s">
        <v>8007</v>
      </c>
      <c r="H2257" s="29">
        <v>44553</v>
      </c>
      <c r="I2257" s="29">
        <v>45161</v>
      </c>
      <c r="J2257" s="29" t="str">
        <f ca="1">IF(Ugovori_OPULJP[[#This Row],[DATUM ZAVRŠETKA OPERACIJE]]&lt;TODAY(),"završen","u provedbi")</f>
        <v>u provedbi</v>
      </c>
      <c r="K2257" s="43" t="s">
        <v>82</v>
      </c>
      <c r="L2257" s="18" t="s">
        <v>82</v>
      </c>
      <c r="M2257" s="65" t="s">
        <v>3052</v>
      </c>
      <c r="N2257" s="42">
        <v>0.15</v>
      </c>
      <c r="O2257" s="27">
        <f>Ugovori_OPULJP[[#This Row],[Bespovratna sredstva - Ukupno (EU+Nac) HRK
= Ukupna ugovorena vrijednost bespovratnih sredstava]]*Ugovori_OPULJP[[#This Row],[EU STOPA SUFINANCIRANJA %
EU CO-FINANCING RATE %]]</f>
        <v>3532324.5405000001</v>
      </c>
      <c r="P2257" s="27">
        <f>Ugovori_OPULJP[[#This Row],[Bespovratna sredstva - Ukupno (EU+Nac) HRK
= Ukupna ugovorena vrijednost bespovratnih sredstava]]*Ugovori_OPULJP[[#This Row],[STOPA NACIONALNOG SUFINANCIRANJA %]]</f>
        <v>623351.38950000005</v>
      </c>
      <c r="Q2257" s="20">
        <v>4155675.93</v>
      </c>
      <c r="R2257" s="27">
        <v>0</v>
      </c>
      <c r="S2257" s="27">
        <v>0</v>
      </c>
      <c r="T2257" s="20">
        <f>Ugovori_OPULJP[[#This Row],[Bespovratna sredstva - Ukupno (EU+Nac) HRK
= Ukupna ugovorena vrijednost bespovratnih sredstava]]+Ugovori_OPULJP[[#This Row],[Javni doprinos korisnika - HRK]]+Ugovori_OPULJP[[#This Row],[Privatni doprinos korisnika - HRK]]</f>
        <v>4155675.93</v>
      </c>
      <c r="U2257" s="44" t="s">
        <v>32</v>
      </c>
      <c r="V2257" s="44" t="s">
        <v>29</v>
      </c>
      <c r="W2257" s="21" t="s">
        <v>8008</v>
      </c>
      <c r="X2257" s="31" t="s">
        <v>5041</v>
      </c>
      <c r="Y2257" s="11"/>
    </row>
    <row r="2258" spans="1:25" ht="140.25" x14ac:dyDescent="0.2">
      <c r="A2258" s="28" t="s">
        <v>11982</v>
      </c>
      <c r="B2258" s="26" t="s">
        <v>700</v>
      </c>
      <c r="C2258" s="21" t="s">
        <v>5477</v>
      </c>
      <c r="D2258" s="21" t="s">
        <v>7932</v>
      </c>
      <c r="E2258" s="44" t="s">
        <v>74</v>
      </c>
      <c r="F2258" s="23" t="s">
        <v>11983</v>
      </c>
      <c r="G2258" s="23" t="s">
        <v>11984</v>
      </c>
      <c r="H2258" s="29">
        <v>44580</v>
      </c>
      <c r="I2258" s="29">
        <v>45188</v>
      </c>
      <c r="J2258" s="110" t="s">
        <v>7521</v>
      </c>
      <c r="K2258" s="22" t="s">
        <v>82</v>
      </c>
      <c r="L2258" s="18" t="s">
        <v>82</v>
      </c>
      <c r="M2258" s="42">
        <v>0.85</v>
      </c>
      <c r="N2258" s="42">
        <v>0.15</v>
      </c>
      <c r="O2258" s="27">
        <v>4150125.2379999999</v>
      </c>
      <c r="P2258" s="27">
        <v>732375.04200000002</v>
      </c>
      <c r="Q2258" s="20">
        <v>4882500.28</v>
      </c>
      <c r="R2258" s="27">
        <v>0</v>
      </c>
      <c r="S2258" s="27">
        <v>0</v>
      </c>
      <c r="T2258" s="20">
        <v>4882500.28</v>
      </c>
      <c r="U2258" s="44" t="s">
        <v>32</v>
      </c>
      <c r="V2258" s="44" t="s">
        <v>29</v>
      </c>
      <c r="W2258" s="21" t="s">
        <v>11985</v>
      </c>
      <c r="X2258" s="31" t="s">
        <v>5041</v>
      </c>
      <c r="Y2258" s="11"/>
    </row>
    <row r="2259" spans="1:25" ht="72.75" customHeight="1" x14ac:dyDescent="0.2">
      <c r="A2259" s="28" t="s">
        <v>8009</v>
      </c>
      <c r="B2259" s="26" t="s">
        <v>700</v>
      </c>
      <c r="C2259" s="21" t="s">
        <v>5477</v>
      </c>
      <c r="D2259" s="56" t="s">
        <v>7932</v>
      </c>
      <c r="E2259" s="44" t="s">
        <v>74</v>
      </c>
      <c r="F2259" s="23" t="s">
        <v>8010</v>
      </c>
      <c r="G2259" s="23" t="s">
        <v>8011</v>
      </c>
      <c r="H2259" s="29">
        <v>44559</v>
      </c>
      <c r="I2259" s="29">
        <v>45167</v>
      </c>
      <c r="J2259" s="29" t="str">
        <f ca="1">IF(Ugovori_OPULJP[[#This Row],[DATUM ZAVRŠETKA OPERACIJE]]&lt;TODAY(),"završen","u provedbi")</f>
        <v>u provedbi</v>
      </c>
      <c r="K2259" s="43" t="s">
        <v>248</v>
      </c>
      <c r="L2259" s="22" t="s">
        <v>248</v>
      </c>
      <c r="M2259" s="65" t="s">
        <v>3052</v>
      </c>
      <c r="N2259" s="42">
        <v>0.15</v>
      </c>
      <c r="O2259" s="27">
        <f>Ugovori_OPULJP[[#This Row],[Bespovratna sredstva - Ukupno (EU+Nac) HRK
= Ukupna ugovorena vrijednost bespovratnih sredstava]]*Ugovori_OPULJP[[#This Row],[EU STOPA SUFINANCIRANJA %
EU CO-FINANCING RATE %]]</f>
        <v>644353.32049999991</v>
      </c>
      <c r="P2259" s="27">
        <f>Ugovori_OPULJP[[#This Row],[Bespovratna sredstva - Ukupno (EU+Nac) HRK
= Ukupna ugovorena vrijednost bespovratnih sredstava]]*Ugovori_OPULJP[[#This Row],[STOPA NACIONALNOG SUFINANCIRANJA %]]</f>
        <v>113709.40949999999</v>
      </c>
      <c r="Q2259" s="20">
        <v>758062.73</v>
      </c>
      <c r="R2259" s="27">
        <v>0</v>
      </c>
      <c r="S2259" s="27">
        <v>0</v>
      </c>
      <c r="T2259" s="20">
        <f>Ugovori_OPULJP[[#This Row],[Bespovratna sredstva - Ukupno (EU+Nac) HRK
= Ukupna ugovorena vrijednost bespovratnih sredstava]]+Ugovori_OPULJP[[#This Row],[Javni doprinos korisnika - HRK]]+Ugovori_OPULJP[[#This Row],[Privatni doprinos korisnika - HRK]]</f>
        <v>758062.73</v>
      </c>
      <c r="U2259" s="44" t="s">
        <v>32</v>
      </c>
      <c r="V2259" s="44" t="s">
        <v>29</v>
      </c>
      <c r="W2259" s="21" t="s">
        <v>8012</v>
      </c>
      <c r="X2259" s="31" t="s">
        <v>5041</v>
      </c>
      <c r="Y2259" s="11"/>
    </row>
    <row r="2260" spans="1:25" ht="82.5" customHeight="1" x14ac:dyDescent="0.2">
      <c r="A2260" s="55" t="s">
        <v>8013</v>
      </c>
      <c r="B2260" s="26" t="s">
        <v>700</v>
      </c>
      <c r="C2260" s="21" t="s">
        <v>5477</v>
      </c>
      <c r="D2260" s="56" t="s">
        <v>7932</v>
      </c>
      <c r="E2260" s="44" t="s">
        <v>74</v>
      </c>
      <c r="F2260" s="23" t="s">
        <v>8014</v>
      </c>
      <c r="G2260" s="23" t="s">
        <v>8015</v>
      </c>
      <c r="H2260" s="29">
        <v>44553</v>
      </c>
      <c r="I2260" s="29">
        <v>45161</v>
      </c>
      <c r="J2260" s="29" t="str">
        <f ca="1">IF(Ugovori_OPULJP[[#This Row],[DATUM ZAVRŠETKA OPERACIJE]]&lt;TODAY(),"završen","u provedbi")</f>
        <v>u provedbi</v>
      </c>
      <c r="K2260" s="43" t="s">
        <v>248</v>
      </c>
      <c r="L2260" s="22" t="s">
        <v>248</v>
      </c>
      <c r="M2260" s="65" t="s">
        <v>3052</v>
      </c>
      <c r="N2260" s="42">
        <v>0.15</v>
      </c>
      <c r="O2260" s="27">
        <f>Ugovori_OPULJP[[#This Row],[Bespovratna sredstva - Ukupno (EU+Nac) HRK
= Ukupna ugovorena vrijednost bespovratnih sredstava]]*Ugovori_OPULJP[[#This Row],[EU STOPA SUFINANCIRANJA %
EU CO-FINANCING RATE %]]</f>
        <v>2546326.4190000002</v>
      </c>
      <c r="P2260" s="27">
        <f>Ugovori_OPULJP[[#This Row],[Bespovratna sredstva - Ukupno (EU+Nac) HRK
= Ukupna ugovorena vrijednost bespovratnih sredstava]]*Ugovori_OPULJP[[#This Row],[STOPA NACIONALNOG SUFINANCIRANJA %]]</f>
        <v>449351.72100000002</v>
      </c>
      <c r="Q2260" s="20">
        <v>2995678.14</v>
      </c>
      <c r="R2260" s="27">
        <v>0</v>
      </c>
      <c r="S2260" s="27">
        <v>0</v>
      </c>
      <c r="T2260" s="20">
        <f>Ugovori_OPULJP[[#This Row],[Bespovratna sredstva - Ukupno (EU+Nac) HRK
= Ukupna ugovorena vrijednost bespovratnih sredstava]]+Ugovori_OPULJP[[#This Row],[Javni doprinos korisnika - HRK]]+Ugovori_OPULJP[[#This Row],[Privatni doprinos korisnika - HRK]]</f>
        <v>2995678.14</v>
      </c>
      <c r="U2260" s="44" t="s">
        <v>32</v>
      </c>
      <c r="V2260" s="44" t="s">
        <v>29</v>
      </c>
      <c r="W2260" s="21" t="s">
        <v>8016</v>
      </c>
      <c r="X2260" s="31" t="s">
        <v>5041</v>
      </c>
      <c r="Y2260" s="11"/>
    </row>
    <row r="2261" spans="1:25" ht="204" x14ac:dyDescent="0.2">
      <c r="A2261" s="28" t="s">
        <v>8017</v>
      </c>
      <c r="B2261" s="26" t="s">
        <v>700</v>
      </c>
      <c r="C2261" s="21" t="s">
        <v>5477</v>
      </c>
      <c r="D2261" s="56" t="s">
        <v>7932</v>
      </c>
      <c r="E2261" s="44" t="s">
        <v>74</v>
      </c>
      <c r="F2261" s="23" t="s">
        <v>8018</v>
      </c>
      <c r="G2261" s="23" t="s">
        <v>1253</v>
      </c>
      <c r="H2261" s="29">
        <v>44553</v>
      </c>
      <c r="I2261" s="29">
        <v>45161</v>
      </c>
      <c r="J2261" s="29" t="str">
        <f ca="1">IF(Ugovori_OPULJP[[#This Row],[DATUM ZAVRŠETKA OPERACIJE]]&lt;TODAY(),"završen","u provedbi")</f>
        <v>u provedbi</v>
      </c>
      <c r="K2261" s="18" t="s">
        <v>82</v>
      </c>
      <c r="L2261" s="18" t="s">
        <v>82</v>
      </c>
      <c r="M2261" s="65" t="s">
        <v>3052</v>
      </c>
      <c r="N2261" s="42">
        <v>0.15</v>
      </c>
      <c r="O2261" s="27">
        <f>Ugovori_OPULJP[[#This Row],[Bespovratna sredstva - Ukupno (EU+Nac) HRK
= Ukupna ugovorena vrijednost bespovratnih sredstava]]*Ugovori_OPULJP[[#This Row],[EU STOPA SUFINANCIRANJA %
EU CO-FINANCING RATE %]]</f>
        <v>2679898.9125000001</v>
      </c>
      <c r="P2261" s="27">
        <f>Ugovori_OPULJP[[#This Row],[Bespovratna sredstva - Ukupno (EU+Nac) HRK
= Ukupna ugovorena vrijednost bespovratnih sredstava]]*Ugovori_OPULJP[[#This Row],[STOPA NACIONALNOG SUFINANCIRANJA %]]</f>
        <v>472923.33749999997</v>
      </c>
      <c r="Q2261" s="20">
        <v>3152822.25</v>
      </c>
      <c r="R2261" s="27">
        <v>0</v>
      </c>
      <c r="S2261" s="27">
        <v>0</v>
      </c>
      <c r="T2261" s="20">
        <f>Ugovori_OPULJP[[#This Row],[Bespovratna sredstva - Ukupno (EU+Nac) HRK
= Ukupna ugovorena vrijednost bespovratnih sredstava]]+Ugovori_OPULJP[[#This Row],[Javni doprinos korisnika - HRK]]+Ugovori_OPULJP[[#This Row],[Privatni doprinos korisnika - HRK]]</f>
        <v>3152822.25</v>
      </c>
      <c r="U2261" s="44" t="s">
        <v>32</v>
      </c>
      <c r="V2261" s="44" t="s">
        <v>29</v>
      </c>
      <c r="W2261" s="21" t="s">
        <v>8019</v>
      </c>
      <c r="X2261" s="31" t="s">
        <v>5041</v>
      </c>
      <c r="Y2261" s="11"/>
    </row>
    <row r="2262" spans="1:25" ht="70.5" customHeight="1" x14ac:dyDescent="0.2">
      <c r="A2262" s="28" t="s">
        <v>12168</v>
      </c>
      <c r="B2262" s="26" t="s">
        <v>700</v>
      </c>
      <c r="C2262" s="21" t="s">
        <v>5477</v>
      </c>
      <c r="D2262" s="56" t="s">
        <v>7932</v>
      </c>
      <c r="E2262" s="44" t="s">
        <v>74</v>
      </c>
      <c r="F2262" s="23" t="s">
        <v>12169</v>
      </c>
      <c r="G2262" s="23" t="s">
        <v>2978</v>
      </c>
      <c r="H2262" s="153">
        <v>44616</v>
      </c>
      <c r="I2262" s="153">
        <v>45223</v>
      </c>
      <c r="J2262" s="154" t="str">
        <f ca="1">IF(Ugovori_OPULJP[[#This Row],[DATUM ZAVRŠETKA OPERACIJE]]&lt;TODAY(),"završen","u provedbi")</f>
        <v>u provedbi</v>
      </c>
      <c r="K2262" s="43" t="s">
        <v>402</v>
      </c>
      <c r="L2262" s="43" t="s">
        <v>402</v>
      </c>
      <c r="M2262" s="65" t="s">
        <v>3052</v>
      </c>
      <c r="N2262" s="42">
        <v>0.15</v>
      </c>
      <c r="O2262" s="156">
        <f>Ugovori_OPULJP[[#This Row],[Bespovratna sredstva - Ukupno (EU+Nac) HRK
= Ukupna ugovorena vrijednost bespovratnih sredstava]]*Ugovori_OPULJP[[#This Row],[EU STOPA SUFINANCIRANJA %
EU CO-FINANCING RATE %]]</f>
        <v>2206260</v>
      </c>
      <c r="P2262" s="156">
        <f>Ugovori_OPULJP[[#This Row],[Bespovratna sredstva - Ukupno (EU+Nac) HRK
= Ukupna ugovorena vrijednost bespovratnih sredstava]]*Ugovori_OPULJP[[#This Row],[STOPA NACIONALNOG SUFINANCIRANJA %]]</f>
        <v>389340</v>
      </c>
      <c r="Q2262" s="157">
        <v>2595600</v>
      </c>
      <c r="R2262" s="156">
        <v>0</v>
      </c>
      <c r="S2262" s="156">
        <v>0</v>
      </c>
      <c r="T2262" s="157">
        <f>Ugovori_OPULJP[[#This Row],[Bespovratna sredstva - Ukupno (EU+Nac) HRK
= Ukupna ugovorena vrijednost bespovratnih sredstava]]+Ugovori_OPULJP[[#This Row],[Javni doprinos korisnika - HRK]]+Ugovori_OPULJP[[#This Row],[Privatni doprinos korisnika - HRK]]</f>
        <v>2595600</v>
      </c>
      <c r="U2262" s="44" t="s">
        <v>32</v>
      </c>
      <c r="V2262" s="44" t="s">
        <v>29</v>
      </c>
      <c r="W2262" s="21" t="s">
        <v>12170</v>
      </c>
      <c r="X2262" s="31" t="s">
        <v>5041</v>
      </c>
      <c r="Y2262" s="11"/>
    </row>
    <row r="2263" spans="1:25" ht="280.5" x14ac:dyDescent="0.2">
      <c r="A2263" s="55" t="s">
        <v>8020</v>
      </c>
      <c r="B2263" s="26" t="s">
        <v>700</v>
      </c>
      <c r="C2263" s="21" t="s">
        <v>5477</v>
      </c>
      <c r="D2263" s="56" t="s">
        <v>7932</v>
      </c>
      <c r="E2263" s="44" t="s">
        <v>74</v>
      </c>
      <c r="F2263" s="23" t="s">
        <v>8021</v>
      </c>
      <c r="G2263" s="23" t="s">
        <v>8022</v>
      </c>
      <c r="H2263" s="29">
        <v>44553</v>
      </c>
      <c r="I2263" s="29">
        <v>45161</v>
      </c>
      <c r="J2263" s="29" t="str">
        <f ca="1">IF(Ugovori_OPULJP[[#This Row],[DATUM ZAVRŠETKA OPERACIJE]]&lt;TODAY(),"završen","u provedbi")</f>
        <v>u provedbi</v>
      </c>
      <c r="K2263" s="43" t="s">
        <v>82</v>
      </c>
      <c r="L2263" s="18" t="s">
        <v>82</v>
      </c>
      <c r="M2263" s="65" t="s">
        <v>3052</v>
      </c>
      <c r="N2263" s="42">
        <v>0.15</v>
      </c>
      <c r="O2263" s="27">
        <f>Ugovori_OPULJP[[#This Row],[Bespovratna sredstva - Ukupno (EU+Nac) HRK
= Ukupna ugovorena vrijednost bespovratnih sredstava]]*Ugovori_OPULJP[[#This Row],[EU STOPA SUFINANCIRANJA %
EU CO-FINANCING RATE %]]</f>
        <v>3836560</v>
      </c>
      <c r="P2263" s="27">
        <f>Ugovori_OPULJP[[#This Row],[Bespovratna sredstva - Ukupno (EU+Nac) HRK
= Ukupna ugovorena vrijednost bespovratnih sredstava]]*Ugovori_OPULJP[[#This Row],[STOPA NACIONALNOG SUFINANCIRANJA %]]</f>
        <v>677040</v>
      </c>
      <c r="Q2263" s="20">
        <v>4513600</v>
      </c>
      <c r="R2263" s="27">
        <v>0</v>
      </c>
      <c r="S2263" s="27">
        <v>0</v>
      </c>
      <c r="T2263" s="20">
        <f>Ugovori_OPULJP[[#This Row],[Bespovratna sredstva - Ukupno (EU+Nac) HRK
= Ukupna ugovorena vrijednost bespovratnih sredstava]]+Ugovori_OPULJP[[#This Row],[Javni doprinos korisnika - HRK]]+Ugovori_OPULJP[[#This Row],[Privatni doprinos korisnika - HRK]]</f>
        <v>4513600</v>
      </c>
      <c r="U2263" s="44" t="s">
        <v>32</v>
      </c>
      <c r="V2263" s="44" t="s">
        <v>29</v>
      </c>
      <c r="W2263" s="21" t="s">
        <v>8023</v>
      </c>
      <c r="X2263" s="31" t="s">
        <v>5041</v>
      </c>
      <c r="Y2263" s="11"/>
    </row>
    <row r="2264" spans="1:25" ht="267.75" x14ac:dyDescent="0.2">
      <c r="A2264" s="55" t="s">
        <v>8024</v>
      </c>
      <c r="B2264" s="26" t="s">
        <v>700</v>
      </c>
      <c r="C2264" s="21" t="s">
        <v>5477</v>
      </c>
      <c r="D2264" s="56" t="s">
        <v>7932</v>
      </c>
      <c r="E2264" s="44" t="s">
        <v>74</v>
      </c>
      <c r="F2264" s="23" t="s">
        <v>8025</v>
      </c>
      <c r="G2264" s="23" t="s">
        <v>8026</v>
      </c>
      <c r="H2264" s="29">
        <v>44553</v>
      </c>
      <c r="I2264" s="29">
        <v>45161</v>
      </c>
      <c r="J2264" s="29" t="str">
        <f ca="1">IF(Ugovori_OPULJP[[#This Row],[DATUM ZAVRŠETKA OPERACIJE]]&lt;TODAY(),"završen","u provedbi")</f>
        <v>u provedbi</v>
      </c>
      <c r="K2264" s="43" t="s">
        <v>82</v>
      </c>
      <c r="L2264" s="18" t="s">
        <v>82</v>
      </c>
      <c r="M2264" s="65" t="s">
        <v>3052</v>
      </c>
      <c r="N2264" s="42">
        <v>0.15</v>
      </c>
      <c r="O2264" s="27">
        <f>Ugovori_OPULJP[[#This Row],[Bespovratna sredstva - Ukupno (EU+Nac) HRK
= Ukupna ugovorena vrijednost bespovratnih sredstava]]*Ugovori_OPULJP[[#This Row],[EU STOPA SUFINANCIRANJA %
EU CO-FINANCING RATE %]]</f>
        <v>1533799.0919999999</v>
      </c>
      <c r="P2264" s="27">
        <f>Ugovori_OPULJP[[#This Row],[Bespovratna sredstva - Ukupno (EU+Nac) HRK
= Ukupna ugovorena vrijednost bespovratnih sredstava]]*Ugovori_OPULJP[[#This Row],[STOPA NACIONALNOG SUFINANCIRANJA %]]</f>
        <v>270670.42800000001</v>
      </c>
      <c r="Q2264" s="20">
        <v>1804469.52</v>
      </c>
      <c r="R2264" s="27">
        <v>0</v>
      </c>
      <c r="S2264" s="27">
        <v>0</v>
      </c>
      <c r="T2264" s="20">
        <f>Ugovori_OPULJP[[#This Row],[Bespovratna sredstva - Ukupno (EU+Nac) HRK
= Ukupna ugovorena vrijednost bespovratnih sredstava]]+Ugovori_OPULJP[[#This Row],[Javni doprinos korisnika - HRK]]+Ugovori_OPULJP[[#This Row],[Privatni doprinos korisnika - HRK]]</f>
        <v>1804469.52</v>
      </c>
      <c r="U2264" s="44" t="s">
        <v>32</v>
      </c>
      <c r="V2264" s="44" t="s">
        <v>29</v>
      </c>
      <c r="W2264" s="21" t="s">
        <v>8027</v>
      </c>
      <c r="X2264" s="31" t="s">
        <v>5041</v>
      </c>
      <c r="Y2264" s="11"/>
    </row>
    <row r="2265" spans="1:25" ht="267.75" x14ac:dyDescent="0.2">
      <c r="A2265" s="55" t="s">
        <v>8028</v>
      </c>
      <c r="B2265" s="26" t="s">
        <v>700</v>
      </c>
      <c r="C2265" s="21" t="s">
        <v>5477</v>
      </c>
      <c r="D2265" s="56" t="s">
        <v>7932</v>
      </c>
      <c r="E2265" s="44" t="s">
        <v>74</v>
      </c>
      <c r="F2265" s="23" t="s">
        <v>8029</v>
      </c>
      <c r="G2265" s="23" t="s">
        <v>8030</v>
      </c>
      <c r="H2265" s="29">
        <v>44553</v>
      </c>
      <c r="I2265" s="29">
        <v>45161</v>
      </c>
      <c r="J2265" s="29" t="str">
        <f ca="1">IF(Ugovori_OPULJP[[#This Row],[DATUM ZAVRŠETKA OPERACIJE]]&lt;TODAY(),"završen","u provedbi")</f>
        <v>u provedbi</v>
      </c>
      <c r="K2265" s="43" t="s">
        <v>402</v>
      </c>
      <c r="L2265" s="18" t="s">
        <v>402</v>
      </c>
      <c r="M2265" s="65" t="s">
        <v>3052</v>
      </c>
      <c r="N2265" s="42">
        <v>0.15</v>
      </c>
      <c r="O2265" s="27">
        <f>Ugovori_OPULJP[[#This Row],[Bespovratna sredstva - Ukupno (EU+Nac) HRK
= Ukupna ugovorena vrijednost bespovratnih sredstava]]*Ugovori_OPULJP[[#This Row],[EU STOPA SUFINANCIRANJA %
EU CO-FINANCING RATE %]]</f>
        <v>1029647.5</v>
      </c>
      <c r="P2265" s="27">
        <f>Ugovori_OPULJP[[#This Row],[Bespovratna sredstva - Ukupno (EU+Nac) HRK
= Ukupna ugovorena vrijednost bespovratnih sredstava]]*Ugovori_OPULJP[[#This Row],[STOPA NACIONALNOG SUFINANCIRANJA %]]</f>
        <v>181702.5</v>
      </c>
      <c r="Q2265" s="20">
        <v>1211350</v>
      </c>
      <c r="R2265" s="27">
        <v>0</v>
      </c>
      <c r="S2265" s="27">
        <v>0</v>
      </c>
      <c r="T2265" s="20">
        <f>Ugovori_OPULJP[[#This Row],[Bespovratna sredstva - Ukupno (EU+Nac) HRK
= Ukupna ugovorena vrijednost bespovratnih sredstava]]+Ugovori_OPULJP[[#This Row],[Javni doprinos korisnika - HRK]]+Ugovori_OPULJP[[#This Row],[Privatni doprinos korisnika - HRK]]</f>
        <v>1211350</v>
      </c>
      <c r="U2265" s="44" t="s">
        <v>32</v>
      </c>
      <c r="V2265" s="44" t="s">
        <v>29</v>
      </c>
      <c r="W2265" s="21" t="s">
        <v>8031</v>
      </c>
      <c r="X2265" s="31" t="s">
        <v>5041</v>
      </c>
      <c r="Y2265" s="11"/>
    </row>
    <row r="2266" spans="1:25" ht="216.75" x14ac:dyDescent="0.2">
      <c r="A2266" s="28" t="s">
        <v>8032</v>
      </c>
      <c r="B2266" s="26" t="s">
        <v>700</v>
      </c>
      <c r="C2266" s="21" t="s">
        <v>5477</v>
      </c>
      <c r="D2266" s="56" t="s">
        <v>7932</v>
      </c>
      <c r="E2266" s="44" t="s">
        <v>74</v>
      </c>
      <c r="F2266" s="23" t="s">
        <v>8033</v>
      </c>
      <c r="G2266" s="23" t="s">
        <v>8034</v>
      </c>
      <c r="H2266" s="29">
        <v>44561</v>
      </c>
      <c r="I2266" s="29">
        <v>45169</v>
      </c>
      <c r="J2266" s="29" t="str">
        <f ca="1">IF(Ugovori_OPULJP[[#This Row],[DATUM ZAVRŠETKA OPERACIJE]]&lt;TODAY(),"završen","u provedbi")</f>
        <v>u provedbi</v>
      </c>
      <c r="K2266" s="22" t="s">
        <v>248</v>
      </c>
      <c r="L2266" s="22" t="s">
        <v>248</v>
      </c>
      <c r="M2266" s="65" t="s">
        <v>3052</v>
      </c>
      <c r="N2266" s="42">
        <v>0.15</v>
      </c>
      <c r="O2266" s="27">
        <f>Ugovori_OPULJP[[#This Row],[Bespovratna sredstva - Ukupno (EU+Nac) HRK
= Ukupna ugovorena vrijednost bespovratnih sredstava]]*Ugovori_OPULJP[[#This Row],[EU STOPA SUFINANCIRANJA %
EU CO-FINANCING RATE %]]</f>
        <v>3063317.7454999997</v>
      </c>
      <c r="P2266" s="27">
        <f>Ugovori_OPULJP[[#This Row],[Bespovratna sredstva - Ukupno (EU+Nac) HRK
= Ukupna ugovorena vrijednost bespovratnih sredstava]]*Ugovori_OPULJP[[#This Row],[STOPA NACIONALNOG SUFINANCIRANJA %]]</f>
        <v>540585.48450000002</v>
      </c>
      <c r="Q2266" s="20">
        <v>3603903.23</v>
      </c>
      <c r="R2266" s="27">
        <v>0</v>
      </c>
      <c r="S2266" s="27">
        <v>0</v>
      </c>
      <c r="T2266" s="20">
        <f>Ugovori_OPULJP[[#This Row],[Bespovratna sredstva - Ukupno (EU+Nac) HRK
= Ukupna ugovorena vrijednost bespovratnih sredstava]]+Ugovori_OPULJP[[#This Row],[Javni doprinos korisnika - HRK]]+Ugovori_OPULJP[[#This Row],[Privatni doprinos korisnika - HRK]]</f>
        <v>3603903.23</v>
      </c>
      <c r="U2266" s="44" t="s">
        <v>32</v>
      </c>
      <c r="V2266" s="44" t="s">
        <v>29</v>
      </c>
      <c r="W2266" s="21" t="s">
        <v>8035</v>
      </c>
      <c r="X2266" s="31" t="s">
        <v>5041</v>
      </c>
      <c r="Y2266" s="11"/>
    </row>
    <row r="2267" spans="1:25" ht="293.25" x14ac:dyDescent="0.2">
      <c r="A2267" s="158" t="s">
        <v>12005</v>
      </c>
      <c r="B2267" s="26" t="s">
        <v>700</v>
      </c>
      <c r="C2267" s="21" t="s">
        <v>5477</v>
      </c>
      <c r="D2267" s="56" t="s">
        <v>7932</v>
      </c>
      <c r="E2267" s="44" t="s">
        <v>74</v>
      </c>
      <c r="F2267" s="23" t="s">
        <v>12006</v>
      </c>
      <c r="G2267" s="23" t="s">
        <v>12056</v>
      </c>
      <c r="H2267" s="132">
        <v>44595</v>
      </c>
      <c r="I2267" s="132">
        <v>45202</v>
      </c>
      <c r="J2267" s="133" t="str">
        <f ca="1">IF(Ugovori_OPULJP[[#This Row],[DATUM ZAVRŠETKA OPERACIJE]]&lt;TODAY(),"završen","u provedbi")</f>
        <v>u provedbi</v>
      </c>
      <c r="K2267" s="43" t="s">
        <v>248</v>
      </c>
      <c r="L2267" s="43" t="s">
        <v>248</v>
      </c>
      <c r="M2267" s="42">
        <v>0.85</v>
      </c>
      <c r="N2267" s="42">
        <v>0.15</v>
      </c>
      <c r="O2267" s="135">
        <f>Ugovori_OPULJP[[#This Row],[Bespovratna sredstva - Ukupno (EU+Nac) HRK
= Ukupna ugovorena vrijednost bespovratnih sredstava]]*Ugovori_OPULJP[[#This Row],[EU STOPA SUFINANCIRANJA %
EU CO-FINANCING RATE %]]</f>
        <v>649036.56550000003</v>
      </c>
      <c r="P2267" s="135">
        <f>Ugovori_OPULJP[[#This Row],[Bespovratna sredstva - Ukupno (EU+Nac) HRK
= Ukupna ugovorena vrijednost bespovratnih sredstava]]*Ugovori_OPULJP[[#This Row],[STOPA NACIONALNOG SUFINANCIRANJA %]]</f>
        <v>114535.86450000001</v>
      </c>
      <c r="Q2267" s="136">
        <v>763572.43</v>
      </c>
      <c r="R2267" s="135">
        <v>0</v>
      </c>
      <c r="S2267" s="135">
        <v>0</v>
      </c>
      <c r="T2267" s="136">
        <f>Ugovori_OPULJP[[#This Row],[Bespovratna sredstva - Ukupno (EU+Nac) HRK
= Ukupna ugovorena vrijednost bespovratnih sredstava]]+Ugovori_OPULJP[[#This Row],[Javni doprinos korisnika - HRK]]+Ugovori_OPULJP[[#This Row],[Privatni doprinos korisnika - HRK]]</f>
        <v>763572.43</v>
      </c>
      <c r="U2267" s="44" t="s">
        <v>32</v>
      </c>
      <c r="V2267" s="44" t="s">
        <v>29</v>
      </c>
      <c r="W2267" s="21" t="s">
        <v>12007</v>
      </c>
      <c r="X2267" s="31" t="s">
        <v>5041</v>
      </c>
      <c r="Y2267" s="11"/>
    </row>
    <row r="2268" spans="1:25" ht="280.5" x14ac:dyDescent="0.2">
      <c r="A2268" s="28" t="s">
        <v>12012</v>
      </c>
      <c r="B2268" s="26" t="s">
        <v>700</v>
      </c>
      <c r="C2268" s="21" t="s">
        <v>5477</v>
      </c>
      <c r="D2268" s="56" t="s">
        <v>7932</v>
      </c>
      <c r="E2268" s="44" t="s">
        <v>74</v>
      </c>
      <c r="F2268" s="23" t="s">
        <v>12014</v>
      </c>
      <c r="G2268" s="23" t="s">
        <v>11925</v>
      </c>
      <c r="H2268" s="29">
        <v>44595</v>
      </c>
      <c r="I2268" s="29">
        <v>45202</v>
      </c>
      <c r="J2268" s="110" t="str">
        <f ca="1">IF(Ugovori_OPULJP[[#This Row],[DATUM ZAVRŠETKA OPERACIJE]]&lt;TODAY(),"završen","u provedbi")</f>
        <v>u provedbi</v>
      </c>
      <c r="K2268" s="22" t="s">
        <v>198</v>
      </c>
      <c r="L2268" s="22" t="s">
        <v>198</v>
      </c>
      <c r="M2268" s="42">
        <v>0.85</v>
      </c>
      <c r="N2268" s="42">
        <v>0.15</v>
      </c>
      <c r="O2268" s="27">
        <f>Ugovori_OPULJP[[#This Row],[Bespovratna sredstva - Ukupno (EU+Nac) HRK
= Ukupna ugovorena vrijednost bespovratnih sredstava]]*Ugovori_OPULJP[[#This Row],[EU STOPA SUFINANCIRANJA %
EU CO-FINANCING RATE %]]</f>
        <v>798111.34199999995</v>
      </c>
      <c r="P2268" s="27">
        <f>Ugovori_OPULJP[[#This Row],[Bespovratna sredstva - Ukupno (EU+Nac) HRK
= Ukupna ugovorena vrijednost bespovratnih sredstava]]*Ugovori_OPULJP[[#This Row],[STOPA NACIONALNOG SUFINANCIRANJA %]]</f>
        <v>140843.17799999999</v>
      </c>
      <c r="Q2268" s="20">
        <v>938954.52</v>
      </c>
      <c r="R2268" s="27">
        <v>0</v>
      </c>
      <c r="S2268" s="27">
        <v>0</v>
      </c>
      <c r="T2268" s="20">
        <f>Ugovori_OPULJP[[#This Row],[Bespovratna sredstva - Ukupno (EU+Nac) HRK
= Ukupna ugovorena vrijednost bespovratnih sredstava]]+Ugovori_OPULJP[[#This Row],[Javni doprinos korisnika - HRK]]+Ugovori_OPULJP[[#This Row],[Privatni doprinos korisnika - HRK]]</f>
        <v>938954.52</v>
      </c>
      <c r="U2268" s="44" t="s">
        <v>32</v>
      </c>
      <c r="V2268" s="44" t="s">
        <v>29</v>
      </c>
      <c r="W2268" s="21" t="s">
        <v>12018</v>
      </c>
      <c r="X2268" s="31" t="s">
        <v>5041</v>
      </c>
      <c r="Y2268" s="11"/>
    </row>
    <row r="2269" spans="1:25" ht="204" x14ac:dyDescent="0.2">
      <c r="A2269" s="256" t="s">
        <v>12508</v>
      </c>
      <c r="B2269" s="291" t="s">
        <v>700</v>
      </c>
      <c r="C2269" s="21" t="s">
        <v>5477</v>
      </c>
      <c r="D2269" s="56" t="s">
        <v>7932</v>
      </c>
      <c r="E2269" s="44" t="s">
        <v>74</v>
      </c>
      <c r="F2269" s="23" t="s">
        <v>12512</v>
      </c>
      <c r="G2269" s="23" t="s">
        <v>6537</v>
      </c>
      <c r="H2269" s="228">
        <v>44657</v>
      </c>
      <c r="I2269" s="228">
        <v>45266</v>
      </c>
      <c r="J2269" s="234" t="str">
        <f ca="1">IF(Ugovori_OPULJP[[#This Row],[DATUM ZAVRŠETKA OPERACIJE]]&lt;TODAY(),"završen","u provedbi")</f>
        <v>u provedbi</v>
      </c>
      <c r="K2269" s="43" t="s">
        <v>248</v>
      </c>
      <c r="L2269" s="43" t="s">
        <v>248</v>
      </c>
      <c r="M2269" s="42">
        <v>0.85</v>
      </c>
      <c r="N2269" s="42">
        <v>0.15</v>
      </c>
      <c r="O2269" s="244">
        <f>Ugovori_OPULJP[[#This Row],[Bespovratna sredstva - Ukupno (EU+Nac) HRK
= Ukupna ugovorena vrijednost bespovratnih sredstava]]*Ugovori_OPULJP[[#This Row],[EU STOPA SUFINANCIRANJA %
EU CO-FINANCING RATE %]]</f>
        <v>2159165.0274999999</v>
      </c>
      <c r="P2269" s="244">
        <f>Ugovori_OPULJP[[#This Row],[Bespovratna sredstva - Ukupno (EU+Nac) HRK
= Ukupna ugovorena vrijednost bespovratnih sredstava]]*Ugovori_OPULJP[[#This Row],[STOPA NACIONALNOG SUFINANCIRANJA %]]</f>
        <v>381029.1225</v>
      </c>
      <c r="Q2269" s="250">
        <v>2540194.15</v>
      </c>
      <c r="R2269" s="244">
        <v>0</v>
      </c>
      <c r="S2269" s="244">
        <v>0</v>
      </c>
      <c r="T2269" s="250">
        <f>Ugovori_OPULJP[[#This Row],[Bespovratna sredstva - Ukupno (EU+Nac) HRK
= Ukupna ugovorena vrijednost bespovratnih sredstava]]+Ugovori_OPULJP[[#This Row],[Javni doprinos korisnika - HRK]]+Ugovori_OPULJP[[#This Row],[Privatni doprinos korisnika - HRK]]</f>
        <v>2540194.15</v>
      </c>
      <c r="U2269" s="44" t="s">
        <v>32</v>
      </c>
      <c r="V2269" s="44" t="s">
        <v>29</v>
      </c>
      <c r="W2269" s="225" t="s">
        <v>12517</v>
      </c>
      <c r="X2269" s="31" t="s">
        <v>5041</v>
      </c>
      <c r="Y2269" s="11"/>
    </row>
    <row r="2270" spans="1:25" ht="178.5" x14ac:dyDescent="0.2">
      <c r="A2270" s="28" t="s">
        <v>8036</v>
      </c>
      <c r="B2270" s="26" t="s">
        <v>700</v>
      </c>
      <c r="C2270" s="21" t="s">
        <v>5477</v>
      </c>
      <c r="D2270" s="56" t="s">
        <v>7932</v>
      </c>
      <c r="E2270" s="44" t="s">
        <v>74</v>
      </c>
      <c r="F2270" s="23" t="s">
        <v>8037</v>
      </c>
      <c r="G2270" s="23" t="s">
        <v>8038</v>
      </c>
      <c r="H2270" s="29">
        <v>44553</v>
      </c>
      <c r="I2270" s="29">
        <v>45161</v>
      </c>
      <c r="J2270" s="29" t="str">
        <f ca="1">IF(Ugovori_OPULJP[[#This Row],[DATUM ZAVRŠETKA OPERACIJE]]&lt;TODAY(),"završen","u provedbi")</f>
        <v>u provedbi</v>
      </c>
      <c r="K2270" s="43" t="s">
        <v>248</v>
      </c>
      <c r="L2270" s="22" t="s">
        <v>248</v>
      </c>
      <c r="M2270" s="65" t="s">
        <v>3052</v>
      </c>
      <c r="N2270" s="42">
        <v>0.15</v>
      </c>
      <c r="O2270" s="27">
        <f>Ugovori_OPULJP[[#This Row],[Bespovratna sredstva - Ukupno (EU+Nac) HRK
= Ukupna ugovorena vrijednost bespovratnih sredstava]]*Ugovori_OPULJP[[#This Row],[EU STOPA SUFINANCIRANJA %
EU CO-FINANCING RATE %]]</f>
        <v>2100329.3024999998</v>
      </c>
      <c r="P2270" s="27">
        <f>Ugovori_OPULJP[[#This Row],[Bespovratna sredstva - Ukupno (EU+Nac) HRK
= Ukupna ugovorena vrijednost bespovratnih sredstava]]*Ugovori_OPULJP[[#This Row],[STOPA NACIONALNOG SUFINANCIRANJA %]]</f>
        <v>370646.34749999997</v>
      </c>
      <c r="Q2270" s="20">
        <v>2470975.65</v>
      </c>
      <c r="R2270" s="27">
        <v>0</v>
      </c>
      <c r="S2270" s="27">
        <v>0</v>
      </c>
      <c r="T2270" s="20">
        <f>Ugovori_OPULJP[[#This Row],[Bespovratna sredstva - Ukupno (EU+Nac) HRK
= Ukupna ugovorena vrijednost bespovratnih sredstava]]+Ugovori_OPULJP[[#This Row],[Javni doprinos korisnika - HRK]]+Ugovori_OPULJP[[#This Row],[Privatni doprinos korisnika - HRK]]</f>
        <v>2470975.65</v>
      </c>
      <c r="U2270" s="44" t="s">
        <v>32</v>
      </c>
      <c r="V2270" s="44" t="s">
        <v>29</v>
      </c>
      <c r="W2270" s="21" t="s">
        <v>8039</v>
      </c>
      <c r="X2270" s="31" t="s">
        <v>5041</v>
      </c>
      <c r="Y2270" s="11"/>
    </row>
    <row r="2271" spans="1:25" ht="216.75" x14ac:dyDescent="0.2">
      <c r="A2271" s="28" t="s">
        <v>12062</v>
      </c>
      <c r="B2271" s="26" t="s">
        <v>700</v>
      </c>
      <c r="C2271" s="21" t="s">
        <v>5477</v>
      </c>
      <c r="D2271" s="56" t="s">
        <v>7932</v>
      </c>
      <c r="E2271" s="44" t="s">
        <v>74</v>
      </c>
      <c r="F2271" s="23" t="s">
        <v>12108</v>
      </c>
      <c r="G2271" s="23" t="s">
        <v>6664</v>
      </c>
      <c r="H2271" s="137">
        <v>44607</v>
      </c>
      <c r="I2271" s="137">
        <v>45214</v>
      </c>
      <c r="J2271" s="138" t="str">
        <f ca="1">IF(Ugovori_OPULJP[[#This Row],[DATUM ZAVRŠETKA OPERACIJE]]&lt;TODAY(),"završen","u provedbi")</f>
        <v>u provedbi</v>
      </c>
      <c r="K2271" s="139" t="s">
        <v>77</v>
      </c>
      <c r="L2271" s="139" t="s">
        <v>77</v>
      </c>
      <c r="M2271" s="79">
        <v>0.85</v>
      </c>
      <c r="N2271" s="140">
        <v>0.15</v>
      </c>
      <c r="O2271" s="141">
        <f>Ugovori_OPULJP[[#This Row],[Bespovratna sredstva - Ukupno (EU+Nac) HRK
= Ukupna ugovorena vrijednost bespovratnih sredstava]]*Ugovori_OPULJP[[#This Row],[EU STOPA SUFINANCIRANJA %
EU CO-FINANCING RATE %]]</f>
        <v>1785610.6229999999</v>
      </c>
      <c r="P2271" s="141">
        <f>Ugovori_OPULJP[[#This Row],[Bespovratna sredstva - Ukupno (EU+Nac) HRK
= Ukupna ugovorena vrijednost bespovratnih sredstava]]*Ugovori_OPULJP[[#This Row],[STOPA NACIONALNOG SUFINANCIRANJA %]]</f>
        <v>315107.75699999998</v>
      </c>
      <c r="Q2271" s="141">
        <v>2100718.38</v>
      </c>
      <c r="R2271" s="141">
        <v>0</v>
      </c>
      <c r="S2271" s="141">
        <v>0</v>
      </c>
      <c r="T2271" s="142">
        <f>Ugovori_OPULJP[[#This Row],[Bespovratna sredstva - Ukupno (EU+Nac) HRK
= Ukupna ugovorena vrijednost bespovratnih sredstava]]+Ugovori_OPULJP[[#This Row],[Javni doprinos korisnika - HRK]]+Ugovori_OPULJP[[#This Row],[Privatni doprinos korisnika - HRK]]</f>
        <v>2100718.38</v>
      </c>
      <c r="U2271" s="44" t="s">
        <v>32</v>
      </c>
      <c r="V2271" s="44" t="s">
        <v>29</v>
      </c>
      <c r="W2271" s="143" t="s">
        <v>12085</v>
      </c>
      <c r="X2271" s="31" t="s">
        <v>5041</v>
      </c>
      <c r="Y2271" s="11"/>
    </row>
    <row r="2272" spans="1:25" ht="255" x14ac:dyDescent="0.2">
      <c r="A2272" s="55" t="s">
        <v>8040</v>
      </c>
      <c r="B2272" s="26" t="s">
        <v>700</v>
      </c>
      <c r="C2272" s="21" t="s">
        <v>5477</v>
      </c>
      <c r="D2272" s="56" t="s">
        <v>7932</v>
      </c>
      <c r="E2272" s="44" t="s">
        <v>74</v>
      </c>
      <c r="F2272" s="23" t="s">
        <v>8041</v>
      </c>
      <c r="G2272" s="23" t="s">
        <v>8042</v>
      </c>
      <c r="H2272" s="29">
        <v>44553</v>
      </c>
      <c r="I2272" s="29">
        <v>45161</v>
      </c>
      <c r="J2272" s="29" t="str">
        <f ca="1">IF(Ugovori_OPULJP[[#This Row],[DATUM ZAVRŠETKA OPERACIJE]]&lt;TODAY(),"završen","u provedbi")</f>
        <v>u provedbi</v>
      </c>
      <c r="K2272" s="43" t="s">
        <v>198</v>
      </c>
      <c r="L2272" s="22" t="s">
        <v>198</v>
      </c>
      <c r="M2272" s="65" t="s">
        <v>3052</v>
      </c>
      <c r="N2272" s="42">
        <v>0.15</v>
      </c>
      <c r="O2272" s="27">
        <f>Ugovori_OPULJP[[#This Row],[Bespovratna sredstva - Ukupno (EU+Nac) HRK
= Ukupna ugovorena vrijednost bespovratnih sredstava]]*Ugovori_OPULJP[[#This Row],[EU STOPA SUFINANCIRANJA %
EU CO-FINANCING RATE %]]</f>
        <v>654140.62</v>
      </c>
      <c r="P2272" s="27">
        <f>Ugovori_OPULJP[[#This Row],[Bespovratna sredstva - Ukupno (EU+Nac) HRK
= Ukupna ugovorena vrijednost bespovratnih sredstava]]*Ugovori_OPULJP[[#This Row],[STOPA NACIONALNOG SUFINANCIRANJA %]]</f>
        <v>115436.57999999999</v>
      </c>
      <c r="Q2272" s="20">
        <v>769577.2</v>
      </c>
      <c r="R2272" s="27">
        <v>0</v>
      </c>
      <c r="S2272" s="27">
        <v>0</v>
      </c>
      <c r="T2272" s="20">
        <f>Ugovori_OPULJP[[#This Row],[Bespovratna sredstva - Ukupno (EU+Nac) HRK
= Ukupna ugovorena vrijednost bespovratnih sredstava]]+Ugovori_OPULJP[[#This Row],[Javni doprinos korisnika - HRK]]+Ugovori_OPULJP[[#This Row],[Privatni doprinos korisnika - HRK]]</f>
        <v>769577.2</v>
      </c>
      <c r="U2272" s="44" t="s">
        <v>32</v>
      </c>
      <c r="V2272" s="44" t="s">
        <v>29</v>
      </c>
      <c r="W2272" s="21" t="s">
        <v>8043</v>
      </c>
      <c r="X2272" s="31" t="s">
        <v>5041</v>
      </c>
      <c r="Y2272" s="11"/>
    </row>
    <row r="2273" spans="1:25" ht="229.5" x14ac:dyDescent="0.2">
      <c r="A2273" s="28" t="s">
        <v>8044</v>
      </c>
      <c r="B2273" s="26" t="s">
        <v>700</v>
      </c>
      <c r="C2273" s="21" t="s">
        <v>5477</v>
      </c>
      <c r="D2273" s="56" t="s">
        <v>7932</v>
      </c>
      <c r="E2273" s="44" t="s">
        <v>74</v>
      </c>
      <c r="F2273" s="23" t="s">
        <v>8045</v>
      </c>
      <c r="G2273" s="23" t="s">
        <v>6504</v>
      </c>
      <c r="H2273" s="29">
        <v>44553</v>
      </c>
      <c r="I2273" s="29">
        <v>45161</v>
      </c>
      <c r="J2273" s="29" t="str">
        <f ca="1">IF(Ugovori_OPULJP[[#This Row],[DATUM ZAVRŠETKA OPERACIJE]]&lt;TODAY(),"završen","u provedbi")</f>
        <v>u provedbi</v>
      </c>
      <c r="K2273" s="22" t="s">
        <v>248</v>
      </c>
      <c r="L2273" s="22" t="s">
        <v>248</v>
      </c>
      <c r="M2273" s="65" t="s">
        <v>3052</v>
      </c>
      <c r="N2273" s="42">
        <v>0.15</v>
      </c>
      <c r="O2273" s="27">
        <f>Ugovori_OPULJP[[#This Row],[Bespovratna sredstva - Ukupno (EU+Nac) HRK
= Ukupna ugovorena vrijednost bespovratnih sredstava]]*Ugovori_OPULJP[[#This Row],[EU STOPA SUFINANCIRANJA %
EU CO-FINANCING RATE %]]</f>
        <v>2952279.2705000001</v>
      </c>
      <c r="P2273" s="27">
        <f>Ugovori_OPULJP[[#This Row],[Bespovratna sredstva - Ukupno (EU+Nac) HRK
= Ukupna ugovorena vrijednost bespovratnih sredstava]]*Ugovori_OPULJP[[#This Row],[STOPA NACIONALNOG SUFINANCIRANJA %]]</f>
        <v>520990.4595</v>
      </c>
      <c r="Q2273" s="20">
        <v>3473269.73</v>
      </c>
      <c r="R2273" s="27">
        <v>0</v>
      </c>
      <c r="S2273" s="27">
        <v>0</v>
      </c>
      <c r="T2273" s="20">
        <f>Ugovori_OPULJP[[#This Row],[Bespovratna sredstva - Ukupno (EU+Nac) HRK
= Ukupna ugovorena vrijednost bespovratnih sredstava]]+Ugovori_OPULJP[[#This Row],[Javni doprinos korisnika - HRK]]+Ugovori_OPULJP[[#This Row],[Privatni doprinos korisnika - HRK]]</f>
        <v>3473269.73</v>
      </c>
      <c r="U2273" s="44" t="s">
        <v>32</v>
      </c>
      <c r="V2273" s="44" t="s">
        <v>29</v>
      </c>
      <c r="W2273" s="21" t="s">
        <v>8046</v>
      </c>
      <c r="X2273" s="31" t="s">
        <v>5041</v>
      </c>
      <c r="Y2273" s="11"/>
    </row>
    <row r="2274" spans="1:25" ht="255" x14ac:dyDescent="0.2">
      <c r="A2274" s="28" t="s">
        <v>8047</v>
      </c>
      <c r="B2274" s="26" t="s">
        <v>700</v>
      </c>
      <c r="C2274" s="21" t="s">
        <v>5477</v>
      </c>
      <c r="D2274" s="56" t="s">
        <v>7932</v>
      </c>
      <c r="E2274" s="44" t="s">
        <v>74</v>
      </c>
      <c r="F2274" s="23" t="s">
        <v>8048</v>
      </c>
      <c r="G2274" s="23" t="s">
        <v>8049</v>
      </c>
      <c r="H2274" s="29">
        <v>44553</v>
      </c>
      <c r="I2274" s="29">
        <v>45161</v>
      </c>
      <c r="J2274" s="29" t="str">
        <f ca="1">IF(Ugovori_OPULJP[[#This Row],[DATUM ZAVRŠETKA OPERACIJE]]&lt;TODAY(),"završen","u provedbi")</f>
        <v>u provedbi</v>
      </c>
      <c r="K2274" s="22" t="s">
        <v>77</v>
      </c>
      <c r="L2274" s="22" t="s">
        <v>77</v>
      </c>
      <c r="M2274" s="65" t="s">
        <v>3052</v>
      </c>
      <c r="N2274" s="42">
        <v>0.15</v>
      </c>
      <c r="O2274" s="27">
        <f>Ugovori_OPULJP[[#This Row],[Bespovratna sredstva - Ukupno (EU+Nac) HRK
= Ukupna ugovorena vrijednost bespovratnih sredstava]]*Ugovori_OPULJP[[#This Row],[EU STOPA SUFINANCIRANJA %
EU CO-FINANCING RATE %]]</f>
        <v>1787713.7355</v>
      </c>
      <c r="P2274" s="27">
        <f>Ugovori_OPULJP[[#This Row],[Bespovratna sredstva - Ukupno (EU+Nac) HRK
= Ukupna ugovorena vrijednost bespovratnih sredstava]]*Ugovori_OPULJP[[#This Row],[STOPA NACIONALNOG SUFINANCIRANJA %]]</f>
        <v>315478.89449999999</v>
      </c>
      <c r="Q2274" s="20">
        <v>2103192.63</v>
      </c>
      <c r="R2274" s="27">
        <v>0</v>
      </c>
      <c r="S2274" s="27">
        <v>0</v>
      </c>
      <c r="T2274" s="20">
        <f>Ugovori_OPULJP[[#This Row],[Bespovratna sredstva - Ukupno (EU+Nac) HRK
= Ukupna ugovorena vrijednost bespovratnih sredstava]]+Ugovori_OPULJP[[#This Row],[Javni doprinos korisnika - HRK]]+Ugovori_OPULJP[[#This Row],[Privatni doprinos korisnika - HRK]]</f>
        <v>2103192.63</v>
      </c>
      <c r="U2274" s="44" t="s">
        <v>32</v>
      </c>
      <c r="V2274" s="44" t="s">
        <v>29</v>
      </c>
      <c r="W2274" s="21" t="s">
        <v>8050</v>
      </c>
      <c r="X2274" s="31" t="s">
        <v>5041</v>
      </c>
      <c r="Y2274" s="11"/>
    </row>
    <row r="2275" spans="1:25" ht="242.25" x14ac:dyDescent="0.2">
      <c r="A2275" s="28" t="s">
        <v>8051</v>
      </c>
      <c r="B2275" s="26" t="s">
        <v>700</v>
      </c>
      <c r="C2275" s="21" t="s">
        <v>5477</v>
      </c>
      <c r="D2275" s="56" t="s">
        <v>7932</v>
      </c>
      <c r="E2275" s="44" t="s">
        <v>74</v>
      </c>
      <c r="F2275" s="23" t="s">
        <v>8052</v>
      </c>
      <c r="G2275" s="23" t="s">
        <v>8053</v>
      </c>
      <c r="H2275" s="29">
        <v>44553</v>
      </c>
      <c r="I2275" s="29">
        <v>45161</v>
      </c>
      <c r="J2275" s="29" t="str">
        <f ca="1">IF(Ugovori_OPULJP[[#This Row],[DATUM ZAVRŠETKA OPERACIJE]]&lt;TODAY(),"završen","u provedbi")</f>
        <v>u provedbi</v>
      </c>
      <c r="K2275" s="43" t="s">
        <v>248</v>
      </c>
      <c r="L2275" s="22" t="s">
        <v>248</v>
      </c>
      <c r="M2275" s="65" t="s">
        <v>3052</v>
      </c>
      <c r="N2275" s="42">
        <v>0.15</v>
      </c>
      <c r="O2275" s="27">
        <f>Ugovori_OPULJP[[#This Row],[Bespovratna sredstva - Ukupno (EU+Nac) HRK
= Ukupna ugovorena vrijednost bespovratnih sredstava]]*Ugovori_OPULJP[[#This Row],[EU STOPA SUFINANCIRANJA %
EU CO-FINANCING RATE %]]</f>
        <v>3218044.2909999997</v>
      </c>
      <c r="P2275" s="27">
        <f>Ugovori_OPULJP[[#This Row],[Bespovratna sredstva - Ukupno (EU+Nac) HRK
= Ukupna ugovorena vrijednost bespovratnih sredstava]]*Ugovori_OPULJP[[#This Row],[STOPA NACIONALNOG SUFINANCIRANJA %]]</f>
        <v>567890.16899999999</v>
      </c>
      <c r="Q2275" s="20">
        <v>3785934.46</v>
      </c>
      <c r="R2275" s="27">
        <v>0</v>
      </c>
      <c r="S2275" s="27">
        <v>0</v>
      </c>
      <c r="T2275" s="20">
        <f>Ugovori_OPULJP[[#This Row],[Bespovratna sredstva - Ukupno (EU+Nac) HRK
= Ukupna ugovorena vrijednost bespovratnih sredstava]]+Ugovori_OPULJP[[#This Row],[Javni doprinos korisnika - HRK]]+Ugovori_OPULJP[[#This Row],[Privatni doprinos korisnika - HRK]]</f>
        <v>3785934.46</v>
      </c>
      <c r="U2275" s="44" t="s">
        <v>32</v>
      </c>
      <c r="V2275" s="44" t="s">
        <v>29</v>
      </c>
      <c r="W2275" s="21" t="s">
        <v>8054</v>
      </c>
      <c r="X2275" s="31" t="s">
        <v>5041</v>
      </c>
      <c r="Y2275" s="11"/>
    </row>
    <row r="2276" spans="1:25" ht="293.25" x14ac:dyDescent="0.2">
      <c r="A2276" s="28" t="s">
        <v>8055</v>
      </c>
      <c r="B2276" s="26" t="s">
        <v>700</v>
      </c>
      <c r="C2276" s="21" t="s">
        <v>5477</v>
      </c>
      <c r="D2276" s="56" t="s">
        <v>7932</v>
      </c>
      <c r="E2276" s="44" t="s">
        <v>74</v>
      </c>
      <c r="F2276" s="23" t="s">
        <v>8056</v>
      </c>
      <c r="G2276" s="23" t="s">
        <v>6508</v>
      </c>
      <c r="H2276" s="29">
        <v>44553</v>
      </c>
      <c r="I2276" s="29">
        <v>45161</v>
      </c>
      <c r="J2276" s="29" t="str">
        <f ca="1">IF(Ugovori_OPULJP[[#This Row],[DATUM ZAVRŠETKA OPERACIJE]]&lt;TODAY(),"završen","u provedbi")</f>
        <v>u provedbi</v>
      </c>
      <c r="K2276" s="43" t="s">
        <v>248</v>
      </c>
      <c r="L2276" s="22" t="s">
        <v>248</v>
      </c>
      <c r="M2276" s="65" t="s">
        <v>3052</v>
      </c>
      <c r="N2276" s="42">
        <v>0.15</v>
      </c>
      <c r="O2276" s="27">
        <f>Ugovori_OPULJP[[#This Row],[Bespovratna sredstva - Ukupno (EU+Nac) HRK
= Ukupna ugovorena vrijednost bespovratnih sredstava]]*Ugovori_OPULJP[[#This Row],[EU STOPA SUFINANCIRANJA %
EU CO-FINANCING RATE %]]</f>
        <v>5037234.4445000002</v>
      </c>
      <c r="P2276" s="27">
        <f>Ugovori_OPULJP[[#This Row],[Bespovratna sredstva - Ukupno (EU+Nac) HRK
= Ukupna ugovorena vrijednost bespovratnih sredstava]]*Ugovori_OPULJP[[#This Row],[STOPA NACIONALNOG SUFINANCIRANJA %]]</f>
        <v>888923.72549999994</v>
      </c>
      <c r="Q2276" s="20">
        <v>5926158.1699999999</v>
      </c>
      <c r="R2276" s="27">
        <v>0</v>
      </c>
      <c r="S2276" s="27">
        <v>0</v>
      </c>
      <c r="T2276" s="20">
        <f>Ugovori_OPULJP[[#This Row],[Bespovratna sredstva - Ukupno (EU+Nac) HRK
= Ukupna ugovorena vrijednost bespovratnih sredstava]]+Ugovori_OPULJP[[#This Row],[Javni doprinos korisnika - HRK]]+Ugovori_OPULJP[[#This Row],[Privatni doprinos korisnika - HRK]]</f>
        <v>5926158.1699999999</v>
      </c>
      <c r="U2276" s="44" t="s">
        <v>32</v>
      </c>
      <c r="V2276" s="44" t="s">
        <v>29</v>
      </c>
      <c r="W2276" s="21" t="s">
        <v>8057</v>
      </c>
      <c r="X2276" s="31" t="s">
        <v>5041</v>
      </c>
      <c r="Y2276" s="11"/>
    </row>
    <row r="2277" spans="1:25" ht="204" x14ac:dyDescent="0.2">
      <c r="A2277" s="119" t="s">
        <v>11869</v>
      </c>
      <c r="B2277" s="26" t="s">
        <v>700</v>
      </c>
      <c r="C2277" s="21" t="s">
        <v>5477</v>
      </c>
      <c r="D2277" s="56" t="s">
        <v>7932</v>
      </c>
      <c r="E2277" s="44" t="s">
        <v>74</v>
      </c>
      <c r="F2277" s="23" t="s">
        <v>11870</v>
      </c>
      <c r="G2277" s="23" t="s">
        <v>11871</v>
      </c>
      <c r="H2277" s="29">
        <v>44571</v>
      </c>
      <c r="I2277" s="29">
        <v>45179</v>
      </c>
      <c r="J2277" s="29" t="str">
        <f ca="1">IF(Ugovori_OPULJP[[#This Row],[DATUM ZAVRŠETKA OPERACIJE]]&lt;TODAY(),"završen","u provedbi")</f>
        <v>u provedbi</v>
      </c>
      <c r="K2277" s="43" t="s">
        <v>248</v>
      </c>
      <c r="L2277" s="43" t="s">
        <v>248</v>
      </c>
      <c r="M2277" s="42">
        <v>0.85</v>
      </c>
      <c r="N2277" s="42">
        <v>0.15</v>
      </c>
      <c r="O2277" s="27">
        <f>Ugovori_OPULJP[[#This Row],[Bespovratna sredstva - Ukupno (EU+Nac) HRK
= Ukupna ugovorena vrijednost bespovratnih sredstava]]*Ugovori_OPULJP[[#This Row],[EU STOPA SUFINANCIRANJA %
EU CO-FINANCING RATE %]]</f>
        <v>2314021.9035</v>
      </c>
      <c r="P2277" s="27">
        <f>Ugovori_OPULJP[[#This Row],[Bespovratna sredstva - Ukupno (EU+Nac) HRK
= Ukupna ugovorena vrijednost bespovratnih sredstava]]*Ugovori_OPULJP[[#This Row],[STOPA NACIONALNOG SUFINANCIRANJA %]]</f>
        <v>408356.80650000001</v>
      </c>
      <c r="Q2277" s="20">
        <v>2722378.71</v>
      </c>
      <c r="R2277" s="27">
        <v>0</v>
      </c>
      <c r="S2277" s="27">
        <v>0</v>
      </c>
      <c r="T2277" s="20">
        <f>Ugovori_OPULJP[[#This Row],[Bespovratna sredstva - Ukupno (EU+Nac) HRK
= Ukupna ugovorena vrijednost bespovratnih sredstava]]+Ugovori_OPULJP[[#This Row],[Javni doprinos korisnika - HRK]]+Ugovori_OPULJP[[#This Row],[Privatni doprinos korisnika - HRK]]</f>
        <v>2722378.71</v>
      </c>
      <c r="U2277" s="44" t="s">
        <v>32</v>
      </c>
      <c r="V2277" s="44" t="s">
        <v>29</v>
      </c>
      <c r="W2277" s="21" t="s">
        <v>11872</v>
      </c>
      <c r="X2277" s="31" t="s">
        <v>5041</v>
      </c>
      <c r="Y2277" s="11"/>
    </row>
    <row r="2278" spans="1:25" ht="216.75" x14ac:dyDescent="0.2">
      <c r="A2278" s="28" t="s">
        <v>8058</v>
      </c>
      <c r="B2278" s="26" t="s">
        <v>700</v>
      </c>
      <c r="C2278" s="21" t="s">
        <v>5477</v>
      </c>
      <c r="D2278" s="56" t="s">
        <v>7932</v>
      </c>
      <c r="E2278" s="44" t="s">
        <v>74</v>
      </c>
      <c r="F2278" s="23" t="s">
        <v>8059</v>
      </c>
      <c r="G2278" s="23" t="s">
        <v>6484</v>
      </c>
      <c r="H2278" s="29">
        <v>44553</v>
      </c>
      <c r="I2278" s="29">
        <v>45161</v>
      </c>
      <c r="J2278" s="29" t="str">
        <f ca="1">IF(Ugovori_OPULJP[[#This Row],[DATUM ZAVRŠETKA OPERACIJE]]&lt;TODAY(),"završen","u provedbi")</f>
        <v>u provedbi</v>
      </c>
      <c r="K2278" s="43" t="s">
        <v>248</v>
      </c>
      <c r="L2278" s="22" t="s">
        <v>248</v>
      </c>
      <c r="M2278" s="65" t="s">
        <v>3052</v>
      </c>
      <c r="N2278" s="42">
        <v>0.15</v>
      </c>
      <c r="O2278" s="27">
        <f>Ugovori_OPULJP[[#This Row],[Bespovratna sredstva - Ukupno (EU+Nac) HRK
= Ukupna ugovorena vrijednost bespovratnih sredstava]]*Ugovori_OPULJP[[#This Row],[EU STOPA SUFINANCIRANJA %
EU CO-FINANCING RATE %]]</f>
        <v>1243090.6600000001</v>
      </c>
      <c r="P2278" s="27">
        <f>Ugovori_OPULJP[[#This Row],[Bespovratna sredstva - Ukupno (EU+Nac) HRK
= Ukupna ugovorena vrijednost bespovratnih sredstava]]*Ugovori_OPULJP[[#This Row],[STOPA NACIONALNOG SUFINANCIRANJA %]]</f>
        <v>219368.94</v>
      </c>
      <c r="Q2278" s="20">
        <v>1462459.6</v>
      </c>
      <c r="R2278" s="27">
        <v>0</v>
      </c>
      <c r="S2278" s="27">
        <v>0</v>
      </c>
      <c r="T2278" s="20">
        <f>Ugovori_OPULJP[[#This Row],[Bespovratna sredstva - Ukupno (EU+Nac) HRK
= Ukupna ugovorena vrijednost bespovratnih sredstava]]+Ugovori_OPULJP[[#This Row],[Javni doprinos korisnika - HRK]]+Ugovori_OPULJP[[#This Row],[Privatni doprinos korisnika - HRK]]</f>
        <v>1462459.6</v>
      </c>
      <c r="U2278" s="44" t="s">
        <v>32</v>
      </c>
      <c r="V2278" s="44" t="s">
        <v>29</v>
      </c>
      <c r="W2278" s="21" t="s">
        <v>8060</v>
      </c>
      <c r="X2278" s="31" t="s">
        <v>5041</v>
      </c>
      <c r="Y2278" s="11"/>
    </row>
    <row r="2279" spans="1:25" ht="229.5" x14ac:dyDescent="0.2">
      <c r="A2279" s="28" t="s">
        <v>8061</v>
      </c>
      <c r="B2279" s="26" t="s">
        <v>700</v>
      </c>
      <c r="C2279" s="21" t="s">
        <v>5477</v>
      </c>
      <c r="D2279" s="56" t="s">
        <v>7932</v>
      </c>
      <c r="E2279" s="44" t="s">
        <v>74</v>
      </c>
      <c r="F2279" s="23" t="s">
        <v>8062</v>
      </c>
      <c r="G2279" s="23" t="s">
        <v>8063</v>
      </c>
      <c r="H2279" s="29">
        <v>44553</v>
      </c>
      <c r="I2279" s="29">
        <v>45161</v>
      </c>
      <c r="J2279" s="29" t="str">
        <f ca="1">IF(Ugovori_OPULJP[[#This Row],[DATUM ZAVRŠETKA OPERACIJE]]&lt;TODAY(),"završen","u provedbi")</f>
        <v>u provedbi</v>
      </c>
      <c r="K2279" s="22" t="s">
        <v>248</v>
      </c>
      <c r="L2279" s="22" t="s">
        <v>248</v>
      </c>
      <c r="M2279" s="65" t="s">
        <v>3052</v>
      </c>
      <c r="N2279" s="42">
        <v>0.15</v>
      </c>
      <c r="O2279" s="27">
        <f>Ugovori_OPULJP[[#This Row],[Bespovratna sredstva - Ukupno (EU+Nac) HRK
= Ukupna ugovorena vrijednost bespovratnih sredstava]]*Ugovori_OPULJP[[#This Row],[EU STOPA SUFINANCIRANJA %
EU CO-FINANCING RATE %]]</f>
        <v>1672289.507</v>
      </c>
      <c r="P2279" s="27">
        <f>Ugovori_OPULJP[[#This Row],[Bespovratna sredstva - Ukupno (EU+Nac) HRK
= Ukupna ugovorena vrijednost bespovratnih sredstava]]*Ugovori_OPULJP[[#This Row],[STOPA NACIONALNOG SUFINANCIRANJA %]]</f>
        <v>295109.913</v>
      </c>
      <c r="Q2279" s="20">
        <v>1967399.42</v>
      </c>
      <c r="R2279" s="27">
        <v>0</v>
      </c>
      <c r="S2279" s="27">
        <v>0</v>
      </c>
      <c r="T2279" s="20">
        <f>Ugovori_OPULJP[[#This Row],[Bespovratna sredstva - Ukupno (EU+Nac) HRK
= Ukupna ugovorena vrijednost bespovratnih sredstava]]+Ugovori_OPULJP[[#This Row],[Javni doprinos korisnika - HRK]]+Ugovori_OPULJP[[#This Row],[Privatni doprinos korisnika - HRK]]</f>
        <v>1967399.42</v>
      </c>
      <c r="U2279" s="44" t="s">
        <v>32</v>
      </c>
      <c r="V2279" s="44" t="s">
        <v>29</v>
      </c>
      <c r="W2279" s="21" t="s">
        <v>8064</v>
      </c>
      <c r="X2279" s="31" t="s">
        <v>5041</v>
      </c>
      <c r="Y2279" s="11"/>
    </row>
    <row r="2280" spans="1:25" ht="267.75" x14ac:dyDescent="0.2">
      <c r="A2280" s="28" t="s">
        <v>12180</v>
      </c>
      <c r="B2280" s="26" t="s">
        <v>700</v>
      </c>
      <c r="C2280" s="21" t="s">
        <v>5477</v>
      </c>
      <c r="D2280" s="56" t="s">
        <v>7932</v>
      </c>
      <c r="E2280" s="44" t="s">
        <v>74</v>
      </c>
      <c r="F2280" s="23" t="s">
        <v>12191</v>
      </c>
      <c r="G2280" s="23" t="s">
        <v>1050</v>
      </c>
      <c r="H2280" s="29">
        <v>44621</v>
      </c>
      <c r="I2280" s="29">
        <v>45231</v>
      </c>
      <c r="J2280" s="110" t="str">
        <f ca="1">IF(Ugovori_OPULJP[[#This Row],[DATUM ZAVRŠETKA OPERACIJE]]&lt;TODAY(),"završen","u provedbi")</f>
        <v>u provedbi</v>
      </c>
      <c r="K2280" s="22" t="s">
        <v>198</v>
      </c>
      <c r="L2280" s="22" t="s">
        <v>198</v>
      </c>
      <c r="M2280" s="42">
        <v>0.85</v>
      </c>
      <c r="N2280" s="42">
        <v>0.15</v>
      </c>
      <c r="O2280" s="27">
        <f>Ugovori_OPULJP[[#This Row],[Bespovratna sredstva - Ukupno (EU+Nac) HRK
= Ukupna ugovorena vrijednost bespovratnih sredstava]]*Ugovori_OPULJP[[#This Row],[EU STOPA SUFINANCIRANJA %
EU CO-FINANCING RATE %]]</f>
        <v>2461465.5299999998</v>
      </c>
      <c r="P2280" s="27">
        <f>Ugovori_OPULJP[[#This Row],[Bespovratna sredstva - Ukupno (EU+Nac) HRK
= Ukupna ugovorena vrijednost bespovratnih sredstava]]*Ugovori_OPULJP[[#This Row],[STOPA NACIONALNOG SUFINANCIRANJA %]]</f>
        <v>434376.26999999996</v>
      </c>
      <c r="Q2280" s="20">
        <v>2895841.8</v>
      </c>
      <c r="R2280" s="27">
        <v>0</v>
      </c>
      <c r="S2280" s="27">
        <v>0</v>
      </c>
      <c r="T2280" s="20">
        <f>Ugovori_OPULJP[[#This Row],[Bespovratna sredstva - Ukupno (EU+Nac) HRK
= Ukupna ugovorena vrijednost bespovratnih sredstava]]+Ugovori_OPULJP[[#This Row],[Javni doprinos korisnika - HRK]]+Ugovori_OPULJP[[#This Row],[Privatni doprinos korisnika - HRK]]</f>
        <v>2895841.8</v>
      </c>
      <c r="U2280" s="44" t="s">
        <v>32</v>
      </c>
      <c r="V2280" s="44" t="s">
        <v>29</v>
      </c>
      <c r="W2280" s="21" t="s">
        <v>12178</v>
      </c>
      <c r="X2280" s="31" t="s">
        <v>5041</v>
      </c>
      <c r="Y2280" s="11"/>
    </row>
    <row r="2281" spans="1:25" ht="178.5" x14ac:dyDescent="0.2">
      <c r="A2281" s="158" t="s">
        <v>12020</v>
      </c>
      <c r="B2281" s="26" t="s">
        <v>700</v>
      </c>
      <c r="C2281" s="21" t="s">
        <v>5477</v>
      </c>
      <c r="D2281" s="56" t="s">
        <v>7932</v>
      </c>
      <c r="E2281" s="44" t="s">
        <v>74</v>
      </c>
      <c r="F2281" s="23" t="s">
        <v>12024</v>
      </c>
      <c r="G2281" s="23" t="s">
        <v>2986</v>
      </c>
      <c r="H2281" s="132">
        <v>44588</v>
      </c>
      <c r="I2281" s="132">
        <v>45196</v>
      </c>
      <c r="J2281" s="133" t="str">
        <f ca="1">IF(Ugovori_OPULJP[[#This Row],[DATUM ZAVRŠETKA OPERACIJE]]&lt;TODAY(),"završen","u provedbi")</f>
        <v>u provedbi</v>
      </c>
      <c r="K2281" s="43" t="s">
        <v>77</v>
      </c>
      <c r="L2281" s="43" t="s">
        <v>77</v>
      </c>
      <c r="M2281" s="42">
        <v>0.85</v>
      </c>
      <c r="N2281" s="42">
        <v>0.15</v>
      </c>
      <c r="O2281" s="135">
        <f>Ugovori_OPULJP[[#This Row],[Bespovratna sredstva - Ukupno (EU+Nac) HRK
= Ukupna ugovorena vrijednost bespovratnih sredstava]]*Ugovori_OPULJP[[#This Row],[EU STOPA SUFINANCIRANJA %
EU CO-FINANCING RATE %]]</f>
        <v>738240.41899999999</v>
      </c>
      <c r="P2281" s="135">
        <f>Ugovori_OPULJP[[#This Row],[Bespovratna sredstva - Ukupno (EU+Nac) HRK
= Ukupna ugovorena vrijednost bespovratnih sredstava]]*Ugovori_OPULJP[[#This Row],[STOPA NACIONALNOG SUFINANCIRANJA %]]</f>
        <v>130277.72099999999</v>
      </c>
      <c r="Q2281" s="136">
        <v>868518.14</v>
      </c>
      <c r="R2281" s="135">
        <v>0</v>
      </c>
      <c r="S2281" s="135">
        <v>0</v>
      </c>
      <c r="T2281" s="136">
        <f>Ugovori_OPULJP[[#This Row],[Bespovratna sredstva - Ukupno (EU+Nac) HRK
= Ukupna ugovorena vrijednost bespovratnih sredstava]]+Ugovori_OPULJP[[#This Row],[Javni doprinos korisnika - HRK]]+Ugovori_OPULJP[[#This Row],[Privatni doprinos korisnika - HRK]]</f>
        <v>868518.14</v>
      </c>
      <c r="U2281" s="44" t="s">
        <v>32</v>
      </c>
      <c r="V2281" s="44" t="s">
        <v>29</v>
      </c>
      <c r="W2281" s="21" t="s">
        <v>12029</v>
      </c>
      <c r="X2281" s="31" t="s">
        <v>5041</v>
      </c>
      <c r="Y2281" s="11"/>
    </row>
    <row r="2282" spans="1:25" ht="267.75" x14ac:dyDescent="0.2">
      <c r="A2282" s="55" t="s">
        <v>8065</v>
      </c>
      <c r="B2282" s="26" t="s">
        <v>700</v>
      </c>
      <c r="C2282" s="21" t="s">
        <v>5477</v>
      </c>
      <c r="D2282" s="56" t="s">
        <v>7932</v>
      </c>
      <c r="E2282" s="44" t="s">
        <v>74</v>
      </c>
      <c r="F2282" s="23" t="s">
        <v>8066</v>
      </c>
      <c r="G2282" s="23" t="s">
        <v>1143</v>
      </c>
      <c r="H2282" s="29">
        <v>44553</v>
      </c>
      <c r="I2282" s="29">
        <v>45161</v>
      </c>
      <c r="J2282" s="29" t="str">
        <f ca="1">IF(Ugovori_OPULJP[[#This Row],[DATUM ZAVRŠETKA OPERACIJE]]&lt;TODAY(),"završen","u provedbi")</f>
        <v>u provedbi</v>
      </c>
      <c r="K2282" s="43" t="s">
        <v>248</v>
      </c>
      <c r="L2282" s="22" t="s">
        <v>248</v>
      </c>
      <c r="M2282" s="65" t="s">
        <v>3052</v>
      </c>
      <c r="N2282" s="42">
        <v>0.15</v>
      </c>
      <c r="O2282" s="27">
        <f>Ugovori_OPULJP[[#This Row],[Bespovratna sredstva - Ukupno (EU+Nac) HRK
= Ukupna ugovorena vrijednost bespovratnih sredstava]]*Ugovori_OPULJP[[#This Row],[EU STOPA SUFINANCIRANJA %
EU CO-FINANCING RATE %]]</f>
        <v>1600788</v>
      </c>
      <c r="P2282" s="27">
        <f>Ugovori_OPULJP[[#This Row],[Bespovratna sredstva - Ukupno (EU+Nac) HRK
= Ukupna ugovorena vrijednost bespovratnih sredstava]]*Ugovori_OPULJP[[#This Row],[STOPA NACIONALNOG SUFINANCIRANJA %]]</f>
        <v>282492</v>
      </c>
      <c r="Q2282" s="20">
        <v>1883280</v>
      </c>
      <c r="R2282" s="27">
        <v>0</v>
      </c>
      <c r="S2282" s="27">
        <v>0</v>
      </c>
      <c r="T2282" s="20">
        <f>Ugovori_OPULJP[[#This Row],[Bespovratna sredstva - Ukupno (EU+Nac) HRK
= Ukupna ugovorena vrijednost bespovratnih sredstava]]+Ugovori_OPULJP[[#This Row],[Javni doprinos korisnika - HRK]]+Ugovori_OPULJP[[#This Row],[Privatni doprinos korisnika - HRK]]</f>
        <v>1883280</v>
      </c>
      <c r="U2282" s="44" t="s">
        <v>32</v>
      </c>
      <c r="V2282" s="44" t="s">
        <v>29</v>
      </c>
      <c r="W2282" s="21" t="s">
        <v>8067</v>
      </c>
      <c r="X2282" s="31" t="s">
        <v>5041</v>
      </c>
      <c r="Y2282" s="11"/>
    </row>
    <row r="2283" spans="1:25" ht="242.25" x14ac:dyDescent="0.2">
      <c r="A2283" s="55" t="s">
        <v>8068</v>
      </c>
      <c r="B2283" s="26" t="s">
        <v>700</v>
      </c>
      <c r="C2283" s="21" t="s">
        <v>5477</v>
      </c>
      <c r="D2283" s="56" t="s">
        <v>7932</v>
      </c>
      <c r="E2283" s="44" t="s">
        <v>74</v>
      </c>
      <c r="F2283" s="23" t="s">
        <v>8069</v>
      </c>
      <c r="G2283" s="23" t="s">
        <v>6512</v>
      </c>
      <c r="H2283" s="29">
        <v>44553</v>
      </c>
      <c r="I2283" s="29">
        <v>45161</v>
      </c>
      <c r="J2283" s="29" t="str">
        <f ca="1">IF(Ugovori_OPULJP[[#This Row],[DATUM ZAVRŠETKA OPERACIJE]]&lt;TODAY(),"završen","u provedbi")</f>
        <v>u provedbi</v>
      </c>
      <c r="K2283" s="43" t="s">
        <v>248</v>
      </c>
      <c r="L2283" s="22" t="s">
        <v>248</v>
      </c>
      <c r="M2283" s="65" t="s">
        <v>3052</v>
      </c>
      <c r="N2283" s="42">
        <v>0.15</v>
      </c>
      <c r="O2283" s="27">
        <f>Ugovori_OPULJP[[#This Row],[Bespovratna sredstva - Ukupno (EU+Nac) HRK
= Ukupna ugovorena vrijednost bespovratnih sredstava]]*Ugovori_OPULJP[[#This Row],[EU STOPA SUFINANCIRANJA %
EU CO-FINANCING RATE %]]</f>
        <v>4760809.2</v>
      </c>
      <c r="P2283" s="27">
        <f>Ugovori_OPULJP[[#This Row],[Bespovratna sredstva - Ukupno (EU+Nac) HRK
= Ukupna ugovorena vrijednost bespovratnih sredstava]]*Ugovori_OPULJP[[#This Row],[STOPA NACIONALNOG SUFINANCIRANJA %]]</f>
        <v>840142.79999999993</v>
      </c>
      <c r="Q2283" s="20">
        <v>5600952</v>
      </c>
      <c r="R2283" s="27">
        <v>0</v>
      </c>
      <c r="S2283" s="27">
        <v>0</v>
      </c>
      <c r="T2283" s="20">
        <f>Ugovori_OPULJP[[#This Row],[Bespovratna sredstva - Ukupno (EU+Nac) HRK
= Ukupna ugovorena vrijednost bespovratnih sredstava]]+Ugovori_OPULJP[[#This Row],[Javni doprinos korisnika - HRK]]+Ugovori_OPULJP[[#This Row],[Privatni doprinos korisnika - HRK]]</f>
        <v>5600952</v>
      </c>
      <c r="U2283" s="44" t="s">
        <v>32</v>
      </c>
      <c r="V2283" s="44" t="s">
        <v>29</v>
      </c>
      <c r="W2283" s="21" t="s">
        <v>8070</v>
      </c>
      <c r="X2283" s="31" t="s">
        <v>5041</v>
      </c>
      <c r="Y2283" s="11"/>
    </row>
    <row r="2284" spans="1:25" ht="216.75" x14ac:dyDescent="0.2">
      <c r="A2284" s="55" t="s">
        <v>8071</v>
      </c>
      <c r="B2284" s="26" t="s">
        <v>700</v>
      </c>
      <c r="C2284" s="21" t="s">
        <v>5477</v>
      </c>
      <c r="D2284" s="56" t="s">
        <v>7932</v>
      </c>
      <c r="E2284" s="44" t="s">
        <v>74</v>
      </c>
      <c r="F2284" s="23" t="s">
        <v>8072</v>
      </c>
      <c r="G2284" s="23" t="s">
        <v>6644</v>
      </c>
      <c r="H2284" s="29">
        <v>44553</v>
      </c>
      <c r="I2284" s="29">
        <v>45161</v>
      </c>
      <c r="J2284" s="29" t="str">
        <f ca="1">IF(Ugovori_OPULJP[[#This Row],[DATUM ZAVRŠETKA OPERACIJE]]&lt;TODAY(),"završen","u provedbi")</f>
        <v>u provedbi</v>
      </c>
      <c r="K2284" s="43" t="s">
        <v>248</v>
      </c>
      <c r="L2284" s="22" t="s">
        <v>248</v>
      </c>
      <c r="M2284" s="65" t="s">
        <v>3052</v>
      </c>
      <c r="N2284" s="42">
        <v>0.15</v>
      </c>
      <c r="O2284" s="27">
        <f>Ugovori_OPULJP[[#This Row],[Bespovratna sredstva - Ukupno (EU+Nac) HRK
= Ukupna ugovorena vrijednost bespovratnih sredstava]]*Ugovori_OPULJP[[#This Row],[EU STOPA SUFINANCIRANJA %
EU CO-FINANCING RATE %]]</f>
        <v>1112459.2515</v>
      </c>
      <c r="P2284" s="27">
        <f>Ugovori_OPULJP[[#This Row],[Bespovratna sredstva - Ukupno (EU+Nac) HRK
= Ukupna ugovorena vrijednost bespovratnih sredstava]]*Ugovori_OPULJP[[#This Row],[STOPA NACIONALNOG SUFINANCIRANJA %]]</f>
        <v>196316.33850000001</v>
      </c>
      <c r="Q2284" s="20">
        <v>1308775.5900000001</v>
      </c>
      <c r="R2284" s="27">
        <v>0</v>
      </c>
      <c r="S2284" s="27">
        <v>0</v>
      </c>
      <c r="T2284" s="20">
        <f>Ugovori_OPULJP[[#This Row],[Bespovratna sredstva - Ukupno (EU+Nac) HRK
= Ukupna ugovorena vrijednost bespovratnih sredstava]]+Ugovori_OPULJP[[#This Row],[Javni doprinos korisnika - HRK]]+Ugovori_OPULJP[[#This Row],[Privatni doprinos korisnika - HRK]]</f>
        <v>1308775.5900000001</v>
      </c>
      <c r="U2284" s="44" t="s">
        <v>32</v>
      </c>
      <c r="V2284" s="44" t="s">
        <v>29</v>
      </c>
      <c r="W2284" s="21" t="s">
        <v>8073</v>
      </c>
      <c r="X2284" s="31" t="s">
        <v>5041</v>
      </c>
      <c r="Y2284" s="11"/>
    </row>
    <row r="2285" spans="1:25" ht="216.75" x14ac:dyDescent="0.2">
      <c r="A2285" s="119" t="s">
        <v>11873</v>
      </c>
      <c r="B2285" s="26" t="s">
        <v>700</v>
      </c>
      <c r="C2285" s="21" t="s">
        <v>5477</v>
      </c>
      <c r="D2285" s="56" t="s">
        <v>7932</v>
      </c>
      <c r="E2285" s="44" t="s">
        <v>74</v>
      </c>
      <c r="F2285" s="23" t="s">
        <v>11874</v>
      </c>
      <c r="G2285" s="23" t="s">
        <v>11875</v>
      </c>
      <c r="H2285" s="29">
        <v>44564</v>
      </c>
      <c r="I2285" s="29">
        <v>45172</v>
      </c>
      <c r="J2285" s="29" t="str">
        <f ca="1">IF(Ugovori_OPULJP[[#This Row],[DATUM ZAVRŠETKA OPERACIJE]]&lt;TODAY(),"završen","u provedbi")</f>
        <v>u provedbi</v>
      </c>
      <c r="K2285" s="43" t="s">
        <v>11876</v>
      </c>
      <c r="L2285" s="43" t="s">
        <v>248</v>
      </c>
      <c r="M2285" s="42">
        <v>0.85</v>
      </c>
      <c r="N2285" s="42">
        <v>0.15</v>
      </c>
      <c r="O2285" s="27">
        <f>Ugovori_OPULJP[[#This Row],[Bespovratna sredstva - Ukupno (EU+Nac) HRK
= Ukupna ugovorena vrijednost bespovratnih sredstava]]*Ugovori_OPULJP[[#This Row],[EU STOPA SUFINANCIRANJA %
EU CO-FINANCING RATE %]]</f>
        <v>1416202.3229999999</v>
      </c>
      <c r="P2285" s="27">
        <f>Ugovori_OPULJP[[#This Row],[Bespovratna sredstva - Ukupno (EU+Nac) HRK
= Ukupna ugovorena vrijednost bespovratnih sredstava]]*Ugovori_OPULJP[[#This Row],[STOPA NACIONALNOG SUFINANCIRANJA %]]</f>
        <v>249918.05699999997</v>
      </c>
      <c r="Q2285" s="20">
        <v>1666120.38</v>
      </c>
      <c r="R2285" s="27">
        <v>0</v>
      </c>
      <c r="S2285" s="27">
        <v>0</v>
      </c>
      <c r="T2285" s="20">
        <f>Ugovori_OPULJP[[#This Row],[Bespovratna sredstva - Ukupno (EU+Nac) HRK
= Ukupna ugovorena vrijednost bespovratnih sredstava]]+Ugovori_OPULJP[[#This Row],[Javni doprinos korisnika - HRK]]+Ugovori_OPULJP[[#This Row],[Privatni doprinos korisnika - HRK]]</f>
        <v>1666120.38</v>
      </c>
      <c r="U2285" s="44" t="s">
        <v>32</v>
      </c>
      <c r="V2285" s="44" t="s">
        <v>29</v>
      </c>
      <c r="W2285" s="21" t="s">
        <v>11877</v>
      </c>
      <c r="X2285" s="31" t="s">
        <v>5041</v>
      </c>
      <c r="Y2285" s="11"/>
    </row>
    <row r="2286" spans="1:25" ht="255" x14ac:dyDescent="0.2">
      <c r="A2286" s="28" t="s">
        <v>8074</v>
      </c>
      <c r="B2286" s="26" t="s">
        <v>700</v>
      </c>
      <c r="C2286" s="21" t="s">
        <v>5477</v>
      </c>
      <c r="D2286" s="56" t="s">
        <v>7932</v>
      </c>
      <c r="E2286" s="44" t="s">
        <v>74</v>
      </c>
      <c r="F2286" s="23" t="s">
        <v>8075</v>
      </c>
      <c r="G2286" s="37" t="s">
        <v>1948</v>
      </c>
      <c r="H2286" s="29">
        <v>44553</v>
      </c>
      <c r="I2286" s="29">
        <v>45161</v>
      </c>
      <c r="J2286" s="29" t="str">
        <f ca="1">IF(Ugovori_OPULJP[[#This Row],[DATUM ZAVRŠETKA OPERACIJE]]&lt;TODAY(),"završen","u provedbi")</f>
        <v>u provedbi</v>
      </c>
      <c r="K2286" s="22" t="s">
        <v>248</v>
      </c>
      <c r="L2286" s="22" t="s">
        <v>248</v>
      </c>
      <c r="M2286" s="65" t="s">
        <v>3052</v>
      </c>
      <c r="N2286" s="42">
        <v>0.15</v>
      </c>
      <c r="O2286" s="27">
        <f>Ugovori_OPULJP[[#This Row],[Bespovratna sredstva - Ukupno (EU+Nac) HRK
= Ukupna ugovorena vrijednost bespovratnih sredstava]]*Ugovori_OPULJP[[#This Row],[EU STOPA SUFINANCIRANJA %
EU CO-FINANCING RATE %]]</f>
        <v>1648150</v>
      </c>
      <c r="P2286" s="27">
        <f>Ugovori_OPULJP[[#This Row],[Bespovratna sredstva - Ukupno (EU+Nac) HRK
= Ukupna ugovorena vrijednost bespovratnih sredstava]]*Ugovori_OPULJP[[#This Row],[STOPA NACIONALNOG SUFINANCIRANJA %]]</f>
        <v>290850</v>
      </c>
      <c r="Q2286" s="20">
        <v>1939000</v>
      </c>
      <c r="R2286" s="27">
        <v>0</v>
      </c>
      <c r="S2286" s="27">
        <v>0</v>
      </c>
      <c r="T2286" s="20">
        <f>Ugovori_OPULJP[[#This Row],[Bespovratna sredstva - Ukupno (EU+Nac) HRK
= Ukupna ugovorena vrijednost bespovratnih sredstava]]+Ugovori_OPULJP[[#This Row],[Javni doprinos korisnika - HRK]]+Ugovori_OPULJP[[#This Row],[Privatni doprinos korisnika - HRK]]</f>
        <v>1939000</v>
      </c>
      <c r="U2286" s="44" t="s">
        <v>32</v>
      </c>
      <c r="V2286" s="44" t="s">
        <v>29</v>
      </c>
      <c r="W2286" s="21" t="s">
        <v>8076</v>
      </c>
      <c r="X2286" s="31" t="s">
        <v>5041</v>
      </c>
      <c r="Y2286" s="11"/>
    </row>
    <row r="2287" spans="1:25" ht="306" x14ac:dyDescent="0.2">
      <c r="A2287" s="28" t="s">
        <v>11896</v>
      </c>
      <c r="B2287" s="26" t="s">
        <v>700</v>
      </c>
      <c r="C2287" s="21" t="s">
        <v>5477</v>
      </c>
      <c r="D2287" s="21" t="s">
        <v>7932</v>
      </c>
      <c r="E2287" s="44" t="s">
        <v>74</v>
      </c>
      <c r="F2287" s="23" t="s">
        <v>11897</v>
      </c>
      <c r="G2287" s="23" t="s">
        <v>8082</v>
      </c>
      <c r="H2287" s="29">
        <v>44579</v>
      </c>
      <c r="I2287" s="29">
        <v>45187</v>
      </c>
      <c r="J2287" s="29" t="str">
        <f ca="1">IF(Ugovori_OPULJP[[#This Row],[DATUM ZAVRŠETKA OPERACIJE]]&lt;TODAY(),"završen","u provedbi")</f>
        <v>u provedbi</v>
      </c>
      <c r="K2287" s="22" t="s">
        <v>198</v>
      </c>
      <c r="L2287" s="22" t="s">
        <v>198</v>
      </c>
      <c r="M2287" s="42">
        <v>0.85</v>
      </c>
      <c r="N2287" s="42">
        <v>0.15</v>
      </c>
      <c r="O2287" s="27">
        <f>Ugovori_OPULJP[[#This Row],[Bespovratna sredstva - Ukupno (EU+Nac) HRK
= Ukupna ugovorena vrijednost bespovratnih sredstava]]*Ugovori_OPULJP[[#This Row],[EU STOPA SUFINANCIRANJA %
EU CO-FINANCING RATE %]]</f>
        <v>378960.25999999995</v>
      </c>
      <c r="P2287" s="27">
        <f>Ugovori_OPULJP[[#This Row],[Bespovratna sredstva - Ukupno (EU+Nac) HRK
= Ukupna ugovorena vrijednost bespovratnih sredstava]]*Ugovori_OPULJP[[#This Row],[STOPA NACIONALNOG SUFINANCIRANJA %]]</f>
        <v>66875.34</v>
      </c>
      <c r="Q2287" s="20">
        <v>445835.6</v>
      </c>
      <c r="R2287" s="27">
        <v>0</v>
      </c>
      <c r="S2287" s="27">
        <v>0</v>
      </c>
      <c r="T2287" s="20">
        <f>Ugovori_OPULJP[[#This Row],[Bespovratna sredstva - Ukupno (EU+Nac) HRK
= Ukupna ugovorena vrijednost bespovratnih sredstava]]+Ugovori_OPULJP[[#This Row],[Javni doprinos korisnika - HRK]]+Ugovori_OPULJP[[#This Row],[Privatni doprinos korisnika - HRK]]</f>
        <v>445835.6</v>
      </c>
      <c r="U2287" s="44" t="s">
        <v>32</v>
      </c>
      <c r="V2287" s="44" t="s">
        <v>29</v>
      </c>
      <c r="W2287" s="21" t="s">
        <v>11898</v>
      </c>
      <c r="X2287" s="31" t="s">
        <v>5041</v>
      </c>
      <c r="Y2287" s="11"/>
    </row>
    <row r="2288" spans="1:25" ht="267.75" x14ac:dyDescent="0.2">
      <c r="A2288" s="118" t="s">
        <v>11941</v>
      </c>
      <c r="B2288" s="26" t="s">
        <v>700</v>
      </c>
      <c r="C2288" s="21" t="s">
        <v>5477</v>
      </c>
      <c r="D2288" s="21" t="s">
        <v>7932</v>
      </c>
      <c r="E2288" s="44" t="s">
        <v>74</v>
      </c>
      <c r="F2288" s="23" t="s">
        <v>11972</v>
      </c>
      <c r="G2288" s="23" t="s">
        <v>3215</v>
      </c>
      <c r="H2288" s="108">
        <v>44581</v>
      </c>
      <c r="I2288" s="108">
        <v>45189</v>
      </c>
      <c r="J2288" s="109" t="str">
        <f ca="1">IF(Ugovori_OPULJP[[#This Row],[DATUM ZAVRŠETKA OPERACIJE]]&lt;TODAY(),"završen","u provedbi")</f>
        <v>u provedbi</v>
      </c>
      <c r="K2288" s="22" t="s">
        <v>556</v>
      </c>
      <c r="L2288" s="22" t="s">
        <v>556</v>
      </c>
      <c r="M2288" s="42">
        <v>0.85</v>
      </c>
      <c r="N2288" s="42">
        <v>0.15</v>
      </c>
      <c r="O2288" s="113">
        <f>Ugovori_OPULJP[[#This Row],[Bespovratna sredstva - Ukupno (EU+Nac) HRK
= Ukupna ugovorena vrijednost bespovratnih sredstava]]*Ugovori_OPULJP[[#This Row],[EU STOPA SUFINANCIRANJA %
EU CO-FINANCING RATE %]]</f>
        <v>2772158.074</v>
      </c>
      <c r="P2288" s="113">
        <f>Ugovori_OPULJP[[#This Row],[Bespovratna sredstva - Ukupno (EU+Nac) HRK
= Ukupna ugovorena vrijednost bespovratnih sredstava]]*Ugovori_OPULJP[[#This Row],[STOPA NACIONALNOG SUFINANCIRANJA %]]</f>
        <v>489204.36599999998</v>
      </c>
      <c r="Q2288" s="114">
        <v>3261362.44</v>
      </c>
      <c r="R2288" s="113">
        <v>0</v>
      </c>
      <c r="S2288" s="113">
        <v>0</v>
      </c>
      <c r="T2288" s="114">
        <f>Ugovori_OPULJP[[#This Row],[Bespovratna sredstva - Ukupno (EU+Nac) HRK
= Ukupna ugovorena vrijednost bespovratnih sredstava]]+Ugovori_OPULJP[[#This Row],[Javni doprinos korisnika - HRK]]+Ugovori_OPULJP[[#This Row],[Privatni doprinos korisnika - HRK]]</f>
        <v>3261362.44</v>
      </c>
      <c r="U2288" s="44" t="s">
        <v>32</v>
      </c>
      <c r="V2288" s="44" t="s">
        <v>29</v>
      </c>
      <c r="W2288" s="21" t="s">
        <v>11955</v>
      </c>
      <c r="X2288" s="31" t="s">
        <v>5041</v>
      </c>
      <c r="Y2288" s="11"/>
    </row>
    <row r="2289" spans="1:25" ht="267.75" x14ac:dyDescent="0.2">
      <c r="A2289" s="28" t="s">
        <v>12181</v>
      </c>
      <c r="B2289" s="26" t="s">
        <v>700</v>
      </c>
      <c r="C2289" s="21" t="s">
        <v>5477</v>
      </c>
      <c r="D2289" s="56" t="s">
        <v>7932</v>
      </c>
      <c r="E2289" s="44" t="s">
        <v>74</v>
      </c>
      <c r="F2289" s="23" t="s">
        <v>12192</v>
      </c>
      <c r="G2289" s="23" t="s">
        <v>12201</v>
      </c>
      <c r="H2289" s="29">
        <v>44620</v>
      </c>
      <c r="I2289" s="29">
        <v>45227</v>
      </c>
      <c r="J2289" s="110" t="str">
        <f ca="1">IF(Ugovori_OPULJP[[#This Row],[DATUM ZAVRŠETKA OPERACIJE]]&lt;TODAY(),"završen","u provedbi")</f>
        <v>u provedbi</v>
      </c>
      <c r="K2289" s="22" t="s">
        <v>556</v>
      </c>
      <c r="L2289" s="22" t="s">
        <v>556</v>
      </c>
      <c r="M2289" s="42">
        <v>0.85</v>
      </c>
      <c r="N2289" s="42">
        <v>0.15</v>
      </c>
      <c r="O2289" s="27">
        <f>Ugovori_OPULJP[[#This Row],[Bespovratna sredstva - Ukupno (EU+Nac) HRK
= Ukupna ugovorena vrijednost bespovratnih sredstava]]*Ugovori_OPULJP[[#This Row],[EU STOPA SUFINANCIRANJA %
EU CO-FINANCING RATE %]]</f>
        <v>2208736.3899999997</v>
      </c>
      <c r="P2289" s="27">
        <f>Ugovori_OPULJP[[#This Row],[Bespovratna sredstva - Ukupno (EU+Nac) HRK
= Ukupna ugovorena vrijednost bespovratnih sredstava]]*Ugovori_OPULJP[[#This Row],[STOPA NACIONALNOG SUFINANCIRANJA %]]</f>
        <v>389777.00999999995</v>
      </c>
      <c r="Q2289" s="20">
        <v>2598513.4</v>
      </c>
      <c r="R2289" s="27">
        <v>0</v>
      </c>
      <c r="S2289" s="27">
        <v>0</v>
      </c>
      <c r="T2289" s="20">
        <f>Ugovori_OPULJP[[#This Row],[Bespovratna sredstva - Ukupno (EU+Nac) HRK
= Ukupna ugovorena vrijednost bespovratnih sredstava]]+Ugovori_OPULJP[[#This Row],[Javni doprinos korisnika - HRK]]+Ugovori_OPULJP[[#This Row],[Privatni doprinos korisnika - HRK]]</f>
        <v>2598513.4</v>
      </c>
      <c r="U2289" s="44" t="s">
        <v>32</v>
      </c>
      <c r="V2289" s="44" t="s">
        <v>29</v>
      </c>
      <c r="W2289" s="21" t="s">
        <v>12208</v>
      </c>
      <c r="X2289" s="31" t="s">
        <v>5041</v>
      </c>
      <c r="Y2289" s="11"/>
    </row>
    <row r="2290" spans="1:25" ht="293.25" x14ac:dyDescent="0.2">
      <c r="A2290" s="55" t="s">
        <v>8077</v>
      </c>
      <c r="B2290" s="26" t="s">
        <v>700</v>
      </c>
      <c r="C2290" s="21" t="s">
        <v>5477</v>
      </c>
      <c r="D2290" s="56" t="s">
        <v>7932</v>
      </c>
      <c r="E2290" s="44" t="s">
        <v>74</v>
      </c>
      <c r="F2290" s="23" t="s">
        <v>8078</v>
      </c>
      <c r="G2290" s="23" t="s">
        <v>5024</v>
      </c>
      <c r="H2290" s="29">
        <v>44553</v>
      </c>
      <c r="I2290" s="29">
        <v>45161</v>
      </c>
      <c r="J2290" s="29" t="str">
        <f ca="1">IF(Ugovori_OPULJP[[#This Row],[DATUM ZAVRŠETKA OPERACIJE]]&lt;TODAY(),"završen","u provedbi")</f>
        <v>u provedbi</v>
      </c>
      <c r="K2290" s="43" t="s">
        <v>97</v>
      </c>
      <c r="L2290" s="22" t="s">
        <v>97</v>
      </c>
      <c r="M2290" s="65" t="s">
        <v>3052</v>
      </c>
      <c r="N2290" s="42">
        <v>0.15</v>
      </c>
      <c r="O2290" s="27">
        <f>Ugovori_OPULJP[[#This Row],[Bespovratna sredstva - Ukupno (EU+Nac) HRK
= Ukupna ugovorena vrijednost bespovratnih sredstava]]*Ugovori_OPULJP[[#This Row],[EU STOPA SUFINANCIRANJA %
EU CO-FINANCING RATE %]]</f>
        <v>915338.14849999989</v>
      </c>
      <c r="P2290" s="27">
        <f>Ugovori_OPULJP[[#This Row],[Bespovratna sredstva - Ukupno (EU+Nac) HRK
= Ukupna ugovorena vrijednost bespovratnih sredstava]]*Ugovori_OPULJP[[#This Row],[STOPA NACIONALNOG SUFINANCIRANJA %]]</f>
        <v>161530.26149999999</v>
      </c>
      <c r="Q2290" s="20">
        <v>1076868.4099999999</v>
      </c>
      <c r="R2290" s="27">
        <v>0</v>
      </c>
      <c r="S2290" s="27">
        <v>0</v>
      </c>
      <c r="T2290" s="20">
        <f>Ugovori_OPULJP[[#This Row],[Bespovratna sredstva - Ukupno (EU+Nac) HRK
= Ukupna ugovorena vrijednost bespovratnih sredstava]]+Ugovori_OPULJP[[#This Row],[Javni doprinos korisnika - HRK]]+Ugovori_OPULJP[[#This Row],[Privatni doprinos korisnika - HRK]]</f>
        <v>1076868.4099999999</v>
      </c>
      <c r="U2290" s="44" t="s">
        <v>32</v>
      </c>
      <c r="V2290" s="44" t="s">
        <v>29</v>
      </c>
      <c r="W2290" s="21" t="s">
        <v>8079</v>
      </c>
      <c r="X2290" s="31" t="s">
        <v>5041</v>
      </c>
      <c r="Y2290" s="11"/>
    </row>
    <row r="2291" spans="1:25" ht="242.25" x14ac:dyDescent="0.2">
      <c r="A2291" s="55" t="s">
        <v>8080</v>
      </c>
      <c r="B2291" s="26" t="s">
        <v>700</v>
      </c>
      <c r="C2291" s="21" t="s">
        <v>5477</v>
      </c>
      <c r="D2291" s="56" t="s">
        <v>7932</v>
      </c>
      <c r="E2291" s="44" t="s">
        <v>74</v>
      </c>
      <c r="F2291" s="23" t="s">
        <v>8081</v>
      </c>
      <c r="G2291" s="37" t="s">
        <v>6652</v>
      </c>
      <c r="H2291" s="29">
        <v>44553</v>
      </c>
      <c r="I2291" s="29">
        <v>45161</v>
      </c>
      <c r="J2291" s="29" t="str">
        <f ca="1">IF(Ugovori_OPULJP[[#This Row],[DATUM ZAVRŠETKA OPERACIJE]]&lt;TODAY(),"završen","u provedbi")</f>
        <v>u provedbi</v>
      </c>
      <c r="K2291" s="43" t="s">
        <v>97</v>
      </c>
      <c r="L2291" s="22" t="s">
        <v>97</v>
      </c>
      <c r="M2291" s="65" t="s">
        <v>3052</v>
      </c>
      <c r="N2291" s="42">
        <v>0.15</v>
      </c>
      <c r="O2291" s="27">
        <f>Ugovori_OPULJP[[#This Row],[Bespovratna sredstva - Ukupno (EU+Nac) HRK
= Ukupna ugovorena vrijednost bespovratnih sredstava]]*Ugovori_OPULJP[[#This Row],[EU STOPA SUFINANCIRANJA %
EU CO-FINANCING RATE %]]</f>
        <v>3072329.5389999999</v>
      </c>
      <c r="P2291" s="27">
        <f>Ugovori_OPULJP[[#This Row],[Bespovratna sredstva - Ukupno (EU+Nac) HRK
= Ukupna ugovorena vrijednost bespovratnih sredstava]]*Ugovori_OPULJP[[#This Row],[STOPA NACIONALNOG SUFINANCIRANJA %]]</f>
        <v>542175.80099999998</v>
      </c>
      <c r="Q2291" s="20">
        <v>3614505.34</v>
      </c>
      <c r="R2291" s="27">
        <v>0</v>
      </c>
      <c r="S2291" s="27">
        <v>0</v>
      </c>
      <c r="T2291" s="20">
        <f>Ugovori_OPULJP[[#This Row],[Bespovratna sredstva - Ukupno (EU+Nac) HRK
= Ukupna ugovorena vrijednost bespovratnih sredstava]]+Ugovori_OPULJP[[#This Row],[Javni doprinos korisnika - HRK]]+Ugovori_OPULJP[[#This Row],[Privatni doprinos korisnika - HRK]]</f>
        <v>3614505.34</v>
      </c>
      <c r="U2291" s="44" t="s">
        <v>32</v>
      </c>
      <c r="V2291" s="44" t="s">
        <v>29</v>
      </c>
      <c r="W2291" s="21" t="s">
        <v>8083</v>
      </c>
      <c r="X2291" s="31" t="s">
        <v>5041</v>
      </c>
      <c r="Y2291" s="11"/>
    </row>
    <row r="2292" spans="1:25" ht="216.75" x14ac:dyDescent="0.2">
      <c r="A2292" s="118" t="s">
        <v>11942</v>
      </c>
      <c r="B2292" s="26" t="s">
        <v>700</v>
      </c>
      <c r="C2292" s="21" t="s">
        <v>5477</v>
      </c>
      <c r="D2292" s="21" t="s">
        <v>7932</v>
      </c>
      <c r="E2292" s="44" t="s">
        <v>74</v>
      </c>
      <c r="F2292" s="23" t="s">
        <v>11973</v>
      </c>
      <c r="G2292" s="23" t="s">
        <v>2966</v>
      </c>
      <c r="H2292" s="108">
        <v>44581</v>
      </c>
      <c r="I2292" s="108">
        <v>45189</v>
      </c>
      <c r="J2292" s="109" t="str">
        <f ca="1">IF(Ugovori_OPULJP[[#This Row],[DATUM ZAVRŠETKA OPERACIJE]]&lt;TODAY(),"završen","u provedbi")</f>
        <v>u provedbi</v>
      </c>
      <c r="K2292" s="22" t="s">
        <v>92</v>
      </c>
      <c r="L2292" s="22" t="s">
        <v>92</v>
      </c>
      <c r="M2292" s="42">
        <v>0.85</v>
      </c>
      <c r="N2292" s="42">
        <v>0.15</v>
      </c>
      <c r="O2292" s="113">
        <f>Ugovori_OPULJP[[#This Row],[Bespovratna sredstva - Ukupno (EU+Nac) HRK
= Ukupna ugovorena vrijednost bespovratnih sredstava]]*Ugovori_OPULJP[[#This Row],[EU STOPA SUFINANCIRANJA %
EU CO-FINANCING RATE %]]</f>
        <v>2619844.1940000001</v>
      </c>
      <c r="P2292" s="113">
        <f>Ugovori_OPULJP[[#This Row],[Bespovratna sredstva - Ukupno (EU+Nac) HRK
= Ukupna ugovorena vrijednost bespovratnih sredstava]]*Ugovori_OPULJP[[#This Row],[STOPA NACIONALNOG SUFINANCIRANJA %]]</f>
        <v>462325.446</v>
      </c>
      <c r="Q2292" s="114">
        <v>3082169.64</v>
      </c>
      <c r="R2292" s="113">
        <v>0</v>
      </c>
      <c r="S2292" s="113">
        <v>0</v>
      </c>
      <c r="T2292" s="114">
        <f>Ugovori_OPULJP[[#This Row],[Bespovratna sredstva - Ukupno (EU+Nac) HRK
= Ukupna ugovorena vrijednost bespovratnih sredstava]]+Ugovori_OPULJP[[#This Row],[Javni doprinos korisnika - HRK]]+Ugovori_OPULJP[[#This Row],[Privatni doprinos korisnika - HRK]]</f>
        <v>3082169.64</v>
      </c>
      <c r="U2292" s="44" t="s">
        <v>32</v>
      </c>
      <c r="V2292" s="44" t="s">
        <v>29</v>
      </c>
      <c r="W2292" s="21" t="s">
        <v>11956</v>
      </c>
      <c r="X2292" s="31" t="s">
        <v>5041</v>
      </c>
      <c r="Y2292" s="11"/>
    </row>
    <row r="2293" spans="1:25" ht="127.5" x14ac:dyDescent="0.2">
      <c r="A2293" s="28" t="s">
        <v>11986</v>
      </c>
      <c r="B2293" s="26" t="s">
        <v>700</v>
      </c>
      <c r="C2293" s="21" t="s">
        <v>5477</v>
      </c>
      <c r="D2293" s="21" t="s">
        <v>7932</v>
      </c>
      <c r="E2293" s="44" t="s">
        <v>74</v>
      </c>
      <c r="F2293" s="23" t="s">
        <v>11987</v>
      </c>
      <c r="G2293" s="23" t="s">
        <v>1120</v>
      </c>
      <c r="H2293" s="29">
        <v>44579</v>
      </c>
      <c r="I2293" s="29">
        <v>45187</v>
      </c>
      <c r="J2293" s="110" t="s">
        <v>7521</v>
      </c>
      <c r="K2293" s="22" t="s">
        <v>320</v>
      </c>
      <c r="L2293" s="22" t="s">
        <v>320</v>
      </c>
      <c r="M2293" s="42">
        <v>0.85</v>
      </c>
      <c r="N2293" s="42">
        <v>0.15</v>
      </c>
      <c r="O2293" s="27">
        <v>1049416.97</v>
      </c>
      <c r="P2293" s="27">
        <v>185191.22999999998</v>
      </c>
      <c r="Q2293" s="20">
        <v>1234608.2</v>
      </c>
      <c r="R2293" s="27">
        <v>0</v>
      </c>
      <c r="S2293" s="27">
        <v>0</v>
      </c>
      <c r="T2293" s="20">
        <v>1234608.2</v>
      </c>
      <c r="U2293" s="44" t="s">
        <v>32</v>
      </c>
      <c r="V2293" s="44" t="s">
        <v>29</v>
      </c>
      <c r="W2293" s="21" t="s">
        <v>11988</v>
      </c>
      <c r="X2293" s="31" t="s">
        <v>5041</v>
      </c>
      <c r="Y2293" s="11"/>
    </row>
    <row r="2294" spans="1:25" ht="267.75" x14ac:dyDescent="0.2">
      <c r="A2294" s="158" t="s">
        <v>12021</v>
      </c>
      <c r="B2294" s="26" t="s">
        <v>700</v>
      </c>
      <c r="C2294" s="21" t="s">
        <v>5477</v>
      </c>
      <c r="D2294" s="56" t="s">
        <v>7932</v>
      </c>
      <c r="E2294" s="44" t="s">
        <v>74</v>
      </c>
      <c r="F2294" s="23" t="s">
        <v>12025</v>
      </c>
      <c r="G2294" s="23" t="s">
        <v>12028</v>
      </c>
      <c r="H2294" s="132">
        <v>44595</v>
      </c>
      <c r="I2294" s="132">
        <v>45202</v>
      </c>
      <c r="J2294" s="133" t="str">
        <f ca="1">IF(Ugovori_OPULJP[[#This Row],[DATUM ZAVRŠETKA OPERACIJE]]&lt;TODAY(),"završen","u provedbi")</f>
        <v>u provedbi</v>
      </c>
      <c r="K2294" s="43" t="s">
        <v>320</v>
      </c>
      <c r="L2294" s="43" t="s">
        <v>320</v>
      </c>
      <c r="M2294" s="42">
        <v>0.85</v>
      </c>
      <c r="N2294" s="42">
        <v>0.15</v>
      </c>
      <c r="O2294" s="135">
        <f>Ugovori_OPULJP[[#This Row],[Bespovratna sredstva - Ukupno (EU+Nac) HRK
= Ukupna ugovorena vrijednost bespovratnih sredstava]]*Ugovori_OPULJP[[#This Row],[EU STOPA SUFINANCIRANJA %
EU CO-FINANCING RATE %]]</f>
        <v>997777.32799999986</v>
      </c>
      <c r="P2294" s="135">
        <f>Ugovori_OPULJP[[#This Row],[Bespovratna sredstva - Ukupno (EU+Nac) HRK
= Ukupna ugovorena vrijednost bespovratnih sredstava]]*Ugovori_OPULJP[[#This Row],[STOPA NACIONALNOG SUFINANCIRANJA %]]</f>
        <v>176078.35199999998</v>
      </c>
      <c r="Q2294" s="136">
        <v>1173855.68</v>
      </c>
      <c r="R2294" s="135">
        <v>0</v>
      </c>
      <c r="S2294" s="135">
        <v>0</v>
      </c>
      <c r="T2294" s="136">
        <f>Ugovori_OPULJP[[#This Row],[Bespovratna sredstva - Ukupno (EU+Nac) HRK
= Ukupna ugovorena vrijednost bespovratnih sredstava]]+Ugovori_OPULJP[[#This Row],[Javni doprinos korisnika - HRK]]+Ugovori_OPULJP[[#This Row],[Privatni doprinos korisnika - HRK]]</f>
        <v>1173855.68</v>
      </c>
      <c r="U2294" s="44" t="s">
        <v>32</v>
      </c>
      <c r="V2294" s="44" t="s">
        <v>29</v>
      </c>
      <c r="W2294" s="21" t="s">
        <v>12030</v>
      </c>
      <c r="X2294" s="31" t="s">
        <v>5041</v>
      </c>
      <c r="Y2294" s="11"/>
    </row>
    <row r="2295" spans="1:25" ht="255" x14ac:dyDescent="0.2">
      <c r="A2295" s="55" t="s">
        <v>8085</v>
      </c>
      <c r="B2295" s="26" t="s">
        <v>700</v>
      </c>
      <c r="C2295" s="21" t="s">
        <v>5477</v>
      </c>
      <c r="D2295" s="56" t="s">
        <v>7932</v>
      </c>
      <c r="E2295" s="44" t="s">
        <v>74</v>
      </c>
      <c r="F2295" s="23" t="s">
        <v>8086</v>
      </c>
      <c r="G2295" s="23" t="s">
        <v>8087</v>
      </c>
      <c r="H2295" s="29">
        <v>44553</v>
      </c>
      <c r="I2295" s="29">
        <v>45161</v>
      </c>
      <c r="J2295" s="29" t="str">
        <f ca="1">IF(Ugovori_OPULJP[[#This Row],[DATUM ZAVRŠETKA OPERACIJE]]&lt;TODAY(),"završen","u provedbi")</f>
        <v>u provedbi</v>
      </c>
      <c r="K2295" s="43" t="s">
        <v>97</v>
      </c>
      <c r="L2295" s="22" t="s">
        <v>97</v>
      </c>
      <c r="M2295" s="65" t="s">
        <v>3052</v>
      </c>
      <c r="N2295" s="42">
        <v>0.15</v>
      </c>
      <c r="O2295" s="27">
        <f>Ugovori_OPULJP[[#This Row],[Bespovratna sredstva - Ukupno (EU+Nac) HRK
= Ukupna ugovorena vrijednost bespovratnih sredstava]]*Ugovori_OPULJP[[#This Row],[EU STOPA SUFINANCIRANJA %
EU CO-FINANCING RATE %]]</f>
        <v>3458874.3829999999</v>
      </c>
      <c r="P2295" s="27">
        <f>Ugovori_OPULJP[[#This Row],[Bespovratna sredstva - Ukupno (EU+Nac) HRK
= Ukupna ugovorena vrijednost bespovratnih sredstava]]*Ugovori_OPULJP[[#This Row],[STOPA NACIONALNOG SUFINANCIRANJA %]]</f>
        <v>610389.59699999995</v>
      </c>
      <c r="Q2295" s="20">
        <v>4069263.98</v>
      </c>
      <c r="R2295" s="27">
        <v>0</v>
      </c>
      <c r="S2295" s="27">
        <v>0</v>
      </c>
      <c r="T2295" s="20">
        <f>Ugovori_OPULJP[[#This Row],[Bespovratna sredstva - Ukupno (EU+Nac) HRK
= Ukupna ugovorena vrijednost bespovratnih sredstava]]+Ugovori_OPULJP[[#This Row],[Javni doprinos korisnika - HRK]]+Ugovori_OPULJP[[#This Row],[Privatni doprinos korisnika - HRK]]</f>
        <v>4069263.98</v>
      </c>
      <c r="U2295" s="44" t="s">
        <v>32</v>
      </c>
      <c r="V2295" s="44" t="s">
        <v>29</v>
      </c>
      <c r="W2295" s="21" t="s">
        <v>8088</v>
      </c>
      <c r="X2295" s="31" t="s">
        <v>5041</v>
      </c>
      <c r="Y2295" s="11"/>
    </row>
    <row r="2296" spans="1:25" ht="280.5" x14ac:dyDescent="0.2">
      <c r="A2296" s="158" t="s">
        <v>12036</v>
      </c>
      <c r="B2296" s="26" t="s">
        <v>700</v>
      </c>
      <c r="C2296" s="21" t="s">
        <v>5477</v>
      </c>
      <c r="D2296" s="56" t="s">
        <v>7932</v>
      </c>
      <c r="E2296" s="44" t="s">
        <v>74</v>
      </c>
      <c r="F2296" s="23" t="s">
        <v>12042</v>
      </c>
      <c r="G2296" s="23" t="s">
        <v>415</v>
      </c>
      <c r="H2296" s="132">
        <v>44595</v>
      </c>
      <c r="I2296" s="132">
        <v>45202</v>
      </c>
      <c r="J2296" s="133" t="str">
        <f ca="1">IF(Ugovori_OPULJP[[#This Row],[DATUM ZAVRŠETKA OPERACIJE]]&lt;TODAY(),"završen","u provedbi")</f>
        <v>u provedbi</v>
      </c>
      <c r="K2296" s="43" t="s">
        <v>102</v>
      </c>
      <c r="L2296" s="43" t="s">
        <v>102</v>
      </c>
      <c r="M2296" s="42">
        <v>0.85</v>
      </c>
      <c r="N2296" s="42">
        <v>0.15</v>
      </c>
      <c r="O2296" s="135">
        <f>Ugovori_OPULJP[[#This Row],[Bespovratna sredstva - Ukupno (EU+Nac) HRK
= Ukupna ugovorena vrijednost bespovratnih sredstava]]*Ugovori_OPULJP[[#This Row],[EU STOPA SUFINANCIRANJA %
EU CO-FINANCING RATE %]]</f>
        <v>1499198.4395000001</v>
      </c>
      <c r="P2296" s="135">
        <f>Ugovori_OPULJP[[#This Row],[Bespovratna sredstva - Ukupno (EU+Nac) HRK
= Ukupna ugovorena vrijednost bespovratnih sredstava]]*Ugovori_OPULJP[[#This Row],[STOPA NACIONALNOG SUFINANCIRANJA %]]</f>
        <v>264564.43050000002</v>
      </c>
      <c r="Q2296" s="136">
        <v>1763762.87</v>
      </c>
      <c r="R2296" s="135">
        <v>0</v>
      </c>
      <c r="S2296" s="135">
        <v>0</v>
      </c>
      <c r="T2296" s="136">
        <f>Ugovori_OPULJP[[#This Row],[Bespovratna sredstva - Ukupno (EU+Nac) HRK
= Ukupna ugovorena vrijednost bespovratnih sredstava]]+Ugovori_OPULJP[[#This Row],[Javni doprinos korisnika - HRK]]+Ugovori_OPULJP[[#This Row],[Privatni doprinos korisnika - HRK]]</f>
        <v>1763762.87</v>
      </c>
      <c r="U2296" s="44" t="s">
        <v>32</v>
      </c>
      <c r="V2296" s="44" t="s">
        <v>29</v>
      </c>
      <c r="W2296" s="21" t="s">
        <v>12051</v>
      </c>
      <c r="X2296" s="31" t="s">
        <v>5041</v>
      </c>
      <c r="Y2296" s="11"/>
    </row>
    <row r="2297" spans="1:25" ht="165.75" x14ac:dyDescent="0.2">
      <c r="A2297" s="28" t="s">
        <v>8089</v>
      </c>
      <c r="B2297" s="26" t="s">
        <v>700</v>
      </c>
      <c r="C2297" s="21" t="s">
        <v>5477</v>
      </c>
      <c r="D2297" s="56" t="s">
        <v>7932</v>
      </c>
      <c r="E2297" s="44" t="s">
        <v>74</v>
      </c>
      <c r="F2297" s="23" t="s">
        <v>8090</v>
      </c>
      <c r="G2297" s="23" t="s">
        <v>8091</v>
      </c>
      <c r="H2297" s="29">
        <v>44553</v>
      </c>
      <c r="I2297" s="29">
        <v>45161</v>
      </c>
      <c r="J2297" s="29" t="str">
        <f ca="1">IF(Ugovori_OPULJP[[#This Row],[DATUM ZAVRŠETKA OPERACIJE]]&lt;TODAY(),"završen","u provedbi")</f>
        <v>u provedbi</v>
      </c>
      <c r="K2297" s="22" t="s">
        <v>320</v>
      </c>
      <c r="L2297" s="22" t="s">
        <v>320</v>
      </c>
      <c r="M2297" s="65" t="s">
        <v>3052</v>
      </c>
      <c r="N2297" s="42">
        <v>0.15</v>
      </c>
      <c r="O2297" s="27">
        <f>Ugovori_OPULJP[[#This Row],[Bespovratna sredstva - Ukupno (EU+Nac) HRK
= Ukupna ugovorena vrijednost bespovratnih sredstava]]*Ugovori_OPULJP[[#This Row],[EU STOPA SUFINANCIRANJA %
EU CO-FINANCING RATE %]]</f>
        <v>684029.70549999992</v>
      </c>
      <c r="P2297" s="27">
        <f>Ugovori_OPULJP[[#This Row],[Bespovratna sredstva - Ukupno (EU+Nac) HRK
= Ukupna ugovorena vrijednost bespovratnih sredstava]]*Ugovori_OPULJP[[#This Row],[STOPA NACIONALNOG SUFINANCIRANJA %]]</f>
        <v>120711.12449999999</v>
      </c>
      <c r="Q2297" s="20">
        <v>804740.83</v>
      </c>
      <c r="R2297" s="27">
        <v>0</v>
      </c>
      <c r="S2297" s="27">
        <v>0</v>
      </c>
      <c r="T2297" s="20">
        <f>Ugovori_OPULJP[[#This Row],[Bespovratna sredstva - Ukupno (EU+Nac) HRK
= Ukupna ugovorena vrijednost bespovratnih sredstava]]+Ugovori_OPULJP[[#This Row],[Javni doprinos korisnika - HRK]]+Ugovori_OPULJP[[#This Row],[Privatni doprinos korisnika - HRK]]</f>
        <v>804740.83</v>
      </c>
      <c r="U2297" s="44" t="s">
        <v>32</v>
      </c>
      <c r="V2297" s="44" t="s">
        <v>29</v>
      </c>
      <c r="W2297" s="21" t="s">
        <v>8092</v>
      </c>
      <c r="X2297" s="31" t="s">
        <v>5041</v>
      </c>
      <c r="Y2297" s="11"/>
    </row>
    <row r="2298" spans="1:25" ht="216.75" x14ac:dyDescent="0.2">
      <c r="A2298" s="28" t="s">
        <v>8093</v>
      </c>
      <c r="B2298" s="26" t="s">
        <v>700</v>
      </c>
      <c r="C2298" s="21" t="s">
        <v>5477</v>
      </c>
      <c r="D2298" s="56" t="s">
        <v>7932</v>
      </c>
      <c r="E2298" s="44" t="s">
        <v>74</v>
      </c>
      <c r="F2298" s="23" t="s">
        <v>8094</v>
      </c>
      <c r="G2298" s="23" t="s">
        <v>6565</v>
      </c>
      <c r="H2298" s="29">
        <v>44553</v>
      </c>
      <c r="I2298" s="29">
        <v>45161</v>
      </c>
      <c r="J2298" s="29" t="str">
        <f ca="1">IF(Ugovori_OPULJP[[#This Row],[DATUM ZAVRŠETKA OPERACIJE]]&lt;TODAY(),"završen","u provedbi")</f>
        <v>u provedbi</v>
      </c>
      <c r="K2298" s="43" t="s">
        <v>31</v>
      </c>
      <c r="L2298" s="22" t="s">
        <v>31</v>
      </c>
      <c r="M2298" s="65" t="s">
        <v>3052</v>
      </c>
      <c r="N2298" s="42">
        <v>0.15</v>
      </c>
      <c r="O2298" s="27">
        <f>Ugovori_OPULJP[[#This Row],[Bespovratna sredstva - Ukupno (EU+Nac) HRK
= Ukupna ugovorena vrijednost bespovratnih sredstava]]*Ugovori_OPULJP[[#This Row],[EU STOPA SUFINANCIRANJA %
EU CO-FINANCING RATE %]]</f>
        <v>2906805.4350000001</v>
      </c>
      <c r="P2298" s="27">
        <f>Ugovori_OPULJP[[#This Row],[Bespovratna sredstva - Ukupno (EU+Nac) HRK
= Ukupna ugovorena vrijednost bespovratnih sredstava]]*Ugovori_OPULJP[[#This Row],[STOPA NACIONALNOG SUFINANCIRANJA %]]</f>
        <v>512965.66499999998</v>
      </c>
      <c r="Q2298" s="20">
        <v>3419771.1</v>
      </c>
      <c r="R2298" s="27">
        <v>0</v>
      </c>
      <c r="S2298" s="27">
        <v>0</v>
      </c>
      <c r="T2298" s="20">
        <f>Ugovori_OPULJP[[#This Row],[Bespovratna sredstva - Ukupno (EU+Nac) HRK
= Ukupna ugovorena vrijednost bespovratnih sredstava]]+Ugovori_OPULJP[[#This Row],[Javni doprinos korisnika - HRK]]+Ugovori_OPULJP[[#This Row],[Privatni doprinos korisnika - HRK]]</f>
        <v>3419771.1</v>
      </c>
      <c r="U2298" s="44" t="s">
        <v>32</v>
      </c>
      <c r="V2298" s="44" t="s">
        <v>29</v>
      </c>
      <c r="W2298" s="21" t="s">
        <v>8095</v>
      </c>
      <c r="X2298" s="31" t="s">
        <v>5041</v>
      </c>
      <c r="Y2298" s="11"/>
    </row>
    <row r="2299" spans="1:25" ht="280.5" x14ac:dyDescent="0.2">
      <c r="A2299" s="119" t="s">
        <v>11878</v>
      </c>
      <c r="B2299" s="26" t="s">
        <v>700</v>
      </c>
      <c r="C2299" s="21" t="s">
        <v>5477</v>
      </c>
      <c r="D2299" s="56" t="s">
        <v>7932</v>
      </c>
      <c r="E2299" s="44" t="s">
        <v>74</v>
      </c>
      <c r="F2299" s="23" t="s">
        <v>11879</v>
      </c>
      <c r="G2299" s="23" t="s">
        <v>869</v>
      </c>
      <c r="H2299" s="29">
        <v>44575</v>
      </c>
      <c r="I2299" s="29">
        <v>45121</v>
      </c>
      <c r="J2299" s="29" t="str">
        <f ca="1">IF(Ugovori_OPULJP[[#This Row],[DATUM ZAVRŠETKA OPERACIJE]]&lt;TODAY(),"završen","u provedbi")</f>
        <v>u provedbi</v>
      </c>
      <c r="K2299" s="43" t="s">
        <v>556</v>
      </c>
      <c r="L2299" s="43" t="s">
        <v>556</v>
      </c>
      <c r="M2299" s="42">
        <v>0.85</v>
      </c>
      <c r="N2299" s="42">
        <v>0.15</v>
      </c>
      <c r="O2299" s="27">
        <f>Ugovori_OPULJP[[#This Row],[Bespovratna sredstva - Ukupno (EU+Nac) HRK
= Ukupna ugovorena vrijednost bespovratnih sredstava]]*Ugovori_OPULJP[[#This Row],[EU STOPA SUFINANCIRANJA %
EU CO-FINANCING RATE %]]</f>
        <v>5099923.5</v>
      </c>
      <c r="P2299" s="27">
        <f>Ugovori_OPULJP[[#This Row],[Bespovratna sredstva - Ukupno (EU+Nac) HRK
= Ukupna ugovorena vrijednost bespovratnih sredstava]]*Ugovori_OPULJP[[#This Row],[STOPA NACIONALNOG SUFINANCIRANJA %]]</f>
        <v>899986.5</v>
      </c>
      <c r="Q2299" s="20">
        <v>5999910</v>
      </c>
      <c r="R2299" s="27">
        <v>0</v>
      </c>
      <c r="S2299" s="27">
        <v>0</v>
      </c>
      <c r="T2299" s="20">
        <f>Ugovori_OPULJP[[#This Row],[Bespovratna sredstva - Ukupno (EU+Nac) HRK
= Ukupna ugovorena vrijednost bespovratnih sredstava]]+Ugovori_OPULJP[[#This Row],[Javni doprinos korisnika - HRK]]+Ugovori_OPULJP[[#This Row],[Privatni doprinos korisnika - HRK]]</f>
        <v>5999910</v>
      </c>
      <c r="U2299" s="44" t="s">
        <v>32</v>
      </c>
      <c r="V2299" s="44" t="s">
        <v>29</v>
      </c>
      <c r="W2299" s="21" t="s">
        <v>11880</v>
      </c>
      <c r="X2299" s="31" t="s">
        <v>5041</v>
      </c>
      <c r="Y2299" s="11"/>
    </row>
    <row r="2300" spans="1:25" ht="267.75" x14ac:dyDescent="0.2">
      <c r="A2300" s="28" t="s">
        <v>8096</v>
      </c>
      <c r="B2300" s="26" t="s">
        <v>700</v>
      </c>
      <c r="C2300" s="21" t="s">
        <v>5477</v>
      </c>
      <c r="D2300" s="56" t="s">
        <v>7932</v>
      </c>
      <c r="E2300" s="44" t="s">
        <v>74</v>
      </c>
      <c r="F2300" s="23" t="s">
        <v>8097</v>
      </c>
      <c r="G2300" s="23" t="s">
        <v>3203</v>
      </c>
      <c r="H2300" s="29">
        <v>44553</v>
      </c>
      <c r="I2300" s="29">
        <v>45161</v>
      </c>
      <c r="J2300" s="29" t="str">
        <f ca="1">IF(Ugovori_OPULJP[[#This Row],[DATUM ZAVRŠETKA OPERACIJE]]&lt;TODAY(),"završen","u provedbi")</f>
        <v>u provedbi</v>
      </c>
      <c r="K2300" s="22" t="s">
        <v>128</v>
      </c>
      <c r="L2300" s="22" t="s">
        <v>128</v>
      </c>
      <c r="M2300" s="65" t="s">
        <v>3052</v>
      </c>
      <c r="N2300" s="42">
        <v>0.15</v>
      </c>
      <c r="O2300" s="27">
        <f>Ugovori_OPULJP[[#This Row],[Bespovratna sredstva - Ukupno (EU+Nac) HRK
= Ukupna ugovorena vrijednost bespovratnih sredstava]]*Ugovori_OPULJP[[#This Row],[EU STOPA SUFINANCIRANJA %
EU CO-FINANCING RATE %]]</f>
        <v>952287.98</v>
      </c>
      <c r="P2300" s="27">
        <f>Ugovori_OPULJP[[#This Row],[Bespovratna sredstva - Ukupno (EU+Nac) HRK
= Ukupna ugovorena vrijednost bespovratnih sredstava]]*Ugovori_OPULJP[[#This Row],[STOPA NACIONALNOG SUFINANCIRANJA %]]</f>
        <v>168050.82</v>
      </c>
      <c r="Q2300" s="20">
        <v>1120338.8</v>
      </c>
      <c r="R2300" s="27">
        <v>0</v>
      </c>
      <c r="S2300" s="27">
        <v>0</v>
      </c>
      <c r="T2300" s="20">
        <f>Ugovori_OPULJP[[#This Row],[Bespovratna sredstva - Ukupno (EU+Nac) HRK
= Ukupna ugovorena vrijednost bespovratnih sredstava]]+Ugovori_OPULJP[[#This Row],[Javni doprinos korisnika - HRK]]+Ugovori_OPULJP[[#This Row],[Privatni doprinos korisnika - HRK]]</f>
        <v>1120338.8</v>
      </c>
      <c r="U2300" s="44" t="s">
        <v>32</v>
      </c>
      <c r="V2300" s="44" t="s">
        <v>29</v>
      </c>
      <c r="W2300" s="21" t="s">
        <v>8098</v>
      </c>
      <c r="X2300" s="31" t="s">
        <v>5041</v>
      </c>
      <c r="Y2300" s="11"/>
    </row>
    <row r="2301" spans="1:25" ht="165.75" x14ac:dyDescent="0.2">
      <c r="A2301" s="28" t="s">
        <v>11989</v>
      </c>
      <c r="B2301" s="26" t="s">
        <v>700</v>
      </c>
      <c r="C2301" s="21" t="s">
        <v>5477</v>
      </c>
      <c r="D2301" s="21" t="s">
        <v>7932</v>
      </c>
      <c r="E2301" s="44" t="s">
        <v>74</v>
      </c>
      <c r="F2301" s="23" t="s">
        <v>11990</v>
      </c>
      <c r="G2301" s="23" t="s">
        <v>6580</v>
      </c>
      <c r="H2301" s="29">
        <v>44580</v>
      </c>
      <c r="I2301" s="29">
        <v>45188</v>
      </c>
      <c r="J2301" s="110" t="s">
        <v>7521</v>
      </c>
      <c r="K2301" s="22" t="s">
        <v>171</v>
      </c>
      <c r="L2301" s="22" t="s">
        <v>171</v>
      </c>
      <c r="M2301" s="42">
        <v>0.85</v>
      </c>
      <c r="N2301" s="42">
        <v>0.15</v>
      </c>
      <c r="O2301" s="27">
        <v>800895.88249999995</v>
      </c>
      <c r="P2301" s="27">
        <v>141334.56749999998</v>
      </c>
      <c r="Q2301" s="20">
        <v>942230.45</v>
      </c>
      <c r="R2301" s="27">
        <v>0</v>
      </c>
      <c r="S2301" s="27">
        <v>0</v>
      </c>
      <c r="T2301" s="20">
        <v>942230.45</v>
      </c>
      <c r="U2301" s="44" t="s">
        <v>32</v>
      </c>
      <c r="V2301" s="44" t="s">
        <v>29</v>
      </c>
      <c r="W2301" s="21" t="s">
        <v>11991</v>
      </c>
      <c r="X2301" s="31" t="s">
        <v>5041</v>
      </c>
      <c r="Y2301" s="11"/>
    </row>
    <row r="2302" spans="1:25" ht="127.5" x14ac:dyDescent="0.2">
      <c r="A2302" s="55" t="s">
        <v>8099</v>
      </c>
      <c r="B2302" s="26" t="s">
        <v>700</v>
      </c>
      <c r="C2302" s="21" t="s">
        <v>5477</v>
      </c>
      <c r="D2302" s="56" t="s">
        <v>7932</v>
      </c>
      <c r="E2302" s="44" t="s">
        <v>74</v>
      </c>
      <c r="F2302" s="23" t="s">
        <v>8100</v>
      </c>
      <c r="G2302" s="23" t="s">
        <v>8101</v>
      </c>
      <c r="H2302" s="29">
        <v>44553</v>
      </c>
      <c r="I2302" s="29">
        <v>45161</v>
      </c>
      <c r="J2302" s="29" t="str">
        <f ca="1">IF(Ugovori_OPULJP[[#This Row],[DATUM ZAVRŠETKA OPERACIJE]]&lt;TODAY(),"završen","u provedbi")</f>
        <v>u provedbi</v>
      </c>
      <c r="K2302" s="22" t="s">
        <v>102</v>
      </c>
      <c r="L2302" s="22" t="s">
        <v>102</v>
      </c>
      <c r="M2302" s="65" t="s">
        <v>3052</v>
      </c>
      <c r="N2302" s="42">
        <v>0.15</v>
      </c>
      <c r="O2302" s="27">
        <f>Ugovori_OPULJP[[#This Row],[Bespovratna sredstva - Ukupno (EU+Nac) HRK
= Ukupna ugovorena vrijednost bespovratnih sredstava]]*Ugovori_OPULJP[[#This Row],[EU STOPA SUFINANCIRANJA %
EU CO-FINANCING RATE %]]</f>
        <v>1380092.385</v>
      </c>
      <c r="P2302" s="27">
        <f>Ugovori_OPULJP[[#This Row],[Bespovratna sredstva - Ukupno (EU+Nac) HRK
= Ukupna ugovorena vrijednost bespovratnih sredstava]]*Ugovori_OPULJP[[#This Row],[STOPA NACIONALNOG SUFINANCIRANJA %]]</f>
        <v>243545.715</v>
      </c>
      <c r="Q2302" s="20">
        <v>1623638.1</v>
      </c>
      <c r="R2302" s="27">
        <v>0</v>
      </c>
      <c r="S2302" s="27">
        <v>0</v>
      </c>
      <c r="T2302" s="20">
        <f>Ugovori_OPULJP[[#This Row],[Bespovratna sredstva - Ukupno (EU+Nac) HRK
= Ukupna ugovorena vrijednost bespovratnih sredstava]]+Ugovori_OPULJP[[#This Row],[Javni doprinos korisnika - HRK]]+Ugovori_OPULJP[[#This Row],[Privatni doprinos korisnika - HRK]]</f>
        <v>1623638.1</v>
      </c>
      <c r="U2302" s="44" t="s">
        <v>32</v>
      </c>
      <c r="V2302" s="44" t="s">
        <v>29</v>
      </c>
      <c r="W2302" s="21" t="s">
        <v>8102</v>
      </c>
      <c r="X2302" s="31" t="s">
        <v>5041</v>
      </c>
      <c r="Y2302" s="11"/>
    </row>
    <row r="2303" spans="1:25" ht="178.5" x14ac:dyDescent="0.2">
      <c r="A2303" s="28" t="s">
        <v>8103</v>
      </c>
      <c r="B2303" s="26" t="s">
        <v>700</v>
      </c>
      <c r="C2303" s="21" t="s">
        <v>5477</v>
      </c>
      <c r="D2303" s="56" t="s">
        <v>7932</v>
      </c>
      <c r="E2303" s="44" t="s">
        <v>74</v>
      </c>
      <c r="F2303" s="23" t="s">
        <v>8104</v>
      </c>
      <c r="G2303" s="23" t="s">
        <v>8105</v>
      </c>
      <c r="H2303" s="29">
        <v>44553</v>
      </c>
      <c r="I2303" s="29">
        <v>45161</v>
      </c>
      <c r="J2303" s="29" t="str">
        <f ca="1">IF(Ugovori_OPULJP[[#This Row],[DATUM ZAVRŠETKA OPERACIJE]]&lt;TODAY(),"završen","u provedbi")</f>
        <v>u provedbi</v>
      </c>
      <c r="K2303" s="22" t="s">
        <v>128</v>
      </c>
      <c r="L2303" s="22" t="s">
        <v>128</v>
      </c>
      <c r="M2303" s="65" t="s">
        <v>3052</v>
      </c>
      <c r="N2303" s="42">
        <v>0.15</v>
      </c>
      <c r="O2303" s="27">
        <f>Ugovori_OPULJP[[#This Row],[Bespovratna sredstva - Ukupno (EU+Nac) HRK
= Ukupna ugovorena vrijednost bespovratnih sredstava]]*Ugovori_OPULJP[[#This Row],[EU STOPA SUFINANCIRANJA %
EU CO-FINANCING RATE %]]</f>
        <v>2687980.3299999996</v>
      </c>
      <c r="P2303" s="27">
        <f>Ugovori_OPULJP[[#This Row],[Bespovratna sredstva - Ukupno (EU+Nac) HRK
= Ukupna ugovorena vrijednost bespovratnih sredstava]]*Ugovori_OPULJP[[#This Row],[STOPA NACIONALNOG SUFINANCIRANJA %]]</f>
        <v>474349.47</v>
      </c>
      <c r="Q2303" s="20">
        <v>3162329.8</v>
      </c>
      <c r="R2303" s="27">
        <v>0</v>
      </c>
      <c r="S2303" s="27">
        <v>0</v>
      </c>
      <c r="T2303" s="20">
        <f>Ugovori_OPULJP[[#This Row],[Bespovratna sredstva - Ukupno (EU+Nac) HRK
= Ukupna ugovorena vrijednost bespovratnih sredstava]]+Ugovori_OPULJP[[#This Row],[Javni doprinos korisnika - HRK]]+Ugovori_OPULJP[[#This Row],[Privatni doprinos korisnika - HRK]]</f>
        <v>3162329.8</v>
      </c>
      <c r="U2303" s="44" t="s">
        <v>32</v>
      </c>
      <c r="V2303" s="44" t="s">
        <v>29</v>
      </c>
      <c r="W2303" s="21" t="s">
        <v>8106</v>
      </c>
      <c r="X2303" s="31" t="s">
        <v>5041</v>
      </c>
      <c r="Y2303" s="11"/>
    </row>
    <row r="2304" spans="1:25" ht="165.75" x14ac:dyDescent="0.2">
      <c r="A2304" s="158" t="s">
        <v>12037</v>
      </c>
      <c r="B2304" s="26" t="s">
        <v>700</v>
      </c>
      <c r="C2304" s="21" t="s">
        <v>5477</v>
      </c>
      <c r="D2304" s="56" t="s">
        <v>7932</v>
      </c>
      <c r="E2304" s="44" t="s">
        <v>74</v>
      </c>
      <c r="F2304" s="23" t="s">
        <v>12043</v>
      </c>
      <c r="G2304" s="23" t="s">
        <v>12047</v>
      </c>
      <c r="H2304" s="132">
        <v>44595</v>
      </c>
      <c r="I2304" s="132">
        <v>45202</v>
      </c>
      <c r="J2304" s="133" t="str">
        <f ca="1">IF(Ugovori_OPULJP[[#This Row],[DATUM ZAVRŠETKA OPERACIJE]]&lt;TODAY(),"završen","u provedbi")</f>
        <v>u provedbi</v>
      </c>
      <c r="K2304" s="18" t="s">
        <v>31</v>
      </c>
      <c r="L2304" s="18" t="s">
        <v>31</v>
      </c>
      <c r="M2304" s="42">
        <v>0.85</v>
      </c>
      <c r="N2304" s="42">
        <v>0.15</v>
      </c>
      <c r="O2304" s="135">
        <f>Ugovori_OPULJP[[#This Row],[Bespovratna sredstva - Ukupno (EU+Nac) HRK
= Ukupna ugovorena vrijednost bespovratnih sredstava]]*Ugovori_OPULJP[[#This Row],[EU STOPA SUFINANCIRANJA %
EU CO-FINANCING RATE %]]</f>
        <v>1109450.4725000001</v>
      </c>
      <c r="P2304" s="135">
        <f>Ugovori_OPULJP[[#This Row],[Bespovratna sredstva - Ukupno (EU+Nac) HRK
= Ukupna ugovorena vrijednost bespovratnih sredstava]]*Ugovori_OPULJP[[#This Row],[STOPA NACIONALNOG SUFINANCIRANJA %]]</f>
        <v>195785.3775</v>
      </c>
      <c r="Q2304" s="136">
        <v>1305235.8500000001</v>
      </c>
      <c r="R2304" s="135">
        <v>0</v>
      </c>
      <c r="S2304" s="135">
        <v>0</v>
      </c>
      <c r="T2304" s="136">
        <f>Ugovori_OPULJP[[#This Row],[Bespovratna sredstva - Ukupno (EU+Nac) HRK
= Ukupna ugovorena vrijednost bespovratnih sredstava]]+Ugovori_OPULJP[[#This Row],[Javni doprinos korisnika - HRK]]+Ugovori_OPULJP[[#This Row],[Privatni doprinos korisnika - HRK]]</f>
        <v>1305235.8500000001</v>
      </c>
      <c r="U2304" s="44" t="s">
        <v>32</v>
      </c>
      <c r="V2304" s="44" t="s">
        <v>29</v>
      </c>
      <c r="W2304" s="21" t="s">
        <v>12052</v>
      </c>
      <c r="X2304" s="31" t="s">
        <v>5041</v>
      </c>
      <c r="Y2304" s="11"/>
    </row>
    <row r="2305" spans="1:25" ht="242.25" x14ac:dyDescent="0.2">
      <c r="A2305" s="158" t="s">
        <v>12038</v>
      </c>
      <c r="B2305" s="26" t="s">
        <v>700</v>
      </c>
      <c r="C2305" s="21" t="s">
        <v>5477</v>
      </c>
      <c r="D2305" s="56" t="s">
        <v>7932</v>
      </c>
      <c r="E2305" s="44" t="s">
        <v>74</v>
      </c>
      <c r="F2305" s="23" t="s">
        <v>12044</v>
      </c>
      <c r="G2305" s="23" t="s">
        <v>6516</v>
      </c>
      <c r="H2305" s="132">
        <v>44595</v>
      </c>
      <c r="I2305" s="132">
        <v>45202</v>
      </c>
      <c r="J2305" s="133" t="str">
        <f ca="1">IF(Ugovori_OPULJP[[#This Row],[DATUM ZAVRŠETKA OPERACIJE]]&lt;TODAY(),"završen","u provedbi")</f>
        <v>u provedbi</v>
      </c>
      <c r="K2305" s="43" t="s">
        <v>320</v>
      </c>
      <c r="L2305" s="43" t="s">
        <v>320</v>
      </c>
      <c r="M2305" s="42">
        <v>0.85</v>
      </c>
      <c r="N2305" s="42">
        <v>0.15</v>
      </c>
      <c r="O2305" s="135">
        <f>Ugovori_OPULJP[[#This Row],[Bespovratna sredstva - Ukupno (EU+Nac) HRK
= Ukupna ugovorena vrijednost bespovratnih sredstava]]*Ugovori_OPULJP[[#This Row],[EU STOPA SUFINANCIRANJA %
EU CO-FINANCING RATE %]]</f>
        <v>459423.68249999994</v>
      </c>
      <c r="P2305" s="135">
        <f>Ugovori_OPULJP[[#This Row],[Bespovratna sredstva - Ukupno (EU+Nac) HRK
= Ukupna ugovorena vrijednost bespovratnih sredstava]]*Ugovori_OPULJP[[#This Row],[STOPA NACIONALNOG SUFINANCIRANJA %]]</f>
        <v>81074.767499999987</v>
      </c>
      <c r="Q2305" s="136">
        <v>540498.44999999995</v>
      </c>
      <c r="R2305" s="135">
        <v>0</v>
      </c>
      <c r="S2305" s="135">
        <v>0</v>
      </c>
      <c r="T2305" s="136">
        <f>Ugovori_OPULJP[[#This Row],[Bespovratna sredstva - Ukupno (EU+Nac) HRK
= Ukupna ugovorena vrijednost bespovratnih sredstava]]+Ugovori_OPULJP[[#This Row],[Javni doprinos korisnika - HRK]]+Ugovori_OPULJP[[#This Row],[Privatni doprinos korisnika - HRK]]</f>
        <v>540498.44999999995</v>
      </c>
      <c r="U2305" s="44" t="s">
        <v>32</v>
      </c>
      <c r="V2305" s="44" t="s">
        <v>29</v>
      </c>
      <c r="W2305" s="21" t="s">
        <v>12053</v>
      </c>
      <c r="X2305" s="31" t="s">
        <v>5041</v>
      </c>
      <c r="Y2305" s="11"/>
    </row>
    <row r="2306" spans="1:25" ht="216.75" x14ac:dyDescent="0.2">
      <c r="A2306" s="28" t="s">
        <v>8107</v>
      </c>
      <c r="B2306" s="26" t="s">
        <v>700</v>
      </c>
      <c r="C2306" s="21" t="s">
        <v>5477</v>
      </c>
      <c r="D2306" s="56" t="s">
        <v>7932</v>
      </c>
      <c r="E2306" s="44" t="s">
        <v>74</v>
      </c>
      <c r="F2306" s="23" t="s">
        <v>8108</v>
      </c>
      <c r="G2306" s="23" t="s">
        <v>8109</v>
      </c>
      <c r="H2306" s="29">
        <v>44553</v>
      </c>
      <c r="I2306" s="29">
        <v>45161</v>
      </c>
      <c r="J2306" s="29" t="str">
        <f ca="1">IF(Ugovori_OPULJP[[#This Row],[DATUM ZAVRŠETKA OPERACIJE]]&lt;TODAY(),"završen","u provedbi")</f>
        <v>u provedbi</v>
      </c>
      <c r="K2306" s="22" t="s">
        <v>198</v>
      </c>
      <c r="L2306" s="22" t="s">
        <v>198</v>
      </c>
      <c r="M2306" s="65" t="s">
        <v>3052</v>
      </c>
      <c r="N2306" s="42">
        <v>0.15</v>
      </c>
      <c r="O2306" s="27">
        <f>Ugovori_OPULJP[[#This Row],[Bespovratna sredstva - Ukupno (EU+Nac) HRK
= Ukupna ugovorena vrijednost bespovratnih sredstava]]*Ugovori_OPULJP[[#This Row],[EU STOPA SUFINANCIRANJA %
EU CO-FINANCING RATE %]]</f>
        <v>531799.96699999995</v>
      </c>
      <c r="P2306" s="27">
        <f>Ugovori_OPULJP[[#This Row],[Bespovratna sredstva - Ukupno (EU+Nac) HRK
= Ukupna ugovorena vrijednost bespovratnih sredstava]]*Ugovori_OPULJP[[#This Row],[STOPA NACIONALNOG SUFINANCIRANJA %]]</f>
        <v>93847.053</v>
      </c>
      <c r="Q2306" s="20">
        <v>625647.02</v>
      </c>
      <c r="R2306" s="27">
        <v>0</v>
      </c>
      <c r="S2306" s="27">
        <v>0</v>
      </c>
      <c r="T2306" s="20">
        <f>Ugovori_OPULJP[[#This Row],[Bespovratna sredstva - Ukupno (EU+Nac) HRK
= Ukupna ugovorena vrijednost bespovratnih sredstava]]+Ugovori_OPULJP[[#This Row],[Javni doprinos korisnika - HRK]]+Ugovori_OPULJP[[#This Row],[Privatni doprinos korisnika - HRK]]</f>
        <v>625647.02</v>
      </c>
      <c r="U2306" s="44" t="s">
        <v>32</v>
      </c>
      <c r="V2306" s="44" t="s">
        <v>29</v>
      </c>
      <c r="W2306" s="21" t="s">
        <v>8110</v>
      </c>
      <c r="X2306" s="31" t="s">
        <v>5041</v>
      </c>
      <c r="Y2306" s="11"/>
    </row>
    <row r="2307" spans="1:25" ht="267.75" x14ac:dyDescent="0.2">
      <c r="A2307" s="158" t="s">
        <v>12039</v>
      </c>
      <c r="B2307" s="26" t="s">
        <v>700</v>
      </c>
      <c r="C2307" s="21" t="s">
        <v>5477</v>
      </c>
      <c r="D2307" s="56" t="s">
        <v>7932</v>
      </c>
      <c r="E2307" s="44" t="s">
        <v>74</v>
      </c>
      <c r="F2307" s="23" t="s">
        <v>12045</v>
      </c>
      <c r="G2307" s="23" t="s">
        <v>11907</v>
      </c>
      <c r="H2307" s="132">
        <v>44595</v>
      </c>
      <c r="I2307" s="132">
        <v>45202</v>
      </c>
      <c r="J2307" s="133" t="str">
        <f ca="1">IF(Ugovori_OPULJP[[#This Row],[DATUM ZAVRŠETKA OPERACIJE]]&lt;TODAY(),"završen","u provedbi")</f>
        <v>u provedbi</v>
      </c>
      <c r="K2307" s="43" t="s">
        <v>354</v>
      </c>
      <c r="L2307" s="43" t="s">
        <v>354</v>
      </c>
      <c r="M2307" s="42">
        <v>0.85</v>
      </c>
      <c r="N2307" s="42">
        <v>0.15</v>
      </c>
      <c r="O2307" s="135">
        <f>Ugovori_OPULJP[[#This Row],[Bespovratna sredstva - Ukupno (EU+Nac) HRK
= Ukupna ugovorena vrijednost bespovratnih sredstava]]*Ugovori_OPULJP[[#This Row],[EU STOPA SUFINANCIRANJA %
EU CO-FINANCING RATE %]]</f>
        <v>1303387.1185000001</v>
      </c>
      <c r="P2307" s="135">
        <f>Ugovori_OPULJP[[#This Row],[Bespovratna sredstva - Ukupno (EU+Nac) HRK
= Ukupna ugovorena vrijednost bespovratnih sredstava]]*Ugovori_OPULJP[[#This Row],[STOPA NACIONALNOG SUFINANCIRANJA %]]</f>
        <v>230009.4915</v>
      </c>
      <c r="Q2307" s="136">
        <v>1533396.61</v>
      </c>
      <c r="R2307" s="135">
        <v>0</v>
      </c>
      <c r="S2307" s="135">
        <v>0</v>
      </c>
      <c r="T2307" s="136">
        <f>Ugovori_OPULJP[[#This Row],[Bespovratna sredstva - Ukupno (EU+Nac) HRK
= Ukupna ugovorena vrijednost bespovratnih sredstava]]+Ugovori_OPULJP[[#This Row],[Javni doprinos korisnika - HRK]]+Ugovori_OPULJP[[#This Row],[Privatni doprinos korisnika - HRK]]</f>
        <v>1533396.61</v>
      </c>
      <c r="U2307" s="44" t="s">
        <v>32</v>
      </c>
      <c r="V2307" s="44" t="s">
        <v>29</v>
      </c>
      <c r="W2307" s="21" t="s">
        <v>12054</v>
      </c>
      <c r="X2307" s="31" t="s">
        <v>5041</v>
      </c>
      <c r="Y2307" s="11"/>
    </row>
    <row r="2308" spans="1:25" ht="216.75" x14ac:dyDescent="0.2">
      <c r="A2308" s="28" t="s">
        <v>8111</v>
      </c>
      <c r="B2308" s="26" t="s">
        <v>700</v>
      </c>
      <c r="C2308" s="21" t="s">
        <v>5477</v>
      </c>
      <c r="D2308" s="56" t="s">
        <v>7932</v>
      </c>
      <c r="E2308" s="44" t="s">
        <v>74</v>
      </c>
      <c r="F2308" s="23" t="s">
        <v>8112</v>
      </c>
      <c r="G2308" s="37" t="s">
        <v>8113</v>
      </c>
      <c r="H2308" s="29">
        <v>44553</v>
      </c>
      <c r="I2308" s="29">
        <v>45161</v>
      </c>
      <c r="J2308" s="29" t="str">
        <f ca="1">IF(Ugovori_OPULJP[[#This Row],[DATUM ZAVRŠETKA OPERACIJE]]&lt;TODAY(),"završen","u provedbi")</f>
        <v>u provedbi</v>
      </c>
      <c r="K2308" s="22" t="s">
        <v>184</v>
      </c>
      <c r="L2308" s="22" t="s">
        <v>184</v>
      </c>
      <c r="M2308" s="65" t="s">
        <v>3052</v>
      </c>
      <c r="N2308" s="42">
        <v>0.15</v>
      </c>
      <c r="O2308" s="27">
        <f>Ugovori_OPULJP[[#This Row],[Bespovratna sredstva - Ukupno (EU+Nac) HRK
= Ukupna ugovorena vrijednost bespovratnih sredstava]]*Ugovori_OPULJP[[#This Row],[EU STOPA SUFINANCIRANJA %
EU CO-FINANCING RATE %]]</f>
        <v>1284585.3905</v>
      </c>
      <c r="P2308" s="27">
        <f>Ugovori_OPULJP[[#This Row],[Bespovratna sredstva - Ukupno (EU+Nac) HRK
= Ukupna ugovorena vrijednost bespovratnih sredstava]]*Ugovori_OPULJP[[#This Row],[STOPA NACIONALNOG SUFINANCIRANJA %]]</f>
        <v>226691.53949999998</v>
      </c>
      <c r="Q2308" s="20">
        <v>1511276.93</v>
      </c>
      <c r="R2308" s="27">
        <v>0</v>
      </c>
      <c r="S2308" s="27">
        <v>0</v>
      </c>
      <c r="T2308" s="20">
        <f>Ugovori_OPULJP[[#This Row],[Bespovratna sredstva - Ukupno (EU+Nac) HRK
= Ukupna ugovorena vrijednost bespovratnih sredstava]]+Ugovori_OPULJP[[#This Row],[Javni doprinos korisnika - HRK]]+Ugovori_OPULJP[[#This Row],[Privatni doprinos korisnika - HRK]]</f>
        <v>1511276.93</v>
      </c>
      <c r="U2308" s="44" t="s">
        <v>32</v>
      </c>
      <c r="V2308" s="44" t="s">
        <v>29</v>
      </c>
      <c r="W2308" s="21" t="s">
        <v>8114</v>
      </c>
      <c r="X2308" s="31" t="s">
        <v>5041</v>
      </c>
      <c r="Y2308" s="11"/>
    </row>
    <row r="2309" spans="1:25" ht="267.75" x14ac:dyDescent="0.2">
      <c r="A2309" s="28" t="s">
        <v>12013</v>
      </c>
      <c r="B2309" s="26" t="s">
        <v>700</v>
      </c>
      <c r="C2309" s="21" t="s">
        <v>5477</v>
      </c>
      <c r="D2309" s="56" t="s">
        <v>7932</v>
      </c>
      <c r="E2309" s="44" t="s">
        <v>74</v>
      </c>
      <c r="F2309" s="23" t="s">
        <v>12015</v>
      </c>
      <c r="G2309" s="23" t="s">
        <v>12057</v>
      </c>
      <c r="H2309" s="29">
        <v>44595</v>
      </c>
      <c r="I2309" s="29">
        <v>45202</v>
      </c>
      <c r="J2309" s="110" t="str">
        <f ca="1">IF(Ugovori_OPULJP[[#This Row],[DATUM ZAVRŠETKA OPERACIJE]]&lt;TODAY(),"završen","u provedbi")</f>
        <v>u provedbi</v>
      </c>
      <c r="K2309" s="22" t="s">
        <v>324</v>
      </c>
      <c r="L2309" s="22" t="s">
        <v>324</v>
      </c>
      <c r="M2309" s="42">
        <v>0.85</v>
      </c>
      <c r="N2309" s="42">
        <v>0.15</v>
      </c>
      <c r="O2309" s="27">
        <f>Ugovori_OPULJP[[#This Row],[Bespovratna sredstva - Ukupno (EU+Nac) HRK
= Ukupna ugovorena vrijednost bespovratnih sredstava]]*Ugovori_OPULJP[[#This Row],[EU STOPA SUFINANCIRANJA %
EU CO-FINANCING RATE %]]</f>
        <v>4048673.9044999997</v>
      </c>
      <c r="P2309" s="27">
        <f>Ugovori_OPULJP[[#This Row],[Bespovratna sredstva - Ukupno (EU+Nac) HRK
= Ukupna ugovorena vrijednost bespovratnih sredstava]]*Ugovori_OPULJP[[#This Row],[STOPA NACIONALNOG SUFINANCIRANJA %]]</f>
        <v>714471.86549999996</v>
      </c>
      <c r="Q2309" s="20">
        <v>4763145.7699999996</v>
      </c>
      <c r="R2309" s="27">
        <v>0</v>
      </c>
      <c r="S2309" s="27">
        <v>0</v>
      </c>
      <c r="T2309" s="20">
        <f>Ugovori_OPULJP[[#This Row],[Bespovratna sredstva - Ukupno (EU+Nac) HRK
= Ukupna ugovorena vrijednost bespovratnih sredstava]]+Ugovori_OPULJP[[#This Row],[Javni doprinos korisnika - HRK]]+Ugovori_OPULJP[[#This Row],[Privatni doprinos korisnika - HRK]]</f>
        <v>4763145.7699999996</v>
      </c>
      <c r="U2309" s="44" t="s">
        <v>32</v>
      </c>
      <c r="V2309" s="44" t="s">
        <v>29</v>
      </c>
      <c r="W2309" s="21" t="s">
        <v>12019</v>
      </c>
      <c r="X2309" s="31" t="s">
        <v>5041</v>
      </c>
      <c r="Y2309" s="11"/>
    </row>
    <row r="2310" spans="1:25" ht="293.25" x14ac:dyDescent="0.2">
      <c r="A2310" s="118" t="s">
        <v>11943</v>
      </c>
      <c r="B2310" s="26" t="s">
        <v>700</v>
      </c>
      <c r="C2310" s="21" t="s">
        <v>5477</v>
      </c>
      <c r="D2310" s="21" t="s">
        <v>7932</v>
      </c>
      <c r="E2310" s="44" t="s">
        <v>74</v>
      </c>
      <c r="F2310" s="23" t="s">
        <v>11974</v>
      </c>
      <c r="G2310" s="23" t="s">
        <v>9045</v>
      </c>
      <c r="H2310" s="108">
        <v>44585</v>
      </c>
      <c r="I2310" s="108">
        <v>45193</v>
      </c>
      <c r="J2310" s="109" t="str">
        <f ca="1">IF(Ugovori_OPULJP[[#This Row],[DATUM ZAVRŠETKA OPERACIJE]]&lt;TODAY(),"završen","u provedbi")</f>
        <v>u provedbi</v>
      </c>
      <c r="K2310" s="22" t="s">
        <v>324</v>
      </c>
      <c r="L2310" s="22" t="s">
        <v>324</v>
      </c>
      <c r="M2310" s="42">
        <v>0.85</v>
      </c>
      <c r="N2310" s="42">
        <v>0.15</v>
      </c>
      <c r="O2310" s="113">
        <f>Ugovori_OPULJP[[#This Row],[Bespovratna sredstva - Ukupno (EU+Nac) HRK
= Ukupna ugovorena vrijednost bespovratnih sredstava]]*Ugovori_OPULJP[[#This Row],[EU STOPA SUFINANCIRANJA %
EU CO-FINANCING RATE %]]</f>
        <v>1019559.2069999999</v>
      </c>
      <c r="P2310" s="113">
        <f>Ugovori_OPULJP[[#This Row],[Bespovratna sredstva - Ukupno (EU+Nac) HRK
= Ukupna ugovorena vrijednost bespovratnih sredstava]]*Ugovori_OPULJP[[#This Row],[STOPA NACIONALNOG SUFINANCIRANJA %]]</f>
        <v>179922.21299999999</v>
      </c>
      <c r="Q2310" s="114">
        <v>1199481.42</v>
      </c>
      <c r="R2310" s="113">
        <v>0</v>
      </c>
      <c r="S2310" s="113">
        <v>0</v>
      </c>
      <c r="T2310" s="114">
        <f>Ugovori_OPULJP[[#This Row],[Bespovratna sredstva - Ukupno (EU+Nac) HRK
= Ukupna ugovorena vrijednost bespovratnih sredstava]]+Ugovori_OPULJP[[#This Row],[Javni doprinos korisnika - HRK]]+Ugovori_OPULJP[[#This Row],[Privatni doprinos korisnika - HRK]]</f>
        <v>1199481.42</v>
      </c>
      <c r="U2310" s="44" t="s">
        <v>32</v>
      </c>
      <c r="V2310" s="44" t="s">
        <v>29</v>
      </c>
      <c r="W2310" s="21" t="s">
        <v>11957</v>
      </c>
      <c r="X2310" s="31" t="s">
        <v>5041</v>
      </c>
      <c r="Y2310" s="11"/>
    </row>
    <row r="2311" spans="1:25" ht="216.75" x14ac:dyDescent="0.2">
      <c r="A2311" s="28" t="s">
        <v>11992</v>
      </c>
      <c r="B2311" s="26" t="s">
        <v>700</v>
      </c>
      <c r="C2311" s="21" t="s">
        <v>5477</v>
      </c>
      <c r="D2311" s="21" t="s">
        <v>7932</v>
      </c>
      <c r="E2311" s="44" t="s">
        <v>74</v>
      </c>
      <c r="F2311" s="23" t="s">
        <v>11993</v>
      </c>
      <c r="G2311" s="23" t="s">
        <v>1117</v>
      </c>
      <c r="H2311" s="29">
        <v>44585</v>
      </c>
      <c r="I2311" s="29">
        <v>45193</v>
      </c>
      <c r="J2311" s="110" t="s">
        <v>7521</v>
      </c>
      <c r="K2311" s="22" t="s">
        <v>320</v>
      </c>
      <c r="L2311" s="22" t="s">
        <v>320</v>
      </c>
      <c r="M2311" s="42">
        <v>0.85</v>
      </c>
      <c r="N2311" s="42">
        <v>0.15</v>
      </c>
      <c r="O2311" s="27">
        <v>1563108.3159999999</v>
      </c>
      <c r="P2311" s="27">
        <v>275842.64399999997</v>
      </c>
      <c r="Q2311" s="20">
        <v>1838950.96</v>
      </c>
      <c r="R2311" s="27">
        <v>0</v>
      </c>
      <c r="S2311" s="27">
        <v>0</v>
      </c>
      <c r="T2311" s="20">
        <v>1838950.96</v>
      </c>
      <c r="U2311" s="44" t="s">
        <v>32</v>
      </c>
      <c r="V2311" s="44" t="s">
        <v>29</v>
      </c>
      <c r="W2311" s="21" t="s">
        <v>11994</v>
      </c>
      <c r="X2311" s="31" t="s">
        <v>5041</v>
      </c>
      <c r="Y2311" s="11"/>
    </row>
    <row r="2312" spans="1:25" ht="229.5" x14ac:dyDescent="0.2">
      <c r="A2312" s="28" t="s">
        <v>8115</v>
      </c>
      <c r="B2312" s="26" t="s">
        <v>700</v>
      </c>
      <c r="C2312" s="21" t="s">
        <v>5477</v>
      </c>
      <c r="D2312" s="56" t="s">
        <v>7932</v>
      </c>
      <c r="E2312" s="44" t="s">
        <v>74</v>
      </c>
      <c r="F2312" s="23" t="s">
        <v>8116</v>
      </c>
      <c r="G2312" s="23" t="s">
        <v>8117</v>
      </c>
      <c r="H2312" s="29">
        <v>44553</v>
      </c>
      <c r="I2312" s="29">
        <v>45161</v>
      </c>
      <c r="J2312" s="29" t="str">
        <f ca="1">IF(Ugovori_OPULJP[[#This Row],[DATUM ZAVRŠETKA OPERACIJE]]&lt;TODAY(),"završen","u provedbi")</f>
        <v>u provedbi</v>
      </c>
      <c r="K2312" s="22" t="s">
        <v>153</v>
      </c>
      <c r="L2312" s="18" t="s">
        <v>153</v>
      </c>
      <c r="M2312" s="65" t="s">
        <v>3052</v>
      </c>
      <c r="N2312" s="42">
        <v>0.15</v>
      </c>
      <c r="O2312" s="27">
        <f>Ugovori_OPULJP[[#This Row],[Bespovratna sredstva - Ukupno (EU+Nac) HRK
= Ukupna ugovorena vrijednost bespovratnih sredstava]]*Ugovori_OPULJP[[#This Row],[EU STOPA SUFINANCIRANJA %
EU CO-FINANCING RATE %]]</f>
        <v>4989075</v>
      </c>
      <c r="P2312" s="27">
        <f>Ugovori_OPULJP[[#This Row],[Bespovratna sredstva - Ukupno (EU+Nac) HRK
= Ukupna ugovorena vrijednost bespovratnih sredstava]]*Ugovori_OPULJP[[#This Row],[STOPA NACIONALNOG SUFINANCIRANJA %]]</f>
        <v>880425</v>
      </c>
      <c r="Q2312" s="20">
        <v>5869500</v>
      </c>
      <c r="R2312" s="27">
        <v>0</v>
      </c>
      <c r="S2312" s="27">
        <v>0</v>
      </c>
      <c r="T2312" s="20">
        <f>Ugovori_OPULJP[[#This Row],[Bespovratna sredstva - Ukupno (EU+Nac) HRK
= Ukupna ugovorena vrijednost bespovratnih sredstava]]+Ugovori_OPULJP[[#This Row],[Javni doprinos korisnika - HRK]]+Ugovori_OPULJP[[#This Row],[Privatni doprinos korisnika - HRK]]</f>
        <v>5869500</v>
      </c>
      <c r="U2312" s="44" t="s">
        <v>32</v>
      </c>
      <c r="V2312" s="44" t="s">
        <v>29</v>
      </c>
      <c r="W2312" s="21" t="s">
        <v>8118</v>
      </c>
      <c r="X2312" s="31" t="s">
        <v>5041</v>
      </c>
      <c r="Y2312" s="11"/>
    </row>
    <row r="2313" spans="1:25" ht="114.75" x14ac:dyDescent="0.2">
      <c r="A2313" s="28" t="s">
        <v>11995</v>
      </c>
      <c r="B2313" s="26" t="s">
        <v>700</v>
      </c>
      <c r="C2313" s="21" t="s">
        <v>5477</v>
      </c>
      <c r="D2313" s="21" t="s">
        <v>7932</v>
      </c>
      <c r="E2313" s="44" t="s">
        <v>74</v>
      </c>
      <c r="F2313" s="23" t="s">
        <v>11996</v>
      </c>
      <c r="G2313" s="23" t="s">
        <v>11997</v>
      </c>
      <c r="H2313" s="29">
        <v>44578</v>
      </c>
      <c r="I2313" s="29">
        <v>45186</v>
      </c>
      <c r="J2313" s="110" t="s">
        <v>7521</v>
      </c>
      <c r="K2313" s="22" t="s">
        <v>97</v>
      </c>
      <c r="L2313" s="22" t="s">
        <v>97</v>
      </c>
      <c r="M2313" s="42">
        <v>0.85</v>
      </c>
      <c r="N2313" s="42">
        <v>0.15</v>
      </c>
      <c r="O2313" s="27">
        <v>806905.70549999992</v>
      </c>
      <c r="P2313" s="27">
        <v>142395.12449999998</v>
      </c>
      <c r="Q2313" s="20">
        <v>949300.83</v>
      </c>
      <c r="R2313" s="27">
        <v>0</v>
      </c>
      <c r="S2313" s="27">
        <v>0</v>
      </c>
      <c r="T2313" s="20">
        <v>949300.83</v>
      </c>
      <c r="U2313" s="44" t="s">
        <v>32</v>
      </c>
      <c r="V2313" s="44" t="s">
        <v>29</v>
      </c>
      <c r="W2313" s="21" t="s">
        <v>11998</v>
      </c>
      <c r="X2313" s="31" t="s">
        <v>5041</v>
      </c>
      <c r="Y2313" s="11"/>
    </row>
    <row r="2314" spans="1:25" ht="140.25" x14ac:dyDescent="0.2">
      <c r="A2314" s="28" t="s">
        <v>12217</v>
      </c>
      <c r="B2314" s="167" t="s">
        <v>700</v>
      </c>
      <c r="C2314" s="21" t="s">
        <v>5477</v>
      </c>
      <c r="D2314" s="56" t="s">
        <v>7932</v>
      </c>
      <c r="E2314" s="44" t="s">
        <v>74</v>
      </c>
      <c r="F2314" s="23" t="s">
        <v>12220</v>
      </c>
      <c r="G2314" s="23" t="s">
        <v>12221</v>
      </c>
      <c r="H2314" s="169">
        <v>44621</v>
      </c>
      <c r="I2314" s="169">
        <v>45231</v>
      </c>
      <c r="J2314" s="171" t="str">
        <f ca="1">IF(Ugovori_OPULJP[[#This Row],[DATUM ZAVRŠETKA OPERACIJE]]&lt;TODAY(),"završen","u provedbi")</f>
        <v>u provedbi</v>
      </c>
      <c r="K2314" s="43" t="s">
        <v>31</v>
      </c>
      <c r="L2314" s="173" t="s">
        <v>31</v>
      </c>
      <c r="M2314" s="42">
        <v>0.85</v>
      </c>
      <c r="N2314" s="204">
        <v>0.15</v>
      </c>
      <c r="O2314" s="174">
        <f>Ugovori_OPULJP[[#This Row],[Bespovratna sredstva - Ukupno (EU+Nac) HRK
= Ukupna ugovorena vrijednost bespovratnih sredstava]]*Ugovori_OPULJP[[#This Row],[EU STOPA SUFINANCIRANJA %
EU CO-FINANCING RATE %]]</f>
        <v>2089878</v>
      </c>
      <c r="P2314" s="174">
        <f>Ugovori_OPULJP[[#This Row],[Bespovratna sredstva - Ukupno (EU+Nac) HRK
= Ukupna ugovorena vrijednost bespovratnih sredstava]]*Ugovori_OPULJP[[#This Row],[STOPA NACIONALNOG SUFINANCIRANJA %]]</f>
        <v>368802</v>
      </c>
      <c r="Q2314" s="176">
        <v>2458680</v>
      </c>
      <c r="R2314" s="27">
        <v>0</v>
      </c>
      <c r="S2314" s="27">
        <v>0</v>
      </c>
      <c r="T2314" s="176">
        <f>Ugovori_OPULJP[[#This Row],[Bespovratna sredstva - Ukupno (EU+Nac) HRK
= Ukupna ugovorena vrijednost bespovratnih sredstava]]+Ugovori_OPULJP[[#This Row],[Javni doprinos korisnika - HRK]]+Ugovori_OPULJP[[#This Row],[Privatni doprinos korisnika - HRK]]</f>
        <v>2458680</v>
      </c>
      <c r="U2314" s="44" t="s">
        <v>32</v>
      </c>
      <c r="V2314" s="44" t="s">
        <v>29</v>
      </c>
      <c r="W2314" s="178" t="s">
        <v>12223</v>
      </c>
      <c r="X2314" s="31" t="s">
        <v>5041</v>
      </c>
      <c r="Y2314" s="11"/>
    </row>
    <row r="2315" spans="1:25" ht="127.5" x14ac:dyDescent="0.2">
      <c r="A2315" s="158" t="s">
        <v>12040</v>
      </c>
      <c r="B2315" s="26" t="s">
        <v>700</v>
      </c>
      <c r="C2315" s="21" t="s">
        <v>5477</v>
      </c>
      <c r="D2315" s="56" t="s">
        <v>7932</v>
      </c>
      <c r="E2315" s="44" t="s">
        <v>74</v>
      </c>
      <c r="F2315" s="23" t="s">
        <v>12046</v>
      </c>
      <c r="G2315" s="23" t="s">
        <v>4923</v>
      </c>
      <c r="H2315" s="132">
        <v>44595</v>
      </c>
      <c r="I2315" s="132">
        <v>45202</v>
      </c>
      <c r="J2315" s="133" t="str">
        <f ca="1">IF(Ugovori_OPULJP[[#This Row],[DATUM ZAVRŠETKA OPERACIJE]]&lt;TODAY(),"završen","u provedbi")</f>
        <v>u provedbi</v>
      </c>
      <c r="K2315" s="43" t="s">
        <v>102</v>
      </c>
      <c r="L2315" s="43" t="s">
        <v>102</v>
      </c>
      <c r="M2315" s="42">
        <v>0.85</v>
      </c>
      <c r="N2315" s="42">
        <v>0.15</v>
      </c>
      <c r="O2315" s="135">
        <f>Ugovori_OPULJP[[#This Row],[Bespovratna sredstva - Ukupno (EU+Nac) HRK
= Ukupna ugovorena vrijednost bespovratnih sredstava]]*Ugovori_OPULJP[[#This Row],[EU STOPA SUFINANCIRANJA %
EU CO-FINANCING RATE %]]</f>
        <v>2939106.0214999998</v>
      </c>
      <c r="P2315" s="135">
        <f>Ugovori_OPULJP[[#This Row],[Bespovratna sredstva - Ukupno (EU+Nac) HRK
= Ukupna ugovorena vrijednost bespovratnih sredstava]]*Ugovori_OPULJP[[#This Row],[STOPA NACIONALNOG SUFINANCIRANJA %]]</f>
        <v>518665.76850000001</v>
      </c>
      <c r="Q2315" s="136">
        <v>3457771.79</v>
      </c>
      <c r="R2315" s="135">
        <v>0</v>
      </c>
      <c r="S2315" s="135">
        <v>0</v>
      </c>
      <c r="T2315" s="136">
        <f>Ugovori_OPULJP[[#This Row],[Bespovratna sredstva - Ukupno (EU+Nac) HRK
= Ukupna ugovorena vrijednost bespovratnih sredstava]]+Ugovori_OPULJP[[#This Row],[Javni doprinos korisnika - HRK]]+Ugovori_OPULJP[[#This Row],[Privatni doprinos korisnika - HRK]]</f>
        <v>3457771.79</v>
      </c>
      <c r="U2315" s="44" t="s">
        <v>32</v>
      </c>
      <c r="V2315" s="44" t="s">
        <v>29</v>
      </c>
      <c r="W2315" s="21" t="s">
        <v>12055</v>
      </c>
      <c r="X2315" s="31" t="s">
        <v>5041</v>
      </c>
      <c r="Y2315" s="11"/>
    </row>
    <row r="2316" spans="1:25" ht="255" x14ac:dyDescent="0.2">
      <c r="A2316" s="28" t="s">
        <v>12182</v>
      </c>
      <c r="B2316" s="26" t="s">
        <v>700</v>
      </c>
      <c r="C2316" s="21" t="s">
        <v>5477</v>
      </c>
      <c r="D2316" s="56" t="s">
        <v>7932</v>
      </c>
      <c r="E2316" s="44" t="s">
        <v>74</v>
      </c>
      <c r="F2316" s="23" t="s">
        <v>12193</v>
      </c>
      <c r="G2316" s="23" t="s">
        <v>8091</v>
      </c>
      <c r="H2316" s="29">
        <v>44621</v>
      </c>
      <c r="I2316" s="29">
        <v>45231</v>
      </c>
      <c r="J2316" s="110" t="str">
        <f ca="1">IF(Ugovori_OPULJP[[#This Row],[DATUM ZAVRŠETKA OPERACIJE]]&lt;TODAY(),"završen","u provedbi")</f>
        <v>u provedbi</v>
      </c>
      <c r="K2316" s="22" t="s">
        <v>184</v>
      </c>
      <c r="L2316" s="22" t="s">
        <v>184</v>
      </c>
      <c r="M2316" s="42">
        <v>0.85</v>
      </c>
      <c r="N2316" s="42">
        <v>0.15</v>
      </c>
      <c r="O2316" s="27">
        <f>Ugovori_OPULJP[[#This Row],[Bespovratna sredstva - Ukupno (EU+Nac) HRK
= Ukupna ugovorena vrijednost bespovratnih sredstava]]*Ugovori_OPULJP[[#This Row],[EU STOPA SUFINANCIRANJA %
EU CO-FINANCING RATE %]]</f>
        <v>1044499.9835</v>
      </c>
      <c r="P2316" s="27">
        <f>Ugovori_OPULJP[[#This Row],[Bespovratna sredstva - Ukupno (EU+Nac) HRK
= Ukupna ugovorena vrijednost bespovratnih sredstava]]*Ugovori_OPULJP[[#This Row],[STOPA NACIONALNOG SUFINANCIRANJA %]]</f>
        <v>184323.52650000001</v>
      </c>
      <c r="Q2316" s="20">
        <v>1228823.51</v>
      </c>
      <c r="R2316" s="27">
        <v>0</v>
      </c>
      <c r="S2316" s="27">
        <v>0</v>
      </c>
      <c r="T2316" s="20">
        <f>Ugovori_OPULJP[[#This Row],[Bespovratna sredstva - Ukupno (EU+Nac) HRK
= Ukupna ugovorena vrijednost bespovratnih sredstava]]+Ugovori_OPULJP[[#This Row],[Javni doprinos korisnika - HRK]]+Ugovori_OPULJP[[#This Row],[Privatni doprinos korisnika - HRK]]</f>
        <v>1228823.51</v>
      </c>
      <c r="U2316" s="44" t="s">
        <v>32</v>
      </c>
      <c r="V2316" s="44" t="s">
        <v>29</v>
      </c>
      <c r="W2316" s="21" t="s">
        <v>12209</v>
      </c>
      <c r="X2316" s="31" t="s">
        <v>5041</v>
      </c>
      <c r="Y2316" s="11"/>
    </row>
    <row r="2317" spans="1:25" ht="229.5" x14ac:dyDescent="0.2">
      <c r="A2317" s="28" t="s">
        <v>8119</v>
      </c>
      <c r="B2317" s="26" t="s">
        <v>700</v>
      </c>
      <c r="C2317" s="21" t="s">
        <v>5477</v>
      </c>
      <c r="D2317" s="56" t="s">
        <v>7932</v>
      </c>
      <c r="E2317" s="44" t="s">
        <v>74</v>
      </c>
      <c r="F2317" s="23" t="s">
        <v>8120</v>
      </c>
      <c r="G2317" s="23" t="s">
        <v>8121</v>
      </c>
      <c r="H2317" s="29">
        <v>44553</v>
      </c>
      <c r="I2317" s="29">
        <v>45161</v>
      </c>
      <c r="J2317" s="29" t="str">
        <f ca="1">IF(Ugovori_OPULJP[[#This Row],[DATUM ZAVRŠETKA OPERACIJE]]&lt;TODAY(),"završen","u provedbi")</f>
        <v>u provedbi</v>
      </c>
      <c r="K2317" s="22" t="s">
        <v>31</v>
      </c>
      <c r="L2317" s="22" t="s">
        <v>31</v>
      </c>
      <c r="M2317" s="65" t="s">
        <v>3052</v>
      </c>
      <c r="N2317" s="42">
        <v>0.15</v>
      </c>
      <c r="O2317" s="27">
        <f>Ugovori_OPULJP[[#This Row],[Bespovratna sredstva - Ukupno (EU+Nac) HRK
= Ukupna ugovorena vrijednost bespovratnih sredstava]]*Ugovori_OPULJP[[#This Row],[EU STOPA SUFINANCIRANJA %
EU CO-FINANCING RATE %]]</f>
        <v>1577471.0804999999</v>
      </c>
      <c r="P2317" s="27">
        <f>Ugovori_OPULJP[[#This Row],[Bespovratna sredstva - Ukupno (EU+Nac) HRK
= Ukupna ugovorena vrijednost bespovratnih sredstava]]*Ugovori_OPULJP[[#This Row],[STOPA NACIONALNOG SUFINANCIRANJA %]]</f>
        <v>278377.24949999998</v>
      </c>
      <c r="Q2317" s="20">
        <v>1855848.33</v>
      </c>
      <c r="R2317" s="27">
        <v>0</v>
      </c>
      <c r="S2317" s="27">
        <v>0</v>
      </c>
      <c r="T2317" s="20">
        <f>Ugovori_OPULJP[[#This Row],[Bespovratna sredstva - Ukupno (EU+Nac) HRK
= Ukupna ugovorena vrijednost bespovratnih sredstava]]+Ugovori_OPULJP[[#This Row],[Javni doprinos korisnika - HRK]]+Ugovori_OPULJP[[#This Row],[Privatni doprinos korisnika - HRK]]</f>
        <v>1855848.33</v>
      </c>
      <c r="U2317" s="44" t="s">
        <v>32</v>
      </c>
      <c r="V2317" s="44" t="s">
        <v>29</v>
      </c>
      <c r="W2317" s="21" t="s">
        <v>8122</v>
      </c>
      <c r="X2317" s="31" t="s">
        <v>5041</v>
      </c>
      <c r="Y2317" s="11"/>
    </row>
    <row r="2318" spans="1:25" ht="242.25" x14ac:dyDescent="0.2">
      <c r="A2318" s="28" t="s">
        <v>12183</v>
      </c>
      <c r="B2318" s="26" t="s">
        <v>700</v>
      </c>
      <c r="C2318" s="21" t="s">
        <v>5477</v>
      </c>
      <c r="D2318" s="56" t="s">
        <v>7932</v>
      </c>
      <c r="E2318" s="44" t="s">
        <v>74</v>
      </c>
      <c r="F2318" s="23" t="s">
        <v>12194</v>
      </c>
      <c r="G2318" s="23" t="s">
        <v>31</v>
      </c>
      <c r="H2318" s="29">
        <v>44627</v>
      </c>
      <c r="I2318" s="29">
        <v>45237</v>
      </c>
      <c r="J2318" s="110" t="str">
        <f ca="1">IF(Ugovori_OPULJP[[#This Row],[DATUM ZAVRŠETKA OPERACIJE]]&lt;TODAY(),"završen","u provedbi")</f>
        <v>u provedbi</v>
      </c>
      <c r="K2318" s="22" t="s">
        <v>31</v>
      </c>
      <c r="L2318" s="22" t="s">
        <v>31</v>
      </c>
      <c r="M2318" s="42">
        <v>0.85</v>
      </c>
      <c r="N2318" s="42">
        <v>0.15</v>
      </c>
      <c r="O2318" s="27">
        <f>Ugovori_OPULJP[[#This Row],[Bespovratna sredstva - Ukupno (EU+Nac) HRK
= Ukupna ugovorena vrijednost bespovratnih sredstava]]*Ugovori_OPULJP[[#This Row],[EU STOPA SUFINANCIRANJA %
EU CO-FINANCING RATE %]]</f>
        <v>4471574.9145</v>
      </c>
      <c r="P2318" s="27">
        <f>Ugovori_OPULJP[[#This Row],[Bespovratna sredstva - Ukupno (EU+Nac) HRK
= Ukupna ugovorena vrijednost bespovratnih sredstava]]*Ugovori_OPULJP[[#This Row],[STOPA NACIONALNOG SUFINANCIRANJA %]]</f>
        <v>789101.45550000004</v>
      </c>
      <c r="Q2318" s="20">
        <v>5260676.37</v>
      </c>
      <c r="R2318" s="27">
        <v>0</v>
      </c>
      <c r="S2318" s="27">
        <v>0</v>
      </c>
      <c r="T2318" s="20">
        <f>Ugovori_OPULJP[[#This Row],[Bespovratna sredstva - Ukupno (EU+Nac) HRK
= Ukupna ugovorena vrijednost bespovratnih sredstava]]+Ugovori_OPULJP[[#This Row],[Javni doprinos korisnika - HRK]]+Ugovori_OPULJP[[#This Row],[Privatni doprinos korisnika - HRK]]</f>
        <v>5260676.37</v>
      </c>
      <c r="U2318" s="44" t="s">
        <v>32</v>
      </c>
      <c r="V2318" s="44" t="s">
        <v>29</v>
      </c>
      <c r="W2318" s="21" t="s">
        <v>12210</v>
      </c>
      <c r="X2318" s="31" t="s">
        <v>5041</v>
      </c>
      <c r="Y2318" s="11"/>
    </row>
    <row r="2319" spans="1:25" ht="114.75" customHeight="1" x14ac:dyDescent="0.2">
      <c r="A2319" s="158" t="s">
        <v>12022</v>
      </c>
      <c r="B2319" s="26" t="s">
        <v>700</v>
      </c>
      <c r="C2319" s="21" t="s">
        <v>5477</v>
      </c>
      <c r="D2319" s="56" t="s">
        <v>7932</v>
      </c>
      <c r="E2319" s="44" t="s">
        <v>74</v>
      </c>
      <c r="F2319" s="23" t="s">
        <v>12026</v>
      </c>
      <c r="G2319" s="23" t="s">
        <v>12058</v>
      </c>
      <c r="H2319" s="132">
        <v>44600</v>
      </c>
      <c r="I2319" s="132">
        <v>45207</v>
      </c>
      <c r="J2319" s="133" t="str">
        <f ca="1">IF(Ugovori_OPULJP[[#This Row],[DATUM ZAVRŠETKA OPERACIJE]]&lt;TODAY(),"završen","u provedbi")</f>
        <v>u provedbi</v>
      </c>
      <c r="K2319" s="18" t="s">
        <v>31</v>
      </c>
      <c r="L2319" s="18" t="s">
        <v>31</v>
      </c>
      <c r="M2319" s="42">
        <v>0.85</v>
      </c>
      <c r="N2319" s="42">
        <v>0.15</v>
      </c>
      <c r="O2319" s="135">
        <f>Ugovori_OPULJP[[#This Row],[Bespovratna sredstva - Ukupno (EU+Nac) HRK
= Ukupna ugovorena vrijednost bespovratnih sredstava]]*Ugovori_OPULJP[[#This Row],[EU STOPA SUFINANCIRANJA %
EU CO-FINANCING RATE %]]</f>
        <v>1298293.5699999998</v>
      </c>
      <c r="P2319" s="135">
        <f>Ugovori_OPULJP[[#This Row],[Bespovratna sredstva - Ukupno (EU+Nac) HRK
= Ukupna ugovorena vrijednost bespovratnih sredstava]]*Ugovori_OPULJP[[#This Row],[STOPA NACIONALNOG SUFINANCIRANJA %]]</f>
        <v>229110.62999999998</v>
      </c>
      <c r="Q2319" s="136">
        <v>1527404.2</v>
      </c>
      <c r="R2319" s="135">
        <v>0</v>
      </c>
      <c r="S2319" s="135">
        <v>0</v>
      </c>
      <c r="T2319" s="136">
        <f>Ugovori_OPULJP[[#This Row],[Bespovratna sredstva - Ukupno (EU+Nac) HRK
= Ukupna ugovorena vrijednost bespovratnih sredstava]]+Ugovori_OPULJP[[#This Row],[Javni doprinos korisnika - HRK]]+Ugovori_OPULJP[[#This Row],[Privatni doprinos korisnika - HRK]]</f>
        <v>1527404.2</v>
      </c>
      <c r="U2319" s="44" t="s">
        <v>32</v>
      </c>
      <c r="V2319" s="44" t="s">
        <v>29</v>
      </c>
      <c r="W2319" s="21" t="s">
        <v>12031</v>
      </c>
      <c r="X2319" s="31" t="s">
        <v>5041</v>
      </c>
      <c r="Y2319" s="11"/>
    </row>
    <row r="2320" spans="1:25" ht="242.25" x14ac:dyDescent="0.2">
      <c r="A2320" s="28" t="s">
        <v>8123</v>
      </c>
      <c r="B2320" s="26" t="s">
        <v>700</v>
      </c>
      <c r="C2320" s="21" t="s">
        <v>5477</v>
      </c>
      <c r="D2320" s="56" t="s">
        <v>7932</v>
      </c>
      <c r="E2320" s="44" t="s">
        <v>74</v>
      </c>
      <c r="F2320" s="23" t="s">
        <v>8124</v>
      </c>
      <c r="G2320" s="23" t="s">
        <v>8125</v>
      </c>
      <c r="H2320" s="29">
        <v>44553</v>
      </c>
      <c r="I2320" s="29">
        <v>45161</v>
      </c>
      <c r="J2320" s="29" t="str">
        <f ca="1">IF(Ugovori_OPULJP[[#This Row],[DATUM ZAVRŠETKA OPERACIJE]]&lt;TODAY(),"završen","u provedbi")</f>
        <v>u provedbi</v>
      </c>
      <c r="K2320" s="22" t="s">
        <v>171</v>
      </c>
      <c r="L2320" s="22" t="s">
        <v>171</v>
      </c>
      <c r="M2320" s="65" t="s">
        <v>3052</v>
      </c>
      <c r="N2320" s="42">
        <v>0.15</v>
      </c>
      <c r="O2320" s="27">
        <f>Ugovori_OPULJP[[#This Row],[Bespovratna sredstva - Ukupno (EU+Nac) HRK
= Ukupna ugovorena vrijednost bespovratnih sredstava]]*Ugovori_OPULJP[[#This Row],[EU STOPA SUFINANCIRANJA %
EU CO-FINANCING RATE %]]</f>
        <v>546261.76500000001</v>
      </c>
      <c r="P2320" s="27">
        <f>Ugovori_OPULJP[[#This Row],[Bespovratna sredstva - Ukupno (EU+Nac) HRK
= Ukupna ugovorena vrijednost bespovratnih sredstava]]*Ugovori_OPULJP[[#This Row],[STOPA NACIONALNOG SUFINANCIRANJA %]]</f>
        <v>96399.134999999995</v>
      </c>
      <c r="Q2320" s="20">
        <v>642660.9</v>
      </c>
      <c r="R2320" s="27">
        <v>0</v>
      </c>
      <c r="S2320" s="27">
        <v>0</v>
      </c>
      <c r="T2320" s="20">
        <f>Ugovori_OPULJP[[#This Row],[Bespovratna sredstva - Ukupno (EU+Nac) HRK
= Ukupna ugovorena vrijednost bespovratnih sredstava]]+Ugovori_OPULJP[[#This Row],[Javni doprinos korisnika - HRK]]+Ugovori_OPULJP[[#This Row],[Privatni doprinos korisnika - HRK]]</f>
        <v>642660.9</v>
      </c>
      <c r="U2320" s="44" t="s">
        <v>32</v>
      </c>
      <c r="V2320" s="44" t="s">
        <v>29</v>
      </c>
      <c r="W2320" s="21" t="s">
        <v>8126</v>
      </c>
      <c r="X2320" s="31" t="s">
        <v>5041</v>
      </c>
      <c r="Y2320" s="11"/>
    </row>
    <row r="2321" spans="1:25" ht="191.25" x14ac:dyDescent="0.2">
      <c r="A2321" s="28" t="s">
        <v>8127</v>
      </c>
      <c r="B2321" s="26" t="s">
        <v>700</v>
      </c>
      <c r="C2321" s="21" t="s">
        <v>5477</v>
      </c>
      <c r="D2321" s="56" t="s">
        <v>7932</v>
      </c>
      <c r="E2321" s="44" t="s">
        <v>74</v>
      </c>
      <c r="F2321" s="23" t="s">
        <v>8128</v>
      </c>
      <c r="G2321" s="23" t="s">
        <v>8129</v>
      </c>
      <c r="H2321" s="29">
        <v>44560</v>
      </c>
      <c r="I2321" s="29">
        <v>45168</v>
      </c>
      <c r="J2321" s="29" t="str">
        <f ca="1">IF(Ugovori_OPULJP[[#This Row],[DATUM ZAVRŠETKA OPERACIJE]]&lt;TODAY(),"završen","u provedbi")</f>
        <v>u provedbi</v>
      </c>
      <c r="K2321" s="22" t="s">
        <v>153</v>
      </c>
      <c r="L2321" s="18" t="s">
        <v>153</v>
      </c>
      <c r="M2321" s="65" t="s">
        <v>3052</v>
      </c>
      <c r="N2321" s="42">
        <v>0.15</v>
      </c>
      <c r="O2321" s="27">
        <f>Ugovori_OPULJP[[#This Row],[Bespovratna sredstva - Ukupno (EU+Nac) HRK
= Ukupna ugovorena vrijednost bespovratnih sredstava]]*Ugovori_OPULJP[[#This Row],[EU STOPA SUFINANCIRANJA %
EU CO-FINANCING RATE %]]</f>
        <v>834575.55999999994</v>
      </c>
      <c r="P2321" s="27">
        <f>Ugovori_OPULJP[[#This Row],[Bespovratna sredstva - Ukupno (EU+Nac) HRK
= Ukupna ugovorena vrijednost bespovratnih sredstava]]*Ugovori_OPULJP[[#This Row],[STOPA NACIONALNOG SUFINANCIRANJA %]]</f>
        <v>147278.03999999998</v>
      </c>
      <c r="Q2321" s="20">
        <v>981853.6</v>
      </c>
      <c r="R2321" s="27">
        <v>0</v>
      </c>
      <c r="S2321" s="27">
        <v>0</v>
      </c>
      <c r="T2321" s="20">
        <f>Ugovori_OPULJP[[#This Row],[Bespovratna sredstva - Ukupno (EU+Nac) HRK
= Ukupna ugovorena vrijednost bespovratnih sredstava]]+Ugovori_OPULJP[[#This Row],[Javni doprinos korisnika - HRK]]+Ugovori_OPULJP[[#This Row],[Privatni doprinos korisnika - HRK]]</f>
        <v>981853.6</v>
      </c>
      <c r="U2321" s="44" t="s">
        <v>32</v>
      </c>
      <c r="V2321" s="44" t="s">
        <v>29</v>
      </c>
      <c r="W2321" s="21" t="s">
        <v>8130</v>
      </c>
      <c r="X2321" s="31" t="s">
        <v>5041</v>
      </c>
      <c r="Y2321" s="11"/>
    </row>
    <row r="2322" spans="1:25" ht="153" x14ac:dyDescent="0.2">
      <c r="A2322" s="118" t="s">
        <v>11944</v>
      </c>
      <c r="B2322" s="26" t="s">
        <v>700</v>
      </c>
      <c r="C2322" s="21" t="s">
        <v>5477</v>
      </c>
      <c r="D2322" s="21" t="s">
        <v>7932</v>
      </c>
      <c r="E2322" s="44" t="s">
        <v>74</v>
      </c>
      <c r="F2322" s="23" t="s">
        <v>11975</v>
      </c>
      <c r="G2322" s="23" t="s">
        <v>11965</v>
      </c>
      <c r="H2322" s="108">
        <v>44579</v>
      </c>
      <c r="I2322" s="108">
        <v>45187</v>
      </c>
      <c r="J2322" s="109" t="str">
        <f ca="1">IF(Ugovori_OPULJP[[#This Row],[DATUM ZAVRŠETKA OPERACIJE]]&lt;TODAY(),"završen","u provedbi")</f>
        <v>u provedbi</v>
      </c>
      <c r="K2322" s="22" t="s">
        <v>77</v>
      </c>
      <c r="L2322" s="22" t="s">
        <v>77</v>
      </c>
      <c r="M2322" s="42">
        <v>0.85</v>
      </c>
      <c r="N2322" s="42">
        <v>0.15</v>
      </c>
      <c r="O2322" s="113">
        <f>Ugovori_OPULJP[[#This Row],[Bespovratna sredstva - Ukupno (EU+Nac) HRK
= Ukupna ugovorena vrijednost bespovratnih sredstava]]*Ugovori_OPULJP[[#This Row],[EU STOPA SUFINANCIRANJA %
EU CO-FINANCING RATE %]]</f>
        <v>1582148.4265000001</v>
      </c>
      <c r="P2322" s="113">
        <f>Ugovori_OPULJP[[#This Row],[Bespovratna sredstva - Ukupno (EU+Nac) HRK
= Ukupna ugovorena vrijednost bespovratnih sredstava]]*Ugovori_OPULJP[[#This Row],[STOPA NACIONALNOG SUFINANCIRANJA %]]</f>
        <v>279202.66350000002</v>
      </c>
      <c r="Q2322" s="114">
        <v>1861351.09</v>
      </c>
      <c r="R2322" s="113">
        <v>0</v>
      </c>
      <c r="S2322" s="113">
        <v>0</v>
      </c>
      <c r="T2322" s="114">
        <f>Ugovori_OPULJP[[#This Row],[Bespovratna sredstva - Ukupno (EU+Nac) HRK
= Ukupna ugovorena vrijednost bespovratnih sredstava]]+Ugovori_OPULJP[[#This Row],[Javni doprinos korisnika - HRK]]+Ugovori_OPULJP[[#This Row],[Privatni doprinos korisnika - HRK]]</f>
        <v>1861351.09</v>
      </c>
      <c r="U2322" s="44" t="s">
        <v>32</v>
      </c>
      <c r="V2322" s="44" t="s">
        <v>29</v>
      </c>
      <c r="W2322" s="21" t="s">
        <v>11958</v>
      </c>
      <c r="X2322" s="31" t="s">
        <v>5041</v>
      </c>
      <c r="Y2322" s="11"/>
    </row>
    <row r="2323" spans="1:25" ht="293.25" x14ac:dyDescent="0.2">
      <c r="A2323" s="159" t="s">
        <v>12161</v>
      </c>
      <c r="B2323" s="26" t="s">
        <v>700</v>
      </c>
      <c r="C2323" s="21" t="s">
        <v>5477</v>
      </c>
      <c r="D2323" s="56" t="s">
        <v>7932</v>
      </c>
      <c r="E2323" s="44" t="s">
        <v>74</v>
      </c>
      <c r="F2323" s="23" t="s">
        <v>12164</v>
      </c>
      <c r="G2323" s="23" t="s">
        <v>12163</v>
      </c>
      <c r="H2323" s="146">
        <v>44595</v>
      </c>
      <c r="I2323" s="146">
        <v>45202</v>
      </c>
      <c r="J2323" s="147" t="str">
        <f ca="1">IF(Ugovori_OPULJP[[#This Row],[DATUM ZAVRŠETKA OPERACIJE]]&lt;TODAY(),"završen","u provedbi")</f>
        <v>u provedbi</v>
      </c>
      <c r="K2323" s="43" t="s">
        <v>243</v>
      </c>
      <c r="L2323" s="43" t="s">
        <v>243</v>
      </c>
      <c r="M2323" s="42">
        <v>0.85</v>
      </c>
      <c r="N2323" s="42">
        <v>0.15</v>
      </c>
      <c r="O2323" s="148">
        <f>Ugovori_OPULJP[[#This Row],[Bespovratna sredstva - Ukupno (EU+Nac) HRK
= Ukupna ugovorena vrijednost bespovratnih sredstava]]*Ugovori_OPULJP[[#This Row],[EU STOPA SUFINANCIRANJA %
EU CO-FINANCING RATE %]]</f>
        <v>945551.47499999998</v>
      </c>
      <c r="P2323" s="148">
        <f>Ugovori_OPULJP[[#This Row],[Bespovratna sredstva - Ukupno (EU+Nac) HRK
= Ukupna ugovorena vrijednost bespovratnih sredstava]]*Ugovori_OPULJP[[#This Row],[STOPA NACIONALNOG SUFINANCIRANJA %]]</f>
        <v>166862.02499999999</v>
      </c>
      <c r="Q2323" s="149">
        <v>1112413.5</v>
      </c>
      <c r="R2323" s="148">
        <v>0</v>
      </c>
      <c r="S2323" s="148">
        <v>0</v>
      </c>
      <c r="T2323" s="149">
        <f>Ugovori_OPULJP[[#This Row],[Bespovratna sredstva - Ukupno (EU+Nac) HRK
= Ukupna ugovorena vrijednost bespovratnih sredstava]]+Ugovori_OPULJP[[#This Row],[Javni doprinos korisnika - HRK]]+Ugovori_OPULJP[[#This Row],[Privatni doprinos korisnika - HRK]]</f>
        <v>1112413.5</v>
      </c>
      <c r="U2323" s="44" t="s">
        <v>32</v>
      </c>
      <c r="V2323" s="44" t="s">
        <v>29</v>
      </c>
      <c r="W2323" s="21" t="s">
        <v>12166</v>
      </c>
      <c r="X2323" s="31" t="s">
        <v>5041</v>
      </c>
      <c r="Y2323" s="11"/>
    </row>
    <row r="2324" spans="1:25" ht="280.5" x14ac:dyDescent="0.2">
      <c r="A2324" s="28" t="s">
        <v>8131</v>
      </c>
      <c r="B2324" s="26" t="s">
        <v>700</v>
      </c>
      <c r="C2324" s="21" t="s">
        <v>5477</v>
      </c>
      <c r="D2324" s="56" t="s">
        <v>7932</v>
      </c>
      <c r="E2324" s="44" t="s">
        <v>74</v>
      </c>
      <c r="F2324" s="23" t="s">
        <v>8132</v>
      </c>
      <c r="G2324" s="23" t="s">
        <v>6602</v>
      </c>
      <c r="H2324" s="29">
        <v>44553</v>
      </c>
      <c r="I2324" s="29">
        <v>45161</v>
      </c>
      <c r="J2324" s="29" t="str">
        <f ca="1">IF(Ugovori_OPULJP[[#This Row],[DATUM ZAVRŠETKA OPERACIJE]]&lt;TODAY(),"završen","u provedbi")</f>
        <v>u provedbi</v>
      </c>
      <c r="K2324" s="22" t="s">
        <v>82</v>
      </c>
      <c r="L2324" s="18" t="s">
        <v>82</v>
      </c>
      <c r="M2324" s="65" t="s">
        <v>3052</v>
      </c>
      <c r="N2324" s="42">
        <v>0.15</v>
      </c>
      <c r="O2324" s="27">
        <f>Ugovori_OPULJP[[#This Row],[Bespovratna sredstva - Ukupno (EU+Nac) HRK
= Ukupna ugovorena vrijednost bespovratnih sredstava]]*Ugovori_OPULJP[[#This Row],[EU STOPA SUFINANCIRANJA %
EU CO-FINANCING RATE %]]</f>
        <v>2795487.7859999998</v>
      </c>
      <c r="P2324" s="27">
        <f>Ugovori_OPULJP[[#This Row],[Bespovratna sredstva - Ukupno (EU+Nac) HRK
= Ukupna ugovorena vrijednost bespovratnih sredstava]]*Ugovori_OPULJP[[#This Row],[STOPA NACIONALNOG SUFINANCIRANJA %]]</f>
        <v>493321.37400000001</v>
      </c>
      <c r="Q2324" s="20">
        <v>3288809.16</v>
      </c>
      <c r="R2324" s="27">
        <v>0</v>
      </c>
      <c r="S2324" s="27">
        <v>0</v>
      </c>
      <c r="T2324" s="20">
        <f>Ugovori_OPULJP[[#This Row],[Bespovratna sredstva - Ukupno (EU+Nac) HRK
= Ukupna ugovorena vrijednost bespovratnih sredstava]]+Ugovori_OPULJP[[#This Row],[Javni doprinos korisnika - HRK]]+Ugovori_OPULJP[[#This Row],[Privatni doprinos korisnika - HRK]]</f>
        <v>3288809.16</v>
      </c>
      <c r="U2324" s="44" t="s">
        <v>32</v>
      </c>
      <c r="V2324" s="44" t="s">
        <v>29</v>
      </c>
      <c r="W2324" s="21" t="s">
        <v>8133</v>
      </c>
      <c r="X2324" s="31" t="s">
        <v>5041</v>
      </c>
      <c r="Y2324" s="11"/>
    </row>
    <row r="2325" spans="1:25" ht="165.75" x14ac:dyDescent="0.2">
      <c r="A2325" s="28" t="s">
        <v>11935</v>
      </c>
      <c r="B2325" s="26" t="s">
        <v>700</v>
      </c>
      <c r="C2325" s="21" t="s">
        <v>5477</v>
      </c>
      <c r="D2325" s="21" t="s">
        <v>7932</v>
      </c>
      <c r="E2325" s="44" t="s">
        <v>74</v>
      </c>
      <c r="F2325" s="23" t="s">
        <v>11936</v>
      </c>
      <c r="G2325" s="23" t="s">
        <v>11937</v>
      </c>
      <c r="H2325" s="29">
        <v>44575</v>
      </c>
      <c r="I2325" s="29">
        <v>45183</v>
      </c>
      <c r="J2325" s="29" t="str">
        <f ca="1">IF(Ugovori_OPULJP[[#This Row],[DATUM ZAVRŠETKA OPERACIJE]]&lt;TODAY(),"završen","u provedbi")</f>
        <v>u provedbi</v>
      </c>
      <c r="K2325" s="22" t="s">
        <v>354</v>
      </c>
      <c r="L2325" s="22" t="s">
        <v>354</v>
      </c>
      <c r="M2325" s="42">
        <v>0.85</v>
      </c>
      <c r="N2325" s="42">
        <v>0.15</v>
      </c>
      <c r="O2325" s="27">
        <f>Ugovori_OPULJP[[#This Row],[Bespovratna sredstva - Ukupno (EU+Nac) HRK
= Ukupna ugovorena vrijednost bespovratnih sredstava]]*Ugovori_OPULJP[[#This Row],[EU STOPA SUFINANCIRANJA %
EU CO-FINANCING RATE %]]</f>
        <v>736340.88150000002</v>
      </c>
      <c r="P2325" s="27">
        <f>Ugovori_OPULJP[[#This Row],[Bespovratna sredstva - Ukupno (EU+Nac) HRK
= Ukupna ugovorena vrijednost bespovratnih sredstava]]*Ugovori_OPULJP[[#This Row],[STOPA NACIONALNOG SUFINANCIRANJA %]]</f>
        <v>129942.5085</v>
      </c>
      <c r="Q2325" s="20">
        <v>866283.39</v>
      </c>
      <c r="R2325" s="27">
        <v>0</v>
      </c>
      <c r="S2325" s="27">
        <v>0</v>
      </c>
      <c r="T2325" s="20">
        <f>Ugovori_OPULJP[[#This Row],[Bespovratna sredstva - Ukupno (EU+Nac) HRK
= Ukupna ugovorena vrijednost bespovratnih sredstava]]+Ugovori_OPULJP[[#This Row],[Javni doprinos korisnika - HRK]]+Ugovori_OPULJP[[#This Row],[Privatni doprinos korisnika - HRK]]</f>
        <v>866283.39</v>
      </c>
      <c r="U2325" s="44" t="s">
        <v>32</v>
      </c>
      <c r="V2325" s="44" t="s">
        <v>29</v>
      </c>
      <c r="W2325" s="21" t="s">
        <v>11938</v>
      </c>
      <c r="X2325" s="31" t="s">
        <v>5041</v>
      </c>
      <c r="Y2325" s="11"/>
    </row>
    <row r="2326" spans="1:25" ht="191.25" x14ac:dyDescent="0.2">
      <c r="A2326" s="119" t="s">
        <v>11881</v>
      </c>
      <c r="B2326" s="26" t="s">
        <v>700</v>
      </c>
      <c r="C2326" s="21" t="s">
        <v>5477</v>
      </c>
      <c r="D2326" s="56" t="s">
        <v>7932</v>
      </c>
      <c r="E2326" s="44" t="s">
        <v>74</v>
      </c>
      <c r="F2326" s="23" t="s">
        <v>11882</v>
      </c>
      <c r="G2326" s="23" t="s">
        <v>1518</v>
      </c>
      <c r="H2326" s="29">
        <v>44562</v>
      </c>
      <c r="I2326" s="29">
        <v>45170</v>
      </c>
      <c r="J2326" s="29" t="str">
        <f ca="1">IF(Ugovori_OPULJP[[#This Row],[DATUM ZAVRŠETKA OPERACIJE]]&lt;TODAY(),"završen","u provedbi")</f>
        <v>u provedbi</v>
      </c>
      <c r="K2326" s="43" t="s">
        <v>97</v>
      </c>
      <c r="L2326" s="43" t="s">
        <v>97</v>
      </c>
      <c r="M2326" s="42">
        <v>0.85</v>
      </c>
      <c r="N2326" s="42">
        <v>0.15</v>
      </c>
      <c r="O2326" s="27">
        <f>Ugovori_OPULJP[[#This Row],[Bespovratna sredstva - Ukupno (EU+Nac) HRK
= Ukupna ugovorena vrijednost bespovratnih sredstava]]*Ugovori_OPULJP[[#This Row],[EU STOPA SUFINANCIRANJA %
EU CO-FINANCING RATE %]]</f>
        <v>896823.21899999992</v>
      </c>
      <c r="P2326" s="27">
        <f>Ugovori_OPULJP[[#This Row],[Bespovratna sredstva - Ukupno (EU+Nac) HRK
= Ukupna ugovorena vrijednost bespovratnih sredstava]]*Ugovori_OPULJP[[#This Row],[STOPA NACIONALNOG SUFINANCIRANJA %]]</f>
        <v>158262.92099999997</v>
      </c>
      <c r="Q2326" s="20">
        <v>1055086.1399999999</v>
      </c>
      <c r="R2326" s="27">
        <v>0</v>
      </c>
      <c r="S2326" s="27">
        <v>0</v>
      </c>
      <c r="T2326" s="20">
        <f>Ugovori_OPULJP[[#This Row],[Bespovratna sredstva - Ukupno (EU+Nac) HRK
= Ukupna ugovorena vrijednost bespovratnih sredstava]]+Ugovori_OPULJP[[#This Row],[Javni doprinos korisnika - HRK]]+Ugovori_OPULJP[[#This Row],[Privatni doprinos korisnika - HRK]]</f>
        <v>1055086.1399999999</v>
      </c>
      <c r="U2326" s="44" t="s">
        <v>32</v>
      </c>
      <c r="V2326" s="44" t="s">
        <v>29</v>
      </c>
      <c r="W2326" s="21" t="s">
        <v>11883</v>
      </c>
      <c r="X2326" s="31" t="s">
        <v>5041</v>
      </c>
      <c r="Y2326" s="11"/>
    </row>
    <row r="2327" spans="1:25" ht="204" x14ac:dyDescent="0.2">
      <c r="A2327" s="28" t="s">
        <v>8134</v>
      </c>
      <c r="B2327" s="26" t="s">
        <v>700</v>
      </c>
      <c r="C2327" s="21" t="s">
        <v>5477</v>
      </c>
      <c r="D2327" s="56" t="s">
        <v>7932</v>
      </c>
      <c r="E2327" s="44" t="s">
        <v>74</v>
      </c>
      <c r="F2327" s="23" t="s">
        <v>8135</v>
      </c>
      <c r="G2327" s="23" t="s">
        <v>6576</v>
      </c>
      <c r="H2327" s="29">
        <v>44553</v>
      </c>
      <c r="I2327" s="29">
        <v>45161</v>
      </c>
      <c r="J2327" s="29" t="str">
        <f ca="1">IF(Ugovori_OPULJP[[#This Row],[DATUM ZAVRŠETKA OPERACIJE]]&lt;TODAY(),"završen","u provedbi")</f>
        <v>u provedbi</v>
      </c>
      <c r="K2327" s="22" t="s">
        <v>248</v>
      </c>
      <c r="L2327" s="22" t="s">
        <v>248</v>
      </c>
      <c r="M2327" s="65" t="s">
        <v>3052</v>
      </c>
      <c r="N2327" s="42">
        <v>0.15</v>
      </c>
      <c r="O2327" s="27">
        <f>Ugovori_OPULJP[[#This Row],[Bespovratna sredstva - Ukupno (EU+Nac) HRK
= Ukupna ugovorena vrijednost bespovratnih sredstava]]*Ugovori_OPULJP[[#This Row],[EU STOPA SUFINANCIRANJA %
EU CO-FINANCING RATE %]]</f>
        <v>900304.94649999996</v>
      </c>
      <c r="P2327" s="27">
        <f>Ugovori_OPULJP[[#This Row],[Bespovratna sredstva - Ukupno (EU+Nac) HRK
= Ukupna ugovorena vrijednost bespovratnih sredstava]]*Ugovori_OPULJP[[#This Row],[STOPA NACIONALNOG SUFINANCIRANJA %]]</f>
        <v>158877.34349999999</v>
      </c>
      <c r="Q2327" s="20">
        <v>1059182.29</v>
      </c>
      <c r="R2327" s="27">
        <v>0</v>
      </c>
      <c r="S2327" s="27">
        <v>0</v>
      </c>
      <c r="T2327" s="20">
        <f>Ugovori_OPULJP[[#This Row],[Bespovratna sredstva - Ukupno (EU+Nac) HRK
= Ukupna ugovorena vrijednost bespovratnih sredstava]]+Ugovori_OPULJP[[#This Row],[Javni doprinos korisnika - HRK]]+Ugovori_OPULJP[[#This Row],[Privatni doprinos korisnika - HRK]]</f>
        <v>1059182.29</v>
      </c>
      <c r="U2327" s="44" t="s">
        <v>32</v>
      </c>
      <c r="V2327" s="44" t="s">
        <v>29</v>
      </c>
      <c r="W2327" s="21" t="s">
        <v>8136</v>
      </c>
      <c r="X2327" s="31" t="s">
        <v>5041</v>
      </c>
      <c r="Y2327" s="11"/>
    </row>
    <row r="2328" spans="1:25" ht="229.5" x14ac:dyDescent="0.2">
      <c r="A2328" s="28" t="s">
        <v>8137</v>
      </c>
      <c r="B2328" s="26" t="s">
        <v>700</v>
      </c>
      <c r="C2328" s="21" t="s">
        <v>5477</v>
      </c>
      <c r="D2328" s="56" t="s">
        <v>7932</v>
      </c>
      <c r="E2328" s="44" t="s">
        <v>74</v>
      </c>
      <c r="F2328" s="23" t="s">
        <v>8138</v>
      </c>
      <c r="G2328" s="23" t="s">
        <v>2918</v>
      </c>
      <c r="H2328" s="29">
        <v>44553</v>
      </c>
      <c r="I2328" s="29">
        <v>45161</v>
      </c>
      <c r="J2328" s="29" t="str">
        <f ca="1">IF(Ugovori_OPULJP[[#This Row],[DATUM ZAVRŠETKA OPERACIJE]]&lt;TODAY(),"završen","u provedbi")</f>
        <v>u provedbi</v>
      </c>
      <c r="K2328" s="22" t="s">
        <v>248</v>
      </c>
      <c r="L2328" s="22" t="s">
        <v>248</v>
      </c>
      <c r="M2328" s="65" t="s">
        <v>3052</v>
      </c>
      <c r="N2328" s="42">
        <v>0.15</v>
      </c>
      <c r="O2328" s="27">
        <f>Ugovori_OPULJP[[#This Row],[Bespovratna sredstva - Ukupno (EU+Nac) HRK
= Ukupna ugovorena vrijednost bespovratnih sredstava]]*Ugovori_OPULJP[[#This Row],[EU STOPA SUFINANCIRANJA %
EU CO-FINANCING RATE %]]</f>
        <v>3913910</v>
      </c>
      <c r="P2328" s="27">
        <f>Ugovori_OPULJP[[#This Row],[Bespovratna sredstva - Ukupno (EU+Nac) HRK
= Ukupna ugovorena vrijednost bespovratnih sredstava]]*Ugovori_OPULJP[[#This Row],[STOPA NACIONALNOG SUFINANCIRANJA %]]</f>
        <v>690690</v>
      </c>
      <c r="Q2328" s="20">
        <v>4604600</v>
      </c>
      <c r="R2328" s="27">
        <v>0</v>
      </c>
      <c r="S2328" s="27">
        <v>0</v>
      </c>
      <c r="T2328" s="20">
        <f>Ugovori_OPULJP[[#This Row],[Bespovratna sredstva - Ukupno (EU+Nac) HRK
= Ukupna ugovorena vrijednost bespovratnih sredstava]]+Ugovori_OPULJP[[#This Row],[Javni doprinos korisnika - HRK]]+Ugovori_OPULJP[[#This Row],[Privatni doprinos korisnika - HRK]]</f>
        <v>4604600</v>
      </c>
      <c r="U2328" s="44" t="s">
        <v>32</v>
      </c>
      <c r="V2328" s="44" t="s">
        <v>29</v>
      </c>
      <c r="W2328" s="21" t="s">
        <v>8139</v>
      </c>
      <c r="X2328" s="31" t="s">
        <v>5041</v>
      </c>
      <c r="Y2328" s="11"/>
    </row>
    <row r="2329" spans="1:25" ht="204" x14ac:dyDescent="0.2">
      <c r="A2329" s="28" t="s">
        <v>8140</v>
      </c>
      <c r="B2329" s="26" t="s">
        <v>700</v>
      </c>
      <c r="C2329" s="21" t="s">
        <v>5477</v>
      </c>
      <c r="D2329" s="56" t="s">
        <v>7932</v>
      </c>
      <c r="E2329" s="44" t="s">
        <v>74</v>
      </c>
      <c r="F2329" s="23" t="s">
        <v>8141</v>
      </c>
      <c r="G2329" s="23" t="s">
        <v>1666</v>
      </c>
      <c r="H2329" s="29">
        <v>44553</v>
      </c>
      <c r="I2329" s="29">
        <v>45161</v>
      </c>
      <c r="J2329" s="29" t="str">
        <f ca="1">IF(Ugovori_OPULJP[[#This Row],[DATUM ZAVRŠETKA OPERACIJE]]&lt;TODAY(),"završen","u provedbi")</f>
        <v>u provedbi</v>
      </c>
      <c r="K2329" s="22" t="s">
        <v>97</v>
      </c>
      <c r="L2329" s="22" t="s">
        <v>97</v>
      </c>
      <c r="M2329" s="65" t="s">
        <v>3052</v>
      </c>
      <c r="N2329" s="42">
        <v>0.15</v>
      </c>
      <c r="O2329" s="27">
        <f>Ugovori_OPULJP[[#This Row],[Bespovratna sredstva - Ukupno (EU+Nac) HRK
= Ukupna ugovorena vrijednost bespovratnih sredstava]]*Ugovori_OPULJP[[#This Row],[EU STOPA SUFINANCIRANJA %
EU CO-FINANCING RATE %]]</f>
        <v>2149282.6894999999</v>
      </c>
      <c r="P2329" s="27">
        <f>Ugovori_OPULJP[[#This Row],[Bespovratna sredstva - Ukupno (EU+Nac) HRK
= Ukupna ugovorena vrijednost bespovratnih sredstava]]*Ugovori_OPULJP[[#This Row],[STOPA NACIONALNOG SUFINANCIRANJA %]]</f>
        <v>379285.18050000002</v>
      </c>
      <c r="Q2329" s="20">
        <v>2528567.87</v>
      </c>
      <c r="R2329" s="27">
        <v>0</v>
      </c>
      <c r="S2329" s="27">
        <v>0</v>
      </c>
      <c r="T2329" s="20">
        <f>Ugovori_OPULJP[[#This Row],[Bespovratna sredstva - Ukupno (EU+Nac) HRK
= Ukupna ugovorena vrijednost bespovratnih sredstava]]+Ugovori_OPULJP[[#This Row],[Javni doprinos korisnika - HRK]]+Ugovori_OPULJP[[#This Row],[Privatni doprinos korisnika - HRK]]</f>
        <v>2528567.87</v>
      </c>
      <c r="U2329" s="44" t="s">
        <v>32</v>
      </c>
      <c r="V2329" s="44" t="s">
        <v>29</v>
      </c>
      <c r="W2329" s="21" t="s">
        <v>8142</v>
      </c>
      <c r="X2329" s="31" t="s">
        <v>5041</v>
      </c>
      <c r="Y2329" s="11"/>
    </row>
    <row r="2330" spans="1:25" ht="178.5" x14ac:dyDescent="0.2">
      <c r="A2330" s="118" t="s">
        <v>11945</v>
      </c>
      <c r="B2330" s="26" t="s">
        <v>700</v>
      </c>
      <c r="C2330" s="21" t="s">
        <v>5477</v>
      </c>
      <c r="D2330" s="21" t="s">
        <v>7932</v>
      </c>
      <c r="E2330" s="44" t="s">
        <v>74</v>
      </c>
      <c r="F2330" s="23" t="s">
        <v>11976</v>
      </c>
      <c r="G2330" s="23" t="s">
        <v>11966</v>
      </c>
      <c r="H2330" s="108">
        <v>44580</v>
      </c>
      <c r="I2330" s="108">
        <v>45188</v>
      </c>
      <c r="J2330" s="109" t="str">
        <f ca="1">IF(Ugovori_OPULJP[[#This Row],[DATUM ZAVRŠETKA OPERACIJE]]&lt;TODAY(),"završen","u provedbi")</f>
        <v>u provedbi</v>
      </c>
      <c r="K2330" s="22" t="s">
        <v>198</v>
      </c>
      <c r="L2330" s="22" t="s">
        <v>198</v>
      </c>
      <c r="M2330" s="42">
        <v>0.85</v>
      </c>
      <c r="N2330" s="42">
        <v>0.15</v>
      </c>
      <c r="O2330" s="113">
        <f>Ugovori_OPULJP[[#This Row],[Bespovratna sredstva - Ukupno (EU+Nac) HRK
= Ukupna ugovorena vrijednost bespovratnih sredstava]]*Ugovori_OPULJP[[#This Row],[EU STOPA SUFINANCIRANJA %
EU CO-FINANCING RATE %]]</f>
        <v>859222.86550000007</v>
      </c>
      <c r="P2330" s="113">
        <f>Ugovori_OPULJP[[#This Row],[Bespovratna sredstva - Ukupno (EU+Nac) HRK
= Ukupna ugovorena vrijednost bespovratnih sredstava]]*Ugovori_OPULJP[[#This Row],[STOPA NACIONALNOG SUFINANCIRANJA %]]</f>
        <v>151627.56450000001</v>
      </c>
      <c r="Q2330" s="114">
        <v>1010850.43</v>
      </c>
      <c r="R2330" s="113">
        <v>0</v>
      </c>
      <c r="S2330" s="113">
        <v>0</v>
      </c>
      <c r="T2330" s="114">
        <f>Ugovori_OPULJP[[#This Row],[Bespovratna sredstva - Ukupno (EU+Nac) HRK
= Ukupna ugovorena vrijednost bespovratnih sredstava]]+Ugovori_OPULJP[[#This Row],[Javni doprinos korisnika - HRK]]+Ugovori_OPULJP[[#This Row],[Privatni doprinos korisnika - HRK]]</f>
        <v>1010850.43</v>
      </c>
      <c r="U2330" s="44" t="s">
        <v>32</v>
      </c>
      <c r="V2330" s="44" t="s">
        <v>29</v>
      </c>
      <c r="W2330" s="21" t="s">
        <v>11959</v>
      </c>
      <c r="X2330" s="31" t="s">
        <v>5041</v>
      </c>
      <c r="Y2330" s="11"/>
    </row>
    <row r="2331" spans="1:25" ht="267.75" x14ac:dyDescent="0.2">
      <c r="A2331" s="118" t="s">
        <v>11946</v>
      </c>
      <c r="B2331" s="26" t="s">
        <v>700</v>
      </c>
      <c r="C2331" s="21" t="s">
        <v>5477</v>
      </c>
      <c r="D2331" s="21" t="s">
        <v>7932</v>
      </c>
      <c r="E2331" s="44" t="s">
        <v>74</v>
      </c>
      <c r="F2331" s="23" t="s">
        <v>11977</v>
      </c>
      <c r="G2331" s="23" t="s">
        <v>2376</v>
      </c>
      <c r="H2331" s="108">
        <v>44581</v>
      </c>
      <c r="I2331" s="108">
        <v>45189</v>
      </c>
      <c r="J2331" s="109" t="str">
        <f ca="1">IF(Ugovori_OPULJP[[#This Row],[DATUM ZAVRŠETKA OPERACIJE]]&lt;TODAY(),"završen","u provedbi")</f>
        <v>u provedbi</v>
      </c>
      <c r="K2331" s="22" t="s">
        <v>266</v>
      </c>
      <c r="L2331" s="22" t="s">
        <v>266</v>
      </c>
      <c r="M2331" s="42">
        <v>0.85</v>
      </c>
      <c r="N2331" s="42">
        <v>0.15</v>
      </c>
      <c r="O2331" s="113">
        <f>Ugovori_OPULJP[[#This Row],[Bespovratna sredstva - Ukupno (EU+Nac) HRK
= Ukupna ugovorena vrijednost bespovratnih sredstava]]*Ugovori_OPULJP[[#This Row],[EU STOPA SUFINANCIRANJA %
EU CO-FINANCING RATE %]]</f>
        <v>5019659.0965</v>
      </c>
      <c r="P2331" s="113">
        <f>Ugovori_OPULJP[[#This Row],[Bespovratna sredstva - Ukupno (EU+Nac) HRK
= Ukupna ugovorena vrijednost bespovratnih sredstava]]*Ugovori_OPULJP[[#This Row],[STOPA NACIONALNOG SUFINANCIRANJA %]]</f>
        <v>885822.19349999994</v>
      </c>
      <c r="Q2331" s="114">
        <v>5905481.29</v>
      </c>
      <c r="R2331" s="113">
        <v>0</v>
      </c>
      <c r="S2331" s="113">
        <v>0</v>
      </c>
      <c r="T2331" s="114">
        <f>Ugovori_OPULJP[[#This Row],[Bespovratna sredstva - Ukupno (EU+Nac) HRK
= Ukupna ugovorena vrijednost bespovratnih sredstava]]+Ugovori_OPULJP[[#This Row],[Javni doprinos korisnika - HRK]]+Ugovori_OPULJP[[#This Row],[Privatni doprinos korisnika - HRK]]</f>
        <v>5905481.29</v>
      </c>
      <c r="U2331" s="44" t="s">
        <v>32</v>
      </c>
      <c r="V2331" s="44" t="s">
        <v>29</v>
      </c>
      <c r="W2331" s="21" t="s">
        <v>11960</v>
      </c>
      <c r="X2331" s="31" t="s">
        <v>5041</v>
      </c>
      <c r="Y2331" s="11"/>
    </row>
    <row r="2332" spans="1:25" ht="204" x14ac:dyDescent="0.2">
      <c r="A2332" s="28" t="s">
        <v>8143</v>
      </c>
      <c r="B2332" s="26" t="s">
        <v>700</v>
      </c>
      <c r="C2332" s="21" t="s">
        <v>5477</v>
      </c>
      <c r="D2332" s="56" t="s">
        <v>7932</v>
      </c>
      <c r="E2332" s="44" t="s">
        <v>74</v>
      </c>
      <c r="F2332" s="23" t="s">
        <v>8144</v>
      </c>
      <c r="G2332" s="23" t="s">
        <v>8145</v>
      </c>
      <c r="H2332" s="29">
        <v>44553</v>
      </c>
      <c r="I2332" s="29">
        <v>45161</v>
      </c>
      <c r="J2332" s="29" t="str">
        <f ca="1">IF(Ugovori_OPULJP[[#This Row],[DATUM ZAVRŠETKA OPERACIJE]]&lt;TODAY(),"završen","u provedbi")</f>
        <v>u provedbi</v>
      </c>
      <c r="K2332" s="22" t="s">
        <v>248</v>
      </c>
      <c r="L2332" s="22" t="s">
        <v>248</v>
      </c>
      <c r="M2332" s="65" t="s">
        <v>3052</v>
      </c>
      <c r="N2332" s="42">
        <v>0.15</v>
      </c>
      <c r="O2332" s="27">
        <f>Ugovori_OPULJP[[#This Row],[Bespovratna sredstva - Ukupno (EU+Nac) HRK
= Ukupna ugovorena vrijednost bespovratnih sredstava]]*Ugovori_OPULJP[[#This Row],[EU STOPA SUFINANCIRANJA %
EU CO-FINANCING RATE %]]</f>
        <v>1074318.9354999999</v>
      </c>
      <c r="P2332" s="27">
        <f>Ugovori_OPULJP[[#This Row],[Bespovratna sredstva - Ukupno (EU+Nac) HRK
= Ukupna ugovorena vrijednost bespovratnih sredstava]]*Ugovori_OPULJP[[#This Row],[STOPA NACIONALNOG SUFINANCIRANJA %]]</f>
        <v>189585.69449999998</v>
      </c>
      <c r="Q2332" s="20">
        <v>1263904.6299999999</v>
      </c>
      <c r="R2332" s="27">
        <v>0</v>
      </c>
      <c r="S2332" s="27">
        <v>0</v>
      </c>
      <c r="T2332" s="20">
        <f>Ugovori_OPULJP[[#This Row],[Bespovratna sredstva - Ukupno (EU+Nac) HRK
= Ukupna ugovorena vrijednost bespovratnih sredstava]]+Ugovori_OPULJP[[#This Row],[Javni doprinos korisnika - HRK]]+Ugovori_OPULJP[[#This Row],[Privatni doprinos korisnika - HRK]]</f>
        <v>1263904.6299999999</v>
      </c>
      <c r="U2332" s="44" t="s">
        <v>32</v>
      </c>
      <c r="V2332" s="44" t="s">
        <v>29</v>
      </c>
      <c r="W2332" s="21" t="s">
        <v>8146</v>
      </c>
      <c r="X2332" s="31" t="s">
        <v>5041</v>
      </c>
      <c r="Y2332" s="11"/>
    </row>
    <row r="2333" spans="1:25" ht="165.75" x14ac:dyDescent="0.2">
      <c r="A2333" s="28" t="s">
        <v>8147</v>
      </c>
      <c r="B2333" s="26" t="s">
        <v>700</v>
      </c>
      <c r="C2333" s="21" t="s">
        <v>5477</v>
      </c>
      <c r="D2333" s="56" t="s">
        <v>7932</v>
      </c>
      <c r="E2333" s="44" t="s">
        <v>74</v>
      </c>
      <c r="F2333" s="23" t="s">
        <v>8148</v>
      </c>
      <c r="G2333" s="23" t="s">
        <v>8149</v>
      </c>
      <c r="H2333" s="29">
        <v>44553</v>
      </c>
      <c r="I2333" s="29">
        <v>45161</v>
      </c>
      <c r="J2333" s="29" t="str">
        <f ca="1">IF(Ugovori_OPULJP[[#This Row],[DATUM ZAVRŠETKA OPERACIJE]]&lt;TODAY(),"završen","u provedbi")</f>
        <v>u provedbi</v>
      </c>
      <c r="K2333" s="22" t="s">
        <v>77</v>
      </c>
      <c r="L2333" s="22" t="s">
        <v>77</v>
      </c>
      <c r="M2333" s="65" t="s">
        <v>3052</v>
      </c>
      <c r="N2333" s="42">
        <v>0.15</v>
      </c>
      <c r="O2333" s="27">
        <f>Ugovori_OPULJP[[#This Row],[Bespovratna sredstva - Ukupno (EU+Nac) HRK
= Ukupna ugovorena vrijednost bespovratnih sredstava]]*Ugovori_OPULJP[[#This Row],[EU STOPA SUFINANCIRANJA %
EU CO-FINANCING RATE %]]</f>
        <v>1582660.135</v>
      </c>
      <c r="P2333" s="27">
        <f>Ugovori_OPULJP[[#This Row],[Bespovratna sredstva - Ukupno (EU+Nac) HRK
= Ukupna ugovorena vrijednost bespovratnih sredstava]]*Ugovori_OPULJP[[#This Row],[STOPA NACIONALNOG SUFINANCIRANJA %]]</f>
        <v>279292.96500000003</v>
      </c>
      <c r="Q2333" s="20">
        <v>1861953.1</v>
      </c>
      <c r="R2333" s="27">
        <v>0</v>
      </c>
      <c r="S2333" s="27">
        <v>0</v>
      </c>
      <c r="T2333" s="20">
        <f>Ugovori_OPULJP[[#This Row],[Bespovratna sredstva - Ukupno (EU+Nac) HRK
= Ukupna ugovorena vrijednost bespovratnih sredstava]]+Ugovori_OPULJP[[#This Row],[Javni doprinos korisnika - HRK]]+Ugovori_OPULJP[[#This Row],[Privatni doprinos korisnika - HRK]]</f>
        <v>1861953.1</v>
      </c>
      <c r="U2333" s="44" t="s">
        <v>32</v>
      </c>
      <c r="V2333" s="44" t="s">
        <v>29</v>
      </c>
      <c r="W2333" s="21" t="s">
        <v>7957</v>
      </c>
      <c r="X2333" s="31" t="s">
        <v>5041</v>
      </c>
      <c r="Y2333" s="11"/>
    </row>
    <row r="2334" spans="1:25" ht="229.5" x14ac:dyDescent="0.2">
      <c r="A2334" s="118" t="s">
        <v>11947</v>
      </c>
      <c r="B2334" s="26" t="s">
        <v>700</v>
      </c>
      <c r="C2334" s="21" t="s">
        <v>5477</v>
      </c>
      <c r="D2334" s="21" t="s">
        <v>7932</v>
      </c>
      <c r="E2334" s="44" t="s">
        <v>74</v>
      </c>
      <c r="F2334" s="23" t="s">
        <v>11978</v>
      </c>
      <c r="G2334" s="23" t="s">
        <v>11967</v>
      </c>
      <c r="H2334" s="108">
        <v>44582</v>
      </c>
      <c r="I2334" s="108">
        <v>45190</v>
      </c>
      <c r="J2334" s="109" t="str">
        <f ca="1">IF(Ugovori_OPULJP[[#This Row],[DATUM ZAVRŠETKA OPERACIJE]]&lt;TODAY(),"završen","u provedbi")</f>
        <v>u provedbi</v>
      </c>
      <c r="K2334" s="22" t="s">
        <v>153</v>
      </c>
      <c r="L2334" s="18" t="s">
        <v>153</v>
      </c>
      <c r="M2334" s="42">
        <v>0.85</v>
      </c>
      <c r="N2334" s="42">
        <v>0.15</v>
      </c>
      <c r="O2334" s="113">
        <f>Ugovori_OPULJP[[#This Row],[Bespovratna sredstva - Ukupno (EU+Nac) HRK
= Ukupna ugovorena vrijednost bespovratnih sredstava]]*Ugovori_OPULJP[[#This Row],[EU STOPA SUFINANCIRANJA %
EU CO-FINANCING RATE %]]</f>
        <v>1527175.0845000001</v>
      </c>
      <c r="P2334" s="113">
        <f>Ugovori_OPULJP[[#This Row],[Bespovratna sredstva - Ukupno (EU+Nac) HRK
= Ukupna ugovorena vrijednost bespovratnih sredstava]]*Ugovori_OPULJP[[#This Row],[STOPA NACIONALNOG SUFINANCIRANJA %]]</f>
        <v>269501.48550000001</v>
      </c>
      <c r="Q2334" s="114">
        <v>1796676.57</v>
      </c>
      <c r="R2334" s="113">
        <v>0</v>
      </c>
      <c r="S2334" s="113">
        <v>0</v>
      </c>
      <c r="T2334" s="114">
        <f>Ugovori_OPULJP[[#This Row],[Bespovratna sredstva - Ukupno (EU+Nac) HRK
= Ukupna ugovorena vrijednost bespovratnih sredstava]]+Ugovori_OPULJP[[#This Row],[Javni doprinos korisnika - HRK]]+Ugovori_OPULJP[[#This Row],[Privatni doprinos korisnika - HRK]]</f>
        <v>1796676.57</v>
      </c>
      <c r="U2334" s="44" t="s">
        <v>32</v>
      </c>
      <c r="V2334" s="44" t="s">
        <v>29</v>
      </c>
      <c r="W2334" s="21" t="s">
        <v>11961</v>
      </c>
      <c r="X2334" s="31" t="s">
        <v>5041</v>
      </c>
      <c r="Y2334" s="11"/>
    </row>
    <row r="2335" spans="1:25" ht="280.5" x14ac:dyDescent="0.2">
      <c r="A2335" s="28" t="s">
        <v>12184</v>
      </c>
      <c r="B2335" s="26" t="s">
        <v>700</v>
      </c>
      <c r="C2335" s="21" t="s">
        <v>5477</v>
      </c>
      <c r="D2335" s="56" t="s">
        <v>7932</v>
      </c>
      <c r="E2335" s="44" t="s">
        <v>74</v>
      </c>
      <c r="F2335" s="23" t="s">
        <v>12195</v>
      </c>
      <c r="G2335" s="23" t="s">
        <v>12202</v>
      </c>
      <c r="H2335" s="29">
        <v>44621</v>
      </c>
      <c r="I2335" s="29">
        <v>45231</v>
      </c>
      <c r="J2335" s="110" t="str">
        <f ca="1">IF(Ugovori_OPULJP[[#This Row],[DATUM ZAVRŠETKA OPERACIJE]]&lt;TODAY(),"završen","u provedbi")</f>
        <v>u provedbi</v>
      </c>
      <c r="K2335" s="22" t="s">
        <v>266</v>
      </c>
      <c r="L2335" s="22" t="s">
        <v>266</v>
      </c>
      <c r="M2335" s="42">
        <v>0.85</v>
      </c>
      <c r="N2335" s="42">
        <v>0.15</v>
      </c>
      <c r="O2335" s="27">
        <f>Ugovori_OPULJP[[#This Row],[Bespovratna sredstva - Ukupno (EU+Nac) HRK
= Ukupna ugovorena vrijednost bespovratnih sredstava]]*Ugovori_OPULJP[[#This Row],[EU STOPA SUFINANCIRANJA %
EU CO-FINANCING RATE %]]</f>
        <v>849243.5</v>
      </c>
      <c r="P2335" s="27">
        <f>Ugovori_OPULJP[[#This Row],[Bespovratna sredstva - Ukupno (EU+Nac) HRK
= Ukupna ugovorena vrijednost bespovratnih sredstava]]*Ugovori_OPULJP[[#This Row],[STOPA NACIONALNOG SUFINANCIRANJA %]]</f>
        <v>149866.5</v>
      </c>
      <c r="Q2335" s="20">
        <v>999110</v>
      </c>
      <c r="R2335" s="27">
        <v>0</v>
      </c>
      <c r="S2335" s="27">
        <v>0</v>
      </c>
      <c r="T2335" s="20">
        <f>Ugovori_OPULJP[[#This Row],[Bespovratna sredstva - Ukupno (EU+Nac) HRK
= Ukupna ugovorena vrijednost bespovratnih sredstava]]+Ugovori_OPULJP[[#This Row],[Javni doprinos korisnika - HRK]]+Ugovori_OPULJP[[#This Row],[Privatni doprinos korisnika - HRK]]</f>
        <v>999110</v>
      </c>
      <c r="U2335" s="44" t="s">
        <v>32</v>
      </c>
      <c r="V2335" s="44" t="s">
        <v>29</v>
      </c>
      <c r="W2335" s="21" t="s">
        <v>12211</v>
      </c>
      <c r="X2335" s="31" t="s">
        <v>5041</v>
      </c>
      <c r="Y2335" s="11"/>
    </row>
    <row r="2336" spans="1:25" ht="255" x14ac:dyDescent="0.2">
      <c r="A2336" s="118" t="s">
        <v>11948</v>
      </c>
      <c r="B2336" s="26" t="s">
        <v>700</v>
      </c>
      <c r="C2336" s="21" t="s">
        <v>5477</v>
      </c>
      <c r="D2336" s="21" t="s">
        <v>7932</v>
      </c>
      <c r="E2336" s="44" t="s">
        <v>74</v>
      </c>
      <c r="F2336" s="23" t="s">
        <v>11979</v>
      </c>
      <c r="G2336" s="23" t="s">
        <v>11968</v>
      </c>
      <c r="H2336" s="108">
        <v>44579</v>
      </c>
      <c r="I2336" s="108">
        <v>45187</v>
      </c>
      <c r="J2336" s="109" t="str">
        <f ca="1">IF(Ugovori_OPULJP[[#This Row],[DATUM ZAVRŠETKA OPERACIJE]]&lt;TODAY(),"završen","u provedbi")</f>
        <v>u provedbi</v>
      </c>
      <c r="K2336" s="22" t="s">
        <v>102</v>
      </c>
      <c r="L2336" s="18" t="s">
        <v>102</v>
      </c>
      <c r="M2336" s="42">
        <v>0.85</v>
      </c>
      <c r="N2336" s="42">
        <v>0.15</v>
      </c>
      <c r="O2336" s="113">
        <f>Ugovori_OPULJP[[#This Row],[Bespovratna sredstva - Ukupno (EU+Nac) HRK
= Ukupna ugovorena vrijednost bespovratnih sredstava]]*Ugovori_OPULJP[[#This Row],[EU STOPA SUFINANCIRANJA %
EU CO-FINANCING RATE %]]</f>
        <v>887128.22100000002</v>
      </c>
      <c r="P2336" s="113">
        <f>Ugovori_OPULJP[[#This Row],[Bespovratna sredstva - Ukupno (EU+Nac) HRK
= Ukupna ugovorena vrijednost bespovratnih sredstava]]*Ugovori_OPULJP[[#This Row],[STOPA NACIONALNOG SUFINANCIRANJA %]]</f>
        <v>156552.03899999999</v>
      </c>
      <c r="Q2336" s="114">
        <v>1043680.26</v>
      </c>
      <c r="R2336" s="113">
        <v>0</v>
      </c>
      <c r="S2336" s="113">
        <v>0</v>
      </c>
      <c r="T2336" s="114">
        <f>Ugovori_OPULJP[[#This Row],[Bespovratna sredstva - Ukupno (EU+Nac) HRK
= Ukupna ugovorena vrijednost bespovratnih sredstava]]+Ugovori_OPULJP[[#This Row],[Javni doprinos korisnika - HRK]]+Ugovori_OPULJP[[#This Row],[Privatni doprinos korisnika - HRK]]</f>
        <v>1043680.26</v>
      </c>
      <c r="U2336" s="44" t="s">
        <v>32</v>
      </c>
      <c r="V2336" s="44" t="s">
        <v>29</v>
      </c>
      <c r="W2336" s="21" t="s">
        <v>11962</v>
      </c>
      <c r="X2336" s="31" t="s">
        <v>5041</v>
      </c>
      <c r="Y2336" s="11"/>
    </row>
    <row r="2337" spans="1:25" ht="267.75" x14ac:dyDescent="0.2">
      <c r="A2337" s="28" t="s">
        <v>12175</v>
      </c>
      <c r="B2337" s="152" t="s">
        <v>700</v>
      </c>
      <c r="C2337" s="21" t="s">
        <v>5477</v>
      </c>
      <c r="D2337" s="21" t="s">
        <v>7932</v>
      </c>
      <c r="E2337" s="44" t="s">
        <v>74</v>
      </c>
      <c r="F2337" s="23" t="s">
        <v>12176</v>
      </c>
      <c r="G2337" s="23" t="s">
        <v>12177</v>
      </c>
      <c r="H2337" s="153">
        <v>44620</v>
      </c>
      <c r="I2337" s="153">
        <v>45227</v>
      </c>
      <c r="J2337" s="154" t="str">
        <f ca="1">IF(Ugovori_OPULJP[[#This Row],[DATUM ZAVRŠETKA OPERACIJE]]&lt;TODAY(),"završen","u provedbi")</f>
        <v>u provedbi</v>
      </c>
      <c r="K2337" s="43" t="s">
        <v>402</v>
      </c>
      <c r="L2337" s="155" t="s">
        <v>402</v>
      </c>
      <c r="M2337" s="42">
        <v>0.85</v>
      </c>
      <c r="N2337" s="42">
        <v>0.15</v>
      </c>
      <c r="O2337" s="156">
        <f>Ugovori_OPULJP[[#This Row],[Bespovratna sredstva - Ukupno (EU+Nac) HRK
= Ukupna ugovorena vrijednost bespovratnih sredstava]]*Ugovori_OPULJP[[#This Row],[EU STOPA SUFINANCIRANJA %
EU CO-FINANCING RATE %]]</f>
        <v>950271.43149999983</v>
      </c>
      <c r="P2337" s="156">
        <f>Ugovori_OPULJP[[#This Row],[Bespovratna sredstva - Ukupno (EU+Nac) HRK
= Ukupna ugovorena vrijednost bespovratnih sredstava]]*Ugovori_OPULJP[[#This Row],[STOPA NACIONALNOG SUFINANCIRANJA %]]</f>
        <v>167694.95849999998</v>
      </c>
      <c r="Q2337" s="114">
        <v>1117966.3899999999</v>
      </c>
      <c r="R2337" s="113">
        <v>0</v>
      </c>
      <c r="S2337" s="113">
        <v>0</v>
      </c>
      <c r="T2337" s="157">
        <f>Ugovori_OPULJP[[#This Row],[Bespovratna sredstva - Ukupno (EU+Nac) HRK
= Ukupna ugovorena vrijednost bespovratnih sredstava]]+Ugovori_OPULJP[[#This Row],[Javni doprinos korisnika - HRK]]+Ugovori_OPULJP[[#This Row],[Privatni doprinos korisnika - HRK]]</f>
        <v>1117966.3899999999</v>
      </c>
      <c r="U2337" s="44" t="s">
        <v>32</v>
      </c>
      <c r="V2337" s="44" t="s">
        <v>29</v>
      </c>
      <c r="W2337" s="21" t="s">
        <v>12178</v>
      </c>
      <c r="X2337" s="31" t="s">
        <v>5041</v>
      </c>
      <c r="Y2337" s="11"/>
    </row>
    <row r="2338" spans="1:25" ht="242.25" x14ac:dyDescent="0.2">
      <c r="A2338" s="158" t="s">
        <v>12023</v>
      </c>
      <c r="B2338" s="26" t="s">
        <v>700</v>
      </c>
      <c r="C2338" s="21" t="s">
        <v>5477</v>
      </c>
      <c r="D2338" s="56" t="s">
        <v>7932</v>
      </c>
      <c r="E2338" s="44" t="s">
        <v>74</v>
      </c>
      <c r="F2338" s="23" t="s">
        <v>12027</v>
      </c>
      <c r="G2338" s="23" t="s">
        <v>873</v>
      </c>
      <c r="H2338" s="132">
        <v>44586</v>
      </c>
      <c r="I2338" s="132">
        <v>45194</v>
      </c>
      <c r="J2338" s="133" t="str">
        <f ca="1">IF(Ugovori_OPULJP[[#This Row],[DATUM ZAVRŠETKA OPERACIJE]]&lt;TODAY(),"završen","u provedbi")</f>
        <v>u provedbi</v>
      </c>
      <c r="K2338" s="43" t="s">
        <v>128</v>
      </c>
      <c r="L2338" s="43" t="s">
        <v>128</v>
      </c>
      <c r="M2338" s="42">
        <v>0.85</v>
      </c>
      <c r="N2338" s="42">
        <v>0.15</v>
      </c>
      <c r="O2338" s="135">
        <f>Ugovori_OPULJP[[#This Row],[Bespovratna sredstva - Ukupno (EU+Nac) HRK
= Ukupna ugovorena vrijednost bespovratnih sredstava]]*Ugovori_OPULJP[[#This Row],[EU STOPA SUFINANCIRANJA %
EU CO-FINANCING RATE %]]</f>
        <v>2409826.5425</v>
      </c>
      <c r="P2338" s="135">
        <f>Ugovori_OPULJP[[#This Row],[Bespovratna sredstva - Ukupno (EU+Nac) HRK
= Ukupna ugovorena vrijednost bespovratnih sredstava]]*Ugovori_OPULJP[[#This Row],[STOPA NACIONALNOG SUFINANCIRANJA %]]</f>
        <v>425263.50749999995</v>
      </c>
      <c r="Q2338" s="136">
        <v>2835090.05</v>
      </c>
      <c r="R2338" s="135">
        <v>0</v>
      </c>
      <c r="S2338" s="135">
        <v>0</v>
      </c>
      <c r="T2338" s="136">
        <f>Ugovori_OPULJP[[#This Row],[Bespovratna sredstva - Ukupno (EU+Nac) HRK
= Ukupna ugovorena vrijednost bespovratnih sredstava]]+Ugovori_OPULJP[[#This Row],[Javni doprinos korisnika - HRK]]+Ugovori_OPULJP[[#This Row],[Privatni doprinos korisnika - HRK]]</f>
        <v>2835090.05</v>
      </c>
      <c r="U2338" s="44" t="s">
        <v>32</v>
      </c>
      <c r="V2338" s="44" t="s">
        <v>29</v>
      </c>
      <c r="W2338" s="21" t="s">
        <v>12032</v>
      </c>
      <c r="X2338" s="31" t="s">
        <v>5041</v>
      </c>
      <c r="Y2338" s="11"/>
    </row>
    <row r="2339" spans="1:25" ht="191.25" x14ac:dyDescent="0.2">
      <c r="A2339" s="28" t="s">
        <v>11899</v>
      </c>
      <c r="B2339" s="26" t="s">
        <v>700</v>
      </c>
      <c r="C2339" s="21" t="s">
        <v>5477</v>
      </c>
      <c r="D2339" s="21" t="s">
        <v>7932</v>
      </c>
      <c r="E2339" s="44" t="s">
        <v>74</v>
      </c>
      <c r="F2339" s="23" t="s">
        <v>11900</v>
      </c>
      <c r="G2339" s="23" t="s">
        <v>11901</v>
      </c>
      <c r="H2339" s="29">
        <v>44574</v>
      </c>
      <c r="I2339" s="29">
        <v>45182</v>
      </c>
      <c r="J2339" s="29" t="str">
        <f ca="1">IF(Ugovori_OPULJP[[#This Row],[DATUM ZAVRŠETKA OPERACIJE]]&lt;TODAY(),"završen","u provedbi")</f>
        <v>u provedbi</v>
      </c>
      <c r="K2339" s="22" t="s">
        <v>556</v>
      </c>
      <c r="L2339" s="22" t="s">
        <v>556</v>
      </c>
      <c r="M2339" s="42">
        <v>0.85</v>
      </c>
      <c r="N2339" s="42">
        <v>0.15</v>
      </c>
      <c r="O2339" s="27">
        <f>Ugovori_OPULJP[[#This Row],[Bespovratna sredstva - Ukupno (EU+Nac) HRK
= Ukupna ugovorena vrijednost bespovratnih sredstava]]*Ugovori_OPULJP[[#This Row],[EU STOPA SUFINANCIRANJA %
EU CO-FINANCING RATE %]]</f>
        <v>2839288.8299999996</v>
      </c>
      <c r="P2339" s="27">
        <f>Ugovori_OPULJP[[#This Row],[Bespovratna sredstva - Ukupno (EU+Nac) HRK
= Ukupna ugovorena vrijednost bespovratnih sredstava]]*Ugovori_OPULJP[[#This Row],[STOPA NACIONALNOG SUFINANCIRANJA %]]</f>
        <v>501050.97</v>
      </c>
      <c r="Q2339" s="20">
        <v>3340339.8</v>
      </c>
      <c r="R2339" s="27">
        <v>0</v>
      </c>
      <c r="S2339" s="27">
        <v>0</v>
      </c>
      <c r="T2339" s="20">
        <f>Ugovori_OPULJP[[#This Row],[Bespovratna sredstva - Ukupno (EU+Nac) HRK
= Ukupna ugovorena vrijednost bespovratnih sredstava]]+Ugovori_OPULJP[[#This Row],[Javni doprinos korisnika - HRK]]+Ugovori_OPULJP[[#This Row],[Privatni doprinos korisnika - HRK]]</f>
        <v>3340339.8</v>
      </c>
      <c r="U2339" s="44" t="s">
        <v>32</v>
      </c>
      <c r="V2339" s="44" t="s">
        <v>29</v>
      </c>
      <c r="W2339" s="21" t="s">
        <v>11902</v>
      </c>
      <c r="X2339" s="31" t="s">
        <v>5041</v>
      </c>
      <c r="Y2339" s="11"/>
    </row>
    <row r="2340" spans="1:25" ht="216.75" x14ac:dyDescent="0.2">
      <c r="A2340" s="28" t="s">
        <v>8150</v>
      </c>
      <c r="B2340" s="26" t="s">
        <v>700</v>
      </c>
      <c r="C2340" s="21" t="s">
        <v>5477</v>
      </c>
      <c r="D2340" s="56" t="s">
        <v>7932</v>
      </c>
      <c r="E2340" s="44" t="s">
        <v>74</v>
      </c>
      <c r="F2340" s="23" t="s">
        <v>8151</v>
      </c>
      <c r="G2340" s="23" t="s">
        <v>8152</v>
      </c>
      <c r="H2340" s="29">
        <v>44553</v>
      </c>
      <c r="I2340" s="29">
        <v>45161</v>
      </c>
      <c r="J2340" s="29" t="str">
        <f ca="1">IF(Ugovori_OPULJP[[#This Row],[DATUM ZAVRŠETKA OPERACIJE]]&lt;TODAY(),"završen","u provedbi")</f>
        <v>u provedbi</v>
      </c>
      <c r="K2340" s="22" t="s">
        <v>248</v>
      </c>
      <c r="L2340" s="22" t="s">
        <v>248</v>
      </c>
      <c r="M2340" s="65" t="s">
        <v>3052</v>
      </c>
      <c r="N2340" s="42">
        <v>0.15</v>
      </c>
      <c r="O2340" s="27">
        <f>Ugovori_OPULJP[[#This Row],[Bespovratna sredstva - Ukupno (EU+Nac) HRK
= Ukupna ugovorena vrijednost bespovratnih sredstava]]*Ugovori_OPULJP[[#This Row],[EU STOPA SUFINANCIRANJA %
EU CO-FINANCING RATE %]]</f>
        <v>2624854.9610000001</v>
      </c>
      <c r="P2340" s="27">
        <f>Ugovori_OPULJP[[#This Row],[Bespovratna sredstva - Ukupno (EU+Nac) HRK
= Ukupna ugovorena vrijednost bespovratnih sredstava]]*Ugovori_OPULJP[[#This Row],[STOPA NACIONALNOG SUFINANCIRANJA %]]</f>
        <v>463209.69900000002</v>
      </c>
      <c r="Q2340" s="20">
        <v>3088064.66</v>
      </c>
      <c r="R2340" s="27">
        <v>0</v>
      </c>
      <c r="S2340" s="27">
        <v>0</v>
      </c>
      <c r="T2340" s="20">
        <f>Ugovori_OPULJP[[#This Row],[Bespovratna sredstva - Ukupno (EU+Nac) HRK
= Ukupna ugovorena vrijednost bespovratnih sredstava]]+Ugovori_OPULJP[[#This Row],[Javni doprinos korisnika - HRK]]+Ugovori_OPULJP[[#This Row],[Privatni doprinos korisnika - HRK]]</f>
        <v>3088064.66</v>
      </c>
      <c r="U2340" s="44" t="s">
        <v>32</v>
      </c>
      <c r="V2340" s="44" t="s">
        <v>29</v>
      </c>
      <c r="W2340" s="21" t="s">
        <v>8153</v>
      </c>
      <c r="X2340" s="31" t="s">
        <v>5041</v>
      </c>
      <c r="Y2340" s="11"/>
    </row>
    <row r="2341" spans="1:25" ht="280.5" x14ac:dyDescent="0.2">
      <c r="A2341" s="28" t="s">
        <v>8154</v>
      </c>
      <c r="B2341" s="26" t="s">
        <v>700</v>
      </c>
      <c r="C2341" s="21" t="s">
        <v>5477</v>
      </c>
      <c r="D2341" s="56" t="s">
        <v>7932</v>
      </c>
      <c r="E2341" s="44" t="s">
        <v>74</v>
      </c>
      <c r="F2341" s="23" t="s">
        <v>8155</v>
      </c>
      <c r="G2341" s="23" t="s">
        <v>3351</v>
      </c>
      <c r="H2341" s="29">
        <v>44553</v>
      </c>
      <c r="I2341" s="29">
        <v>45161</v>
      </c>
      <c r="J2341" s="29" t="str">
        <f ca="1">IF(Ugovori_OPULJP[[#This Row],[DATUM ZAVRŠETKA OPERACIJE]]&lt;TODAY(),"završen","u provedbi")</f>
        <v>u provedbi</v>
      </c>
      <c r="K2341" s="22" t="s">
        <v>248</v>
      </c>
      <c r="L2341" s="22" t="s">
        <v>248</v>
      </c>
      <c r="M2341" s="65" t="s">
        <v>3052</v>
      </c>
      <c r="N2341" s="42">
        <v>0.15</v>
      </c>
      <c r="O2341" s="27">
        <f>Ugovori_OPULJP[[#This Row],[Bespovratna sredstva - Ukupno (EU+Nac) HRK
= Ukupna ugovorena vrijednost bespovratnih sredstava]]*Ugovori_OPULJP[[#This Row],[EU STOPA SUFINANCIRANJA %
EU CO-FINANCING RATE %]]</f>
        <v>1133212.605</v>
      </c>
      <c r="P2341" s="27">
        <f>Ugovori_OPULJP[[#This Row],[Bespovratna sredstva - Ukupno (EU+Nac) HRK
= Ukupna ugovorena vrijednost bespovratnih sredstava]]*Ugovori_OPULJP[[#This Row],[STOPA NACIONALNOG SUFINANCIRANJA %]]</f>
        <v>199978.69500000001</v>
      </c>
      <c r="Q2341" s="20">
        <v>1333191.3</v>
      </c>
      <c r="R2341" s="27">
        <v>0</v>
      </c>
      <c r="S2341" s="27">
        <v>0</v>
      </c>
      <c r="T2341" s="20">
        <f>Ugovori_OPULJP[[#This Row],[Bespovratna sredstva - Ukupno (EU+Nac) HRK
= Ukupna ugovorena vrijednost bespovratnih sredstava]]+Ugovori_OPULJP[[#This Row],[Javni doprinos korisnika - HRK]]+Ugovori_OPULJP[[#This Row],[Privatni doprinos korisnika - HRK]]</f>
        <v>1333191.3</v>
      </c>
      <c r="U2341" s="44" t="s">
        <v>32</v>
      </c>
      <c r="V2341" s="44" t="s">
        <v>29</v>
      </c>
      <c r="W2341" s="21" t="s">
        <v>8156</v>
      </c>
      <c r="X2341" s="31" t="s">
        <v>5041</v>
      </c>
      <c r="Y2341" s="11"/>
    </row>
    <row r="2342" spans="1:25" ht="204" x14ac:dyDescent="0.2">
      <c r="A2342" s="28" t="s">
        <v>8157</v>
      </c>
      <c r="B2342" s="26" t="s">
        <v>700</v>
      </c>
      <c r="C2342" s="21" t="s">
        <v>5477</v>
      </c>
      <c r="D2342" s="56" t="s">
        <v>7932</v>
      </c>
      <c r="E2342" s="44" t="s">
        <v>74</v>
      </c>
      <c r="F2342" s="23" t="s">
        <v>8158</v>
      </c>
      <c r="G2342" s="23" t="s">
        <v>624</v>
      </c>
      <c r="H2342" s="29">
        <v>44559</v>
      </c>
      <c r="I2342" s="29">
        <v>45167</v>
      </c>
      <c r="J2342" s="29" t="str">
        <f ca="1">IF(Ugovori_OPULJP[[#This Row],[DATUM ZAVRŠETKA OPERACIJE]]&lt;TODAY(),"završen","u provedbi")</f>
        <v>u provedbi</v>
      </c>
      <c r="K2342" s="43" t="s">
        <v>243</v>
      </c>
      <c r="L2342" s="22" t="s">
        <v>243</v>
      </c>
      <c r="M2342" s="86" t="s">
        <v>3052</v>
      </c>
      <c r="N2342" s="42">
        <v>0.15</v>
      </c>
      <c r="O2342" s="27">
        <f>Ugovori_OPULJP[[#This Row],[Bespovratna sredstva - Ukupno (EU+Nac) HRK
= Ukupna ugovorena vrijednost bespovratnih sredstava]]*Ugovori_OPULJP[[#This Row],[EU STOPA SUFINANCIRANJA %
EU CO-FINANCING RATE %]]</f>
        <v>1665928.1239999998</v>
      </c>
      <c r="P2342" s="27">
        <f>Ugovori_OPULJP[[#This Row],[Bespovratna sredstva - Ukupno (EU+Nac) HRK
= Ukupna ugovorena vrijednost bespovratnih sredstava]]*Ugovori_OPULJP[[#This Row],[STOPA NACIONALNOG SUFINANCIRANJA %]]</f>
        <v>293987.31599999999</v>
      </c>
      <c r="Q2342" s="20">
        <v>1959915.44</v>
      </c>
      <c r="R2342" s="27">
        <v>0</v>
      </c>
      <c r="S2342" s="27">
        <v>0</v>
      </c>
      <c r="T2342" s="20">
        <f>Ugovori_OPULJP[[#This Row],[Bespovratna sredstva - Ukupno (EU+Nac) HRK
= Ukupna ugovorena vrijednost bespovratnih sredstava]]+Ugovori_OPULJP[[#This Row],[Javni doprinos korisnika - HRK]]+Ugovori_OPULJP[[#This Row],[Privatni doprinos korisnika - HRK]]</f>
        <v>1959915.44</v>
      </c>
      <c r="U2342" s="44" t="s">
        <v>32</v>
      </c>
      <c r="V2342" s="44" t="s">
        <v>29</v>
      </c>
      <c r="W2342" s="21" t="s">
        <v>8159</v>
      </c>
      <c r="X2342" s="31" t="s">
        <v>5041</v>
      </c>
      <c r="Y2342" s="11"/>
    </row>
    <row r="2343" spans="1:25" ht="178.5" x14ac:dyDescent="0.2">
      <c r="A2343" s="28" t="s">
        <v>8160</v>
      </c>
      <c r="B2343" s="26" t="s">
        <v>700</v>
      </c>
      <c r="C2343" s="21" t="s">
        <v>5477</v>
      </c>
      <c r="D2343" s="56" t="s">
        <v>7932</v>
      </c>
      <c r="E2343" s="44" t="s">
        <v>74</v>
      </c>
      <c r="F2343" s="23" t="s">
        <v>8161</v>
      </c>
      <c r="G2343" s="23" t="s">
        <v>8162</v>
      </c>
      <c r="H2343" s="29">
        <v>44561</v>
      </c>
      <c r="I2343" s="29">
        <v>45169</v>
      </c>
      <c r="J2343" s="29" t="str">
        <f ca="1">IF(Ugovori_OPULJP[[#This Row],[DATUM ZAVRŠETKA OPERACIJE]]&lt;TODAY(),"završen","u provedbi")</f>
        <v>u provedbi</v>
      </c>
      <c r="K2343" s="22" t="s">
        <v>248</v>
      </c>
      <c r="L2343" s="22" t="s">
        <v>248</v>
      </c>
      <c r="M2343" s="86" t="s">
        <v>3052</v>
      </c>
      <c r="N2343" s="42">
        <v>0.15</v>
      </c>
      <c r="O2343" s="27">
        <f>Ugovori_OPULJP[[#This Row],[Bespovratna sredstva - Ukupno (EU+Nac) HRK
= Ukupna ugovorena vrijednost bespovratnih sredstava]]*Ugovori_OPULJP[[#This Row],[EU STOPA SUFINANCIRANJA %
EU CO-FINANCING RATE %]]</f>
        <v>3615077.1999999997</v>
      </c>
      <c r="P2343" s="27">
        <f>Ugovori_OPULJP[[#This Row],[Bespovratna sredstva - Ukupno (EU+Nac) HRK
= Ukupna ugovorena vrijednost bespovratnih sredstava]]*Ugovori_OPULJP[[#This Row],[STOPA NACIONALNOG SUFINANCIRANJA %]]</f>
        <v>637954.79999999993</v>
      </c>
      <c r="Q2343" s="20">
        <v>4253032</v>
      </c>
      <c r="R2343" s="27">
        <v>0</v>
      </c>
      <c r="S2343" s="27">
        <v>0</v>
      </c>
      <c r="T2343" s="20">
        <f>Ugovori_OPULJP[[#This Row],[Bespovratna sredstva - Ukupno (EU+Nac) HRK
= Ukupna ugovorena vrijednost bespovratnih sredstava]]+Ugovori_OPULJP[[#This Row],[Javni doprinos korisnika - HRK]]+Ugovori_OPULJP[[#This Row],[Privatni doprinos korisnika - HRK]]</f>
        <v>4253032</v>
      </c>
      <c r="U2343" s="44" t="s">
        <v>32</v>
      </c>
      <c r="V2343" s="44" t="s">
        <v>29</v>
      </c>
      <c r="W2343" s="21" t="s">
        <v>8163</v>
      </c>
      <c r="X2343" s="31" t="s">
        <v>5041</v>
      </c>
      <c r="Y2343" s="11"/>
    </row>
    <row r="2344" spans="1:25" ht="216.75" x14ac:dyDescent="0.2">
      <c r="A2344" s="158" t="s">
        <v>12008</v>
      </c>
      <c r="B2344" s="26" t="s">
        <v>700</v>
      </c>
      <c r="C2344" s="21" t="s">
        <v>5477</v>
      </c>
      <c r="D2344" s="56" t="s">
        <v>7932</v>
      </c>
      <c r="E2344" s="44" t="s">
        <v>74</v>
      </c>
      <c r="F2344" s="23" t="s">
        <v>12009</v>
      </c>
      <c r="G2344" s="23" t="s">
        <v>6477</v>
      </c>
      <c r="H2344" s="132">
        <v>44595</v>
      </c>
      <c r="I2344" s="132">
        <v>45202</v>
      </c>
      <c r="J2344" s="133" t="str">
        <f ca="1">IF(Ugovori_OPULJP[[#This Row],[DATUM ZAVRŠETKA OPERACIJE]]&lt;TODAY(),"završen","u provedbi")</f>
        <v>u provedbi</v>
      </c>
      <c r="K2344" s="18" t="s">
        <v>31</v>
      </c>
      <c r="L2344" s="18" t="s">
        <v>31</v>
      </c>
      <c r="M2344" s="42">
        <v>0.85</v>
      </c>
      <c r="N2344" s="42">
        <v>0.15</v>
      </c>
      <c r="O2344" s="135">
        <f>Ugovori_OPULJP[[#This Row],[Bespovratna sredstva - Ukupno (EU+Nac) HRK
= Ukupna ugovorena vrijednost bespovratnih sredstava]]*Ugovori_OPULJP[[#This Row],[EU STOPA SUFINANCIRANJA %
EU CO-FINANCING RATE %]]</f>
        <v>3021954.2719999999</v>
      </c>
      <c r="P2344" s="135">
        <f>Ugovori_OPULJP[[#This Row],[Bespovratna sredstva - Ukupno (EU+Nac) HRK
= Ukupna ugovorena vrijednost bespovratnih sredstava]]*Ugovori_OPULJP[[#This Row],[STOPA NACIONALNOG SUFINANCIRANJA %]]</f>
        <v>533286.04799999995</v>
      </c>
      <c r="Q2344" s="136">
        <v>3555240.32</v>
      </c>
      <c r="R2344" s="135">
        <v>0</v>
      </c>
      <c r="S2344" s="135">
        <v>0</v>
      </c>
      <c r="T2344" s="136">
        <f>Ugovori_OPULJP[[#This Row],[Bespovratna sredstva - Ukupno (EU+Nac) HRK
= Ukupna ugovorena vrijednost bespovratnih sredstava]]+Ugovori_OPULJP[[#This Row],[Javni doprinos korisnika - HRK]]+Ugovori_OPULJP[[#This Row],[Privatni doprinos korisnika - HRK]]</f>
        <v>3555240.32</v>
      </c>
      <c r="U2344" s="44" t="s">
        <v>32</v>
      </c>
      <c r="V2344" s="44" t="s">
        <v>29</v>
      </c>
      <c r="W2344" s="21" t="s">
        <v>12010</v>
      </c>
      <c r="X2344" s="31" t="s">
        <v>5041</v>
      </c>
      <c r="Y2344" s="11"/>
    </row>
    <row r="2345" spans="1:25" ht="229.5" x14ac:dyDescent="0.2">
      <c r="A2345" s="118" t="s">
        <v>11949</v>
      </c>
      <c r="B2345" s="26" t="s">
        <v>700</v>
      </c>
      <c r="C2345" s="21" t="s">
        <v>5477</v>
      </c>
      <c r="D2345" s="21" t="s">
        <v>7932</v>
      </c>
      <c r="E2345" s="44" t="s">
        <v>74</v>
      </c>
      <c r="F2345" s="23" t="s">
        <v>11980</v>
      </c>
      <c r="G2345" s="37" t="s">
        <v>6698</v>
      </c>
      <c r="H2345" s="108">
        <v>44580</v>
      </c>
      <c r="I2345" s="108">
        <v>45188</v>
      </c>
      <c r="J2345" s="109" t="str">
        <f ca="1">IF(Ugovori_OPULJP[[#This Row],[DATUM ZAVRŠETKA OPERACIJE]]&lt;TODAY(),"završen","u provedbi")</f>
        <v>u provedbi</v>
      </c>
      <c r="K2345" s="22" t="s">
        <v>243</v>
      </c>
      <c r="L2345" s="22" t="s">
        <v>243</v>
      </c>
      <c r="M2345" s="42">
        <v>0.85</v>
      </c>
      <c r="N2345" s="42">
        <v>0.15</v>
      </c>
      <c r="O2345" s="113">
        <f>Ugovori_OPULJP[[#This Row],[Bespovratna sredstva - Ukupno (EU+Nac) HRK
= Ukupna ugovorena vrijednost bespovratnih sredstava]]*Ugovori_OPULJP[[#This Row],[EU STOPA SUFINANCIRANJA %
EU CO-FINANCING RATE %]]</f>
        <v>4767600.5894999998</v>
      </c>
      <c r="P2345" s="113">
        <f>Ugovori_OPULJP[[#This Row],[Bespovratna sredstva - Ukupno (EU+Nac) HRK
= Ukupna ugovorena vrijednost bespovratnih sredstava]]*Ugovori_OPULJP[[#This Row],[STOPA NACIONALNOG SUFINANCIRANJA %]]</f>
        <v>841341.28049999999</v>
      </c>
      <c r="Q2345" s="114">
        <v>5608941.8700000001</v>
      </c>
      <c r="R2345" s="113">
        <v>0</v>
      </c>
      <c r="S2345" s="113">
        <v>0</v>
      </c>
      <c r="T2345" s="114">
        <f>Ugovori_OPULJP[[#This Row],[Bespovratna sredstva - Ukupno (EU+Nac) HRK
= Ukupna ugovorena vrijednost bespovratnih sredstava]]+Ugovori_OPULJP[[#This Row],[Javni doprinos korisnika - HRK]]+Ugovori_OPULJP[[#This Row],[Privatni doprinos korisnika - HRK]]</f>
        <v>5608941.8700000001</v>
      </c>
      <c r="U2345" s="44" t="s">
        <v>32</v>
      </c>
      <c r="V2345" s="44" t="s">
        <v>29</v>
      </c>
      <c r="W2345" s="21" t="s">
        <v>11963</v>
      </c>
      <c r="X2345" s="31" t="s">
        <v>5041</v>
      </c>
      <c r="Y2345" s="11"/>
    </row>
    <row r="2346" spans="1:25" ht="242.25" x14ac:dyDescent="0.2">
      <c r="A2346" s="119" t="s">
        <v>11884</v>
      </c>
      <c r="B2346" s="26" t="s">
        <v>700</v>
      </c>
      <c r="C2346" s="21" t="s">
        <v>5477</v>
      </c>
      <c r="D2346" s="56" t="s">
        <v>7932</v>
      </c>
      <c r="E2346" s="44" t="s">
        <v>74</v>
      </c>
      <c r="F2346" s="23" t="s">
        <v>11885</v>
      </c>
      <c r="G2346" s="23" t="s">
        <v>11886</v>
      </c>
      <c r="H2346" s="29">
        <v>44564</v>
      </c>
      <c r="I2346" s="29">
        <v>45172</v>
      </c>
      <c r="J2346" s="29" t="str">
        <f ca="1">IF(Ugovori_OPULJP[[#This Row],[DATUM ZAVRŠETKA OPERACIJE]]&lt;TODAY(),"završen","u provedbi")</f>
        <v>u provedbi</v>
      </c>
      <c r="K2346" s="43" t="s">
        <v>243</v>
      </c>
      <c r="L2346" s="43" t="s">
        <v>243</v>
      </c>
      <c r="M2346" s="42">
        <v>0.85</v>
      </c>
      <c r="N2346" s="42">
        <v>0.15</v>
      </c>
      <c r="O2346" s="27">
        <f>Ugovori_OPULJP[[#This Row],[Bespovratna sredstva - Ukupno (EU+Nac) HRK
= Ukupna ugovorena vrijednost bespovratnih sredstava]]*Ugovori_OPULJP[[#This Row],[EU STOPA SUFINANCIRANJA %
EU CO-FINANCING RATE %]]</f>
        <v>1211518.6765000001</v>
      </c>
      <c r="P2346" s="27">
        <f>Ugovori_OPULJP[[#This Row],[Bespovratna sredstva - Ukupno (EU+Nac) HRK
= Ukupna ugovorena vrijednost bespovratnih sredstava]]*Ugovori_OPULJP[[#This Row],[STOPA NACIONALNOG SUFINANCIRANJA %]]</f>
        <v>213797.4135</v>
      </c>
      <c r="Q2346" s="20">
        <v>1425316.09</v>
      </c>
      <c r="R2346" s="27">
        <v>0</v>
      </c>
      <c r="S2346" s="27">
        <v>0</v>
      </c>
      <c r="T2346" s="20">
        <f>Ugovori_OPULJP[[#This Row],[Bespovratna sredstva - Ukupno (EU+Nac) HRK
= Ukupna ugovorena vrijednost bespovratnih sredstava]]+Ugovori_OPULJP[[#This Row],[Javni doprinos korisnika - HRK]]+Ugovori_OPULJP[[#This Row],[Privatni doprinos korisnika - HRK]]</f>
        <v>1425316.09</v>
      </c>
      <c r="U2346" s="44" t="s">
        <v>32</v>
      </c>
      <c r="V2346" s="44" t="s">
        <v>29</v>
      </c>
      <c r="W2346" s="21" t="s">
        <v>11887</v>
      </c>
      <c r="X2346" s="31" t="s">
        <v>5041</v>
      </c>
      <c r="Y2346" s="11"/>
    </row>
    <row r="2347" spans="1:25" ht="140.25" x14ac:dyDescent="0.2">
      <c r="A2347" s="28" t="s">
        <v>8164</v>
      </c>
      <c r="B2347" s="26" t="s">
        <v>700</v>
      </c>
      <c r="C2347" s="21" t="s">
        <v>5477</v>
      </c>
      <c r="D2347" s="56" t="s">
        <v>7932</v>
      </c>
      <c r="E2347" s="44" t="s">
        <v>74</v>
      </c>
      <c r="F2347" s="23" t="s">
        <v>8165</v>
      </c>
      <c r="G2347" s="23" t="s">
        <v>8166</v>
      </c>
      <c r="H2347" s="29">
        <v>44553</v>
      </c>
      <c r="I2347" s="29">
        <v>45161</v>
      </c>
      <c r="J2347" s="29" t="str">
        <f ca="1">IF(Ugovori_OPULJP[[#This Row],[DATUM ZAVRŠETKA OPERACIJE]]&lt;TODAY(),"završen","u provedbi")</f>
        <v>u provedbi</v>
      </c>
      <c r="K2347" s="22" t="s">
        <v>92</v>
      </c>
      <c r="L2347" s="22" t="s">
        <v>92</v>
      </c>
      <c r="M2347" s="65" t="s">
        <v>3052</v>
      </c>
      <c r="N2347" s="42">
        <v>0.15</v>
      </c>
      <c r="O2347" s="27">
        <f>Ugovori_OPULJP[[#This Row],[Bespovratna sredstva - Ukupno (EU+Nac) HRK
= Ukupna ugovorena vrijednost bespovratnih sredstava]]*Ugovori_OPULJP[[#This Row],[EU STOPA SUFINANCIRANJA %
EU CO-FINANCING RATE %]]</f>
        <v>1037962.914</v>
      </c>
      <c r="P2347" s="27">
        <f>Ugovori_OPULJP[[#This Row],[Bespovratna sredstva - Ukupno (EU+Nac) HRK
= Ukupna ugovorena vrijednost bespovratnih sredstava]]*Ugovori_OPULJP[[#This Row],[STOPA NACIONALNOG SUFINANCIRANJA %]]</f>
        <v>183169.92600000001</v>
      </c>
      <c r="Q2347" s="20">
        <v>1221132.8400000001</v>
      </c>
      <c r="R2347" s="27">
        <v>0</v>
      </c>
      <c r="S2347" s="27">
        <v>0</v>
      </c>
      <c r="T2347" s="20">
        <f>Ugovori_OPULJP[[#This Row],[Bespovratna sredstva - Ukupno (EU+Nac) HRK
= Ukupna ugovorena vrijednost bespovratnih sredstava]]+Ugovori_OPULJP[[#This Row],[Javni doprinos korisnika - HRK]]+Ugovori_OPULJP[[#This Row],[Privatni doprinos korisnika - HRK]]</f>
        <v>1221132.8400000001</v>
      </c>
      <c r="U2347" s="44" t="s">
        <v>32</v>
      </c>
      <c r="V2347" s="44" t="s">
        <v>29</v>
      </c>
      <c r="W2347" s="21" t="s">
        <v>8167</v>
      </c>
      <c r="X2347" s="31" t="s">
        <v>5041</v>
      </c>
      <c r="Y2347" s="11"/>
    </row>
    <row r="2348" spans="1:25" ht="255" x14ac:dyDescent="0.2">
      <c r="A2348" s="28" t="s">
        <v>12063</v>
      </c>
      <c r="B2348" s="26" t="s">
        <v>700</v>
      </c>
      <c r="C2348" s="21" t="s">
        <v>5477</v>
      </c>
      <c r="D2348" s="56" t="s">
        <v>7932</v>
      </c>
      <c r="E2348" s="44" t="s">
        <v>74</v>
      </c>
      <c r="F2348" s="23" t="s">
        <v>12109</v>
      </c>
      <c r="G2348" s="23" t="s">
        <v>12110</v>
      </c>
      <c r="H2348" s="137">
        <v>44595</v>
      </c>
      <c r="I2348" s="137">
        <v>45202</v>
      </c>
      <c r="J2348" s="138" t="str">
        <f ca="1">IF(Ugovori_OPULJP[[#This Row],[DATUM ZAVRŠETKA OPERACIJE]]&lt;TODAY(),"završen","u provedbi")</f>
        <v>u provedbi</v>
      </c>
      <c r="K2348" s="139" t="s">
        <v>560</v>
      </c>
      <c r="L2348" s="139" t="s">
        <v>560</v>
      </c>
      <c r="M2348" s="79">
        <v>0.85</v>
      </c>
      <c r="N2348" s="140">
        <v>0.15</v>
      </c>
      <c r="O2348" s="141">
        <f>Ugovori_OPULJP[[#This Row],[Bespovratna sredstva - Ukupno (EU+Nac) HRK
= Ukupna ugovorena vrijednost bespovratnih sredstava]]*Ugovori_OPULJP[[#This Row],[EU STOPA SUFINANCIRANJA %
EU CO-FINANCING RATE %]]</f>
        <v>1282940.4024999999</v>
      </c>
      <c r="P2348" s="141">
        <f>Ugovori_OPULJP[[#This Row],[Bespovratna sredstva - Ukupno (EU+Nac) HRK
= Ukupna ugovorena vrijednost bespovratnih sredstava]]*Ugovori_OPULJP[[#This Row],[STOPA NACIONALNOG SUFINANCIRANJA %]]</f>
        <v>226401.24749999997</v>
      </c>
      <c r="Q2348" s="141">
        <v>1509341.65</v>
      </c>
      <c r="R2348" s="141">
        <v>0</v>
      </c>
      <c r="S2348" s="141">
        <v>0</v>
      </c>
      <c r="T2348" s="142">
        <f>Ugovori_OPULJP[[#This Row],[Bespovratna sredstva - Ukupno (EU+Nac) HRK
= Ukupna ugovorena vrijednost bespovratnih sredstava]]+Ugovori_OPULJP[[#This Row],[Javni doprinos korisnika - HRK]]+Ugovori_OPULJP[[#This Row],[Privatni doprinos korisnika - HRK]]</f>
        <v>1509341.65</v>
      </c>
      <c r="U2348" s="44" t="s">
        <v>32</v>
      </c>
      <c r="V2348" s="44" t="s">
        <v>29</v>
      </c>
      <c r="W2348" s="143" t="s">
        <v>12086</v>
      </c>
      <c r="X2348" s="31" t="s">
        <v>5041</v>
      </c>
      <c r="Y2348" s="11"/>
    </row>
    <row r="2349" spans="1:25" ht="153" x14ac:dyDescent="0.2">
      <c r="A2349" s="28" t="s">
        <v>8168</v>
      </c>
      <c r="B2349" s="26" t="s">
        <v>700</v>
      </c>
      <c r="C2349" s="21" t="s">
        <v>5477</v>
      </c>
      <c r="D2349" s="56" t="s">
        <v>7932</v>
      </c>
      <c r="E2349" s="44" t="s">
        <v>74</v>
      </c>
      <c r="F2349" s="23" t="s">
        <v>8169</v>
      </c>
      <c r="G2349" s="23" t="s">
        <v>8170</v>
      </c>
      <c r="H2349" s="29">
        <v>44553</v>
      </c>
      <c r="I2349" s="29">
        <v>45161</v>
      </c>
      <c r="J2349" s="29" t="str">
        <f ca="1">IF(Ugovori_OPULJP[[#This Row],[DATUM ZAVRŠETKA OPERACIJE]]&lt;TODAY(),"završen","u provedbi")</f>
        <v>u provedbi</v>
      </c>
      <c r="K2349" s="22" t="s">
        <v>31</v>
      </c>
      <c r="L2349" s="22" t="s">
        <v>31</v>
      </c>
      <c r="M2349" s="65" t="s">
        <v>3052</v>
      </c>
      <c r="N2349" s="42">
        <v>0.15</v>
      </c>
      <c r="O2349" s="27">
        <f>Ugovori_OPULJP[[#This Row],[Bespovratna sredstva - Ukupno (EU+Nac) HRK
= Ukupna ugovorena vrijednost bespovratnih sredstava]]*Ugovori_OPULJP[[#This Row],[EU STOPA SUFINANCIRANJA %
EU CO-FINANCING RATE %]]</f>
        <v>1787516.7309999999</v>
      </c>
      <c r="P2349" s="27">
        <f>Ugovori_OPULJP[[#This Row],[Bespovratna sredstva - Ukupno (EU+Nac) HRK
= Ukupna ugovorena vrijednost bespovratnih sredstava]]*Ugovori_OPULJP[[#This Row],[STOPA NACIONALNOG SUFINANCIRANJA %]]</f>
        <v>315444.12899999996</v>
      </c>
      <c r="Q2349" s="20">
        <v>2102960.86</v>
      </c>
      <c r="R2349" s="27">
        <v>0</v>
      </c>
      <c r="S2349" s="27">
        <v>0</v>
      </c>
      <c r="T2349" s="20">
        <f>Ugovori_OPULJP[[#This Row],[Bespovratna sredstva - Ukupno (EU+Nac) HRK
= Ukupna ugovorena vrijednost bespovratnih sredstava]]+Ugovori_OPULJP[[#This Row],[Javni doprinos korisnika - HRK]]+Ugovori_OPULJP[[#This Row],[Privatni doprinos korisnika - HRK]]</f>
        <v>2102960.86</v>
      </c>
      <c r="U2349" s="44" t="s">
        <v>32</v>
      </c>
      <c r="V2349" s="44" t="s">
        <v>29</v>
      </c>
      <c r="W2349" s="21" t="s">
        <v>8171</v>
      </c>
      <c r="X2349" s="31" t="s">
        <v>5041</v>
      </c>
      <c r="Y2349" s="11"/>
    </row>
    <row r="2350" spans="1:25" ht="216.75" x14ac:dyDescent="0.2">
      <c r="A2350" s="159" t="s">
        <v>12162</v>
      </c>
      <c r="B2350" s="26" t="s">
        <v>700</v>
      </c>
      <c r="C2350" s="21" t="s">
        <v>5477</v>
      </c>
      <c r="D2350" s="56" t="s">
        <v>7932</v>
      </c>
      <c r="E2350" s="44" t="s">
        <v>74</v>
      </c>
      <c r="F2350" s="23" t="s">
        <v>12165</v>
      </c>
      <c r="G2350" s="23" t="s">
        <v>11927</v>
      </c>
      <c r="H2350" s="146">
        <v>44595</v>
      </c>
      <c r="I2350" s="146">
        <v>45202</v>
      </c>
      <c r="J2350" s="147" t="str">
        <f ca="1">IF(Ugovori_OPULJP[[#This Row],[DATUM ZAVRŠETKA OPERACIJE]]&lt;TODAY(),"završen","u provedbi")</f>
        <v>u provedbi</v>
      </c>
      <c r="K2350" s="43" t="s">
        <v>77</v>
      </c>
      <c r="L2350" s="43" t="s">
        <v>77</v>
      </c>
      <c r="M2350" s="42">
        <v>0.85</v>
      </c>
      <c r="N2350" s="42">
        <v>0.15</v>
      </c>
      <c r="O2350" s="148">
        <f>Ugovori_OPULJP[[#This Row],[Bespovratna sredstva - Ukupno (EU+Nac) HRK
= Ukupna ugovorena vrijednost bespovratnih sredstava]]*Ugovori_OPULJP[[#This Row],[EU STOPA SUFINANCIRANJA %
EU CO-FINANCING RATE %]]</f>
        <v>1692716.095</v>
      </c>
      <c r="P2350" s="148">
        <f>Ugovori_OPULJP[[#This Row],[Bespovratna sredstva - Ukupno (EU+Nac) HRK
= Ukupna ugovorena vrijednost bespovratnih sredstava]]*Ugovori_OPULJP[[#This Row],[STOPA NACIONALNOG SUFINANCIRANJA %]]</f>
        <v>298714.60499999998</v>
      </c>
      <c r="Q2350" s="149">
        <v>1991430.7</v>
      </c>
      <c r="R2350" s="148">
        <v>0</v>
      </c>
      <c r="S2350" s="148">
        <v>0</v>
      </c>
      <c r="T2350" s="149">
        <f>Ugovori_OPULJP[[#This Row],[Bespovratna sredstva - Ukupno (EU+Nac) HRK
= Ukupna ugovorena vrijednost bespovratnih sredstava]]+Ugovori_OPULJP[[#This Row],[Javni doprinos korisnika - HRK]]+Ugovori_OPULJP[[#This Row],[Privatni doprinos korisnika - HRK]]</f>
        <v>1991430.7</v>
      </c>
      <c r="U2350" s="44" t="s">
        <v>32</v>
      </c>
      <c r="V2350" s="44" t="s">
        <v>29</v>
      </c>
      <c r="W2350" s="21" t="s">
        <v>12167</v>
      </c>
      <c r="X2350" s="31" t="s">
        <v>5041</v>
      </c>
      <c r="Y2350" s="11"/>
    </row>
    <row r="2351" spans="1:25" ht="293.25" x14ac:dyDescent="0.2">
      <c r="A2351" s="55" t="s">
        <v>12227</v>
      </c>
      <c r="B2351" s="167" t="s">
        <v>700</v>
      </c>
      <c r="C2351" s="21" t="s">
        <v>5477</v>
      </c>
      <c r="D2351" s="56" t="s">
        <v>12228</v>
      </c>
      <c r="E2351" s="17" t="s">
        <v>231</v>
      </c>
      <c r="F2351" s="23" t="s">
        <v>12229</v>
      </c>
      <c r="G2351" s="23" t="s">
        <v>8652</v>
      </c>
      <c r="H2351" s="169">
        <v>44631</v>
      </c>
      <c r="I2351" s="169">
        <v>45241</v>
      </c>
      <c r="J2351" s="171" t="str">
        <f ca="1">IF(Ugovori_OPULJP[[#This Row],[DATUM ZAVRŠETKA OPERACIJE]]&lt;TODAY(),"završen","u provedbi")</f>
        <v>u provedbi</v>
      </c>
      <c r="K2351" s="43" t="s">
        <v>31</v>
      </c>
      <c r="L2351" s="173" t="s">
        <v>31</v>
      </c>
      <c r="M2351" s="42">
        <v>0.85</v>
      </c>
      <c r="N2351" s="42">
        <v>0.15</v>
      </c>
      <c r="O2351" s="174">
        <f>Ugovori_OPULJP[[#This Row],[Bespovratna sredstva - Ukupno (EU+Nac) HRK
= Ukupna ugovorena vrijednost bespovratnih sredstava]]*Ugovori_OPULJP[[#This Row],[EU STOPA SUFINANCIRANJA %
EU CO-FINANCING RATE %]]</f>
        <v>1939330.4709999997</v>
      </c>
      <c r="P2351" s="174">
        <f>Ugovori_OPULJP[[#This Row],[Bespovratna sredstva - Ukupno (EU+Nac) HRK
= Ukupna ugovorena vrijednost bespovratnih sredstava]]*Ugovori_OPULJP[[#This Row],[STOPA NACIONALNOG SUFINANCIRANJA %]]</f>
        <v>342234.78899999993</v>
      </c>
      <c r="Q2351" s="176">
        <v>2281565.2599999998</v>
      </c>
      <c r="R2351" s="174">
        <v>0</v>
      </c>
      <c r="S2351" s="174">
        <v>0</v>
      </c>
      <c r="T2351" s="176">
        <f>Ugovori_OPULJP[[#This Row],[Bespovratna sredstva - Ukupno (EU+Nac) HRK
= Ukupna ugovorena vrijednost bespovratnih sredstava]]+Ugovori_OPULJP[[#This Row],[Javni doprinos korisnika - HRK]]+Ugovori_OPULJP[[#This Row],[Privatni doprinos korisnika - HRK]]</f>
        <v>2281565.2599999998</v>
      </c>
      <c r="U2351" s="44" t="s">
        <v>5816</v>
      </c>
      <c r="V2351" s="44" t="s">
        <v>29</v>
      </c>
      <c r="W2351" s="178" t="s">
        <v>12230</v>
      </c>
      <c r="X2351" s="31" t="s">
        <v>5041</v>
      </c>
      <c r="Y2351" s="11"/>
    </row>
    <row r="2352" spans="1:25" ht="280.5" x14ac:dyDescent="0.2">
      <c r="A2352" s="216" t="s">
        <v>12232</v>
      </c>
      <c r="B2352" s="167" t="s">
        <v>700</v>
      </c>
      <c r="C2352" s="21" t="s">
        <v>5477</v>
      </c>
      <c r="D2352" s="56" t="s">
        <v>12228</v>
      </c>
      <c r="E2352" s="17" t="s">
        <v>231</v>
      </c>
      <c r="F2352" s="23" t="s">
        <v>12268</v>
      </c>
      <c r="G2352" s="23" t="s">
        <v>9902</v>
      </c>
      <c r="H2352" s="169">
        <v>44631</v>
      </c>
      <c r="I2352" s="169">
        <v>45088</v>
      </c>
      <c r="J2352" s="171" t="str">
        <f ca="1">IF(Ugovori_OPULJP[[#This Row],[DATUM ZAVRŠETKA OPERACIJE]]&lt;TODAY(),"završen","u provedbi")</f>
        <v>u provedbi</v>
      </c>
      <c r="K2352" s="43" t="s">
        <v>11619</v>
      </c>
      <c r="L2352" s="43" t="s">
        <v>243</v>
      </c>
      <c r="M2352" s="42">
        <v>0.85</v>
      </c>
      <c r="N2352" s="42">
        <v>0.15</v>
      </c>
      <c r="O2352" s="174">
        <f>Ugovori_OPULJP[[#This Row],[Bespovratna sredstva - Ukupno (EU+Nac) HRK
= Ukupna ugovorena vrijednost bespovratnih sredstava]]*Ugovori_OPULJP[[#This Row],[EU STOPA SUFINANCIRANJA %
EU CO-FINANCING RATE %]]</f>
        <v>2089485.0110000002</v>
      </c>
      <c r="P2352" s="174">
        <f>Ugovori_OPULJP[[#This Row],[Bespovratna sredstva - Ukupno (EU+Nac) HRK
= Ukupna ugovorena vrijednost bespovratnih sredstava]]*Ugovori_OPULJP[[#This Row],[STOPA NACIONALNOG SUFINANCIRANJA %]]</f>
        <v>368732.64900000003</v>
      </c>
      <c r="Q2352" s="176">
        <v>2458217.66</v>
      </c>
      <c r="R2352" s="174">
        <v>0</v>
      </c>
      <c r="S2352" s="174">
        <v>0</v>
      </c>
      <c r="T2352" s="176">
        <f>Ugovori_OPULJP[[#This Row],[Bespovratna sredstva - Ukupno (EU+Nac) HRK
= Ukupna ugovorena vrijednost bespovratnih sredstava]]+Ugovori_OPULJP[[#This Row],[Javni doprinos korisnika - HRK]]+Ugovori_OPULJP[[#This Row],[Privatni doprinos korisnika - HRK]]</f>
        <v>2458217.66</v>
      </c>
      <c r="U2352" s="44" t="s">
        <v>5816</v>
      </c>
      <c r="V2352" s="44" t="s">
        <v>29</v>
      </c>
      <c r="W2352" s="178" t="s">
        <v>12270</v>
      </c>
      <c r="X2352" s="31" t="s">
        <v>5041</v>
      </c>
      <c r="Y2352" s="11"/>
    </row>
    <row r="2353" spans="1:25" ht="204" x14ac:dyDescent="0.2">
      <c r="A2353" s="216" t="s">
        <v>12233</v>
      </c>
      <c r="B2353" s="167" t="s">
        <v>700</v>
      </c>
      <c r="C2353" s="21" t="s">
        <v>5477</v>
      </c>
      <c r="D2353" s="56" t="s">
        <v>12228</v>
      </c>
      <c r="E2353" s="17" t="s">
        <v>231</v>
      </c>
      <c r="F2353" s="23" t="s">
        <v>12269</v>
      </c>
      <c r="G2353" s="23" t="s">
        <v>12149</v>
      </c>
      <c r="H2353" s="169">
        <v>44631</v>
      </c>
      <c r="I2353" s="169">
        <v>45241</v>
      </c>
      <c r="J2353" s="171" t="str">
        <f ca="1">IF(Ugovori_OPULJP[[#This Row],[DATUM ZAVRŠETKA OPERACIJE]]&lt;TODAY(),"završen","u provedbi")</f>
        <v>u provedbi</v>
      </c>
      <c r="K2353" s="43" t="s">
        <v>12272</v>
      </c>
      <c r="L2353" s="43" t="s">
        <v>31</v>
      </c>
      <c r="M2353" s="42">
        <v>0.85</v>
      </c>
      <c r="N2353" s="42">
        <v>0.15</v>
      </c>
      <c r="O2353" s="174">
        <f>Ugovori_OPULJP[[#This Row],[Bespovratna sredstva - Ukupno (EU+Nac) HRK
= Ukupna ugovorena vrijednost bespovratnih sredstava]]*Ugovori_OPULJP[[#This Row],[EU STOPA SUFINANCIRANJA %
EU CO-FINANCING RATE %]]</f>
        <v>1951128.828</v>
      </c>
      <c r="P2353" s="174">
        <f>Ugovori_OPULJP[[#This Row],[Bespovratna sredstva - Ukupno (EU+Nac) HRK
= Ukupna ugovorena vrijednost bespovratnih sredstava]]*Ugovori_OPULJP[[#This Row],[STOPA NACIONALNOG SUFINANCIRANJA %]]</f>
        <v>344316.85200000001</v>
      </c>
      <c r="Q2353" s="176">
        <v>2295445.6800000002</v>
      </c>
      <c r="R2353" s="174">
        <v>0</v>
      </c>
      <c r="S2353" s="174">
        <v>0</v>
      </c>
      <c r="T2353" s="176">
        <f>Ugovori_OPULJP[[#This Row],[Bespovratna sredstva - Ukupno (EU+Nac) HRK
= Ukupna ugovorena vrijednost bespovratnih sredstava]]+Ugovori_OPULJP[[#This Row],[Javni doprinos korisnika - HRK]]+Ugovori_OPULJP[[#This Row],[Privatni doprinos korisnika - HRK]]</f>
        <v>2295445.6800000002</v>
      </c>
      <c r="U2353" s="44" t="s">
        <v>5816</v>
      </c>
      <c r="V2353" s="44" t="s">
        <v>29</v>
      </c>
      <c r="W2353" s="178" t="s">
        <v>12271</v>
      </c>
      <c r="X2353" s="31" t="s">
        <v>5041</v>
      </c>
      <c r="Y2353" s="11"/>
    </row>
    <row r="2354" spans="1:25" ht="216.75" x14ac:dyDescent="0.2">
      <c r="A2354" s="216" t="s">
        <v>12364</v>
      </c>
      <c r="B2354" s="167" t="s">
        <v>700</v>
      </c>
      <c r="C2354" s="21" t="s">
        <v>5477</v>
      </c>
      <c r="D2354" s="56" t="s">
        <v>12228</v>
      </c>
      <c r="E2354" s="17" t="s">
        <v>231</v>
      </c>
      <c r="F2354" s="23" t="s">
        <v>12375</v>
      </c>
      <c r="G2354" s="23" t="s">
        <v>5907</v>
      </c>
      <c r="H2354" s="169">
        <v>44631</v>
      </c>
      <c r="I2354" s="169">
        <v>45241</v>
      </c>
      <c r="J2354" s="171" t="str">
        <f ca="1">IF(Ugovori_OPULJP[[#This Row],[DATUM ZAVRŠETKA OPERACIJE]]&lt;TODAY(),"završen","u provedbi")</f>
        <v>u provedbi</v>
      </c>
      <c r="K2354" s="22" t="s">
        <v>848</v>
      </c>
      <c r="L2354" s="22" t="s">
        <v>31</v>
      </c>
      <c r="M2354" s="42">
        <v>0.85</v>
      </c>
      <c r="N2354" s="42">
        <v>0.15</v>
      </c>
      <c r="O2354" s="174">
        <f>Ugovori_OPULJP[[#This Row],[Bespovratna sredstva - Ukupno (EU+Nac) HRK
= Ukupna ugovorena vrijednost bespovratnih sredstava]]*Ugovori_OPULJP[[#This Row],[EU STOPA SUFINANCIRANJA %
EU CO-FINANCING RATE %]]</f>
        <v>1727664.8735</v>
      </c>
      <c r="P2354" s="174">
        <f>Ugovori_OPULJP[[#This Row],[Bespovratna sredstva - Ukupno (EU+Nac) HRK
= Ukupna ugovorena vrijednost bespovratnih sredstava]]*Ugovori_OPULJP[[#This Row],[STOPA NACIONALNOG SUFINANCIRANJA %]]</f>
        <v>304882.03649999999</v>
      </c>
      <c r="Q2354" s="176">
        <v>2032546.91</v>
      </c>
      <c r="R2354" s="174">
        <v>0</v>
      </c>
      <c r="S2354" s="174">
        <v>0</v>
      </c>
      <c r="T2354" s="176">
        <f>Ugovori_OPULJP[[#This Row],[Bespovratna sredstva - Ukupno (EU+Nac) HRK
= Ukupna ugovorena vrijednost bespovratnih sredstava]]+Ugovori_OPULJP[[#This Row],[Javni doprinos korisnika - HRK]]+Ugovori_OPULJP[[#This Row],[Privatni doprinos korisnika - HRK]]</f>
        <v>2032546.91</v>
      </c>
      <c r="U2354" s="44" t="s">
        <v>5816</v>
      </c>
      <c r="V2354" s="44" t="s">
        <v>29</v>
      </c>
      <c r="W2354" s="178" t="s">
        <v>12390</v>
      </c>
      <c r="X2354" s="31" t="s">
        <v>5041</v>
      </c>
      <c r="Y2354" s="11"/>
    </row>
    <row r="2355" spans="1:25" ht="267.75" x14ac:dyDescent="0.2">
      <c r="A2355" s="216" t="s">
        <v>12365</v>
      </c>
      <c r="B2355" s="167" t="s">
        <v>700</v>
      </c>
      <c r="C2355" s="21" t="s">
        <v>5477</v>
      </c>
      <c r="D2355" s="56" t="s">
        <v>12228</v>
      </c>
      <c r="E2355" s="17" t="s">
        <v>231</v>
      </c>
      <c r="F2355" s="23" t="s">
        <v>12376</v>
      </c>
      <c r="G2355" s="23" t="s">
        <v>3040</v>
      </c>
      <c r="H2355" s="169">
        <v>44631</v>
      </c>
      <c r="I2355" s="169">
        <v>45241</v>
      </c>
      <c r="J2355" s="171" t="str">
        <f ca="1">IF(Ugovori_OPULJP[[#This Row],[DATUM ZAVRŠETKA OPERACIJE]]&lt;TODAY(),"završen","u provedbi")</f>
        <v>u provedbi</v>
      </c>
      <c r="K2355" s="43" t="s">
        <v>107</v>
      </c>
      <c r="L2355" s="43" t="s">
        <v>97</v>
      </c>
      <c r="M2355" s="42">
        <v>0.85</v>
      </c>
      <c r="N2355" s="42">
        <v>0.15</v>
      </c>
      <c r="O2355" s="174">
        <f>Ugovori_OPULJP[[#This Row],[Bespovratna sredstva - Ukupno (EU+Nac) HRK
= Ukupna ugovorena vrijednost bespovratnih sredstava]]*Ugovori_OPULJP[[#This Row],[EU STOPA SUFINANCIRANJA %
EU CO-FINANCING RATE %]]</f>
        <v>1968978.5219999999</v>
      </c>
      <c r="P2355" s="174">
        <f>Ugovori_OPULJP[[#This Row],[Bespovratna sredstva - Ukupno (EU+Nac) HRK
= Ukupna ugovorena vrijednost bespovratnih sredstava]]*Ugovori_OPULJP[[#This Row],[STOPA NACIONALNOG SUFINANCIRANJA %]]</f>
        <v>347466.79799999995</v>
      </c>
      <c r="Q2355" s="176">
        <v>2316445.3199999998</v>
      </c>
      <c r="R2355" s="174">
        <v>0</v>
      </c>
      <c r="S2355" s="174">
        <v>0</v>
      </c>
      <c r="T2355" s="176">
        <f>Ugovori_OPULJP[[#This Row],[Bespovratna sredstva - Ukupno (EU+Nac) HRK
= Ukupna ugovorena vrijednost bespovratnih sredstava]]+Ugovori_OPULJP[[#This Row],[Javni doprinos korisnika - HRK]]+Ugovori_OPULJP[[#This Row],[Privatni doprinos korisnika - HRK]]</f>
        <v>2316445.3199999998</v>
      </c>
      <c r="U2355" s="44" t="s">
        <v>5816</v>
      </c>
      <c r="V2355" s="44" t="s">
        <v>29</v>
      </c>
      <c r="W2355" s="178" t="s">
        <v>12391</v>
      </c>
      <c r="X2355" s="31" t="s">
        <v>5041</v>
      </c>
      <c r="Y2355" s="11"/>
    </row>
    <row r="2356" spans="1:25" ht="178.5" x14ac:dyDescent="0.2">
      <c r="A2356" s="216" t="s">
        <v>12366</v>
      </c>
      <c r="B2356" s="167" t="s">
        <v>700</v>
      </c>
      <c r="C2356" s="21" t="s">
        <v>5477</v>
      </c>
      <c r="D2356" s="56" t="s">
        <v>12228</v>
      </c>
      <c r="E2356" s="17" t="s">
        <v>231</v>
      </c>
      <c r="F2356" s="23" t="s">
        <v>12377</v>
      </c>
      <c r="G2356" s="23" t="s">
        <v>493</v>
      </c>
      <c r="H2356" s="169">
        <v>44631</v>
      </c>
      <c r="I2356" s="169">
        <v>45241</v>
      </c>
      <c r="J2356" s="171" t="str">
        <f ca="1">IF(Ugovori_OPULJP[[#This Row],[DATUM ZAVRŠETKA OPERACIJE]]&lt;TODAY(),"završen","u provedbi")</f>
        <v>u provedbi</v>
      </c>
      <c r="K2356" s="43" t="s">
        <v>12433</v>
      </c>
      <c r="L2356" s="43" t="s">
        <v>198</v>
      </c>
      <c r="M2356" s="42">
        <v>0.85</v>
      </c>
      <c r="N2356" s="42">
        <v>0.15</v>
      </c>
      <c r="O2356" s="174">
        <f>Ugovori_OPULJP[[#This Row],[Bespovratna sredstva - Ukupno (EU+Nac) HRK
= Ukupna ugovorena vrijednost bespovratnih sredstava]]*Ugovori_OPULJP[[#This Row],[EU STOPA SUFINANCIRANJA %
EU CO-FINANCING RATE %]]</f>
        <v>1955916.5125</v>
      </c>
      <c r="P2356" s="174">
        <f>Ugovori_OPULJP[[#This Row],[Bespovratna sredstva - Ukupno (EU+Nac) HRK
= Ukupna ugovorena vrijednost bespovratnih sredstava]]*Ugovori_OPULJP[[#This Row],[STOPA NACIONALNOG SUFINANCIRANJA %]]</f>
        <v>345161.73749999999</v>
      </c>
      <c r="Q2356" s="176">
        <v>2301078.25</v>
      </c>
      <c r="R2356" s="174">
        <v>0</v>
      </c>
      <c r="S2356" s="174">
        <v>0</v>
      </c>
      <c r="T2356" s="176">
        <f>Ugovori_OPULJP[[#This Row],[Bespovratna sredstva - Ukupno (EU+Nac) HRK
= Ukupna ugovorena vrijednost bespovratnih sredstava]]+Ugovori_OPULJP[[#This Row],[Javni doprinos korisnika - HRK]]+Ugovori_OPULJP[[#This Row],[Privatni doprinos korisnika - HRK]]</f>
        <v>2301078.25</v>
      </c>
      <c r="U2356" s="44" t="s">
        <v>5816</v>
      </c>
      <c r="V2356" s="44" t="s">
        <v>29</v>
      </c>
      <c r="W2356" s="178" t="s">
        <v>12392</v>
      </c>
      <c r="X2356" s="31" t="s">
        <v>5041</v>
      </c>
      <c r="Y2356" s="11"/>
    </row>
    <row r="2357" spans="1:25" ht="204" x14ac:dyDescent="0.2">
      <c r="A2357" s="216" t="s">
        <v>12367</v>
      </c>
      <c r="B2357" s="167" t="s">
        <v>700</v>
      </c>
      <c r="C2357" s="21" t="s">
        <v>5477</v>
      </c>
      <c r="D2357" s="56" t="s">
        <v>12228</v>
      </c>
      <c r="E2357" s="17" t="s">
        <v>231</v>
      </c>
      <c r="F2357" s="23" t="s">
        <v>12378</v>
      </c>
      <c r="G2357" s="23" t="s">
        <v>5815</v>
      </c>
      <c r="H2357" s="169">
        <v>44631</v>
      </c>
      <c r="I2357" s="169">
        <v>45241</v>
      </c>
      <c r="J2357" s="171" t="str">
        <f ca="1">IF(Ugovori_OPULJP[[#This Row],[DATUM ZAVRŠETKA OPERACIJE]]&lt;TODAY(),"završen","u provedbi")</f>
        <v>u provedbi</v>
      </c>
      <c r="K2357" s="43" t="s">
        <v>12401</v>
      </c>
      <c r="L2357" s="43" t="s">
        <v>82</v>
      </c>
      <c r="M2357" s="42">
        <v>0.85</v>
      </c>
      <c r="N2357" s="42">
        <v>0.15</v>
      </c>
      <c r="O2357" s="174">
        <f>Ugovori_OPULJP[[#This Row],[Bespovratna sredstva - Ukupno (EU+Nac) HRK
= Ukupna ugovorena vrijednost bespovratnih sredstava]]*Ugovori_OPULJP[[#This Row],[EU STOPA SUFINANCIRANJA %
EU CO-FINANCING RATE %]]</f>
        <v>1426827.8499999999</v>
      </c>
      <c r="P2357" s="174">
        <f>Ugovori_OPULJP[[#This Row],[Bespovratna sredstva - Ukupno (EU+Nac) HRK
= Ukupna ugovorena vrijednost bespovratnih sredstava]]*Ugovori_OPULJP[[#This Row],[STOPA NACIONALNOG SUFINANCIRANJA %]]</f>
        <v>251793.15</v>
      </c>
      <c r="Q2357" s="176">
        <v>1678621</v>
      </c>
      <c r="R2357" s="174">
        <v>0</v>
      </c>
      <c r="S2357" s="174">
        <v>0</v>
      </c>
      <c r="T2357" s="176">
        <f>Ugovori_OPULJP[[#This Row],[Bespovratna sredstva - Ukupno (EU+Nac) HRK
= Ukupna ugovorena vrijednost bespovratnih sredstava]]+Ugovori_OPULJP[[#This Row],[Javni doprinos korisnika - HRK]]+Ugovori_OPULJP[[#This Row],[Privatni doprinos korisnika - HRK]]</f>
        <v>1678621</v>
      </c>
      <c r="U2357" s="44" t="s">
        <v>5816</v>
      </c>
      <c r="V2357" s="44" t="s">
        <v>29</v>
      </c>
      <c r="W2357" s="178" t="s">
        <v>12393</v>
      </c>
      <c r="X2357" s="31" t="s">
        <v>5041</v>
      </c>
      <c r="Y2357" s="11"/>
    </row>
    <row r="2358" spans="1:25" ht="242.25" x14ac:dyDescent="0.2">
      <c r="A2358" s="216" t="s">
        <v>12368</v>
      </c>
      <c r="B2358" s="167" t="s">
        <v>700</v>
      </c>
      <c r="C2358" s="21" t="s">
        <v>5477</v>
      </c>
      <c r="D2358" s="56" t="s">
        <v>12228</v>
      </c>
      <c r="E2358" s="17" t="s">
        <v>231</v>
      </c>
      <c r="F2358" s="23" t="s">
        <v>12379</v>
      </c>
      <c r="G2358" s="23" t="s">
        <v>297</v>
      </c>
      <c r="H2358" s="169">
        <v>44631</v>
      </c>
      <c r="I2358" s="169">
        <v>45241</v>
      </c>
      <c r="J2358" s="171" t="str">
        <f ca="1">IF(Ugovori_OPULJP[[#This Row],[DATUM ZAVRŠETKA OPERACIJE]]&lt;TODAY(),"završen","u provedbi")</f>
        <v>u provedbi</v>
      </c>
      <c r="K2358" s="43" t="s">
        <v>31</v>
      </c>
      <c r="L2358" s="173" t="s">
        <v>31</v>
      </c>
      <c r="M2358" s="42">
        <v>0.85</v>
      </c>
      <c r="N2358" s="42">
        <v>0.15</v>
      </c>
      <c r="O2358" s="174">
        <f>Ugovori_OPULJP[[#This Row],[Bespovratna sredstva - Ukupno (EU+Nac) HRK
= Ukupna ugovorena vrijednost bespovratnih sredstava]]*Ugovori_OPULJP[[#This Row],[EU STOPA SUFINANCIRANJA %
EU CO-FINANCING RATE %]]</f>
        <v>1736168.4435000001</v>
      </c>
      <c r="P2358" s="174">
        <f>Ugovori_OPULJP[[#This Row],[Bespovratna sredstva - Ukupno (EU+Nac) HRK
= Ukupna ugovorena vrijednost bespovratnih sredstava]]*Ugovori_OPULJP[[#This Row],[STOPA NACIONALNOG SUFINANCIRANJA %]]</f>
        <v>306382.66649999999</v>
      </c>
      <c r="Q2358" s="176">
        <v>2042551.11</v>
      </c>
      <c r="R2358" s="174">
        <v>0</v>
      </c>
      <c r="S2358" s="174">
        <v>0</v>
      </c>
      <c r="T2358" s="176">
        <f>Ugovori_OPULJP[[#This Row],[Bespovratna sredstva - Ukupno (EU+Nac) HRK
= Ukupna ugovorena vrijednost bespovratnih sredstava]]+Ugovori_OPULJP[[#This Row],[Javni doprinos korisnika - HRK]]+Ugovori_OPULJP[[#This Row],[Privatni doprinos korisnika - HRK]]</f>
        <v>2042551.11</v>
      </c>
      <c r="U2358" s="44" t="s">
        <v>5816</v>
      </c>
      <c r="V2358" s="44" t="s">
        <v>29</v>
      </c>
      <c r="W2358" s="178" t="s">
        <v>12394</v>
      </c>
      <c r="X2358" s="31" t="s">
        <v>5041</v>
      </c>
      <c r="Y2358" s="11"/>
    </row>
    <row r="2359" spans="1:25" ht="280.5" x14ac:dyDescent="0.2">
      <c r="A2359" s="216" t="s">
        <v>12369</v>
      </c>
      <c r="B2359" s="167" t="s">
        <v>700</v>
      </c>
      <c r="C2359" s="21" t="s">
        <v>5477</v>
      </c>
      <c r="D2359" s="56" t="s">
        <v>12228</v>
      </c>
      <c r="E2359" s="17" t="s">
        <v>231</v>
      </c>
      <c r="F2359" s="23" t="s">
        <v>12380</v>
      </c>
      <c r="G2359" s="23" t="s">
        <v>12386</v>
      </c>
      <c r="H2359" s="169">
        <v>44631</v>
      </c>
      <c r="I2359" s="169">
        <v>45241</v>
      </c>
      <c r="J2359" s="171" t="str">
        <f ca="1">IF(Ugovori_OPULJP[[#This Row],[DATUM ZAVRŠETKA OPERACIJE]]&lt;TODAY(),"završen","u provedbi")</f>
        <v>u provedbi</v>
      </c>
      <c r="K2359" s="43" t="s">
        <v>2704</v>
      </c>
      <c r="L2359" s="43" t="s">
        <v>198</v>
      </c>
      <c r="M2359" s="42">
        <v>0.85</v>
      </c>
      <c r="N2359" s="42">
        <v>0.15</v>
      </c>
      <c r="O2359" s="174">
        <f>Ugovori_OPULJP[[#This Row],[Bespovratna sredstva - Ukupno (EU+Nac) HRK
= Ukupna ugovorena vrijednost bespovratnih sredstava]]*Ugovori_OPULJP[[#This Row],[EU STOPA SUFINANCIRANJA %
EU CO-FINANCING RATE %]]</f>
        <v>1054375.513</v>
      </c>
      <c r="P2359" s="174">
        <f>Ugovori_OPULJP[[#This Row],[Bespovratna sredstva - Ukupno (EU+Nac) HRK
= Ukupna ugovorena vrijednost bespovratnih sredstava]]*Ugovori_OPULJP[[#This Row],[STOPA NACIONALNOG SUFINANCIRANJA %]]</f>
        <v>186066.26699999999</v>
      </c>
      <c r="Q2359" s="176">
        <v>1240441.78</v>
      </c>
      <c r="R2359" s="174">
        <v>0</v>
      </c>
      <c r="S2359" s="174">
        <v>0</v>
      </c>
      <c r="T2359" s="176">
        <f>Ugovori_OPULJP[[#This Row],[Bespovratna sredstva - Ukupno (EU+Nac) HRK
= Ukupna ugovorena vrijednost bespovratnih sredstava]]+Ugovori_OPULJP[[#This Row],[Javni doprinos korisnika - HRK]]+Ugovori_OPULJP[[#This Row],[Privatni doprinos korisnika - HRK]]</f>
        <v>1240441.78</v>
      </c>
      <c r="U2359" s="44" t="s">
        <v>5816</v>
      </c>
      <c r="V2359" s="44" t="s">
        <v>29</v>
      </c>
      <c r="W2359" s="178" t="s">
        <v>12395</v>
      </c>
      <c r="X2359" s="31" t="s">
        <v>5041</v>
      </c>
      <c r="Y2359" s="11"/>
    </row>
    <row r="2360" spans="1:25" ht="267.75" x14ac:dyDescent="0.2">
      <c r="A2360" s="216" t="s">
        <v>12370</v>
      </c>
      <c r="B2360" s="167" t="s">
        <v>700</v>
      </c>
      <c r="C2360" s="21" t="s">
        <v>5477</v>
      </c>
      <c r="D2360" s="56" t="s">
        <v>12228</v>
      </c>
      <c r="E2360" s="17" t="s">
        <v>231</v>
      </c>
      <c r="F2360" s="23" t="s">
        <v>12381</v>
      </c>
      <c r="G2360" s="23" t="s">
        <v>5922</v>
      </c>
      <c r="H2360" s="169">
        <v>44631</v>
      </c>
      <c r="I2360" s="169">
        <v>45241</v>
      </c>
      <c r="J2360" s="171" t="str">
        <f ca="1">IF(Ugovori_OPULJP[[#This Row],[DATUM ZAVRŠETKA OPERACIJE]]&lt;TODAY(),"završen","u provedbi")</f>
        <v>u provedbi</v>
      </c>
      <c r="K2360" s="43" t="s">
        <v>12402</v>
      </c>
      <c r="L2360" s="43" t="s">
        <v>31</v>
      </c>
      <c r="M2360" s="42">
        <v>0.85</v>
      </c>
      <c r="N2360" s="42">
        <v>0.15</v>
      </c>
      <c r="O2360" s="174">
        <f>Ugovori_OPULJP[[#This Row],[Bespovratna sredstva - Ukupno (EU+Nac) HRK
= Ukupna ugovorena vrijednost bespovratnih sredstava]]*Ugovori_OPULJP[[#This Row],[EU STOPA SUFINANCIRANJA %
EU CO-FINANCING RATE %]]</f>
        <v>1843015.3559999999</v>
      </c>
      <c r="P2360" s="174">
        <f>Ugovori_OPULJP[[#This Row],[Bespovratna sredstva - Ukupno (EU+Nac) HRK
= Ukupna ugovorena vrijednost bespovratnih sredstava]]*Ugovori_OPULJP[[#This Row],[STOPA NACIONALNOG SUFINANCIRANJA %]]</f>
        <v>325238.00399999996</v>
      </c>
      <c r="Q2360" s="176">
        <v>2168253.36</v>
      </c>
      <c r="R2360" s="174">
        <v>0</v>
      </c>
      <c r="S2360" s="174">
        <v>0</v>
      </c>
      <c r="T2360" s="176">
        <f>Ugovori_OPULJP[[#This Row],[Bespovratna sredstva - Ukupno (EU+Nac) HRK
= Ukupna ugovorena vrijednost bespovratnih sredstava]]+Ugovori_OPULJP[[#This Row],[Javni doprinos korisnika - HRK]]+Ugovori_OPULJP[[#This Row],[Privatni doprinos korisnika - HRK]]</f>
        <v>2168253.36</v>
      </c>
      <c r="U2360" s="44" t="s">
        <v>5816</v>
      </c>
      <c r="V2360" s="44" t="s">
        <v>29</v>
      </c>
      <c r="W2360" s="178" t="s">
        <v>12396</v>
      </c>
      <c r="X2360" s="31" t="s">
        <v>5041</v>
      </c>
      <c r="Y2360" s="11"/>
    </row>
    <row r="2361" spans="1:25" ht="242.25" x14ac:dyDescent="0.2">
      <c r="A2361" s="216" t="s">
        <v>12371</v>
      </c>
      <c r="B2361" s="167" t="s">
        <v>700</v>
      </c>
      <c r="C2361" s="21" t="s">
        <v>5477</v>
      </c>
      <c r="D2361" s="56" t="s">
        <v>12228</v>
      </c>
      <c r="E2361" s="17" t="s">
        <v>231</v>
      </c>
      <c r="F2361" s="23" t="s">
        <v>12382</v>
      </c>
      <c r="G2361" s="23" t="s">
        <v>362</v>
      </c>
      <c r="H2361" s="169">
        <v>44631</v>
      </c>
      <c r="I2361" s="169">
        <v>45180</v>
      </c>
      <c r="J2361" s="171" t="str">
        <f ca="1">IF(Ugovori_OPULJP[[#This Row],[DATUM ZAVRŠETKA OPERACIJE]]&lt;TODAY(),"završen","u provedbi")</f>
        <v>u provedbi</v>
      </c>
      <c r="K2361" s="173" t="s">
        <v>31</v>
      </c>
      <c r="L2361" s="173" t="s">
        <v>31</v>
      </c>
      <c r="M2361" s="42">
        <v>0.85</v>
      </c>
      <c r="N2361" s="42">
        <v>0.15</v>
      </c>
      <c r="O2361" s="174">
        <f>Ugovori_OPULJP[[#This Row],[Bespovratna sredstva - Ukupno (EU+Nac) HRK
= Ukupna ugovorena vrijednost bespovratnih sredstava]]*Ugovori_OPULJP[[#This Row],[EU STOPA SUFINANCIRANJA %
EU CO-FINANCING RATE %]]</f>
        <v>852658.41749999998</v>
      </c>
      <c r="P2361" s="174">
        <f>Ugovori_OPULJP[[#This Row],[Bespovratna sredstva - Ukupno (EU+Nac) HRK
= Ukupna ugovorena vrijednost bespovratnih sredstava]]*Ugovori_OPULJP[[#This Row],[STOPA NACIONALNOG SUFINANCIRANJA %]]</f>
        <v>150469.13250000001</v>
      </c>
      <c r="Q2361" s="176">
        <v>1003127.55</v>
      </c>
      <c r="R2361" s="174">
        <v>0</v>
      </c>
      <c r="S2361" s="174">
        <v>0</v>
      </c>
      <c r="T2361" s="176">
        <f>Ugovori_OPULJP[[#This Row],[Bespovratna sredstva - Ukupno (EU+Nac) HRK
= Ukupna ugovorena vrijednost bespovratnih sredstava]]+Ugovori_OPULJP[[#This Row],[Javni doprinos korisnika - HRK]]+Ugovori_OPULJP[[#This Row],[Privatni doprinos korisnika - HRK]]</f>
        <v>1003127.55</v>
      </c>
      <c r="U2361" s="44" t="s">
        <v>5816</v>
      </c>
      <c r="V2361" s="44" t="s">
        <v>29</v>
      </c>
      <c r="W2361" s="178" t="s">
        <v>12397</v>
      </c>
      <c r="X2361" s="31" t="s">
        <v>5041</v>
      </c>
      <c r="Y2361" s="11"/>
    </row>
    <row r="2362" spans="1:25" ht="229.5" x14ac:dyDescent="0.2">
      <c r="A2362" s="216" t="s">
        <v>12372</v>
      </c>
      <c r="B2362" s="167" t="s">
        <v>700</v>
      </c>
      <c r="C2362" s="21" t="s">
        <v>5477</v>
      </c>
      <c r="D2362" s="56" t="s">
        <v>12228</v>
      </c>
      <c r="E2362" s="17" t="s">
        <v>231</v>
      </c>
      <c r="F2362" s="23" t="s">
        <v>12383</v>
      </c>
      <c r="G2362" s="37" t="s">
        <v>12387</v>
      </c>
      <c r="H2362" s="169">
        <v>44631</v>
      </c>
      <c r="I2362" s="169">
        <v>45241</v>
      </c>
      <c r="J2362" s="171" t="str">
        <f ca="1">IF(Ugovori_OPULJP[[#This Row],[DATUM ZAVRŠETKA OPERACIJE]]&lt;TODAY(),"završen","u provedbi")</f>
        <v>u provedbi</v>
      </c>
      <c r="K2362" s="43" t="s">
        <v>12403</v>
      </c>
      <c r="L2362" s="43" t="s">
        <v>171</v>
      </c>
      <c r="M2362" s="42">
        <v>0.85</v>
      </c>
      <c r="N2362" s="42">
        <v>0.15</v>
      </c>
      <c r="O2362" s="174">
        <f>Ugovori_OPULJP[[#This Row],[Bespovratna sredstva - Ukupno (EU+Nac) HRK
= Ukupna ugovorena vrijednost bespovratnih sredstava]]*Ugovori_OPULJP[[#This Row],[EU STOPA SUFINANCIRANJA %
EU CO-FINANCING RATE %]]</f>
        <v>1462689.18</v>
      </c>
      <c r="P2362" s="174">
        <f>Ugovori_OPULJP[[#This Row],[Bespovratna sredstva - Ukupno (EU+Nac) HRK
= Ukupna ugovorena vrijednost bespovratnih sredstava]]*Ugovori_OPULJP[[#This Row],[STOPA NACIONALNOG SUFINANCIRANJA %]]</f>
        <v>258121.62</v>
      </c>
      <c r="Q2362" s="176">
        <v>1720810.8</v>
      </c>
      <c r="R2362" s="174">
        <v>0</v>
      </c>
      <c r="S2362" s="174">
        <v>0</v>
      </c>
      <c r="T2362" s="176">
        <f>Ugovori_OPULJP[[#This Row],[Bespovratna sredstva - Ukupno (EU+Nac) HRK
= Ukupna ugovorena vrijednost bespovratnih sredstava]]+Ugovori_OPULJP[[#This Row],[Javni doprinos korisnika - HRK]]+Ugovori_OPULJP[[#This Row],[Privatni doprinos korisnika - HRK]]</f>
        <v>1720810.8</v>
      </c>
      <c r="U2362" s="44" t="s">
        <v>5816</v>
      </c>
      <c r="V2362" s="44" t="s">
        <v>29</v>
      </c>
      <c r="W2362" s="178" t="s">
        <v>12398</v>
      </c>
      <c r="X2362" s="31" t="s">
        <v>5041</v>
      </c>
      <c r="Y2362" s="11"/>
    </row>
    <row r="2363" spans="1:25" ht="280.5" x14ac:dyDescent="0.2">
      <c r="A2363" s="216" t="s">
        <v>12373</v>
      </c>
      <c r="B2363" s="167" t="s">
        <v>700</v>
      </c>
      <c r="C2363" s="21" t="s">
        <v>5477</v>
      </c>
      <c r="D2363" s="56" t="s">
        <v>12228</v>
      </c>
      <c r="E2363" s="17" t="s">
        <v>231</v>
      </c>
      <c r="F2363" s="23" t="s">
        <v>12384</v>
      </c>
      <c r="G2363" s="23" t="s">
        <v>12388</v>
      </c>
      <c r="H2363" s="169">
        <v>44643</v>
      </c>
      <c r="I2363" s="169">
        <v>45253</v>
      </c>
      <c r="J2363" s="171" t="str">
        <f ca="1">IF(Ugovori_OPULJP[[#This Row],[DATUM ZAVRŠETKA OPERACIJE]]&lt;TODAY(),"završen","u provedbi")</f>
        <v>u provedbi</v>
      </c>
      <c r="K2363" s="43" t="s">
        <v>6775</v>
      </c>
      <c r="L2363" s="173" t="s">
        <v>31</v>
      </c>
      <c r="M2363" s="42">
        <v>0.85</v>
      </c>
      <c r="N2363" s="42">
        <v>0.15</v>
      </c>
      <c r="O2363" s="174">
        <f>Ugovori_OPULJP[[#This Row],[Bespovratna sredstva - Ukupno (EU+Nac) HRK
= Ukupna ugovorena vrijednost bespovratnih sredstava]]*Ugovori_OPULJP[[#This Row],[EU STOPA SUFINANCIRANJA %
EU CO-FINANCING RATE %]]</f>
        <v>2079406</v>
      </c>
      <c r="P2363" s="174">
        <f>Ugovori_OPULJP[[#This Row],[Bespovratna sredstva - Ukupno (EU+Nac) HRK
= Ukupna ugovorena vrijednost bespovratnih sredstava]]*Ugovori_OPULJP[[#This Row],[STOPA NACIONALNOG SUFINANCIRANJA %]]</f>
        <v>366954</v>
      </c>
      <c r="Q2363" s="176">
        <v>2446360</v>
      </c>
      <c r="R2363" s="174">
        <v>0</v>
      </c>
      <c r="S2363" s="174">
        <v>0</v>
      </c>
      <c r="T2363" s="176">
        <f>Ugovori_OPULJP[[#This Row],[Bespovratna sredstva - Ukupno (EU+Nac) HRK
= Ukupna ugovorena vrijednost bespovratnih sredstava]]+Ugovori_OPULJP[[#This Row],[Javni doprinos korisnika - HRK]]+Ugovori_OPULJP[[#This Row],[Privatni doprinos korisnika - HRK]]</f>
        <v>2446360</v>
      </c>
      <c r="U2363" s="44" t="s">
        <v>5816</v>
      </c>
      <c r="V2363" s="44" t="s">
        <v>29</v>
      </c>
      <c r="W2363" s="178" t="s">
        <v>12399</v>
      </c>
      <c r="X2363" s="31" t="s">
        <v>5041</v>
      </c>
      <c r="Y2363" s="11"/>
    </row>
    <row r="2364" spans="1:25" ht="280.5" x14ac:dyDescent="0.2">
      <c r="A2364" s="216" t="s">
        <v>12374</v>
      </c>
      <c r="B2364" s="167" t="s">
        <v>700</v>
      </c>
      <c r="C2364" s="21" t="s">
        <v>5477</v>
      </c>
      <c r="D2364" s="56" t="s">
        <v>12228</v>
      </c>
      <c r="E2364" s="17" t="s">
        <v>231</v>
      </c>
      <c r="F2364" s="23" t="s">
        <v>12385</v>
      </c>
      <c r="G2364" s="23" t="s">
        <v>12389</v>
      </c>
      <c r="H2364" s="169">
        <v>44631</v>
      </c>
      <c r="I2364" s="169">
        <v>45241</v>
      </c>
      <c r="J2364" s="171" t="str">
        <f ca="1">IF(Ugovori_OPULJP[[#This Row],[DATUM ZAVRŠETKA OPERACIJE]]&lt;TODAY(),"završen","u provedbi")</f>
        <v>u provedbi</v>
      </c>
      <c r="K2364" s="43" t="s">
        <v>102</v>
      </c>
      <c r="L2364" s="173" t="s">
        <v>102</v>
      </c>
      <c r="M2364" s="42">
        <v>0.85</v>
      </c>
      <c r="N2364" s="42">
        <v>0.15</v>
      </c>
      <c r="O2364" s="174">
        <f>Ugovori_OPULJP[[#This Row],[Bespovratna sredstva - Ukupno (EU+Nac) HRK
= Ukupna ugovorena vrijednost bespovratnih sredstava]]*Ugovori_OPULJP[[#This Row],[EU STOPA SUFINANCIRANJA %
EU CO-FINANCING RATE %]]</f>
        <v>1064389.9664999999</v>
      </c>
      <c r="P2364" s="174">
        <f>Ugovori_OPULJP[[#This Row],[Bespovratna sredstva - Ukupno (EU+Nac) HRK
= Ukupna ugovorena vrijednost bespovratnih sredstava]]*Ugovori_OPULJP[[#This Row],[STOPA NACIONALNOG SUFINANCIRANJA %]]</f>
        <v>187833.52349999998</v>
      </c>
      <c r="Q2364" s="176">
        <v>1252223.49</v>
      </c>
      <c r="R2364" s="174">
        <v>0</v>
      </c>
      <c r="S2364" s="174">
        <v>0</v>
      </c>
      <c r="T2364" s="176">
        <f>Ugovori_OPULJP[[#This Row],[Bespovratna sredstva - Ukupno (EU+Nac) HRK
= Ukupna ugovorena vrijednost bespovratnih sredstava]]+Ugovori_OPULJP[[#This Row],[Javni doprinos korisnika - HRK]]+Ugovori_OPULJP[[#This Row],[Privatni doprinos korisnika - HRK]]</f>
        <v>1252223.49</v>
      </c>
      <c r="U2364" s="44" t="s">
        <v>5816</v>
      </c>
      <c r="V2364" s="44" t="s">
        <v>29</v>
      </c>
      <c r="W2364" s="178" t="s">
        <v>12400</v>
      </c>
      <c r="X2364" s="31" t="s">
        <v>5041</v>
      </c>
      <c r="Y2364" s="11"/>
    </row>
    <row r="2365" spans="1:25" ht="306" x14ac:dyDescent="0.2">
      <c r="A2365" s="33" t="s">
        <v>8172</v>
      </c>
      <c r="B2365" s="36" t="s">
        <v>700</v>
      </c>
      <c r="C2365" s="35" t="s">
        <v>8173</v>
      </c>
      <c r="D2365" s="35" t="s">
        <v>8174</v>
      </c>
      <c r="E2365" s="44" t="s">
        <v>231</v>
      </c>
      <c r="F2365" s="37" t="s">
        <v>12916</v>
      </c>
      <c r="G2365" s="37" t="s">
        <v>8175</v>
      </c>
      <c r="H2365" s="19">
        <v>42887</v>
      </c>
      <c r="I2365" s="19">
        <v>43251</v>
      </c>
      <c r="J2365" s="19" t="str">
        <f ca="1">IF(Ugovori_OPULJP[[#This Row],[DATUM ZAVRŠETKA OPERACIJE]]&lt;TODAY(),"završen","u provedbi")</f>
        <v>završen</v>
      </c>
      <c r="K2365" s="18" t="s">
        <v>5499</v>
      </c>
      <c r="L2365" s="18" t="s">
        <v>31</v>
      </c>
      <c r="M2365" s="42">
        <v>0.85</v>
      </c>
      <c r="N2365" s="42">
        <v>0.15</v>
      </c>
      <c r="O2365" s="27">
        <f>Ugovori_OPULJP[[#This Row],[Bespovratna sredstva - Ukupno (EU+Nac) HRK
= Ukupna ugovorena vrijednost bespovratnih sredstava]]*Ugovori_OPULJP[[#This Row],[EU STOPA SUFINANCIRANJA %
EU CO-FINANCING RATE %]]</f>
        <v>421168.41249999998</v>
      </c>
      <c r="P2365" s="27">
        <f>Ugovori_OPULJP[[#This Row],[Bespovratna sredstva - Ukupno (EU+Nac) HRK
= Ukupna ugovorena vrijednost bespovratnih sredstava]]*Ugovori_OPULJP[[#This Row],[STOPA NACIONALNOG SUFINANCIRANJA %]]</f>
        <v>74323.837499999994</v>
      </c>
      <c r="Q2365" s="27">
        <v>495492.25</v>
      </c>
      <c r="R2365" s="27">
        <v>0</v>
      </c>
      <c r="S2365" s="27">
        <v>0</v>
      </c>
      <c r="T2365" s="20">
        <f>Ugovori_OPULJP[[#This Row],[Bespovratna sredstva - Ukupno (EU+Nac) HRK
= Ukupna ugovorena vrijednost bespovratnih sredstava]]+Ugovori_OPULJP[[#This Row],[Javni doprinos korisnika - HRK]]+Ugovori_OPULJP[[#This Row],[Privatni doprinos korisnika - HRK]]</f>
        <v>495492.25</v>
      </c>
      <c r="U2365" s="17" t="s">
        <v>32</v>
      </c>
      <c r="V2365" s="17" t="s">
        <v>710</v>
      </c>
      <c r="W2365" s="35" t="s">
        <v>8176</v>
      </c>
      <c r="X2365" s="35" t="s">
        <v>8177</v>
      </c>
      <c r="Y2365" s="11"/>
    </row>
    <row r="2366" spans="1:25" ht="267.75" x14ac:dyDescent="0.2">
      <c r="A2366" s="33" t="s">
        <v>8178</v>
      </c>
      <c r="B2366" s="36" t="s">
        <v>700</v>
      </c>
      <c r="C2366" s="35" t="s">
        <v>8173</v>
      </c>
      <c r="D2366" s="35" t="s">
        <v>8174</v>
      </c>
      <c r="E2366" s="44" t="s">
        <v>231</v>
      </c>
      <c r="F2366" s="37" t="s">
        <v>12917</v>
      </c>
      <c r="G2366" s="37" t="s">
        <v>8179</v>
      </c>
      <c r="H2366" s="19">
        <v>42887</v>
      </c>
      <c r="I2366" s="19">
        <v>43251</v>
      </c>
      <c r="J2366" s="19" t="str">
        <f ca="1">IF(Ugovori_OPULJP[[#This Row],[DATUM ZAVRŠETKA OPERACIJE]]&lt;TODAY(),"završen","u provedbi")</f>
        <v>završen</v>
      </c>
      <c r="K2366" s="18" t="s">
        <v>8180</v>
      </c>
      <c r="L2366" s="18" t="s">
        <v>102</v>
      </c>
      <c r="M2366" s="42">
        <v>0.85</v>
      </c>
      <c r="N2366" s="42">
        <v>0.15</v>
      </c>
      <c r="O2366" s="27">
        <f>Ugovori_OPULJP[[#This Row],[Bespovratna sredstva - Ukupno (EU+Nac) HRK
= Ukupna ugovorena vrijednost bespovratnih sredstava]]*Ugovori_OPULJP[[#This Row],[EU STOPA SUFINANCIRANJA %
EU CO-FINANCING RATE %]]</f>
        <v>482839.44</v>
      </c>
      <c r="P2366" s="27">
        <f>Ugovori_OPULJP[[#This Row],[Bespovratna sredstva - Ukupno (EU+Nac) HRK
= Ukupna ugovorena vrijednost bespovratnih sredstava]]*Ugovori_OPULJP[[#This Row],[STOPA NACIONALNOG SUFINANCIRANJA %]]</f>
        <v>85206.96</v>
      </c>
      <c r="Q2366" s="27">
        <v>568046.4</v>
      </c>
      <c r="R2366" s="27">
        <v>0</v>
      </c>
      <c r="S2366" s="27">
        <v>0</v>
      </c>
      <c r="T2366" s="20">
        <f>Ugovori_OPULJP[[#This Row],[Bespovratna sredstva - Ukupno (EU+Nac) HRK
= Ukupna ugovorena vrijednost bespovratnih sredstava]]+Ugovori_OPULJP[[#This Row],[Javni doprinos korisnika - HRK]]+Ugovori_OPULJP[[#This Row],[Privatni doprinos korisnika - HRK]]</f>
        <v>568046.4</v>
      </c>
      <c r="U2366" s="17" t="s">
        <v>32</v>
      </c>
      <c r="V2366" s="17" t="s">
        <v>710</v>
      </c>
      <c r="W2366" s="35" t="s">
        <v>8181</v>
      </c>
      <c r="X2366" s="35" t="s">
        <v>8177</v>
      </c>
      <c r="Y2366" s="11"/>
    </row>
    <row r="2367" spans="1:25" ht="229.5" x14ac:dyDescent="0.2">
      <c r="A2367" s="33" t="s">
        <v>8182</v>
      </c>
      <c r="B2367" s="36" t="s">
        <v>700</v>
      </c>
      <c r="C2367" s="35" t="s">
        <v>8173</v>
      </c>
      <c r="D2367" s="35" t="s">
        <v>8174</v>
      </c>
      <c r="E2367" s="44" t="s">
        <v>231</v>
      </c>
      <c r="F2367" s="37" t="s">
        <v>12987</v>
      </c>
      <c r="G2367" s="37" t="s">
        <v>2509</v>
      </c>
      <c r="H2367" s="19">
        <v>42887</v>
      </c>
      <c r="I2367" s="19">
        <v>43251</v>
      </c>
      <c r="J2367" s="19" t="str">
        <f ca="1">IF(Ugovori_OPULJP[[#This Row],[DATUM ZAVRŠETKA OPERACIJE]]&lt;TODAY(),"završen","u provedbi")</f>
        <v>završen</v>
      </c>
      <c r="K2367" s="18" t="s">
        <v>324</v>
      </c>
      <c r="L2367" s="18" t="s">
        <v>324</v>
      </c>
      <c r="M2367" s="42">
        <v>0.85</v>
      </c>
      <c r="N2367" s="42">
        <v>0.15</v>
      </c>
      <c r="O2367" s="27">
        <f>Ugovori_OPULJP[[#This Row],[Bespovratna sredstva - Ukupno (EU+Nac) HRK
= Ukupna ugovorena vrijednost bespovratnih sredstava]]*Ugovori_OPULJP[[#This Row],[EU STOPA SUFINANCIRANJA %
EU CO-FINANCING RATE %]]</f>
        <v>434706.76199999999</v>
      </c>
      <c r="P2367" s="27">
        <f>Ugovori_OPULJP[[#This Row],[Bespovratna sredstva - Ukupno (EU+Nac) HRK
= Ukupna ugovorena vrijednost bespovratnih sredstava]]*Ugovori_OPULJP[[#This Row],[STOPA NACIONALNOG SUFINANCIRANJA %]]</f>
        <v>76712.957999999999</v>
      </c>
      <c r="Q2367" s="27">
        <v>511419.72</v>
      </c>
      <c r="R2367" s="27">
        <v>0</v>
      </c>
      <c r="S2367" s="27">
        <v>0</v>
      </c>
      <c r="T2367" s="20">
        <f>Ugovori_OPULJP[[#This Row],[Bespovratna sredstva - Ukupno (EU+Nac) HRK
= Ukupna ugovorena vrijednost bespovratnih sredstava]]+Ugovori_OPULJP[[#This Row],[Javni doprinos korisnika - HRK]]+Ugovori_OPULJP[[#This Row],[Privatni doprinos korisnika - HRK]]</f>
        <v>511419.72</v>
      </c>
      <c r="U2367" s="17" t="s">
        <v>32</v>
      </c>
      <c r="V2367" s="17" t="s">
        <v>710</v>
      </c>
      <c r="W2367" s="35" t="s">
        <v>8183</v>
      </c>
      <c r="X2367" s="35" t="s">
        <v>8177</v>
      </c>
      <c r="Y2367" s="11"/>
    </row>
    <row r="2368" spans="1:25" ht="242.25" x14ac:dyDescent="0.2">
      <c r="A2368" s="33" t="s">
        <v>8184</v>
      </c>
      <c r="B2368" s="36" t="s">
        <v>700</v>
      </c>
      <c r="C2368" s="35" t="s">
        <v>8173</v>
      </c>
      <c r="D2368" s="35" t="s">
        <v>8174</v>
      </c>
      <c r="E2368" s="44" t="s">
        <v>231</v>
      </c>
      <c r="F2368" s="37" t="s">
        <v>12918</v>
      </c>
      <c r="G2368" s="37" t="s">
        <v>8185</v>
      </c>
      <c r="H2368" s="19">
        <v>42887</v>
      </c>
      <c r="I2368" s="19">
        <v>43251</v>
      </c>
      <c r="J2368" s="19" t="str">
        <f ca="1">IF(Ugovori_OPULJP[[#This Row],[DATUM ZAVRŠETKA OPERACIJE]]&lt;TODAY(),"završen","u provedbi")</f>
        <v>završen</v>
      </c>
      <c r="K2368" s="18" t="s">
        <v>8186</v>
      </c>
      <c r="L2368" s="18" t="s">
        <v>31</v>
      </c>
      <c r="M2368" s="42">
        <v>0.85</v>
      </c>
      <c r="N2368" s="42">
        <v>0.15</v>
      </c>
      <c r="O2368" s="27">
        <f>Ugovori_OPULJP[[#This Row],[Bespovratna sredstva - Ukupno (EU+Nac) HRK
= Ukupna ugovorena vrijednost bespovratnih sredstava]]*Ugovori_OPULJP[[#This Row],[EU STOPA SUFINANCIRANJA %
EU CO-FINANCING RATE %]]</f>
        <v>621663.72649999999</v>
      </c>
      <c r="P2368" s="27">
        <f>Ugovori_OPULJP[[#This Row],[Bespovratna sredstva - Ukupno (EU+Nac) HRK
= Ukupna ugovorena vrijednost bespovratnih sredstava]]*Ugovori_OPULJP[[#This Row],[STOPA NACIONALNOG SUFINANCIRANJA %]]</f>
        <v>109705.36349999999</v>
      </c>
      <c r="Q2368" s="27">
        <v>731369.09</v>
      </c>
      <c r="R2368" s="27">
        <v>0</v>
      </c>
      <c r="S2368" s="27">
        <v>0</v>
      </c>
      <c r="T2368" s="20">
        <f>Ugovori_OPULJP[[#This Row],[Bespovratna sredstva - Ukupno (EU+Nac) HRK
= Ukupna ugovorena vrijednost bespovratnih sredstava]]+Ugovori_OPULJP[[#This Row],[Javni doprinos korisnika - HRK]]+Ugovori_OPULJP[[#This Row],[Privatni doprinos korisnika - HRK]]</f>
        <v>731369.09</v>
      </c>
      <c r="U2368" s="17" t="s">
        <v>32</v>
      </c>
      <c r="V2368" s="17" t="s">
        <v>710</v>
      </c>
      <c r="W2368" s="35" t="s">
        <v>8187</v>
      </c>
      <c r="X2368" s="35" t="s">
        <v>8177</v>
      </c>
      <c r="Y2368" s="11"/>
    </row>
    <row r="2369" spans="1:25" ht="63.75" x14ac:dyDescent="0.2">
      <c r="A2369" s="33" t="s">
        <v>8188</v>
      </c>
      <c r="B2369" s="36" t="s">
        <v>700</v>
      </c>
      <c r="C2369" s="35" t="s">
        <v>8173</v>
      </c>
      <c r="D2369" s="35" t="s">
        <v>8174</v>
      </c>
      <c r="E2369" s="44" t="s">
        <v>231</v>
      </c>
      <c r="F2369" s="37" t="s">
        <v>8189</v>
      </c>
      <c r="G2369" s="37" t="s">
        <v>456</v>
      </c>
      <c r="H2369" s="19">
        <v>42887</v>
      </c>
      <c r="I2369" s="19">
        <v>43251</v>
      </c>
      <c r="J2369" s="19" t="str">
        <f ca="1">IF(Ugovori_OPULJP[[#This Row],[DATUM ZAVRŠETKA OPERACIJE]]&lt;TODAY(),"završen","u provedbi")</f>
        <v>završen</v>
      </c>
      <c r="K2369" s="18" t="s">
        <v>184</v>
      </c>
      <c r="L2369" s="18" t="s">
        <v>184</v>
      </c>
      <c r="M2369" s="42">
        <v>0.85</v>
      </c>
      <c r="N2369" s="42">
        <v>0.15</v>
      </c>
      <c r="O2369" s="27">
        <f>Ugovori_OPULJP[[#This Row],[Bespovratna sredstva - Ukupno (EU+Nac) HRK
= Ukupna ugovorena vrijednost bespovratnih sredstava]]*Ugovori_OPULJP[[#This Row],[EU STOPA SUFINANCIRANJA %
EU CO-FINANCING RATE %]]</f>
        <v>345359.59849999996</v>
      </c>
      <c r="P2369" s="27">
        <f>Ugovori_OPULJP[[#This Row],[Bespovratna sredstva - Ukupno (EU+Nac) HRK
= Ukupna ugovorena vrijednost bespovratnih sredstava]]*Ugovori_OPULJP[[#This Row],[STOPA NACIONALNOG SUFINANCIRANJA %]]</f>
        <v>60945.811499999996</v>
      </c>
      <c r="Q2369" s="27">
        <v>406305.41</v>
      </c>
      <c r="R2369" s="27">
        <v>0</v>
      </c>
      <c r="S2369" s="27">
        <v>0</v>
      </c>
      <c r="T2369" s="20">
        <f>Ugovori_OPULJP[[#This Row],[Bespovratna sredstva - Ukupno (EU+Nac) HRK
= Ukupna ugovorena vrijednost bespovratnih sredstava]]+Ugovori_OPULJP[[#This Row],[Javni doprinos korisnika - HRK]]+Ugovori_OPULJP[[#This Row],[Privatni doprinos korisnika - HRK]]</f>
        <v>406305.41</v>
      </c>
      <c r="U2369" s="17" t="s">
        <v>32</v>
      </c>
      <c r="V2369" s="17" t="s">
        <v>710</v>
      </c>
      <c r="W2369" s="35" t="s">
        <v>8190</v>
      </c>
      <c r="X2369" s="35" t="s">
        <v>8177</v>
      </c>
      <c r="Y2369" s="11"/>
    </row>
    <row r="2370" spans="1:25" ht="293.25" x14ac:dyDescent="0.2">
      <c r="A2370" s="33" t="s">
        <v>8191</v>
      </c>
      <c r="B2370" s="36" t="s">
        <v>700</v>
      </c>
      <c r="C2370" s="35" t="s">
        <v>8173</v>
      </c>
      <c r="D2370" s="35" t="s">
        <v>8174</v>
      </c>
      <c r="E2370" s="44" t="s">
        <v>231</v>
      </c>
      <c r="F2370" s="37" t="s">
        <v>12919</v>
      </c>
      <c r="G2370" s="37" t="s">
        <v>8192</v>
      </c>
      <c r="H2370" s="19">
        <v>42887</v>
      </c>
      <c r="I2370" s="19">
        <v>43251</v>
      </c>
      <c r="J2370" s="19" t="str">
        <f ca="1">IF(Ugovori_OPULJP[[#This Row],[DATUM ZAVRŠETKA OPERACIJE]]&lt;TODAY(),"završen","u provedbi")</f>
        <v>završen</v>
      </c>
      <c r="K2370" s="18" t="s">
        <v>8193</v>
      </c>
      <c r="L2370" s="18" t="s">
        <v>556</v>
      </c>
      <c r="M2370" s="42">
        <v>0.85</v>
      </c>
      <c r="N2370" s="42">
        <v>0.15</v>
      </c>
      <c r="O2370" s="27">
        <f>Ugovori_OPULJP[[#This Row],[Bespovratna sredstva - Ukupno (EU+Nac) HRK
= Ukupna ugovorena vrijednost bespovratnih sredstava]]*Ugovori_OPULJP[[#This Row],[EU STOPA SUFINANCIRANJA %
EU CO-FINANCING RATE %]]</f>
        <v>674208.15949999995</v>
      </c>
      <c r="P2370" s="27">
        <f>Ugovori_OPULJP[[#This Row],[Bespovratna sredstva - Ukupno (EU+Nac) HRK
= Ukupna ugovorena vrijednost bespovratnih sredstava]]*Ugovori_OPULJP[[#This Row],[STOPA NACIONALNOG SUFINANCIRANJA %]]</f>
        <v>118977.91049999998</v>
      </c>
      <c r="Q2370" s="27">
        <v>793186.07</v>
      </c>
      <c r="R2370" s="27">
        <v>0</v>
      </c>
      <c r="S2370" s="27">
        <v>0</v>
      </c>
      <c r="T2370" s="20">
        <f>Ugovori_OPULJP[[#This Row],[Bespovratna sredstva - Ukupno (EU+Nac) HRK
= Ukupna ugovorena vrijednost bespovratnih sredstava]]+Ugovori_OPULJP[[#This Row],[Javni doprinos korisnika - HRK]]+Ugovori_OPULJP[[#This Row],[Privatni doprinos korisnika - HRK]]</f>
        <v>793186.07</v>
      </c>
      <c r="U2370" s="17" t="s">
        <v>32</v>
      </c>
      <c r="V2370" s="17" t="s">
        <v>710</v>
      </c>
      <c r="W2370" s="35" t="s">
        <v>8194</v>
      </c>
      <c r="X2370" s="35" t="s">
        <v>8177</v>
      </c>
      <c r="Y2370" s="11"/>
    </row>
    <row r="2371" spans="1:25" ht="293.25" x14ac:dyDescent="0.2">
      <c r="A2371" s="33" t="s">
        <v>8195</v>
      </c>
      <c r="B2371" s="36" t="s">
        <v>700</v>
      </c>
      <c r="C2371" s="35" t="s">
        <v>8173</v>
      </c>
      <c r="D2371" s="35" t="s">
        <v>8174</v>
      </c>
      <c r="E2371" s="44" t="s">
        <v>231</v>
      </c>
      <c r="F2371" s="37" t="s">
        <v>12920</v>
      </c>
      <c r="G2371" s="37" t="s">
        <v>1587</v>
      </c>
      <c r="H2371" s="19">
        <v>42887</v>
      </c>
      <c r="I2371" s="19">
        <v>43251</v>
      </c>
      <c r="J2371" s="19" t="str">
        <f ca="1">IF(Ugovori_OPULJP[[#This Row],[DATUM ZAVRŠETKA OPERACIJE]]&lt;TODAY(),"završen","u provedbi")</f>
        <v>završen</v>
      </c>
      <c r="K2371" s="18" t="s">
        <v>153</v>
      </c>
      <c r="L2371" s="18" t="s">
        <v>153</v>
      </c>
      <c r="M2371" s="42">
        <v>0.85</v>
      </c>
      <c r="N2371" s="42">
        <v>0.15</v>
      </c>
      <c r="O2371" s="27">
        <f>Ugovori_OPULJP[[#This Row],[Bespovratna sredstva - Ukupno (EU+Nac) HRK
= Ukupna ugovorena vrijednost bespovratnih sredstava]]*Ugovori_OPULJP[[#This Row],[EU STOPA SUFINANCIRANJA %
EU CO-FINANCING RATE %]]</f>
        <v>469851.10849999997</v>
      </c>
      <c r="P2371" s="27">
        <f>Ugovori_OPULJP[[#This Row],[Bespovratna sredstva - Ukupno (EU+Nac) HRK
= Ukupna ugovorena vrijednost bespovratnih sredstava]]*Ugovori_OPULJP[[#This Row],[STOPA NACIONALNOG SUFINANCIRANJA %]]</f>
        <v>82914.901499999993</v>
      </c>
      <c r="Q2371" s="27">
        <v>552766.01</v>
      </c>
      <c r="R2371" s="27">
        <v>0</v>
      </c>
      <c r="S2371" s="27">
        <v>0</v>
      </c>
      <c r="T2371" s="20">
        <f>Ugovori_OPULJP[[#This Row],[Bespovratna sredstva - Ukupno (EU+Nac) HRK
= Ukupna ugovorena vrijednost bespovratnih sredstava]]+Ugovori_OPULJP[[#This Row],[Javni doprinos korisnika - HRK]]+Ugovori_OPULJP[[#This Row],[Privatni doprinos korisnika - HRK]]</f>
        <v>552766.01</v>
      </c>
      <c r="U2371" s="17" t="s">
        <v>32</v>
      </c>
      <c r="V2371" s="17" t="s">
        <v>710</v>
      </c>
      <c r="W2371" s="35" t="s">
        <v>8196</v>
      </c>
      <c r="X2371" s="35" t="s">
        <v>8177</v>
      </c>
      <c r="Y2371" s="11"/>
    </row>
    <row r="2372" spans="1:25" ht="216.75" x14ac:dyDescent="0.2">
      <c r="A2372" s="33" t="s">
        <v>8197</v>
      </c>
      <c r="B2372" s="36" t="s">
        <v>700</v>
      </c>
      <c r="C2372" s="35" t="s">
        <v>8173</v>
      </c>
      <c r="D2372" s="35" t="s">
        <v>8174</v>
      </c>
      <c r="E2372" s="44" t="s">
        <v>231</v>
      </c>
      <c r="F2372" s="37" t="s">
        <v>12921</v>
      </c>
      <c r="G2372" s="37" t="s">
        <v>8198</v>
      </c>
      <c r="H2372" s="19">
        <v>42887</v>
      </c>
      <c r="I2372" s="19">
        <v>43251</v>
      </c>
      <c r="J2372" s="19" t="str">
        <f ca="1">IF(Ugovori_OPULJP[[#This Row],[DATUM ZAVRŠETKA OPERACIJE]]&lt;TODAY(),"završen","u provedbi")</f>
        <v>završen</v>
      </c>
      <c r="K2372" s="18" t="s">
        <v>2905</v>
      </c>
      <c r="L2372" s="18" t="s">
        <v>198</v>
      </c>
      <c r="M2372" s="42">
        <v>0.85</v>
      </c>
      <c r="N2372" s="42">
        <v>0.15</v>
      </c>
      <c r="O2372" s="27">
        <f>Ugovori_OPULJP[[#This Row],[Bespovratna sredstva - Ukupno (EU+Nac) HRK
= Ukupna ugovorena vrijednost bespovratnih sredstava]]*Ugovori_OPULJP[[#This Row],[EU STOPA SUFINANCIRANJA %
EU CO-FINANCING RATE %]]</f>
        <v>677546.04149999993</v>
      </c>
      <c r="P2372" s="27">
        <f>Ugovori_OPULJP[[#This Row],[Bespovratna sredstva - Ukupno (EU+Nac) HRK
= Ukupna ugovorena vrijednost bespovratnih sredstava]]*Ugovori_OPULJP[[#This Row],[STOPA NACIONALNOG SUFINANCIRANJA %]]</f>
        <v>119566.9485</v>
      </c>
      <c r="Q2372" s="27">
        <v>797112.99</v>
      </c>
      <c r="R2372" s="27">
        <v>0</v>
      </c>
      <c r="S2372" s="27">
        <v>0</v>
      </c>
      <c r="T2372" s="20">
        <f>Ugovori_OPULJP[[#This Row],[Bespovratna sredstva - Ukupno (EU+Nac) HRK
= Ukupna ugovorena vrijednost bespovratnih sredstava]]+Ugovori_OPULJP[[#This Row],[Javni doprinos korisnika - HRK]]+Ugovori_OPULJP[[#This Row],[Privatni doprinos korisnika - HRK]]</f>
        <v>797112.99</v>
      </c>
      <c r="U2372" s="17" t="s">
        <v>32</v>
      </c>
      <c r="V2372" s="17" t="s">
        <v>710</v>
      </c>
      <c r="W2372" s="35" t="s">
        <v>8199</v>
      </c>
      <c r="X2372" s="35" t="s">
        <v>8177</v>
      </c>
      <c r="Y2372" s="11"/>
    </row>
    <row r="2373" spans="1:25" ht="280.5" x14ac:dyDescent="0.2">
      <c r="A2373" s="33" t="s">
        <v>8200</v>
      </c>
      <c r="B2373" s="36" t="s">
        <v>700</v>
      </c>
      <c r="C2373" s="35" t="s">
        <v>8173</v>
      </c>
      <c r="D2373" s="35" t="s">
        <v>8174</v>
      </c>
      <c r="E2373" s="44" t="s">
        <v>231</v>
      </c>
      <c r="F2373" s="37" t="s">
        <v>12922</v>
      </c>
      <c r="G2373" s="37" t="s">
        <v>8201</v>
      </c>
      <c r="H2373" s="19">
        <v>42887</v>
      </c>
      <c r="I2373" s="19">
        <v>43251</v>
      </c>
      <c r="J2373" s="19" t="str">
        <f ca="1">IF(Ugovori_OPULJP[[#This Row],[DATUM ZAVRŠETKA OPERACIJE]]&lt;TODAY(),"završen","u provedbi")</f>
        <v>završen</v>
      </c>
      <c r="K2373" s="18" t="s">
        <v>8202</v>
      </c>
      <c r="L2373" s="18" t="s">
        <v>31</v>
      </c>
      <c r="M2373" s="42">
        <v>0.85</v>
      </c>
      <c r="N2373" s="42">
        <v>0.15</v>
      </c>
      <c r="O2373" s="27">
        <f>Ugovori_OPULJP[[#This Row],[Bespovratna sredstva - Ukupno (EU+Nac) HRK
= Ukupna ugovorena vrijednost bespovratnih sredstava]]*Ugovori_OPULJP[[#This Row],[EU STOPA SUFINANCIRANJA %
EU CO-FINANCING RATE %]]</f>
        <v>461725.64399999997</v>
      </c>
      <c r="P2373" s="27">
        <f>Ugovori_OPULJP[[#This Row],[Bespovratna sredstva - Ukupno (EU+Nac) HRK
= Ukupna ugovorena vrijednost bespovratnih sredstava]]*Ugovori_OPULJP[[#This Row],[STOPA NACIONALNOG SUFINANCIRANJA %]]</f>
        <v>81480.995999999999</v>
      </c>
      <c r="Q2373" s="27">
        <v>543206.64</v>
      </c>
      <c r="R2373" s="27">
        <v>0</v>
      </c>
      <c r="S2373" s="27">
        <v>0</v>
      </c>
      <c r="T2373" s="20">
        <f>Ugovori_OPULJP[[#This Row],[Bespovratna sredstva - Ukupno (EU+Nac) HRK
= Ukupna ugovorena vrijednost bespovratnih sredstava]]+Ugovori_OPULJP[[#This Row],[Javni doprinos korisnika - HRK]]+Ugovori_OPULJP[[#This Row],[Privatni doprinos korisnika - HRK]]</f>
        <v>543206.64</v>
      </c>
      <c r="U2373" s="17" t="s">
        <v>32</v>
      </c>
      <c r="V2373" s="17" t="s">
        <v>710</v>
      </c>
      <c r="W2373" s="35" t="s">
        <v>8203</v>
      </c>
      <c r="X2373" s="35" t="s">
        <v>8177</v>
      </c>
      <c r="Y2373" s="11"/>
    </row>
    <row r="2374" spans="1:25" ht="293.25" x14ac:dyDescent="0.2">
      <c r="A2374" s="33" t="s">
        <v>8204</v>
      </c>
      <c r="B2374" s="36" t="s">
        <v>700</v>
      </c>
      <c r="C2374" s="35" t="s">
        <v>8173</v>
      </c>
      <c r="D2374" s="35" t="s">
        <v>8174</v>
      </c>
      <c r="E2374" s="44" t="s">
        <v>231</v>
      </c>
      <c r="F2374" s="37" t="s">
        <v>12923</v>
      </c>
      <c r="G2374" s="37" t="s">
        <v>596</v>
      </c>
      <c r="H2374" s="19">
        <v>42887</v>
      </c>
      <c r="I2374" s="19">
        <v>43251</v>
      </c>
      <c r="J2374" s="19" t="str">
        <f ca="1">IF(Ugovori_OPULJP[[#This Row],[DATUM ZAVRŠETKA OPERACIJE]]&lt;TODAY(),"završen","u provedbi")</f>
        <v>završen</v>
      </c>
      <c r="K2374" s="18" t="s">
        <v>402</v>
      </c>
      <c r="L2374" s="18" t="s">
        <v>402</v>
      </c>
      <c r="M2374" s="42">
        <v>0.85</v>
      </c>
      <c r="N2374" s="42">
        <v>0.15</v>
      </c>
      <c r="O2374" s="27">
        <f>Ugovori_OPULJP[[#This Row],[Bespovratna sredstva - Ukupno (EU+Nac) HRK
= Ukupna ugovorena vrijednost bespovratnih sredstava]]*Ugovori_OPULJP[[#This Row],[EU STOPA SUFINANCIRANJA %
EU CO-FINANCING RATE %]]</f>
        <v>390469.25999999995</v>
      </c>
      <c r="P2374" s="27">
        <f>Ugovori_OPULJP[[#This Row],[Bespovratna sredstva - Ukupno (EU+Nac) HRK
= Ukupna ugovorena vrijednost bespovratnih sredstava]]*Ugovori_OPULJP[[#This Row],[STOPA NACIONALNOG SUFINANCIRANJA %]]</f>
        <v>68906.34</v>
      </c>
      <c r="Q2374" s="27">
        <v>459375.6</v>
      </c>
      <c r="R2374" s="27">
        <v>0</v>
      </c>
      <c r="S2374" s="27">
        <v>6982</v>
      </c>
      <c r="T2374" s="20">
        <f>Ugovori_OPULJP[[#This Row],[Bespovratna sredstva - Ukupno (EU+Nac) HRK
= Ukupna ugovorena vrijednost bespovratnih sredstava]]+Ugovori_OPULJP[[#This Row],[Javni doprinos korisnika - HRK]]+Ugovori_OPULJP[[#This Row],[Privatni doprinos korisnika - HRK]]</f>
        <v>466357.6</v>
      </c>
      <c r="U2374" s="17" t="s">
        <v>32</v>
      </c>
      <c r="V2374" s="17" t="s">
        <v>710</v>
      </c>
      <c r="W2374" s="35" t="s">
        <v>8205</v>
      </c>
      <c r="X2374" s="35" t="s">
        <v>8177</v>
      </c>
      <c r="Y2374" s="11"/>
    </row>
    <row r="2375" spans="1:25" ht="267.75" x14ac:dyDescent="0.2">
      <c r="A2375" s="33" t="s">
        <v>8206</v>
      </c>
      <c r="B2375" s="36" t="s">
        <v>700</v>
      </c>
      <c r="C2375" s="35" t="s">
        <v>8173</v>
      </c>
      <c r="D2375" s="35" t="s">
        <v>8174</v>
      </c>
      <c r="E2375" s="44" t="s">
        <v>231</v>
      </c>
      <c r="F2375" s="37" t="s">
        <v>12924</v>
      </c>
      <c r="G2375" s="37" t="s">
        <v>8207</v>
      </c>
      <c r="H2375" s="19">
        <v>42887</v>
      </c>
      <c r="I2375" s="19">
        <v>43251</v>
      </c>
      <c r="J2375" s="19" t="str">
        <f ca="1">IF(Ugovori_OPULJP[[#This Row],[DATUM ZAVRŠETKA OPERACIJE]]&lt;TODAY(),"završen","u provedbi")</f>
        <v>završen</v>
      </c>
      <c r="K2375" s="18" t="s">
        <v>320</v>
      </c>
      <c r="L2375" s="18" t="s">
        <v>320</v>
      </c>
      <c r="M2375" s="42">
        <v>0.85</v>
      </c>
      <c r="N2375" s="42">
        <v>0.15</v>
      </c>
      <c r="O2375" s="27">
        <f>Ugovori_OPULJP[[#This Row],[Bespovratna sredstva - Ukupno (EU+Nac) HRK
= Ukupna ugovorena vrijednost bespovratnih sredstava]]*Ugovori_OPULJP[[#This Row],[EU STOPA SUFINANCIRANJA %
EU CO-FINANCING RATE %]]</f>
        <v>519672.31999999995</v>
      </c>
      <c r="P2375" s="27">
        <f>Ugovori_OPULJP[[#This Row],[Bespovratna sredstva - Ukupno (EU+Nac) HRK
= Ukupna ugovorena vrijednost bespovratnih sredstava]]*Ugovori_OPULJP[[#This Row],[STOPA NACIONALNOG SUFINANCIRANJA %]]</f>
        <v>91706.87999999999</v>
      </c>
      <c r="Q2375" s="27">
        <v>611379.19999999995</v>
      </c>
      <c r="R2375" s="27">
        <v>0</v>
      </c>
      <c r="S2375" s="27">
        <v>0</v>
      </c>
      <c r="T2375" s="20">
        <f>Ugovori_OPULJP[[#This Row],[Bespovratna sredstva - Ukupno (EU+Nac) HRK
= Ukupna ugovorena vrijednost bespovratnih sredstava]]+Ugovori_OPULJP[[#This Row],[Javni doprinos korisnika - HRK]]+Ugovori_OPULJP[[#This Row],[Privatni doprinos korisnika - HRK]]</f>
        <v>611379.19999999995</v>
      </c>
      <c r="U2375" s="17" t="s">
        <v>32</v>
      </c>
      <c r="V2375" s="17" t="s">
        <v>710</v>
      </c>
      <c r="W2375" s="35" t="s">
        <v>8208</v>
      </c>
      <c r="X2375" s="35" t="s">
        <v>8177</v>
      </c>
      <c r="Y2375" s="11"/>
    </row>
    <row r="2376" spans="1:25" ht="267.75" x14ac:dyDescent="0.2">
      <c r="A2376" s="33" t="s">
        <v>8209</v>
      </c>
      <c r="B2376" s="36" t="s">
        <v>700</v>
      </c>
      <c r="C2376" s="35" t="s">
        <v>8173</v>
      </c>
      <c r="D2376" s="35" t="s">
        <v>8174</v>
      </c>
      <c r="E2376" s="44" t="s">
        <v>231</v>
      </c>
      <c r="F2376" s="37" t="s">
        <v>12925</v>
      </c>
      <c r="G2376" s="37" t="s">
        <v>439</v>
      </c>
      <c r="H2376" s="19">
        <v>42887</v>
      </c>
      <c r="I2376" s="19">
        <v>43251</v>
      </c>
      <c r="J2376" s="19" t="str">
        <f ca="1">IF(Ugovori_OPULJP[[#This Row],[DATUM ZAVRŠETKA OPERACIJE]]&lt;TODAY(),"završen","u provedbi")</f>
        <v>završen</v>
      </c>
      <c r="K2376" s="18" t="s">
        <v>92</v>
      </c>
      <c r="L2376" s="18" t="s">
        <v>92</v>
      </c>
      <c r="M2376" s="42">
        <v>0.85</v>
      </c>
      <c r="N2376" s="42">
        <v>0.15</v>
      </c>
      <c r="O2376" s="27">
        <f>Ugovori_OPULJP[[#This Row],[Bespovratna sredstva - Ukupno (EU+Nac) HRK
= Ukupna ugovorena vrijednost bespovratnih sredstava]]*Ugovori_OPULJP[[#This Row],[EU STOPA SUFINANCIRANJA %
EU CO-FINANCING RATE %]]</f>
        <v>543658.70799999998</v>
      </c>
      <c r="P2376" s="27">
        <f>Ugovori_OPULJP[[#This Row],[Bespovratna sredstva - Ukupno (EU+Nac) HRK
= Ukupna ugovorena vrijednost bespovratnih sredstava]]*Ugovori_OPULJP[[#This Row],[STOPA NACIONALNOG SUFINANCIRANJA %]]</f>
        <v>95939.771999999997</v>
      </c>
      <c r="Q2376" s="27">
        <v>639598.48</v>
      </c>
      <c r="R2376" s="27">
        <v>0</v>
      </c>
      <c r="S2376" s="27">
        <v>0</v>
      </c>
      <c r="T2376" s="20">
        <f>Ugovori_OPULJP[[#This Row],[Bespovratna sredstva - Ukupno (EU+Nac) HRK
= Ukupna ugovorena vrijednost bespovratnih sredstava]]+Ugovori_OPULJP[[#This Row],[Javni doprinos korisnika - HRK]]+Ugovori_OPULJP[[#This Row],[Privatni doprinos korisnika - HRK]]</f>
        <v>639598.48</v>
      </c>
      <c r="U2376" s="17" t="s">
        <v>32</v>
      </c>
      <c r="V2376" s="17" t="s">
        <v>710</v>
      </c>
      <c r="W2376" s="35" t="s">
        <v>8210</v>
      </c>
      <c r="X2376" s="35" t="s">
        <v>8177</v>
      </c>
      <c r="Y2376" s="11"/>
    </row>
    <row r="2377" spans="1:25" ht="229.5" x14ac:dyDescent="0.2">
      <c r="A2377" s="33" t="s">
        <v>8211</v>
      </c>
      <c r="B2377" s="36" t="s">
        <v>700</v>
      </c>
      <c r="C2377" s="35" t="s">
        <v>8173</v>
      </c>
      <c r="D2377" s="35" t="s">
        <v>8174</v>
      </c>
      <c r="E2377" s="44" t="s">
        <v>231</v>
      </c>
      <c r="F2377" s="37" t="s">
        <v>12926</v>
      </c>
      <c r="G2377" s="37" t="s">
        <v>1490</v>
      </c>
      <c r="H2377" s="19">
        <v>42887</v>
      </c>
      <c r="I2377" s="19">
        <v>43251</v>
      </c>
      <c r="J2377" s="19" t="str">
        <f ca="1">IF(Ugovori_OPULJP[[#This Row],[DATUM ZAVRŠETKA OPERACIJE]]&lt;TODAY(),"završen","u provedbi")</f>
        <v>završen</v>
      </c>
      <c r="K2377" s="18" t="s">
        <v>82</v>
      </c>
      <c r="L2377" s="18" t="s">
        <v>82</v>
      </c>
      <c r="M2377" s="42">
        <v>0.85</v>
      </c>
      <c r="N2377" s="42">
        <v>0.15</v>
      </c>
      <c r="O2377" s="27">
        <f>Ugovori_OPULJP[[#This Row],[Bespovratna sredstva - Ukupno (EU+Nac) HRK
= Ukupna ugovorena vrijednost bespovratnih sredstava]]*Ugovori_OPULJP[[#This Row],[EU STOPA SUFINANCIRANJA %
EU CO-FINANCING RATE %]]</f>
        <v>371042.95199999999</v>
      </c>
      <c r="P2377" s="27">
        <f>Ugovori_OPULJP[[#This Row],[Bespovratna sredstva - Ukupno (EU+Nac) HRK
= Ukupna ugovorena vrijednost bespovratnih sredstava]]*Ugovori_OPULJP[[#This Row],[STOPA NACIONALNOG SUFINANCIRANJA %]]</f>
        <v>65478.167999999998</v>
      </c>
      <c r="Q2377" s="27">
        <v>436521.12</v>
      </c>
      <c r="R2377" s="27">
        <v>43113.54</v>
      </c>
      <c r="S2377" s="27">
        <v>11678.74</v>
      </c>
      <c r="T2377" s="20">
        <f>Ugovori_OPULJP[[#This Row],[Bespovratna sredstva - Ukupno (EU+Nac) HRK
= Ukupna ugovorena vrijednost bespovratnih sredstava]]+Ugovori_OPULJP[[#This Row],[Javni doprinos korisnika - HRK]]+Ugovori_OPULJP[[#This Row],[Privatni doprinos korisnika - HRK]]</f>
        <v>491313.39999999997</v>
      </c>
      <c r="U2377" s="17" t="s">
        <v>32</v>
      </c>
      <c r="V2377" s="17" t="s">
        <v>710</v>
      </c>
      <c r="W2377" s="35" t="s">
        <v>8212</v>
      </c>
      <c r="X2377" s="35" t="s">
        <v>8177</v>
      </c>
      <c r="Y2377" s="11"/>
    </row>
    <row r="2378" spans="1:25" ht="267.75" x14ac:dyDescent="0.2">
      <c r="A2378" s="33" t="s">
        <v>8213</v>
      </c>
      <c r="B2378" s="36" t="s">
        <v>700</v>
      </c>
      <c r="C2378" s="35" t="s">
        <v>8173</v>
      </c>
      <c r="D2378" s="35" t="s">
        <v>8174</v>
      </c>
      <c r="E2378" s="44" t="s">
        <v>231</v>
      </c>
      <c r="F2378" s="37" t="s">
        <v>8214</v>
      </c>
      <c r="G2378" s="37" t="s">
        <v>8215</v>
      </c>
      <c r="H2378" s="19">
        <v>42887</v>
      </c>
      <c r="I2378" s="19">
        <v>43251</v>
      </c>
      <c r="J2378" s="19" t="str">
        <f ca="1">IF(Ugovori_OPULJP[[#This Row],[DATUM ZAVRŠETKA OPERACIJE]]&lt;TODAY(),"završen","u provedbi")</f>
        <v>završen</v>
      </c>
      <c r="K2378" s="18" t="s">
        <v>97</v>
      </c>
      <c r="L2378" s="18" t="s">
        <v>97</v>
      </c>
      <c r="M2378" s="42">
        <v>0.85</v>
      </c>
      <c r="N2378" s="42">
        <v>0.15</v>
      </c>
      <c r="O2378" s="27">
        <f>Ugovori_OPULJP[[#This Row],[Bespovratna sredstva - Ukupno (EU+Nac) HRK
= Ukupna ugovorena vrijednost bespovratnih sredstava]]*Ugovori_OPULJP[[#This Row],[EU STOPA SUFINANCIRANJA %
EU CO-FINANCING RATE %]]</f>
        <v>600324.39150000003</v>
      </c>
      <c r="P2378" s="27">
        <f>Ugovori_OPULJP[[#This Row],[Bespovratna sredstva - Ukupno (EU+Nac) HRK
= Ukupna ugovorena vrijednost bespovratnih sredstava]]*Ugovori_OPULJP[[#This Row],[STOPA NACIONALNOG SUFINANCIRANJA %]]</f>
        <v>105939.59849999999</v>
      </c>
      <c r="Q2378" s="27">
        <v>706263.99</v>
      </c>
      <c r="R2378" s="27">
        <v>0</v>
      </c>
      <c r="S2378" s="27">
        <v>0</v>
      </c>
      <c r="T2378" s="20">
        <f>Ugovori_OPULJP[[#This Row],[Bespovratna sredstva - Ukupno (EU+Nac) HRK
= Ukupna ugovorena vrijednost bespovratnih sredstava]]+Ugovori_OPULJP[[#This Row],[Javni doprinos korisnika - HRK]]+Ugovori_OPULJP[[#This Row],[Privatni doprinos korisnika - HRK]]</f>
        <v>706263.99</v>
      </c>
      <c r="U2378" s="17" t="s">
        <v>32</v>
      </c>
      <c r="V2378" s="17" t="s">
        <v>710</v>
      </c>
      <c r="W2378" s="35" t="s">
        <v>8216</v>
      </c>
      <c r="X2378" s="35" t="s">
        <v>8177</v>
      </c>
      <c r="Y2378" s="11"/>
    </row>
    <row r="2379" spans="1:25" ht="280.5" x14ac:dyDescent="0.2">
      <c r="A2379" s="33" t="s">
        <v>8217</v>
      </c>
      <c r="B2379" s="36" t="s">
        <v>700</v>
      </c>
      <c r="C2379" s="35" t="s">
        <v>8173</v>
      </c>
      <c r="D2379" s="35" t="s">
        <v>8174</v>
      </c>
      <c r="E2379" s="44" t="s">
        <v>231</v>
      </c>
      <c r="F2379" s="37" t="s">
        <v>8218</v>
      </c>
      <c r="G2379" s="37" t="s">
        <v>505</v>
      </c>
      <c r="H2379" s="19">
        <v>42887</v>
      </c>
      <c r="I2379" s="19">
        <v>43251</v>
      </c>
      <c r="J2379" s="19" t="str">
        <f ca="1">IF(Ugovori_OPULJP[[#This Row],[DATUM ZAVRŠETKA OPERACIJE]]&lt;TODAY(),"završen","u provedbi")</f>
        <v>završen</v>
      </c>
      <c r="K2379" s="18" t="s">
        <v>8219</v>
      </c>
      <c r="L2379" s="18" t="s">
        <v>248</v>
      </c>
      <c r="M2379" s="42">
        <v>0.85</v>
      </c>
      <c r="N2379" s="42">
        <v>0.15</v>
      </c>
      <c r="O2379" s="27">
        <f>Ugovori_OPULJP[[#This Row],[Bespovratna sredstva - Ukupno (EU+Nac) HRK
= Ukupna ugovorena vrijednost bespovratnih sredstava]]*Ugovori_OPULJP[[#This Row],[EU STOPA SUFINANCIRANJA %
EU CO-FINANCING RATE %]]</f>
        <v>440232.84149999998</v>
      </c>
      <c r="P2379" s="27">
        <f>Ugovori_OPULJP[[#This Row],[Bespovratna sredstva - Ukupno (EU+Nac) HRK
= Ukupna ugovorena vrijednost bespovratnih sredstava]]*Ugovori_OPULJP[[#This Row],[STOPA NACIONALNOG SUFINANCIRANJA %]]</f>
        <v>77688.148499999996</v>
      </c>
      <c r="Q2379" s="27">
        <v>517920.99</v>
      </c>
      <c r="R2379" s="27">
        <v>0</v>
      </c>
      <c r="S2379" s="27">
        <v>0</v>
      </c>
      <c r="T2379" s="20">
        <f>Ugovori_OPULJP[[#This Row],[Bespovratna sredstva - Ukupno (EU+Nac) HRK
= Ukupna ugovorena vrijednost bespovratnih sredstava]]+Ugovori_OPULJP[[#This Row],[Javni doprinos korisnika - HRK]]+Ugovori_OPULJP[[#This Row],[Privatni doprinos korisnika - HRK]]</f>
        <v>517920.99</v>
      </c>
      <c r="U2379" s="17" t="s">
        <v>32</v>
      </c>
      <c r="V2379" s="17" t="s">
        <v>710</v>
      </c>
      <c r="W2379" s="35" t="s">
        <v>8220</v>
      </c>
      <c r="X2379" s="35" t="s">
        <v>8177</v>
      </c>
      <c r="Y2379" s="11"/>
    </row>
    <row r="2380" spans="1:25" ht="255" x14ac:dyDescent="0.2">
      <c r="A2380" s="33" t="s">
        <v>8221</v>
      </c>
      <c r="B2380" s="36" t="s">
        <v>700</v>
      </c>
      <c r="C2380" s="35" t="s">
        <v>8173</v>
      </c>
      <c r="D2380" s="35" t="s">
        <v>8174</v>
      </c>
      <c r="E2380" s="44" t="s">
        <v>231</v>
      </c>
      <c r="F2380" s="37" t="s">
        <v>12927</v>
      </c>
      <c r="G2380" s="37" t="s">
        <v>1214</v>
      </c>
      <c r="H2380" s="19">
        <v>42887</v>
      </c>
      <c r="I2380" s="19">
        <v>43251</v>
      </c>
      <c r="J2380" s="19" t="str">
        <f ca="1">IF(Ugovori_OPULJP[[#This Row],[DATUM ZAVRŠETKA OPERACIJE]]&lt;TODAY(),"završen","u provedbi")</f>
        <v>završen</v>
      </c>
      <c r="K2380" s="18" t="s">
        <v>320</v>
      </c>
      <c r="L2380" s="18" t="s">
        <v>320</v>
      </c>
      <c r="M2380" s="42">
        <v>0.85</v>
      </c>
      <c r="N2380" s="42">
        <v>0.15</v>
      </c>
      <c r="O2380" s="27">
        <f>Ugovori_OPULJP[[#This Row],[Bespovratna sredstva - Ukupno (EU+Nac) HRK
= Ukupna ugovorena vrijednost bespovratnih sredstava]]*Ugovori_OPULJP[[#This Row],[EU STOPA SUFINANCIRANJA %
EU CO-FINANCING RATE %]]</f>
        <v>565897.16449999996</v>
      </c>
      <c r="P2380" s="27">
        <f>Ugovori_OPULJP[[#This Row],[Bespovratna sredstva - Ukupno (EU+Nac) HRK
= Ukupna ugovorena vrijednost bespovratnih sredstava]]*Ugovori_OPULJP[[#This Row],[STOPA NACIONALNOG SUFINANCIRANJA %]]</f>
        <v>99864.205499999996</v>
      </c>
      <c r="Q2380" s="27">
        <v>665761.37</v>
      </c>
      <c r="R2380" s="27">
        <v>0</v>
      </c>
      <c r="S2380" s="27">
        <v>0</v>
      </c>
      <c r="T2380" s="20">
        <f>Ugovori_OPULJP[[#This Row],[Bespovratna sredstva - Ukupno (EU+Nac) HRK
= Ukupna ugovorena vrijednost bespovratnih sredstava]]+Ugovori_OPULJP[[#This Row],[Javni doprinos korisnika - HRK]]+Ugovori_OPULJP[[#This Row],[Privatni doprinos korisnika - HRK]]</f>
        <v>665761.37</v>
      </c>
      <c r="U2380" s="17" t="s">
        <v>32</v>
      </c>
      <c r="V2380" s="17" t="s">
        <v>710</v>
      </c>
      <c r="W2380" s="35" t="s">
        <v>8222</v>
      </c>
      <c r="X2380" s="35" t="s">
        <v>8177</v>
      </c>
      <c r="Y2380" s="11"/>
    </row>
    <row r="2381" spans="1:25" ht="127.5" x14ac:dyDescent="0.2">
      <c r="A2381" s="33" t="s">
        <v>8223</v>
      </c>
      <c r="B2381" s="36" t="s">
        <v>700</v>
      </c>
      <c r="C2381" s="35" t="s">
        <v>8173</v>
      </c>
      <c r="D2381" s="35" t="s">
        <v>8174</v>
      </c>
      <c r="E2381" s="44" t="s">
        <v>231</v>
      </c>
      <c r="F2381" s="37" t="s">
        <v>8224</v>
      </c>
      <c r="G2381" s="37" t="s">
        <v>8225</v>
      </c>
      <c r="H2381" s="19">
        <v>42887</v>
      </c>
      <c r="I2381" s="19">
        <v>43251</v>
      </c>
      <c r="J2381" s="19" t="str">
        <f ca="1">IF(Ugovori_OPULJP[[#This Row],[DATUM ZAVRŠETKA OPERACIJE]]&lt;TODAY(),"završen","u provedbi")</f>
        <v>završen</v>
      </c>
      <c r="K2381" s="18" t="s">
        <v>8226</v>
      </c>
      <c r="L2381" s="18" t="s">
        <v>31</v>
      </c>
      <c r="M2381" s="42">
        <v>0.85</v>
      </c>
      <c r="N2381" s="42">
        <v>0.15</v>
      </c>
      <c r="O2381" s="27">
        <f>Ugovori_OPULJP[[#This Row],[Bespovratna sredstva - Ukupno (EU+Nac) HRK
= Ukupna ugovorena vrijednost bespovratnih sredstava]]*Ugovori_OPULJP[[#This Row],[EU STOPA SUFINANCIRANJA %
EU CO-FINANCING RATE %]]</f>
        <v>361452.11300000001</v>
      </c>
      <c r="P2381" s="27">
        <f>Ugovori_OPULJP[[#This Row],[Bespovratna sredstva - Ukupno (EU+Nac) HRK
= Ukupna ugovorena vrijednost bespovratnih sredstava]]*Ugovori_OPULJP[[#This Row],[STOPA NACIONALNOG SUFINANCIRANJA %]]</f>
        <v>63785.667000000001</v>
      </c>
      <c r="Q2381" s="27">
        <v>425237.78</v>
      </c>
      <c r="R2381" s="27">
        <v>0</v>
      </c>
      <c r="S2381" s="27">
        <v>0</v>
      </c>
      <c r="T2381" s="20">
        <f>Ugovori_OPULJP[[#This Row],[Bespovratna sredstva - Ukupno (EU+Nac) HRK
= Ukupna ugovorena vrijednost bespovratnih sredstava]]+Ugovori_OPULJP[[#This Row],[Javni doprinos korisnika - HRK]]+Ugovori_OPULJP[[#This Row],[Privatni doprinos korisnika - HRK]]</f>
        <v>425237.78</v>
      </c>
      <c r="U2381" s="17" t="s">
        <v>32</v>
      </c>
      <c r="V2381" s="17" t="s">
        <v>710</v>
      </c>
      <c r="W2381" s="35" t="s">
        <v>8227</v>
      </c>
      <c r="X2381" s="35" t="s">
        <v>8177</v>
      </c>
      <c r="Y2381" s="11"/>
    </row>
    <row r="2382" spans="1:25" ht="280.5" x14ac:dyDescent="0.2">
      <c r="A2382" s="33" t="s">
        <v>8228</v>
      </c>
      <c r="B2382" s="36" t="s">
        <v>700</v>
      </c>
      <c r="C2382" s="35" t="s">
        <v>8173</v>
      </c>
      <c r="D2382" s="35" t="s">
        <v>8229</v>
      </c>
      <c r="E2382" s="44" t="s">
        <v>28</v>
      </c>
      <c r="F2382" s="37" t="s">
        <v>8229</v>
      </c>
      <c r="G2382" s="37" t="s">
        <v>50</v>
      </c>
      <c r="H2382" s="19">
        <v>42736</v>
      </c>
      <c r="I2382" s="19">
        <v>43281</v>
      </c>
      <c r="J2382" s="19" t="str">
        <f ca="1">IF(Ugovori_OPULJP[[#This Row],[DATUM ZAVRŠETKA OPERACIJE]]&lt;TODAY(),"završen","u provedbi")</f>
        <v>završen</v>
      </c>
      <c r="K2382" s="18" t="s">
        <v>30</v>
      </c>
      <c r="L2382" s="18" t="s">
        <v>31</v>
      </c>
      <c r="M2382" s="42">
        <v>0.85</v>
      </c>
      <c r="N2382" s="42">
        <v>0.15</v>
      </c>
      <c r="O2382" s="27">
        <f>Ugovori_OPULJP[[#This Row],[Bespovratna sredstva - Ukupno (EU+Nac) HRK
= Ukupna ugovorena vrijednost bespovratnih sredstava]]*Ugovori_OPULJP[[#This Row],[EU STOPA SUFINANCIRANJA %
EU CO-FINANCING RATE %]]</f>
        <v>1812573.983</v>
      </c>
      <c r="P2382" s="27">
        <f>Ugovori_OPULJP[[#This Row],[Bespovratna sredstva - Ukupno (EU+Nac) HRK
= Ukupna ugovorena vrijednost bespovratnih sredstava]]*Ugovori_OPULJP[[#This Row],[STOPA NACIONALNOG SUFINANCIRANJA %]]</f>
        <v>319865.99699999997</v>
      </c>
      <c r="Q2382" s="27">
        <v>2132439.98</v>
      </c>
      <c r="R2382" s="27">
        <v>0</v>
      </c>
      <c r="S2382" s="27">
        <v>0</v>
      </c>
      <c r="T2382" s="20">
        <f>Ugovori_OPULJP[[#This Row],[Bespovratna sredstva - Ukupno (EU+Nac) HRK
= Ukupna ugovorena vrijednost bespovratnih sredstava]]+Ugovori_OPULJP[[#This Row],[Javni doprinos korisnika - HRK]]+Ugovori_OPULJP[[#This Row],[Privatni doprinos korisnika - HRK]]</f>
        <v>2132439.98</v>
      </c>
      <c r="U2382" s="17" t="s">
        <v>32</v>
      </c>
      <c r="V2382" s="17" t="s">
        <v>710</v>
      </c>
      <c r="W2382" s="35" t="s">
        <v>8230</v>
      </c>
      <c r="X2382" s="35" t="s">
        <v>8177</v>
      </c>
      <c r="Y2382" s="11"/>
    </row>
    <row r="2383" spans="1:25" ht="76.5" x14ac:dyDescent="0.2">
      <c r="A2383" s="33" t="s">
        <v>8231</v>
      </c>
      <c r="B2383" s="36" t="s">
        <v>700</v>
      </c>
      <c r="C2383" s="35" t="s">
        <v>8173</v>
      </c>
      <c r="D2383" s="35" t="s">
        <v>8232</v>
      </c>
      <c r="E2383" s="17" t="s">
        <v>74</v>
      </c>
      <c r="F2383" s="37" t="s">
        <v>8233</v>
      </c>
      <c r="G2383" s="37" t="s">
        <v>8234</v>
      </c>
      <c r="H2383" s="19">
        <v>44091</v>
      </c>
      <c r="I2383" s="19">
        <v>44882</v>
      </c>
      <c r="J2383" s="19" t="str">
        <f ca="1">IF(Ugovori_OPULJP[[#This Row],[DATUM ZAVRŠETKA OPERACIJE]]&lt;TODAY(),"završen","u provedbi")</f>
        <v>u provedbi</v>
      </c>
      <c r="K2383" s="18" t="s">
        <v>248</v>
      </c>
      <c r="L2383" s="18" t="s">
        <v>248</v>
      </c>
      <c r="M2383" s="42">
        <v>0.85</v>
      </c>
      <c r="N2383" s="42">
        <v>0.15</v>
      </c>
      <c r="O2383" s="27">
        <f>Ugovori_OPULJP[[#This Row],[Bespovratna sredstva - Ukupno (EU+Nac) HRK
= Ukupna ugovorena vrijednost bespovratnih sredstava]]*Ugovori_OPULJP[[#This Row],[EU STOPA SUFINANCIRANJA %
EU CO-FINANCING RATE %]]</f>
        <v>962764.38299999991</v>
      </c>
      <c r="P2383" s="27">
        <f>Ugovori_OPULJP[[#This Row],[Bespovratna sredstva - Ukupno (EU+Nac) HRK
= Ukupna ugovorena vrijednost bespovratnih sredstava]]*Ugovori_OPULJP[[#This Row],[STOPA NACIONALNOG SUFINANCIRANJA %]]</f>
        <v>169899.59699999998</v>
      </c>
      <c r="Q2383" s="27">
        <v>1132663.98</v>
      </c>
      <c r="R2383" s="27">
        <v>0</v>
      </c>
      <c r="S2383" s="27">
        <v>0</v>
      </c>
      <c r="T2383" s="20">
        <f>Ugovori_OPULJP[[#This Row],[Bespovratna sredstva - Ukupno (EU+Nac) HRK
= Ukupna ugovorena vrijednost bespovratnih sredstava]]+Ugovori_OPULJP[[#This Row],[Javni doprinos korisnika - HRK]]+Ugovori_OPULJP[[#This Row],[Privatni doprinos korisnika - HRK]]</f>
        <v>1132663.98</v>
      </c>
      <c r="U2383" s="17" t="s">
        <v>32</v>
      </c>
      <c r="V2383" s="17" t="s">
        <v>710</v>
      </c>
      <c r="W2383" s="81" t="s">
        <v>8235</v>
      </c>
      <c r="X2383" s="35" t="s">
        <v>8177</v>
      </c>
      <c r="Y2383" s="11"/>
    </row>
    <row r="2384" spans="1:25" ht="267.75" x14ac:dyDescent="0.2">
      <c r="A2384" s="33" t="s">
        <v>8236</v>
      </c>
      <c r="B2384" s="36" t="s">
        <v>700</v>
      </c>
      <c r="C2384" s="35" t="s">
        <v>8173</v>
      </c>
      <c r="D2384" s="35" t="s">
        <v>8232</v>
      </c>
      <c r="E2384" s="94" t="s">
        <v>74</v>
      </c>
      <c r="F2384" s="38" t="s">
        <v>8237</v>
      </c>
      <c r="G2384" s="38" t="s">
        <v>8238</v>
      </c>
      <c r="H2384" s="39">
        <v>44105</v>
      </c>
      <c r="I2384" s="39">
        <v>44835</v>
      </c>
      <c r="J2384" s="19" t="str">
        <f ca="1">IF(Ugovori_OPULJP[[#This Row],[DATUM ZAVRŠETKA OPERACIJE]]&lt;TODAY(),"završen","u provedbi")</f>
        <v>u provedbi</v>
      </c>
      <c r="K2384" s="18" t="s">
        <v>214</v>
      </c>
      <c r="L2384" s="32" t="s">
        <v>171</v>
      </c>
      <c r="M2384" s="42">
        <v>0.85</v>
      </c>
      <c r="N2384" s="42">
        <v>0.15</v>
      </c>
      <c r="O2384" s="27">
        <f>Ugovori_OPULJP[[#This Row],[Bespovratna sredstva - Ukupno (EU+Nac) HRK
= Ukupna ugovorena vrijednost bespovratnih sredstava]]*Ugovori_OPULJP[[#This Row],[EU STOPA SUFINANCIRANJA %
EU CO-FINANCING RATE %]]</f>
        <v>964580.0085</v>
      </c>
      <c r="P2384" s="95">
        <f>Ugovori_OPULJP[[#This Row],[Bespovratna sredstva - Ukupno (EU+Nac) HRK
= Ukupna ugovorena vrijednost bespovratnih sredstava]]*Ugovori_OPULJP[[#This Row],[STOPA NACIONALNOG SUFINANCIRANJA %]]</f>
        <v>170220.00149999998</v>
      </c>
      <c r="Q2384" s="27">
        <v>1134800.01</v>
      </c>
      <c r="R2384" s="95">
        <v>0</v>
      </c>
      <c r="S2384" s="27">
        <v>0</v>
      </c>
      <c r="T2384" s="20">
        <f>Ugovori_OPULJP[[#This Row],[Bespovratna sredstva - Ukupno (EU+Nac) HRK
= Ukupna ugovorena vrijednost bespovratnih sredstava]]+Ugovori_OPULJP[[#This Row],[Javni doprinos korisnika - HRK]]+Ugovori_OPULJP[[#This Row],[Privatni doprinos korisnika - HRK]]</f>
        <v>1134800.01</v>
      </c>
      <c r="U2384" s="17" t="s">
        <v>32</v>
      </c>
      <c r="V2384" s="17" t="s">
        <v>710</v>
      </c>
      <c r="W2384" s="35" t="s">
        <v>8239</v>
      </c>
      <c r="X2384" s="35" t="s">
        <v>8177</v>
      </c>
      <c r="Y2384" s="11"/>
    </row>
    <row r="2385" spans="1:25" ht="293.25" x14ac:dyDescent="0.2">
      <c r="A2385" s="33" t="s">
        <v>8240</v>
      </c>
      <c r="B2385" s="36" t="s">
        <v>700</v>
      </c>
      <c r="C2385" s="35" t="s">
        <v>8173</v>
      </c>
      <c r="D2385" s="35" t="s">
        <v>8232</v>
      </c>
      <c r="E2385" s="94" t="s">
        <v>74</v>
      </c>
      <c r="F2385" s="37" t="s">
        <v>8241</v>
      </c>
      <c r="G2385" s="37" t="s">
        <v>188</v>
      </c>
      <c r="H2385" s="19">
        <v>44091</v>
      </c>
      <c r="I2385" s="19">
        <v>45002</v>
      </c>
      <c r="J2385" s="19" t="str">
        <f ca="1">IF(Ugovori_OPULJP[[#This Row],[DATUM ZAVRŠETKA OPERACIJE]]&lt;TODAY(),"završen","u provedbi")</f>
        <v>u provedbi</v>
      </c>
      <c r="K2385" s="18" t="s">
        <v>7094</v>
      </c>
      <c r="L2385" s="18" t="s">
        <v>82</v>
      </c>
      <c r="M2385" s="42">
        <v>0.85</v>
      </c>
      <c r="N2385" s="42">
        <v>0.15</v>
      </c>
      <c r="O2385" s="27">
        <f>Ugovori_OPULJP[[#This Row],[Bespovratna sredstva - Ukupno (EU+Nac) HRK
= Ukupna ugovorena vrijednost bespovratnih sredstava]]*Ugovori_OPULJP[[#This Row],[EU STOPA SUFINANCIRANJA %
EU CO-FINANCING RATE %]]</f>
        <v>982430</v>
      </c>
      <c r="P2385" s="27">
        <f>Ugovori_OPULJP[[#This Row],[Bespovratna sredstva - Ukupno (EU+Nac) HRK
= Ukupna ugovorena vrijednost bespovratnih sredstava]]*Ugovori_OPULJP[[#This Row],[STOPA NACIONALNOG SUFINANCIRANJA %]]</f>
        <v>173370</v>
      </c>
      <c r="Q2385" s="27">
        <v>1155800</v>
      </c>
      <c r="R2385" s="27">
        <v>0</v>
      </c>
      <c r="S2385" s="27">
        <v>0</v>
      </c>
      <c r="T2385" s="20">
        <f>Ugovori_OPULJP[[#This Row],[Bespovratna sredstva - Ukupno (EU+Nac) HRK
= Ukupna ugovorena vrijednost bespovratnih sredstava]]+Ugovori_OPULJP[[#This Row],[Javni doprinos korisnika - HRK]]+Ugovori_OPULJP[[#This Row],[Privatni doprinos korisnika - HRK]]</f>
        <v>1155800</v>
      </c>
      <c r="U2385" s="17" t="s">
        <v>32</v>
      </c>
      <c r="V2385" s="17" t="s">
        <v>710</v>
      </c>
      <c r="W2385" s="81" t="s">
        <v>8242</v>
      </c>
      <c r="X2385" s="35" t="s">
        <v>8177</v>
      </c>
      <c r="Y2385" s="11"/>
    </row>
    <row r="2386" spans="1:25" ht="280.5" x14ac:dyDescent="0.2">
      <c r="A2386" s="33" t="s">
        <v>8243</v>
      </c>
      <c r="B2386" s="36" t="s">
        <v>700</v>
      </c>
      <c r="C2386" s="35" t="s">
        <v>8173</v>
      </c>
      <c r="D2386" s="35" t="s">
        <v>8232</v>
      </c>
      <c r="E2386" s="94" t="s">
        <v>74</v>
      </c>
      <c r="F2386" s="38" t="s">
        <v>8244</v>
      </c>
      <c r="G2386" s="38" t="s">
        <v>8245</v>
      </c>
      <c r="H2386" s="39">
        <v>44109</v>
      </c>
      <c r="I2386" s="39">
        <v>44597</v>
      </c>
      <c r="J2386" s="19" t="str">
        <f ca="1">IF(Ugovori_OPULJP[[#This Row],[DATUM ZAVRŠETKA OPERACIJE]]&lt;TODAY(),"završen","u provedbi")</f>
        <v>završen</v>
      </c>
      <c r="K2386" s="18" t="s">
        <v>31</v>
      </c>
      <c r="L2386" s="32" t="s">
        <v>31</v>
      </c>
      <c r="M2386" s="42">
        <v>0.85</v>
      </c>
      <c r="N2386" s="42">
        <v>0.15</v>
      </c>
      <c r="O2386" s="27">
        <f>Ugovori_OPULJP[[#This Row],[Bespovratna sredstva - Ukupno (EU+Nac) HRK
= Ukupna ugovorena vrijednost bespovratnih sredstava]]*Ugovori_OPULJP[[#This Row],[EU STOPA SUFINANCIRANJA %
EU CO-FINANCING RATE %]]</f>
        <v>458541.69699999993</v>
      </c>
      <c r="P2386" s="40">
        <f>Ugovori_OPULJP[[#This Row],[Bespovratna sredstva - Ukupno (EU+Nac) HRK
= Ukupna ugovorena vrijednost bespovratnih sredstava]]*Ugovori_OPULJP[[#This Row],[STOPA NACIONALNOG SUFINANCIRANJA %]]</f>
        <v>80919.122999999992</v>
      </c>
      <c r="Q2386" s="27">
        <v>539460.81999999995</v>
      </c>
      <c r="R2386" s="40">
        <v>0</v>
      </c>
      <c r="S2386" s="27">
        <v>0</v>
      </c>
      <c r="T2386" s="20">
        <f>Ugovori_OPULJP[[#This Row],[Bespovratna sredstva - Ukupno (EU+Nac) HRK
= Ukupna ugovorena vrijednost bespovratnih sredstava]]+Ugovori_OPULJP[[#This Row],[Javni doprinos korisnika - HRK]]+Ugovori_OPULJP[[#This Row],[Privatni doprinos korisnika - HRK]]</f>
        <v>539460.81999999995</v>
      </c>
      <c r="U2386" s="17" t="s">
        <v>32</v>
      </c>
      <c r="V2386" s="17" t="s">
        <v>710</v>
      </c>
      <c r="W2386" s="35" t="s">
        <v>8246</v>
      </c>
      <c r="X2386" s="35" t="s">
        <v>8177</v>
      </c>
      <c r="Y2386" s="11"/>
    </row>
    <row r="2387" spans="1:25" ht="255" x14ac:dyDescent="0.2">
      <c r="A2387" s="33" t="s">
        <v>8247</v>
      </c>
      <c r="B2387" s="36" t="s">
        <v>700</v>
      </c>
      <c r="C2387" s="35" t="s">
        <v>8173</v>
      </c>
      <c r="D2387" s="35" t="s">
        <v>8232</v>
      </c>
      <c r="E2387" s="94" t="s">
        <v>74</v>
      </c>
      <c r="F2387" s="37" t="s">
        <v>8248</v>
      </c>
      <c r="G2387" s="37" t="s">
        <v>8249</v>
      </c>
      <c r="H2387" s="19">
        <v>44091</v>
      </c>
      <c r="I2387" s="19">
        <v>45002</v>
      </c>
      <c r="J2387" s="19" t="str">
        <f ca="1">IF(Ugovori_OPULJP[[#This Row],[DATUM ZAVRŠETKA OPERACIJE]]&lt;TODAY(),"završen","u provedbi")</f>
        <v>u provedbi</v>
      </c>
      <c r="K2387" s="18" t="s">
        <v>2409</v>
      </c>
      <c r="L2387" s="18" t="s">
        <v>82</v>
      </c>
      <c r="M2387" s="42">
        <v>0.85</v>
      </c>
      <c r="N2387" s="42">
        <v>0.15</v>
      </c>
      <c r="O2387" s="27">
        <f>Ugovori_OPULJP[[#This Row],[Bespovratna sredstva - Ukupno (EU+Nac) HRK
= Ukupna ugovorena vrijednost bespovratnih sredstava]]*Ugovori_OPULJP[[#This Row],[EU STOPA SUFINANCIRANJA %
EU CO-FINANCING RATE %]]</f>
        <v>903436.1</v>
      </c>
      <c r="P2387" s="27">
        <f>Ugovori_OPULJP[[#This Row],[Bespovratna sredstva - Ukupno (EU+Nac) HRK
= Ukupna ugovorena vrijednost bespovratnih sredstava]]*Ugovori_OPULJP[[#This Row],[STOPA NACIONALNOG SUFINANCIRANJA %]]</f>
        <v>159429.9</v>
      </c>
      <c r="Q2387" s="27">
        <v>1062866</v>
      </c>
      <c r="R2387" s="27">
        <v>0</v>
      </c>
      <c r="S2387" s="27">
        <v>0</v>
      </c>
      <c r="T2387" s="20">
        <f>Ugovori_OPULJP[[#This Row],[Bespovratna sredstva - Ukupno (EU+Nac) HRK
= Ukupna ugovorena vrijednost bespovratnih sredstava]]+Ugovori_OPULJP[[#This Row],[Javni doprinos korisnika - HRK]]+Ugovori_OPULJP[[#This Row],[Privatni doprinos korisnika - HRK]]</f>
        <v>1062866</v>
      </c>
      <c r="U2387" s="17" t="s">
        <v>32</v>
      </c>
      <c r="V2387" s="17" t="s">
        <v>710</v>
      </c>
      <c r="W2387" s="81" t="s">
        <v>8250</v>
      </c>
      <c r="X2387" s="35" t="s">
        <v>8177</v>
      </c>
      <c r="Y2387" s="11"/>
    </row>
    <row r="2388" spans="1:25" ht="229.5" x14ac:dyDescent="0.2">
      <c r="A2388" s="33" t="s">
        <v>8251</v>
      </c>
      <c r="B2388" s="36" t="s">
        <v>700</v>
      </c>
      <c r="C2388" s="35" t="s">
        <v>8173</v>
      </c>
      <c r="D2388" s="35" t="s">
        <v>8232</v>
      </c>
      <c r="E2388" s="94" t="s">
        <v>74</v>
      </c>
      <c r="F2388" s="38" t="s">
        <v>8252</v>
      </c>
      <c r="G2388" s="38" t="s">
        <v>8253</v>
      </c>
      <c r="H2388" s="39">
        <v>44105</v>
      </c>
      <c r="I2388" s="39">
        <v>44805</v>
      </c>
      <c r="J2388" s="19" t="str">
        <f ca="1">IF(Ugovori_OPULJP[[#This Row],[DATUM ZAVRŠETKA OPERACIJE]]&lt;TODAY(),"završen","u provedbi")</f>
        <v>u provedbi</v>
      </c>
      <c r="K2388" s="18" t="s">
        <v>8254</v>
      </c>
      <c r="L2388" s="32" t="s">
        <v>184</v>
      </c>
      <c r="M2388" s="42">
        <v>0.85</v>
      </c>
      <c r="N2388" s="42">
        <v>0.15</v>
      </c>
      <c r="O2388" s="27">
        <f>Ugovori_OPULJP[[#This Row],[Bespovratna sredstva - Ukupno (EU+Nac) HRK
= Ukupna ugovorena vrijednost bespovratnih sredstava]]*Ugovori_OPULJP[[#This Row],[EU STOPA SUFINANCIRANJA %
EU CO-FINANCING RATE %]]</f>
        <v>730857.2</v>
      </c>
      <c r="P2388" s="40">
        <f>Ugovori_OPULJP[[#This Row],[Bespovratna sredstva - Ukupno (EU+Nac) HRK
= Ukupna ugovorena vrijednost bespovratnih sredstava]]*Ugovori_OPULJP[[#This Row],[STOPA NACIONALNOG SUFINANCIRANJA %]]</f>
        <v>128974.79999999999</v>
      </c>
      <c r="Q2388" s="27">
        <v>859832</v>
      </c>
      <c r="R2388" s="40">
        <v>0</v>
      </c>
      <c r="S2388" s="27">
        <v>0</v>
      </c>
      <c r="T2388" s="20">
        <f>Ugovori_OPULJP[[#This Row],[Bespovratna sredstva - Ukupno (EU+Nac) HRK
= Ukupna ugovorena vrijednost bespovratnih sredstava]]+Ugovori_OPULJP[[#This Row],[Javni doprinos korisnika - HRK]]+Ugovori_OPULJP[[#This Row],[Privatni doprinos korisnika - HRK]]</f>
        <v>859832</v>
      </c>
      <c r="U2388" s="17" t="s">
        <v>32</v>
      </c>
      <c r="V2388" s="17" t="s">
        <v>710</v>
      </c>
      <c r="W2388" s="35" t="s">
        <v>8255</v>
      </c>
      <c r="X2388" s="35" t="s">
        <v>8177</v>
      </c>
      <c r="Y2388" s="11"/>
    </row>
    <row r="2389" spans="1:25" ht="255" x14ac:dyDescent="0.2">
      <c r="A2389" s="33" t="s">
        <v>8256</v>
      </c>
      <c r="B2389" s="36" t="s">
        <v>700</v>
      </c>
      <c r="C2389" s="35" t="s">
        <v>8173</v>
      </c>
      <c r="D2389" s="35" t="s">
        <v>8232</v>
      </c>
      <c r="E2389" s="94" t="s">
        <v>74</v>
      </c>
      <c r="F2389" s="37" t="s">
        <v>8257</v>
      </c>
      <c r="G2389" s="37" t="s">
        <v>4834</v>
      </c>
      <c r="H2389" s="19">
        <v>44118</v>
      </c>
      <c r="I2389" s="19">
        <v>45030</v>
      </c>
      <c r="J2389" s="19" t="str">
        <f ca="1">IF(Ugovori_OPULJP[[#This Row],[DATUM ZAVRŠETKA OPERACIJE]]&lt;TODAY(),"završen","u provedbi")</f>
        <v>u provedbi</v>
      </c>
      <c r="K2389" s="18" t="s">
        <v>7094</v>
      </c>
      <c r="L2389" s="18" t="s">
        <v>402</v>
      </c>
      <c r="M2389" s="42">
        <v>0.85</v>
      </c>
      <c r="N2389" s="42">
        <v>0.15</v>
      </c>
      <c r="O2389" s="27">
        <f>Ugovori_OPULJP[[#This Row],[Bespovratna sredstva - Ukupno (EU+Nac) HRK
= Ukupna ugovorena vrijednost bespovratnih sredstava]]*Ugovori_OPULJP[[#This Row],[EU STOPA SUFINANCIRANJA %
EU CO-FINANCING RATE %]]</f>
        <v>954694.5</v>
      </c>
      <c r="P2389" s="27">
        <f>Ugovori_OPULJP[[#This Row],[Bespovratna sredstva - Ukupno (EU+Nac) HRK
= Ukupna ugovorena vrijednost bespovratnih sredstava]]*Ugovori_OPULJP[[#This Row],[STOPA NACIONALNOG SUFINANCIRANJA %]]</f>
        <v>168475.5</v>
      </c>
      <c r="Q2389" s="27">
        <v>1123170</v>
      </c>
      <c r="R2389" s="27">
        <v>0</v>
      </c>
      <c r="S2389" s="27">
        <v>0</v>
      </c>
      <c r="T2389" s="20">
        <f>Ugovori_OPULJP[[#This Row],[Bespovratna sredstva - Ukupno (EU+Nac) HRK
= Ukupna ugovorena vrijednost bespovratnih sredstava]]+Ugovori_OPULJP[[#This Row],[Javni doprinos korisnika - HRK]]+Ugovori_OPULJP[[#This Row],[Privatni doprinos korisnika - HRK]]</f>
        <v>1123170</v>
      </c>
      <c r="U2389" s="17" t="s">
        <v>32</v>
      </c>
      <c r="V2389" s="17" t="s">
        <v>710</v>
      </c>
      <c r="W2389" s="35" t="s">
        <v>8258</v>
      </c>
      <c r="X2389" s="35" t="s">
        <v>8177</v>
      </c>
      <c r="Y2389" s="11"/>
    </row>
    <row r="2390" spans="1:25" ht="255" x14ac:dyDescent="0.2">
      <c r="A2390" s="33" t="s">
        <v>8259</v>
      </c>
      <c r="B2390" s="36" t="s">
        <v>700</v>
      </c>
      <c r="C2390" s="35" t="s">
        <v>8173</v>
      </c>
      <c r="D2390" s="35" t="s">
        <v>8232</v>
      </c>
      <c r="E2390" s="94" t="s">
        <v>74</v>
      </c>
      <c r="F2390" s="37" t="s">
        <v>8260</v>
      </c>
      <c r="G2390" s="37" t="s">
        <v>8261</v>
      </c>
      <c r="H2390" s="19">
        <v>44091</v>
      </c>
      <c r="I2390" s="19">
        <v>44974</v>
      </c>
      <c r="J2390" s="19" t="str">
        <f ca="1">IF(Ugovori_OPULJP[[#This Row],[DATUM ZAVRŠETKA OPERACIJE]]&lt;TODAY(),"završen","u provedbi")</f>
        <v>u provedbi</v>
      </c>
      <c r="K2390" s="18" t="s">
        <v>82</v>
      </c>
      <c r="L2390" s="18" t="s">
        <v>82</v>
      </c>
      <c r="M2390" s="42">
        <v>0.85</v>
      </c>
      <c r="N2390" s="42">
        <v>0.15</v>
      </c>
      <c r="O2390" s="27">
        <f>Ugovori_OPULJP[[#This Row],[Bespovratna sredstva - Ukupno (EU+Nac) HRK
= Ukupna ugovorena vrijednost bespovratnih sredstava]]*Ugovori_OPULJP[[#This Row],[EU STOPA SUFINANCIRANJA %
EU CO-FINANCING RATE %]]</f>
        <v>357120.61499999999</v>
      </c>
      <c r="P2390" s="27">
        <f>Ugovori_OPULJP[[#This Row],[Bespovratna sredstva - Ukupno (EU+Nac) HRK
= Ukupna ugovorena vrijednost bespovratnih sredstava]]*Ugovori_OPULJP[[#This Row],[STOPA NACIONALNOG SUFINANCIRANJA %]]</f>
        <v>63021.285000000003</v>
      </c>
      <c r="Q2390" s="27">
        <v>420141.9</v>
      </c>
      <c r="R2390" s="27">
        <v>0</v>
      </c>
      <c r="S2390" s="27">
        <v>0</v>
      </c>
      <c r="T2390" s="20">
        <f>Ugovori_OPULJP[[#This Row],[Bespovratna sredstva - Ukupno (EU+Nac) HRK
= Ukupna ugovorena vrijednost bespovratnih sredstava]]+Ugovori_OPULJP[[#This Row],[Javni doprinos korisnika - HRK]]+Ugovori_OPULJP[[#This Row],[Privatni doprinos korisnika - HRK]]</f>
        <v>420141.9</v>
      </c>
      <c r="U2390" s="17" t="s">
        <v>32</v>
      </c>
      <c r="V2390" s="17" t="s">
        <v>710</v>
      </c>
      <c r="W2390" s="81" t="s">
        <v>8262</v>
      </c>
      <c r="X2390" s="35" t="s">
        <v>8177</v>
      </c>
      <c r="Y2390" s="11"/>
    </row>
    <row r="2391" spans="1:25" ht="229.5" x14ac:dyDescent="0.2">
      <c r="A2391" s="33" t="s">
        <v>8263</v>
      </c>
      <c r="B2391" s="36" t="s">
        <v>700</v>
      </c>
      <c r="C2391" s="35" t="s">
        <v>8173</v>
      </c>
      <c r="D2391" s="35" t="s">
        <v>8232</v>
      </c>
      <c r="E2391" s="94" t="s">
        <v>74</v>
      </c>
      <c r="F2391" s="37" t="s">
        <v>8264</v>
      </c>
      <c r="G2391" s="37" t="s">
        <v>2684</v>
      </c>
      <c r="H2391" s="19">
        <v>44091</v>
      </c>
      <c r="I2391" s="19">
        <v>45002</v>
      </c>
      <c r="J2391" s="19" t="str">
        <f ca="1">IF(Ugovori_OPULJP[[#This Row],[DATUM ZAVRŠETKA OPERACIJE]]&lt;TODAY(),"završen","u provedbi")</f>
        <v>u provedbi</v>
      </c>
      <c r="K2391" s="18" t="s">
        <v>82</v>
      </c>
      <c r="L2391" s="18" t="s">
        <v>82</v>
      </c>
      <c r="M2391" s="42">
        <v>0.85</v>
      </c>
      <c r="N2391" s="42">
        <v>0.15</v>
      </c>
      <c r="O2391" s="27">
        <f>Ugovori_OPULJP[[#This Row],[Bespovratna sredstva - Ukupno (EU+Nac) HRK
= Ukupna ugovorena vrijednost bespovratnih sredstava]]*Ugovori_OPULJP[[#This Row],[EU STOPA SUFINANCIRANJA %
EU CO-FINANCING RATE %]]</f>
        <v>997220</v>
      </c>
      <c r="P2391" s="27">
        <f>Ugovori_OPULJP[[#This Row],[Bespovratna sredstva - Ukupno (EU+Nac) HRK
= Ukupna ugovorena vrijednost bespovratnih sredstava]]*Ugovori_OPULJP[[#This Row],[STOPA NACIONALNOG SUFINANCIRANJA %]]</f>
        <v>175980</v>
      </c>
      <c r="Q2391" s="27">
        <v>1173200</v>
      </c>
      <c r="R2391" s="27">
        <v>0</v>
      </c>
      <c r="S2391" s="27">
        <v>0</v>
      </c>
      <c r="T2391" s="20">
        <f>Ugovori_OPULJP[[#This Row],[Bespovratna sredstva - Ukupno (EU+Nac) HRK
= Ukupna ugovorena vrijednost bespovratnih sredstava]]+Ugovori_OPULJP[[#This Row],[Javni doprinos korisnika - HRK]]+Ugovori_OPULJP[[#This Row],[Privatni doprinos korisnika - HRK]]</f>
        <v>1173200</v>
      </c>
      <c r="U2391" s="17" t="s">
        <v>32</v>
      </c>
      <c r="V2391" s="17" t="s">
        <v>710</v>
      </c>
      <c r="W2391" s="81" t="s">
        <v>8265</v>
      </c>
      <c r="X2391" s="35" t="s">
        <v>8177</v>
      </c>
      <c r="Y2391" s="11"/>
    </row>
    <row r="2392" spans="1:25" ht="267.75" x14ac:dyDescent="0.2">
      <c r="A2392" s="33" t="s">
        <v>8266</v>
      </c>
      <c r="B2392" s="36" t="s">
        <v>700</v>
      </c>
      <c r="C2392" s="35" t="s">
        <v>8173</v>
      </c>
      <c r="D2392" s="35" t="s">
        <v>8232</v>
      </c>
      <c r="E2392" s="94" t="s">
        <v>74</v>
      </c>
      <c r="F2392" s="38" t="s">
        <v>8267</v>
      </c>
      <c r="G2392" s="38" t="s">
        <v>3358</v>
      </c>
      <c r="H2392" s="39">
        <v>44109</v>
      </c>
      <c r="I2392" s="39">
        <v>45021</v>
      </c>
      <c r="J2392" s="19" t="str">
        <f ca="1">IF(Ugovori_OPULJP[[#This Row],[DATUM ZAVRŠETKA OPERACIJE]]&lt;TODAY(),"završen","u provedbi")</f>
        <v>u provedbi</v>
      </c>
      <c r="K2392" s="18" t="s">
        <v>320</v>
      </c>
      <c r="L2392" s="32" t="s">
        <v>320</v>
      </c>
      <c r="M2392" s="42">
        <v>0.85</v>
      </c>
      <c r="N2392" s="42">
        <v>0.15</v>
      </c>
      <c r="O2392" s="27">
        <f>Ugovori_OPULJP[[#This Row],[Bespovratna sredstva - Ukupno (EU+Nac) HRK
= Ukupna ugovorena vrijednost bespovratnih sredstava]]*Ugovori_OPULJP[[#This Row],[EU STOPA SUFINANCIRANJA %
EU CO-FINANCING RATE %]]</f>
        <v>435132</v>
      </c>
      <c r="P2392" s="40">
        <f>Ugovori_OPULJP[[#This Row],[Bespovratna sredstva - Ukupno (EU+Nac) HRK
= Ukupna ugovorena vrijednost bespovratnih sredstava]]*Ugovori_OPULJP[[#This Row],[STOPA NACIONALNOG SUFINANCIRANJA %]]</f>
        <v>76788</v>
      </c>
      <c r="Q2392" s="27">
        <v>511920</v>
      </c>
      <c r="R2392" s="40">
        <v>0</v>
      </c>
      <c r="S2392" s="27">
        <v>0</v>
      </c>
      <c r="T2392" s="20">
        <f>Ugovori_OPULJP[[#This Row],[Bespovratna sredstva - Ukupno (EU+Nac) HRK
= Ukupna ugovorena vrijednost bespovratnih sredstava]]+Ugovori_OPULJP[[#This Row],[Javni doprinos korisnika - HRK]]+Ugovori_OPULJP[[#This Row],[Privatni doprinos korisnika - HRK]]</f>
        <v>511920</v>
      </c>
      <c r="U2392" s="17" t="s">
        <v>32</v>
      </c>
      <c r="V2392" s="17" t="s">
        <v>710</v>
      </c>
      <c r="W2392" s="35" t="s">
        <v>8268</v>
      </c>
      <c r="X2392" s="35" t="s">
        <v>8177</v>
      </c>
      <c r="Y2392" s="11"/>
    </row>
    <row r="2393" spans="1:25" ht="127.5" x14ac:dyDescent="0.2">
      <c r="A2393" s="33" t="s">
        <v>8269</v>
      </c>
      <c r="B2393" s="36" t="s">
        <v>700</v>
      </c>
      <c r="C2393" s="35" t="s">
        <v>8173</v>
      </c>
      <c r="D2393" s="35" t="s">
        <v>8232</v>
      </c>
      <c r="E2393" s="94" t="s">
        <v>74</v>
      </c>
      <c r="F2393" s="38" t="s">
        <v>8270</v>
      </c>
      <c r="G2393" s="38" t="s">
        <v>8271</v>
      </c>
      <c r="H2393" s="39">
        <v>44105</v>
      </c>
      <c r="I2393" s="39">
        <v>45017</v>
      </c>
      <c r="J2393" s="19" t="str">
        <f ca="1">IF(Ugovori_OPULJP[[#This Row],[DATUM ZAVRŠETKA OPERACIJE]]&lt;TODAY(),"završen","u provedbi")</f>
        <v>u provedbi</v>
      </c>
      <c r="K2393" s="18" t="s">
        <v>82</v>
      </c>
      <c r="L2393" s="18" t="s">
        <v>82</v>
      </c>
      <c r="M2393" s="42">
        <v>0.85</v>
      </c>
      <c r="N2393" s="42">
        <v>0.15</v>
      </c>
      <c r="O2393" s="27">
        <f>Ugovori_OPULJP[[#This Row],[Bespovratna sredstva - Ukupno (EU+Nac) HRK
= Ukupna ugovorena vrijednost bespovratnih sredstava]]*Ugovori_OPULJP[[#This Row],[EU STOPA SUFINANCIRANJA %
EU CO-FINANCING RATE %]]</f>
        <v>1676916.7625</v>
      </c>
      <c r="P2393" s="40">
        <f>Ugovori_OPULJP[[#This Row],[Bespovratna sredstva - Ukupno (EU+Nac) HRK
= Ukupna ugovorena vrijednost bespovratnih sredstava]]*Ugovori_OPULJP[[#This Row],[STOPA NACIONALNOG SUFINANCIRANJA %]]</f>
        <v>295926.48749999999</v>
      </c>
      <c r="Q2393" s="27">
        <v>1972843.25</v>
      </c>
      <c r="R2393" s="40">
        <v>0</v>
      </c>
      <c r="S2393" s="27">
        <v>348000</v>
      </c>
      <c r="T2393" s="20">
        <f>Ugovori_OPULJP[[#This Row],[Bespovratna sredstva - Ukupno (EU+Nac) HRK
= Ukupna ugovorena vrijednost bespovratnih sredstava]]+Ugovori_OPULJP[[#This Row],[Javni doprinos korisnika - HRK]]+Ugovori_OPULJP[[#This Row],[Privatni doprinos korisnika - HRK]]</f>
        <v>2320843.25</v>
      </c>
      <c r="U2393" s="17" t="s">
        <v>32</v>
      </c>
      <c r="V2393" s="17" t="s">
        <v>710</v>
      </c>
      <c r="W2393" s="35" t="s">
        <v>8272</v>
      </c>
      <c r="X2393" s="35" t="s">
        <v>8177</v>
      </c>
      <c r="Y2393" s="11"/>
    </row>
    <row r="2394" spans="1:25" ht="293.25" x14ac:dyDescent="0.2">
      <c r="A2394" s="33" t="s">
        <v>8273</v>
      </c>
      <c r="B2394" s="36" t="s">
        <v>700</v>
      </c>
      <c r="C2394" s="35" t="s">
        <v>8173</v>
      </c>
      <c r="D2394" s="35" t="s">
        <v>8232</v>
      </c>
      <c r="E2394" s="94" t="s">
        <v>74</v>
      </c>
      <c r="F2394" s="38" t="s">
        <v>8274</v>
      </c>
      <c r="G2394" s="37" t="s">
        <v>6168</v>
      </c>
      <c r="H2394" s="39">
        <v>44109</v>
      </c>
      <c r="I2394" s="39">
        <v>44931</v>
      </c>
      <c r="J2394" s="19" t="str">
        <f ca="1">IF(Ugovori_OPULJP[[#This Row],[DATUM ZAVRŠETKA OPERACIJE]]&lt;TODAY(),"završen","u provedbi")</f>
        <v>u provedbi</v>
      </c>
      <c r="K2394" s="18" t="s">
        <v>30</v>
      </c>
      <c r="L2394" s="32" t="s">
        <v>31</v>
      </c>
      <c r="M2394" s="42">
        <v>0.85</v>
      </c>
      <c r="N2394" s="42">
        <v>0.15</v>
      </c>
      <c r="O2394" s="27">
        <f>Ugovori_OPULJP[[#This Row],[Bespovratna sredstva - Ukupno (EU+Nac) HRK
= Ukupna ugovorena vrijednost bespovratnih sredstava]]*Ugovori_OPULJP[[#This Row],[EU STOPA SUFINANCIRANJA %
EU CO-FINANCING RATE %]]</f>
        <v>942222.875</v>
      </c>
      <c r="P2394" s="40">
        <f>Ugovori_OPULJP[[#This Row],[Bespovratna sredstva - Ukupno (EU+Nac) HRK
= Ukupna ugovorena vrijednost bespovratnih sredstava]]*Ugovori_OPULJP[[#This Row],[STOPA NACIONALNOG SUFINANCIRANJA %]]</f>
        <v>166274.625</v>
      </c>
      <c r="Q2394" s="27">
        <v>1108497.5</v>
      </c>
      <c r="R2394" s="40">
        <v>0</v>
      </c>
      <c r="S2394" s="27">
        <v>0</v>
      </c>
      <c r="T2394" s="20">
        <f>Ugovori_OPULJP[[#This Row],[Bespovratna sredstva - Ukupno (EU+Nac) HRK
= Ukupna ugovorena vrijednost bespovratnih sredstava]]+Ugovori_OPULJP[[#This Row],[Javni doprinos korisnika - HRK]]+Ugovori_OPULJP[[#This Row],[Privatni doprinos korisnika - HRK]]</f>
        <v>1108497.5</v>
      </c>
      <c r="U2394" s="17" t="s">
        <v>32</v>
      </c>
      <c r="V2394" s="17" t="s">
        <v>710</v>
      </c>
      <c r="W2394" s="35" t="s">
        <v>8275</v>
      </c>
      <c r="X2394" s="35" t="s">
        <v>8177</v>
      </c>
      <c r="Y2394" s="11"/>
    </row>
    <row r="2395" spans="1:25" ht="204" x14ac:dyDescent="0.2">
      <c r="A2395" s="33" t="s">
        <v>8276</v>
      </c>
      <c r="B2395" s="36" t="s">
        <v>700</v>
      </c>
      <c r="C2395" s="35" t="s">
        <v>8173</v>
      </c>
      <c r="D2395" s="35" t="s">
        <v>8232</v>
      </c>
      <c r="E2395" s="94" t="s">
        <v>74</v>
      </c>
      <c r="F2395" s="38" t="s">
        <v>8277</v>
      </c>
      <c r="G2395" s="38" t="s">
        <v>8278</v>
      </c>
      <c r="H2395" s="19">
        <v>44109</v>
      </c>
      <c r="I2395" s="39">
        <v>44839</v>
      </c>
      <c r="J2395" s="19" t="str">
        <f ca="1">IF(Ugovori_OPULJP[[#This Row],[DATUM ZAVRŠETKA OPERACIJE]]&lt;TODAY(),"završen","u provedbi")</f>
        <v>u provedbi</v>
      </c>
      <c r="K2395" s="18" t="s">
        <v>31</v>
      </c>
      <c r="L2395" s="32" t="s">
        <v>31</v>
      </c>
      <c r="M2395" s="42">
        <v>0.85</v>
      </c>
      <c r="N2395" s="42">
        <v>0.15</v>
      </c>
      <c r="O2395" s="27">
        <f>Ugovori_OPULJP[[#This Row],[Bespovratna sredstva - Ukupno (EU+Nac) HRK
= Ukupna ugovorena vrijednost bespovratnih sredstava]]*Ugovori_OPULJP[[#This Row],[EU STOPA SUFINANCIRANJA %
EU CO-FINANCING RATE %]]</f>
        <v>533471.696</v>
      </c>
      <c r="P2395" s="40">
        <f>Ugovori_OPULJP[[#This Row],[Bespovratna sredstva - Ukupno (EU+Nac) HRK
= Ukupna ugovorena vrijednost bespovratnih sredstava]]*Ugovori_OPULJP[[#This Row],[STOPA NACIONALNOG SUFINANCIRANJA %]]</f>
        <v>94142.063999999998</v>
      </c>
      <c r="Q2395" s="27">
        <v>627613.76</v>
      </c>
      <c r="R2395" s="40">
        <v>0</v>
      </c>
      <c r="S2395" s="27">
        <v>0</v>
      </c>
      <c r="T2395" s="20">
        <f>Ugovori_OPULJP[[#This Row],[Bespovratna sredstva - Ukupno (EU+Nac) HRK
= Ukupna ugovorena vrijednost bespovratnih sredstava]]+Ugovori_OPULJP[[#This Row],[Javni doprinos korisnika - HRK]]+Ugovori_OPULJP[[#This Row],[Privatni doprinos korisnika - HRK]]</f>
        <v>627613.76</v>
      </c>
      <c r="U2395" s="17" t="s">
        <v>32</v>
      </c>
      <c r="V2395" s="17" t="s">
        <v>710</v>
      </c>
      <c r="W2395" s="35" t="s">
        <v>8279</v>
      </c>
      <c r="X2395" s="35" t="s">
        <v>8177</v>
      </c>
      <c r="Y2395" s="11"/>
    </row>
    <row r="2396" spans="1:25" ht="306" x14ac:dyDescent="0.2">
      <c r="A2396" s="33" t="s">
        <v>8280</v>
      </c>
      <c r="B2396" s="36" t="s">
        <v>700</v>
      </c>
      <c r="C2396" s="35" t="s">
        <v>8173</v>
      </c>
      <c r="D2396" s="35" t="s">
        <v>8232</v>
      </c>
      <c r="E2396" s="94" t="s">
        <v>74</v>
      </c>
      <c r="F2396" s="38" t="s">
        <v>8281</v>
      </c>
      <c r="G2396" s="38" t="s">
        <v>8282</v>
      </c>
      <c r="H2396" s="19">
        <v>44116</v>
      </c>
      <c r="I2396" s="39">
        <v>44604</v>
      </c>
      <c r="J2396" s="19" t="str">
        <f ca="1">IF(Ugovori_OPULJP[[#This Row],[DATUM ZAVRŠETKA OPERACIJE]]&lt;TODAY(),"završen","u provedbi")</f>
        <v>završen</v>
      </c>
      <c r="K2396" s="18" t="s">
        <v>31</v>
      </c>
      <c r="L2396" s="32" t="s">
        <v>31</v>
      </c>
      <c r="M2396" s="42">
        <v>0.85</v>
      </c>
      <c r="N2396" s="42">
        <v>0.15</v>
      </c>
      <c r="O2396" s="27">
        <f>Ugovori_OPULJP[[#This Row],[Bespovratna sredstva - Ukupno (EU+Nac) HRK
= Ukupna ugovorena vrijednost bespovratnih sredstava]]*Ugovori_OPULJP[[#This Row],[EU STOPA SUFINANCIRANJA %
EU CO-FINANCING RATE %]]</f>
        <v>411106.92</v>
      </c>
      <c r="P2396" s="40">
        <f>Ugovori_OPULJP[[#This Row],[Bespovratna sredstva - Ukupno (EU+Nac) HRK
= Ukupna ugovorena vrijednost bespovratnih sredstava]]*Ugovori_OPULJP[[#This Row],[STOPA NACIONALNOG SUFINANCIRANJA %]]</f>
        <v>72548.28</v>
      </c>
      <c r="Q2396" s="27">
        <v>483655.2</v>
      </c>
      <c r="R2396" s="40">
        <v>0</v>
      </c>
      <c r="S2396" s="27">
        <v>0</v>
      </c>
      <c r="T2396" s="20">
        <f>Ugovori_OPULJP[[#This Row],[Bespovratna sredstva - Ukupno (EU+Nac) HRK
= Ukupna ugovorena vrijednost bespovratnih sredstava]]+Ugovori_OPULJP[[#This Row],[Javni doprinos korisnika - HRK]]+Ugovori_OPULJP[[#This Row],[Privatni doprinos korisnika - HRK]]</f>
        <v>483655.2</v>
      </c>
      <c r="U2396" s="17" t="s">
        <v>32</v>
      </c>
      <c r="V2396" s="17" t="s">
        <v>710</v>
      </c>
      <c r="W2396" s="35" t="s">
        <v>8283</v>
      </c>
      <c r="X2396" s="35" t="s">
        <v>8177</v>
      </c>
      <c r="Y2396" s="11"/>
    </row>
    <row r="2397" spans="1:25" ht="229.5" x14ac:dyDescent="0.2">
      <c r="A2397" s="33" t="s">
        <v>8284</v>
      </c>
      <c r="B2397" s="36" t="s">
        <v>700</v>
      </c>
      <c r="C2397" s="35" t="s">
        <v>8173</v>
      </c>
      <c r="D2397" s="35" t="s">
        <v>8232</v>
      </c>
      <c r="E2397" s="94" t="s">
        <v>74</v>
      </c>
      <c r="F2397" s="37" t="s">
        <v>8285</v>
      </c>
      <c r="G2397" s="37" t="s">
        <v>8286</v>
      </c>
      <c r="H2397" s="19">
        <v>44091</v>
      </c>
      <c r="I2397" s="19">
        <v>45002</v>
      </c>
      <c r="J2397" s="19" t="str">
        <f ca="1">IF(Ugovori_OPULJP[[#This Row],[DATUM ZAVRŠETKA OPERACIJE]]&lt;TODAY(),"završen","u provedbi")</f>
        <v>u provedbi</v>
      </c>
      <c r="K2397" s="18" t="s">
        <v>82</v>
      </c>
      <c r="L2397" s="18" t="s">
        <v>82</v>
      </c>
      <c r="M2397" s="42">
        <v>0.85</v>
      </c>
      <c r="N2397" s="42">
        <v>0.15</v>
      </c>
      <c r="O2397" s="27">
        <f>Ugovori_OPULJP[[#This Row],[Bespovratna sredstva - Ukupno (EU+Nac) HRK
= Ukupna ugovorena vrijednost bespovratnih sredstava]]*Ugovori_OPULJP[[#This Row],[EU STOPA SUFINANCIRANJA %
EU CO-FINANCING RATE %]]</f>
        <v>973598.5</v>
      </c>
      <c r="P2397" s="27">
        <f>Ugovori_OPULJP[[#This Row],[Bespovratna sredstva - Ukupno (EU+Nac) HRK
= Ukupna ugovorena vrijednost bespovratnih sredstava]]*Ugovori_OPULJP[[#This Row],[STOPA NACIONALNOG SUFINANCIRANJA %]]</f>
        <v>171811.5</v>
      </c>
      <c r="Q2397" s="27">
        <v>1145410</v>
      </c>
      <c r="R2397" s="27">
        <v>0</v>
      </c>
      <c r="S2397" s="27">
        <v>0</v>
      </c>
      <c r="T2397" s="20">
        <f>Ugovori_OPULJP[[#This Row],[Bespovratna sredstva - Ukupno (EU+Nac) HRK
= Ukupna ugovorena vrijednost bespovratnih sredstava]]+Ugovori_OPULJP[[#This Row],[Javni doprinos korisnika - HRK]]+Ugovori_OPULJP[[#This Row],[Privatni doprinos korisnika - HRK]]</f>
        <v>1145410</v>
      </c>
      <c r="U2397" s="17" t="s">
        <v>32</v>
      </c>
      <c r="V2397" s="17" t="s">
        <v>710</v>
      </c>
      <c r="W2397" s="81" t="s">
        <v>8287</v>
      </c>
      <c r="X2397" s="35" t="s">
        <v>8177</v>
      </c>
      <c r="Y2397" s="11"/>
    </row>
    <row r="2398" spans="1:25" ht="191.25" x14ac:dyDescent="0.2">
      <c r="A2398" s="33" t="s">
        <v>8288</v>
      </c>
      <c r="B2398" s="36" t="s">
        <v>700</v>
      </c>
      <c r="C2398" s="35" t="s">
        <v>8173</v>
      </c>
      <c r="D2398" s="35" t="s">
        <v>8232</v>
      </c>
      <c r="E2398" s="94" t="s">
        <v>74</v>
      </c>
      <c r="F2398" s="38" t="s">
        <v>8289</v>
      </c>
      <c r="G2398" s="38" t="s">
        <v>8290</v>
      </c>
      <c r="H2398" s="19">
        <v>44105</v>
      </c>
      <c r="I2398" s="39">
        <v>45017</v>
      </c>
      <c r="J2398" s="19" t="str">
        <f ca="1">IF(Ugovori_OPULJP[[#This Row],[DATUM ZAVRŠETKA OPERACIJE]]&lt;TODAY(),"završen","u provedbi")</f>
        <v>u provedbi</v>
      </c>
      <c r="K2398" s="18" t="s">
        <v>184</v>
      </c>
      <c r="L2398" s="32" t="s">
        <v>184</v>
      </c>
      <c r="M2398" s="42">
        <v>0.85</v>
      </c>
      <c r="N2398" s="42">
        <v>0.15</v>
      </c>
      <c r="O2398" s="27">
        <f>Ugovori_OPULJP[[#This Row],[Bespovratna sredstva - Ukupno (EU+Nac) HRK
= Ukupna ugovorena vrijednost bespovratnih sredstava]]*Ugovori_OPULJP[[#This Row],[EU STOPA SUFINANCIRANJA %
EU CO-FINANCING RATE %]]</f>
        <v>956965.62349999987</v>
      </c>
      <c r="P2398" s="40">
        <f>Ugovori_OPULJP[[#This Row],[Bespovratna sredstva - Ukupno (EU+Nac) HRK
= Ukupna ugovorena vrijednost bespovratnih sredstava]]*Ugovori_OPULJP[[#This Row],[STOPA NACIONALNOG SUFINANCIRANJA %]]</f>
        <v>168876.28649999999</v>
      </c>
      <c r="Q2398" s="27">
        <v>1125841.9099999999</v>
      </c>
      <c r="R2398" s="40">
        <v>0</v>
      </c>
      <c r="S2398" s="27">
        <v>0</v>
      </c>
      <c r="T2398" s="20">
        <f>Ugovori_OPULJP[[#This Row],[Bespovratna sredstva - Ukupno (EU+Nac) HRK
= Ukupna ugovorena vrijednost bespovratnih sredstava]]+Ugovori_OPULJP[[#This Row],[Javni doprinos korisnika - HRK]]+Ugovori_OPULJP[[#This Row],[Privatni doprinos korisnika - HRK]]</f>
        <v>1125841.9099999999</v>
      </c>
      <c r="U2398" s="17" t="s">
        <v>32</v>
      </c>
      <c r="V2398" s="17" t="s">
        <v>710</v>
      </c>
      <c r="W2398" s="35" t="s">
        <v>8291</v>
      </c>
      <c r="X2398" s="35" t="s">
        <v>8177</v>
      </c>
      <c r="Y2398" s="11"/>
    </row>
    <row r="2399" spans="1:25" ht="293.25" x14ac:dyDescent="0.2">
      <c r="A2399" s="33" t="s">
        <v>8292</v>
      </c>
      <c r="B2399" s="36" t="s">
        <v>700</v>
      </c>
      <c r="C2399" s="35" t="s">
        <v>8173</v>
      </c>
      <c r="D2399" s="35" t="s">
        <v>8232</v>
      </c>
      <c r="E2399" s="94" t="s">
        <v>74</v>
      </c>
      <c r="F2399" s="38" t="s">
        <v>8293</v>
      </c>
      <c r="G2399" s="38" t="s">
        <v>8294</v>
      </c>
      <c r="H2399" s="39">
        <v>44105</v>
      </c>
      <c r="I2399" s="39">
        <v>44682</v>
      </c>
      <c r="J2399" s="19" t="str">
        <f ca="1">IF(Ugovori_OPULJP[[#This Row],[DATUM ZAVRŠETKA OPERACIJE]]&lt;TODAY(),"završen","u provedbi")</f>
        <v>završen</v>
      </c>
      <c r="K2399" s="18" t="s">
        <v>1768</v>
      </c>
      <c r="L2399" s="32" t="s">
        <v>266</v>
      </c>
      <c r="M2399" s="42">
        <v>0.85</v>
      </c>
      <c r="N2399" s="42">
        <v>0.15</v>
      </c>
      <c r="O2399" s="27">
        <f>Ugovori_OPULJP[[#This Row],[Bespovratna sredstva - Ukupno (EU+Nac) HRK
= Ukupna ugovorena vrijednost bespovratnih sredstava]]*Ugovori_OPULJP[[#This Row],[EU STOPA SUFINANCIRANJA %
EU CO-FINANCING RATE %]]</f>
        <v>949890.6314999999</v>
      </c>
      <c r="P2399" s="40">
        <f>Ugovori_OPULJP[[#This Row],[Bespovratna sredstva - Ukupno (EU+Nac) HRK
= Ukupna ugovorena vrijednost bespovratnih sredstava]]*Ugovori_OPULJP[[#This Row],[STOPA NACIONALNOG SUFINANCIRANJA %]]</f>
        <v>167627.75849999997</v>
      </c>
      <c r="Q2399" s="27">
        <v>1117518.3899999999</v>
      </c>
      <c r="R2399" s="40">
        <v>0</v>
      </c>
      <c r="S2399" s="27">
        <v>0</v>
      </c>
      <c r="T2399" s="20">
        <f>Ugovori_OPULJP[[#This Row],[Bespovratna sredstva - Ukupno (EU+Nac) HRK
= Ukupna ugovorena vrijednost bespovratnih sredstava]]+Ugovori_OPULJP[[#This Row],[Javni doprinos korisnika - HRK]]+Ugovori_OPULJP[[#This Row],[Privatni doprinos korisnika - HRK]]</f>
        <v>1117518.3899999999</v>
      </c>
      <c r="U2399" s="17" t="s">
        <v>32</v>
      </c>
      <c r="V2399" s="17" t="s">
        <v>710</v>
      </c>
      <c r="W2399" s="35" t="s">
        <v>8295</v>
      </c>
      <c r="X2399" s="35" t="s">
        <v>8177</v>
      </c>
      <c r="Y2399" s="11"/>
    </row>
    <row r="2400" spans="1:25" ht="140.25" x14ac:dyDescent="0.2">
      <c r="A2400" s="33" t="s">
        <v>8296</v>
      </c>
      <c r="B2400" s="36" t="s">
        <v>700</v>
      </c>
      <c r="C2400" s="35" t="s">
        <v>8173</v>
      </c>
      <c r="D2400" s="35" t="s">
        <v>8232</v>
      </c>
      <c r="E2400" s="94" t="s">
        <v>74</v>
      </c>
      <c r="F2400" s="38" t="s">
        <v>8297</v>
      </c>
      <c r="G2400" s="23" t="s">
        <v>8298</v>
      </c>
      <c r="H2400" s="39">
        <v>44104</v>
      </c>
      <c r="I2400" s="39">
        <v>44834</v>
      </c>
      <c r="J2400" s="19" t="str">
        <f ca="1">IF(Ugovori_OPULJP[[#This Row],[DATUM ZAVRŠETKA OPERACIJE]]&lt;TODAY(),"završen","u provedbi")</f>
        <v>u provedbi</v>
      </c>
      <c r="K2400" s="18" t="s">
        <v>8299</v>
      </c>
      <c r="L2400" s="32" t="s">
        <v>31</v>
      </c>
      <c r="M2400" s="42">
        <v>0.85</v>
      </c>
      <c r="N2400" s="42">
        <v>0.15</v>
      </c>
      <c r="O2400" s="27">
        <f>Ugovori_OPULJP[[#This Row],[Bespovratna sredstva - Ukupno (EU+Nac) HRK
= Ukupna ugovorena vrijednost bespovratnih sredstava]]*Ugovori_OPULJP[[#This Row],[EU STOPA SUFINANCIRANJA %
EU CO-FINANCING RATE %]]</f>
        <v>972863.40299999993</v>
      </c>
      <c r="P2400" s="40">
        <f>Ugovori_OPULJP[[#This Row],[Bespovratna sredstva - Ukupno (EU+Nac) HRK
= Ukupna ugovorena vrijednost bespovratnih sredstava]]*Ugovori_OPULJP[[#This Row],[STOPA NACIONALNOG SUFINANCIRANJA %]]</f>
        <v>171681.77699999997</v>
      </c>
      <c r="Q2400" s="27">
        <v>1144545.18</v>
      </c>
      <c r="R2400" s="40">
        <v>0</v>
      </c>
      <c r="S2400" s="27">
        <v>0</v>
      </c>
      <c r="T2400" s="20">
        <f>Ugovori_OPULJP[[#This Row],[Bespovratna sredstva - Ukupno (EU+Nac) HRK
= Ukupna ugovorena vrijednost bespovratnih sredstava]]+Ugovori_OPULJP[[#This Row],[Javni doprinos korisnika - HRK]]+Ugovori_OPULJP[[#This Row],[Privatni doprinos korisnika - HRK]]</f>
        <v>1144545.18</v>
      </c>
      <c r="U2400" s="17" t="s">
        <v>32</v>
      </c>
      <c r="V2400" s="17" t="s">
        <v>710</v>
      </c>
      <c r="W2400" s="35" t="s">
        <v>8300</v>
      </c>
      <c r="X2400" s="35" t="s">
        <v>8177</v>
      </c>
      <c r="Y2400" s="11"/>
    </row>
    <row r="2401" spans="1:25" ht="267.75" x14ac:dyDescent="0.2">
      <c r="A2401" s="33" t="s">
        <v>8301</v>
      </c>
      <c r="B2401" s="36" t="s">
        <v>700</v>
      </c>
      <c r="C2401" s="35" t="s">
        <v>8173</v>
      </c>
      <c r="D2401" s="35" t="s">
        <v>8232</v>
      </c>
      <c r="E2401" s="94" t="s">
        <v>74</v>
      </c>
      <c r="F2401" s="38" t="s">
        <v>8302</v>
      </c>
      <c r="G2401" s="38" t="s">
        <v>8303</v>
      </c>
      <c r="H2401" s="39">
        <v>44109</v>
      </c>
      <c r="I2401" s="39">
        <v>44656</v>
      </c>
      <c r="J2401" s="19" t="str">
        <f ca="1">IF(Ugovori_OPULJP[[#This Row],[DATUM ZAVRŠETKA OPERACIJE]]&lt;TODAY(),"završen","u provedbi")</f>
        <v>završen</v>
      </c>
      <c r="K2401" s="18" t="s">
        <v>97</v>
      </c>
      <c r="L2401" s="32" t="s">
        <v>97</v>
      </c>
      <c r="M2401" s="42">
        <v>0.85</v>
      </c>
      <c r="N2401" s="42">
        <v>0.15</v>
      </c>
      <c r="O2401" s="27">
        <f>Ugovori_OPULJP[[#This Row],[Bespovratna sredstva - Ukupno (EU+Nac) HRK
= Ukupna ugovorena vrijednost bespovratnih sredstava]]*Ugovori_OPULJP[[#This Row],[EU STOPA SUFINANCIRANJA %
EU CO-FINANCING RATE %]]</f>
        <v>985700.84250000003</v>
      </c>
      <c r="P2401" s="40">
        <f>Ugovori_OPULJP[[#This Row],[Bespovratna sredstva - Ukupno (EU+Nac) HRK
= Ukupna ugovorena vrijednost bespovratnih sredstava]]*Ugovori_OPULJP[[#This Row],[STOPA NACIONALNOG SUFINANCIRANJA %]]</f>
        <v>173947.20749999999</v>
      </c>
      <c r="Q2401" s="27">
        <v>1159648.05</v>
      </c>
      <c r="R2401" s="40">
        <v>0</v>
      </c>
      <c r="S2401" s="27">
        <v>466983.09</v>
      </c>
      <c r="T2401" s="20">
        <f>Ugovori_OPULJP[[#This Row],[Bespovratna sredstva - Ukupno (EU+Nac) HRK
= Ukupna ugovorena vrijednost bespovratnih sredstava]]+Ugovori_OPULJP[[#This Row],[Javni doprinos korisnika - HRK]]+Ugovori_OPULJP[[#This Row],[Privatni doprinos korisnika - HRK]]</f>
        <v>1626631.1400000001</v>
      </c>
      <c r="U2401" s="17" t="s">
        <v>32</v>
      </c>
      <c r="V2401" s="17" t="s">
        <v>710</v>
      </c>
      <c r="W2401" s="35" t="s">
        <v>8304</v>
      </c>
      <c r="X2401" s="35" t="s">
        <v>8177</v>
      </c>
      <c r="Y2401" s="11"/>
    </row>
    <row r="2402" spans="1:25" ht="293.25" x14ac:dyDescent="0.2">
      <c r="A2402" s="33" t="s">
        <v>8305</v>
      </c>
      <c r="B2402" s="36" t="s">
        <v>700</v>
      </c>
      <c r="C2402" s="35" t="s">
        <v>8173</v>
      </c>
      <c r="D2402" s="35" t="s">
        <v>8232</v>
      </c>
      <c r="E2402" s="94" t="s">
        <v>74</v>
      </c>
      <c r="F2402" s="38" t="s">
        <v>8306</v>
      </c>
      <c r="G2402" s="38" t="s">
        <v>8307</v>
      </c>
      <c r="H2402" s="19">
        <v>44105</v>
      </c>
      <c r="I2402" s="39">
        <v>44682</v>
      </c>
      <c r="J2402" s="19" t="str">
        <f ca="1">IF(Ugovori_OPULJP[[#This Row],[DATUM ZAVRŠETKA OPERACIJE]]&lt;TODAY(),"završen","u provedbi")</f>
        <v>završen</v>
      </c>
      <c r="K2402" s="18" t="s">
        <v>30</v>
      </c>
      <c r="L2402" s="32" t="s">
        <v>31</v>
      </c>
      <c r="M2402" s="42">
        <v>0.85</v>
      </c>
      <c r="N2402" s="42">
        <v>0.15</v>
      </c>
      <c r="O2402" s="27">
        <f>Ugovori_OPULJP[[#This Row],[Bespovratna sredstva - Ukupno (EU+Nac) HRK
= Ukupna ugovorena vrijednost bespovratnih sredstava]]*Ugovori_OPULJP[[#This Row],[EU STOPA SUFINANCIRANJA %
EU CO-FINANCING RATE %]]</f>
        <v>733415.25799999991</v>
      </c>
      <c r="P2402" s="40">
        <f>Ugovori_OPULJP[[#This Row],[Bespovratna sredstva - Ukupno (EU+Nac) HRK
= Ukupna ugovorena vrijednost bespovratnih sredstava]]*Ugovori_OPULJP[[#This Row],[STOPA NACIONALNOG SUFINANCIRANJA %]]</f>
        <v>129426.22199999999</v>
      </c>
      <c r="Q2402" s="27">
        <v>862841.48</v>
      </c>
      <c r="R2402" s="40">
        <v>0</v>
      </c>
      <c r="S2402" s="27">
        <v>0</v>
      </c>
      <c r="T2402" s="20">
        <f>Ugovori_OPULJP[[#This Row],[Bespovratna sredstva - Ukupno (EU+Nac) HRK
= Ukupna ugovorena vrijednost bespovratnih sredstava]]+Ugovori_OPULJP[[#This Row],[Javni doprinos korisnika - HRK]]+Ugovori_OPULJP[[#This Row],[Privatni doprinos korisnika - HRK]]</f>
        <v>862841.48</v>
      </c>
      <c r="U2402" s="17" t="s">
        <v>32</v>
      </c>
      <c r="V2402" s="17" t="s">
        <v>710</v>
      </c>
      <c r="W2402" s="35" t="s">
        <v>8308</v>
      </c>
      <c r="X2402" s="35" t="s">
        <v>8177</v>
      </c>
      <c r="Y2402" s="11"/>
    </row>
    <row r="2403" spans="1:25" ht="267.75" x14ac:dyDescent="0.2">
      <c r="A2403" s="33" t="s">
        <v>8309</v>
      </c>
      <c r="B2403" s="36" t="s">
        <v>700</v>
      </c>
      <c r="C2403" s="35" t="s">
        <v>8173</v>
      </c>
      <c r="D2403" s="35" t="s">
        <v>8232</v>
      </c>
      <c r="E2403" s="94" t="s">
        <v>74</v>
      </c>
      <c r="F2403" s="37" t="s">
        <v>8310</v>
      </c>
      <c r="G2403" s="37" t="s">
        <v>8311</v>
      </c>
      <c r="H2403" s="19">
        <v>44091</v>
      </c>
      <c r="I2403" s="19">
        <v>44943</v>
      </c>
      <c r="J2403" s="19" t="str">
        <f ca="1">IF(Ugovori_OPULJP[[#This Row],[DATUM ZAVRŠETKA OPERACIJE]]&lt;TODAY(),"završen","u provedbi")</f>
        <v>u provedbi</v>
      </c>
      <c r="K2403" s="18" t="s">
        <v>82</v>
      </c>
      <c r="L2403" s="18" t="s">
        <v>82</v>
      </c>
      <c r="M2403" s="42">
        <v>0.85</v>
      </c>
      <c r="N2403" s="42">
        <v>0.15</v>
      </c>
      <c r="O2403" s="27">
        <f>Ugovori_OPULJP[[#This Row],[Bespovratna sredstva - Ukupno (EU+Nac) HRK
= Ukupna ugovorena vrijednost bespovratnih sredstava]]*Ugovori_OPULJP[[#This Row],[EU STOPA SUFINANCIRANJA %
EU CO-FINANCING RATE %]]</f>
        <v>871794</v>
      </c>
      <c r="P2403" s="27">
        <f>Ugovori_OPULJP[[#This Row],[Bespovratna sredstva - Ukupno (EU+Nac) HRK
= Ukupna ugovorena vrijednost bespovratnih sredstava]]*Ugovori_OPULJP[[#This Row],[STOPA NACIONALNOG SUFINANCIRANJA %]]</f>
        <v>153846</v>
      </c>
      <c r="Q2403" s="27">
        <v>1025640</v>
      </c>
      <c r="R2403" s="27">
        <v>0</v>
      </c>
      <c r="S2403" s="27">
        <v>0</v>
      </c>
      <c r="T2403" s="20">
        <f>Ugovori_OPULJP[[#This Row],[Bespovratna sredstva - Ukupno (EU+Nac) HRK
= Ukupna ugovorena vrijednost bespovratnih sredstava]]+Ugovori_OPULJP[[#This Row],[Javni doprinos korisnika - HRK]]+Ugovori_OPULJP[[#This Row],[Privatni doprinos korisnika - HRK]]</f>
        <v>1025640</v>
      </c>
      <c r="U2403" s="17" t="s">
        <v>32</v>
      </c>
      <c r="V2403" s="17" t="s">
        <v>710</v>
      </c>
      <c r="W2403" s="81" t="s">
        <v>8312</v>
      </c>
      <c r="X2403" s="35" t="s">
        <v>8177</v>
      </c>
      <c r="Y2403" s="11"/>
    </row>
    <row r="2404" spans="1:25" ht="280.5" x14ac:dyDescent="0.2">
      <c r="A2404" s="33" t="s">
        <v>8313</v>
      </c>
      <c r="B2404" s="36" t="s">
        <v>700</v>
      </c>
      <c r="C2404" s="35" t="s">
        <v>8173</v>
      </c>
      <c r="D2404" s="35" t="s">
        <v>8232</v>
      </c>
      <c r="E2404" s="94" t="s">
        <v>74</v>
      </c>
      <c r="F2404" s="38" t="s">
        <v>8314</v>
      </c>
      <c r="G2404" s="38" t="s">
        <v>4563</v>
      </c>
      <c r="H2404" s="39">
        <v>44110</v>
      </c>
      <c r="I2404" s="39">
        <v>45022</v>
      </c>
      <c r="J2404" s="19" t="str">
        <f ca="1">IF(Ugovori_OPULJP[[#This Row],[DATUM ZAVRŠETKA OPERACIJE]]&lt;TODAY(),"završen","u provedbi")</f>
        <v>u provedbi</v>
      </c>
      <c r="K2404" s="18" t="s">
        <v>30</v>
      </c>
      <c r="L2404" s="32" t="s">
        <v>31</v>
      </c>
      <c r="M2404" s="42">
        <v>0.85</v>
      </c>
      <c r="N2404" s="42">
        <v>0.15</v>
      </c>
      <c r="O2404" s="27">
        <f>Ugovori_OPULJP[[#This Row],[Bespovratna sredstva - Ukupno (EU+Nac) HRK
= Ukupna ugovorena vrijednost bespovratnih sredstava]]*Ugovori_OPULJP[[#This Row],[EU STOPA SUFINANCIRANJA %
EU CO-FINANCING RATE %]]</f>
        <v>933968.76300000004</v>
      </c>
      <c r="P2404" s="40">
        <f>Ugovori_OPULJP[[#This Row],[Bespovratna sredstva - Ukupno (EU+Nac) HRK
= Ukupna ugovorena vrijednost bespovratnih sredstava]]*Ugovori_OPULJP[[#This Row],[STOPA NACIONALNOG SUFINANCIRANJA %]]</f>
        <v>164818.01699999999</v>
      </c>
      <c r="Q2404" s="27">
        <v>1098786.78</v>
      </c>
      <c r="R2404" s="40">
        <v>0</v>
      </c>
      <c r="S2404" s="27">
        <v>0</v>
      </c>
      <c r="T2404" s="20">
        <f>Ugovori_OPULJP[[#This Row],[Bespovratna sredstva - Ukupno (EU+Nac) HRK
= Ukupna ugovorena vrijednost bespovratnih sredstava]]+Ugovori_OPULJP[[#This Row],[Javni doprinos korisnika - HRK]]+Ugovori_OPULJP[[#This Row],[Privatni doprinos korisnika - HRK]]</f>
        <v>1098786.78</v>
      </c>
      <c r="U2404" s="17" t="s">
        <v>32</v>
      </c>
      <c r="V2404" s="17" t="s">
        <v>710</v>
      </c>
      <c r="W2404" s="35" t="s">
        <v>8315</v>
      </c>
      <c r="X2404" s="35" t="s">
        <v>8177</v>
      </c>
      <c r="Y2404" s="11"/>
    </row>
    <row r="2405" spans="1:25" ht="242.25" x14ac:dyDescent="0.2">
      <c r="A2405" s="33" t="s">
        <v>8316</v>
      </c>
      <c r="B2405" s="36" t="s">
        <v>700</v>
      </c>
      <c r="C2405" s="35" t="s">
        <v>8173</v>
      </c>
      <c r="D2405" s="35" t="s">
        <v>8232</v>
      </c>
      <c r="E2405" s="94" t="s">
        <v>74</v>
      </c>
      <c r="F2405" s="38" t="s">
        <v>8317</v>
      </c>
      <c r="G2405" s="38" t="s">
        <v>8318</v>
      </c>
      <c r="H2405" s="39">
        <v>44105</v>
      </c>
      <c r="I2405" s="39">
        <v>45017</v>
      </c>
      <c r="J2405" s="19" t="str">
        <f ca="1">IF(Ugovori_OPULJP[[#This Row],[DATUM ZAVRŠETKA OPERACIJE]]&lt;TODAY(),"završen","u provedbi")</f>
        <v>u provedbi</v>
      </c>
      <c r="K2405" s="18" t="s">
        <v>184</v>
      </c>
      <c r="L2405" s="32" t="s">
        <v>184</v>
      </c>
      <c r="M2405" s="42">
        <v>0.85</v>
      </c>
      <c r="N2405" s="42">
        <v>0.15</v>
      </c>
      <c r="O2405" s="27">
        <f>Ugovori_OPULJP[[#This Row],[Bespovratna sredstva - Ukupno (EU+Nac) HRK
= Ukupna ugovorena vrijednost bespovratnih sredstava]]*Ugovori_OPULJP[[#This Row],[EU STOPA SUFINANCIRANJA %
EU CO-FINANCING RATE %]]</f>
        <v>784193.82449999999</v>
      </c>
      <c r="P2405" s="40">
        <f>Ugovori_OPULJP[[#This Row],[Bespovratna sredstva - Ukupno (EU+Nac) HRK
= Ukupna ugovorena vrijednost bespovratnih sredstava]]*Ugovori_OPULJP[[#This Row],[STOPA NACIONALNOG SUFINANCIRANJA %]]</f>
        <v>138387.14549999998</v>
      </c>
      <c r="Q2405" s="27">
        <v>922580.97</v>
      </c>
      <c r="R2405" s="40">
        <v>0</v>
      </c>
      <c r="S2405" s="27">
        <v>0</v>
      </c>
      <c r="T2405" s="20">
        <f>Ugovori_OPULJP[[#This Row],[Bespovratna sredstva - Ukupno (EU+Nac) HRK
= Ukupna ugovorena vrijednost bespovratnih sredstava]]+Ugovori_OPULJP[[#This Row],[Javni doprinos korisnika - HRK]]+Ugovori_OPULJP[[#This Row],[Privatni doprinos korisnika - HRK]]</f>
        <v>922580.97</v>
      </c>
      <c r="U2405" s="17" t="s">
        <v>32</v>
      </c>
      <c r="V2405" s="17" t="s">
        <v>710</v>
      </c>
      <c r="W2405" s="35" t="s">
        <v>8319</v>
      </c>
      <c r="X2405" s="35" t="s">
        <v>8177</v>
      </c>
      <c r="Y2405" s="11"/>
    </row>
    <row r="2406" spans="1:25" ht="229.5" x14ac:dyDescent="0.2">
      <c r="A2406" s="33" t="s">
        <v>8320</v>
      </c>
      <c r="B2406" s="36" t="s">
        <v>700</v>
      </c>
      <c r="C2406" s="35" t="s">
        <v>8173</v>
      </c>
      <c r="D2406" s="35" t="s">
        <v>8232</v>
      </c>
      <c r="E2406" s="94" t="s">
        <v>74</v>
      </c>
      <c r="F2406" s="38" t="s">
        <v>8321</v>
      </c>
      <c r="G2406" s="38" t="s">
        <v>8322</v>
      </c>
      <c r="H2406" s="19">
        <v>44105</v>
      </c>
      <c r="I2406" s="39">
        <v>44713</v>
      </c>
      <c r="J2406" s="19" t="str">
        <f ca="1">IF(Ugovori_OPULJP[[#This Row],[DATUM ZAVRŠETKA OPERACIJE]]&lt;TODAY(),"završen","u provedbi")</f>
        <v>završen</v>
      </c>
      <c r="K2406" s="18" t="s">
        <v>184</v>
      </c>
      <c r="L2406" s="32" t="s">
        <v>184</v>
      </c>
      <c r="M2406" s="42">
        <v>0.85</v>
      </c>
      <c r="N2406" s="42">
        <v>0.15</v>
      </c>
      <c r="O2406" s="27">
        <f>Ugovori_OPULJP[[#This Row],[Bespovratna sredstva - Ukupno (EU+Nac) HRK
= Ukupna ugovorena vrijednost bespovratnih sredstava]]*Ugovori_OPULJP[[#This Row],[EU STOPA SUFINANCIRANJA %
EU CO-FINANCING RATE %]]</f>
        <v>884236.07900000003</v>
      </c>
      <c r="P2406" s="40">
        <f>Ugovori_OPULJP[[#This Row],[Bespovratna sredstva - Ukupno (EU+Nac) HRK
= Ukupna ugovorena vrijednost bespovratnih sredstava]]*Ugovori_OPULJP[[#This Row],[STOPA NACIONALNOG SUFINANCIRANJA %]]</f>
        <v>156041.66099999999</v>
      </c>
      <c r="Q2406" s="27">
        <v>1040277.74</v>
      </c>
      <c r="R2406" s="40">
        <v>0</v>
      </c>
      <c r="S2406" s="27">
        <v>0</v>
      </c>
      <c r="T2406" s="20">
        <f>Ugovori_OPULJP[[#This Row],[Bespovratna sredstva - Ukupno (EU+Nac) HRK
= Ukupna ugovorena vrijednost bespovratnih sredstava]]+Ugovori_OPULJP[[#This Row],[Javni doprinos korisnika - HRK]]+Ugovori_OPULJP[[#This Row],[Privatni doprinos korisnika - HRK]]</f>
        <v>1040277.74</v>
      </c>
      <c r="U2406" s="17" t="s">
        <v>32</v>
      </c>
      <c r="V2406" s="17" t="s">
        <v>710</v>
      </c>
      <c r="W2406" s="35" t="s">
        <v>8323</v>
      </c>
      <c r="X2406" s="35" t="s">
        <v>8177</v>
      </c>
      <c r="Y2406" s="11"/>
    </row>
    <row r="2407" spans="1:25" ht="242.25" x14ac:dyDescent="0.2">
      <c r="A2407" s="33" t="s">
        <v>8324</v>
      </c>
      <c r="B2407" s="36" t="s">
        <v>700</v>
      </c>
      <c r="C2407" s="35" t="s">
        <v>8173</v>
      </c>
      <c r="D2407" s="35" t="s">
        <v>8232</v>
      </c>
      <c r="E2407" s="94" t="s">
        <v>74</v>
      </c>
      <c r="F2407" s="37" t="s">
        <v>12928</v>
      </c>
      <c r="G2407" s="37" t="s">
        <v>8325</v>
      </c>
      <c r="H2407" s="19">
        <v>44103</v>
      </c>
      <c r="I2407" s="19">
        <v>45014</v>
      </c>
      <c r="J2407" s="19" t="str">
        <f ca="1">IF(Ugovori_OPULJP[[#This Row],[DATUM ZAVRŠETKA OPERACIJE]]&lt;TODAY(),"završen","u provedbi")</f>
        <v>u provedbi</v>
      </c>
      <c r="K2407" s="18" t="s">
        <v>31</v>
      </c>
      <c r="L2407" s="18" t="s">
        <v>31</v>
      </c>
      <c r="M2407" s="42">
        <v>0.85</v>
      </c>
      <c r="N2407" s="42">
        <v>0.15</v>
      </c>
      <c r="O2407" s="27">
        <f>Ugovori_OPULJP[[#This Row],[Bespovratna sredstva - Ukupno (EU+Nac) HRK
= Ukupna ugovorena vrijednost bespovratnih sredstava]]*Ugovori_OPULJP[[#This Row],[EU STOPA SUFINANCIRANJA %
EU CO-FINANCING RATE %]]</f>
        <v>707354.53</v>
      </c>
      <c r="P2407" s="27">
        <f>Ugovori_OPULJP[[#This Row],[Bespovratna sredstva - Ukupno (EU+Nac) HRK
= Ukupna ugovorena vrijednost bespovratnih sredstava]]*Ugovori_OPULJP[[#This Row],[STOPA NACIONALNOG SUFINANCIRANJA %]]</f>
        <v>124827.27</v>
      </c>
      <c r="Q2407" s="27">
        <v>832181.8</v>
      </c>
      <c r="R2407" s="27">
        <v>0</v>
      </c>
      <c r="S2407" s="27">
        <v>184093.2</v>
      </c>
      <c r="T2407" s="20">
        <f>Ugovori_OPULJP[[#This Row],[Bespovratna sredstva - Ukupno (EU+Nac) HRK
= Ukupna ugovorena vrijednost bespovratnih sredstava]]+Ugovori_OPULJP[[#This Row],[Javni doprinos korisnika - HRK]]+Ugovori_OPULJP[[#This Row],[Privatni doprinos korisnika - HRK]]</f>
        <v>1016275</v>
      </c>
      <c r="U2407" s="17" t="s">
        <v>32</v>
      </c>
      <c r="V2407" s="17" t="s">
        <v>710</v>
      </c>
      <c r="W2407" s="81" t="s">
        <v>8326</v>
      </c>
      <c r="X2407" s="35" t="s">
        <v>8177</v>
      </c>
      <c r="Y2407" s="11"/>
    </row>
    <row r="2408" spans="1:25" ht="267.75" x14ac:dyDescent="0.2">
      <c r="A2408" s="33" t="s">
        <v>8327</v>
      </c>
      <c r="B2408" s="36" t="s">
        <v>700</v>
      </c>
      <c r="C2408" s="35" t="s">
        <v>8173</v>
      </c>
      <c r="D2408" s="35" t="s">
        <v>8232</v>
      </c>
      <c r="E2408" s="94" t="s">
        <v>74</v>
      </c>
      <c r="F2408" s="38" t="s">
        <v>8328</v>
      </c>
      <c r="G2408" s="38" t="s">
        <v>8329</v>
      </c>
      <c r="H2408" s="39">
        <v>44105</v>
      </c>
      <c r="I2408" s="39">
        <v>45017</v>
      </c>
      <c r="J2408" s="19" t="str">
        <f ca="1">IF(Ugovori_OPULJP[[#This Row],[DATUM ZAVRŠETKA OPERACIJE]]&lt;TODAY(),"završen","u provedbi")</f>
        <v>u provedbi</v>
      </c>
      <c r="K2408" s="18" t="s">
        <v>184</v>
      </c>
      <c r="L2408" s="32" t="s">
        <v>184</v>
      </c>
      <c r="M2408" s="42">
        <v>0.85</v>
      </c>
      <c r="N2408" s="42">
        <v>0.15</v>
      </c>
      <c r="O2408" s="27">
        <f>Ugovori_OPULJP[[#This Row],[Bespovratna sredstva - Ukupno (EU+Nac) HRK
= Ukupna ugovorena vrijednost bespovratnih sredstava]]*Ugovori_OPULJP[[#This Row],[EU STOPA SUFINANCIRANJA %
EU CO-FINANCING RATE %]]</f>
        <v>1008956.7574999999</v>
      </c>
      <c r="P2408" s="40">
        <f>Ugovori_OPULJP[[#This Row],[Bespovratna sredstva - Ukupno (EU+Nac) HRK
= Ukupna ugovorena vrijednost bespovratnih sredstava]]*Ugovori_OPULJP[[#This Row],[STOPA NACIONALNOG SUFINANCIRANJA %]]</f>
        <v>178051.19249999998</v>
      </c>
      <c r="Q2408" s="27">
        <v>1187007.95</v>
      </c>
      <c r="R2408" s="40">
        <v>0</v>
      </c>
      <c r="S2408" s="27">
        <v>0</v>
      </c>
      <c r="T2408" s="20">
        <f>Ugovori_OPULJP[[#This Row],[Bespovratna sredstva - Ukupno (EU+Nac) HRK
= Ukupna ugovorena vrijednost bespovratnih sredstava]]+Ugovori_OPULJP[[#This Row],[Javni doprinos korisnika - HRK]]+Ugovori_OPULJP[[#This Row],[Privatni doprinos korisnika - HRK]]</f>
        <v>1187007.95</v>
      </c>
      <c r="U2408" s="17" t="s">
        <v>32</v>
      </c>
      <c r="V2408" s="17" t="s">
        <v>710</v>
      </c>
      <c r="W2408" s="35" t="s">
        <v>8330</v>
      </c>
      <c r="X2408" s="35" t="s">
        <v>8177</v>
      </c>
      <c r="Y2408" s="11"/>
    </row>
    <row r="2409" spans="1:25" ht="280.5" x14ac:dyDescent="0.2">
      <c r="A2409" s="33" t="s">
        <v>8331</v>
      </c>
      <c r="B2409" s="36" t="s">
        <v>700</v>
      </c>
      <c r="C2409" s="35" t="s">
        <v>8173</v>
      </c>
      <c r="D2409" s="35" t="s">
        <v>8232</v>
      </c>
      <c r="E2409" s="94" t="s">
        <v>74</v>
      </c>
      <c r="F2409" s="38" t="s">
        <v>8332</v>
      </c>
      <c r="G2409" s="309" t="s">
        <v>12929</v>
      </c>
      <c r="H2409" s="39">
        <v>44105</v>
      </c>
      <c r="I2409" s="39">
        <v>45017</v>
      </c>
      <c r="J2409" s="19" t="str">
        <f ca="1">IF(Ugovori_OPULJP[[#This Row],[DATUM ZAVRŠETKA OPERACIJE]]&lt;TODAY(),"završen","u provedbi")</f>
        <v>u provedbi</v>
      </c>
      <c r="K2409" s="18" t="s">
        <v>556</v>
      </c>
      <c r="L2409" s="32" t="s">
        <v>556</v>
      </c>
      <c r="M2409" s="42">
        <v>0.85</v>
      </c>
      <c r="N2409" s="42">
        <v>0.15</v>
      </c>
      <c r="O2409" s="27">
        <f>Ugovori_OPULJP[[#This Row],[Bespovratna sredstva - Ukupno (EU+Nac) HRK
= Ukupna ugovorena vrijednost bespovratnih sredstava]]*Ugovori_OPULJP[[#This Row],[EU STOPA SUFINANCIRANJA %
EU CO-FINANCING RATE %]]</f>
        <v>1010824.7939999999</v>
      </c>
      <c r="P2409" s="40">
        <f>Ugovori_OPULJP[[#This Row],[Bespovratna sredstva - Ukupno (EU+Nac) HRK
= Ukupna ugovorena vrijednost bespovratnih sredstava]]*Ugovori_OPULJP[[#This Row],[STOPA NACIONALNOG SUFINANCIRANJA %]]</f>
        <v>178380.84599999999</v>
      </c>
      <c r="Q2409" s="27">
        <v>1189205.6399999999</v>
      </c>
      <c r="R2409" s="40">
        <v>0</v>
      </c>
      <c r="S2409" s="27">
        <v>0</v>
      </c>
      <c r="T2409" s="20">
        <f>Ugovori_OPULJP[[#This Row],[Bespovratna sredstva - Ukupno (EU+Nac) HRK
= Ukupna ugovorena vrijednost bespovratnih sredstava]]+Ugovori_OPULJP[[#This Row],[Javni doprinos korisnika - HRK]]+Ugovori_OPULJP[[#This Row],[Privatni doprinos korisnika - HRK]]</f>
        <v>1189205.6399999999</v>
      </c>
      <c r="U2409" s="17" t="s">
        <v>32</v>
      </c>
      <c r="V2409" s="17" t="s">
        <v>710</v>
      </c>
      <c r="W2409" s="35" t="s">
        <v>8333</v>
      </c>
      <c r="X2409" s="35" t="s">
        <v>8177</v>
      </c>
      <c r="Y2409" s="11"/>
    </row>
    <row r="2410" spans="1:25" ht="191.25" x14ac:dyDescent="0.2">
      <c r="A2410" s="33" t="s">
        <v>8334</v>
      </c>
      <c r="B2410" s="36" t="s">
        <v>700</v>
      </c>
      <c r="C2410" s="35" t="s">
        <v>8173</v>
      </c>
      <c r="D2410" s="35" t="s">
        <v>8232</v>
      </c>
      <c r="E2410" s="94" t="s">
        <v>74</v>
      </c>
      <c r="F2410" s="38" t="s">
        <v>8335</v>
      </c>
      <c r="G2410" s="38" t="s">
        <v>8336</v>
      </c>
      <c r="H2410" s="39">
        <v>44105</v>
      </c>
      <c r="I2410" s="39">
        <v>44561</v>
      </c>
      <c r="J2410" s="19" t="str">
        <f ca="1">IF(Ugovori_OPULJP[[#This Row],[DATUM ZAVRŠETKA OPERACIJE]]&lt;TODAY(),"završen","u provedbi")</f>
        <v>završen</v>
      </c>
      <c r="K2410" s="18" t="s">
        <v>8337</v>
      </c>
      <c r="L2410" s="32" t="s">
        <v>266</v>
      </c>
      <c r="M2410" s="42">
        <v>0.85</v>
      </c>
      <c r="N2410" s="42">
        <v>0.15</v>
      </c>
      <c r="O2410" s="27">
        <f>Ugovori_OPULJP[[#This Row],[Bespovratna sredstva - Ukupno (EU+Nac) HRK
= Ukupna ugovorena vrijednost bespovratnih sredstava]]*Ugovori_OPULJP[[#This Row],[EU STOPA SUFINANCIRANJA %
EU CO-FINANCING RATE %]]</f>
        <v>980007.27049999998</v>
      </c>
      <c r="P2410" s="40">
        <f>Ugovori_OPULJP[[#This Row],[Bespovratna sredstva - Ukupno (EU+Nac) HRK
= Ukupna ugovorena vrijednost bespovratnih sredstava]]*Ugovori_OPULJP[[#This Row],[STOPA NACIONALNOG SUFINANCIRANJA %]]</f>
        <v>172942.4595</v>
      </c>
      <c r="Q2410" s="27">
        <v>1152949.73</v>
      </c>
      <c r="R2410" s="40">
        <v>0</v>
      </c>
      <c r="S2410" s="27">
        <v>0</v>
      </c>
      <c r="T2410" s="20">
        <f>Ugovori_OPULJP[[#This Row],[Bespovratna sredstva - Ukupno (EU+Nac) HRK
= Ukupna ugovorena vrijednost bespovratnih sredstava]]+Ugovori_OPULJP[[#This Row],[Javni doprinos korisnika - HRK]]+Ugovori_OPULJP[[#This Row],[Privatni doprinos korisnika - HRK]]</f>
        <v>1152949.73</v>
      </c>
      <c r="U2410" s="17" t="s">
        <v>32</v>
      </c>
      <c r="V2410" s="17" t="s">
        <v>710</v>
      </c>
      <c r="W2410" s="35" t="s">
        <v>8338</v>
      </c>
      <c r="X2410" s="35" t="s">
        <v>8177</v>
      </c>
      <c r="Y2410" s="11"/>
    </row>
    <row r="2411" spans="1:25" ht="242.25" x14ac:dyDescent="0.2">
      <c r="A2411" s="33" t="s">
        <v>8339</v>
      </c>
      <c r="B2411" s="36" t="s">
        <v>700</v>
      </c>
      <c r="C2411" s="35" t="s">
        <v>8173</v>
      </c>
      <c r="D2411" s="35" t="s">
        <v>8232</v>
      </c>
      <c r="E2411" s="94" t="s">
        <v>74</v>
      </c>
      <c r="F2411" s="38" t="s">
        <v>8340</v>
      </c>
      <c r="G2411" s="38" t="s">
        <v>207</v>
      </c>
      <c r="H2411" s="39">
        <v>44105</v>
      </c>
      <c r="I2411" s="39">
        <v>44835</v>
      </c>
      <c r="J2411" s="19" t="str">
        <f ca="1">IF(Ugovori_OPULJP[[#This Row],[DATUM ZAVRŠETKA OPERACIJE]]&lt;TODAY(),"završen","u provedbi")</f>
        <v>u provedbi</v>
      </c>
      <c r="K2411" s="18" t="s">
        <v>8341</v>
      </c>
      <c r="L2411" s="32" t="s">
        <v>209</v>
      </c>
      <c r="M2411" s="42">
        <v>0.85</v>
      </c>
      <c r="N2411" s="42">
        <v>0.15</v>
      </c>
      <c r="O2411" s="27">
        <f>Ugovori_OPULJP[[#This Row],[Bespovratna sredstva - Ukupno (EU+Nac) HRK
= Ukupna ugovorena vrijednost bespovratnih sredstava]]*Ugovori_OPULJP[[#This Row],[EU STOPA SUFINANCIRANJA %
EU CO-FINANCING RATE %]]</f>
        <v>1005750.3705</v>
      </c>
      <c r="P2411" s="40">
        <f>Ugovori_OPULJP[[#This Row],[Bespovratna sredstva - Ukupno (EU+Nac) HRK
= Ukupna ugovorena vrijednost bespovratnih sredstava]]*Ugovori_OPULJP[[#This Row],[STOPA NACIONALNOG SUFINANCIRANJA %]]</f>
        <v>177485.35949999999</v>
      </c>
      <c r="Q2411" s="27">
        <v>1183235.73</v>
      </c>
      <c r="R2411" s="40">
        <v>0</v>
      </c>
      <c r="S2411" s="27">
        <v>0</v>
      </c>
      <c r="T2411" s="20">
        <f>Ugovori_OPULJP[[#This Row],[Bespovratna sredstva - Ukupno (EU+Nac) HRK
= Ukupna ugovorena vrijednost bespovratnih sredstava]]+Ugovori_OPULJP[[#This Row],[Javni doprinos korisnika - HRK]]+Ugovori_OPULJP[[#This Row],[Privatni doprinos korisnika - HRK]]</f>
        <v>1183235.73</v>
      </c>
      <c r="U2411" s="17" t="s">
        <v>32</v>
      </c>
      <c r="V2411" s="17" t="s">
        <v>710</v>
      </c>
      <c r="W2411" s="35" t="s">
        <v>8342</v>
      </c>
      <c r="X2411" s="35" t="s">
        <v>8177</v>
      </c>
      <c r="Y2411" s="11"/>
    </row>
    <row r="2412" spans="1:25" ht="267.75" x14ac:dyDescent="0.2">
      <c r="A2412" s="33" t="s">
        <v>8343</v>
      </c>
      <c r="B2412" s="36" t="s">
        <v>700</v>
      </c>
      <c r="C2412" s="35" t="s">
        <v>8173</v>
      </c>
      <c r="D2412" s="35" t="s">
        <v>8232</v>
      </c>
      <c r="E2412" s="94" t="s">
        <v>74</v>
      </c>
      <c r="F2412" s="60" t="s">
        <v>8344</v>
      </c>
      <c r="G2412" s="60" t="s">
        <v>8345</v>
      </c>
      <c r="H2412" s="19">
        <v>44105</v>
      </c>
      <c r="I2412" s="39">
        <v>44835</v>
      </c>
      <c r="J2412" s="19" t="str">
        <f ca="1">IF(Ugovori_OPULJP[[#This Row],[DATUM ZAVRŠETKA OPERACIJE]]&lt;TODAY(),"završen","u provedbi")</f>
        <v>u provedbi</v>
      </c>
      <c r="K2412" s="18" t="s">
        <v>2871</v>
      </c>
      <c r="L2412" s="32" t="s">
        <v>31</v>
      </c>
      <c r="M2412" s="42">
        <v>0.85</v>
      </c>
      <c r="N2412" s="42">
        <v>0.15</v>
      </c>
      <c r="O2412" s="27">
        <f>Ugovori_OPULJP[[#This Row],[Bespovratna sredstva - Ukupno (EU+Nac) HRK
= Ukupna ugovorena vrijednost bespovratnih sredstava]]*Ugovori_OPULJP[[#This Row],[EU STOPA SUFINANCIRANJA %
EU CO-FINANCING RATE %]]</f>
        <v>892887.6</v>
      </c>
      <c r="P2412" s="40">
        <f>Ugovori_OPULJP[[#This Row],[Bespovratna sredstva - Ukupno (EU+Nac) HRK
= Ukupna ugovorena vrijednost bespovratnih sredstava]]*Ugovori_OPULJP[[#This Row],[STOPA NACIONALNOG SUFINANCIRANJA %]]</f>
        <v>157568.4</v>
      </c>
      <c r="Q2412" s="27">
        <v>1050456</v>
      </c>
      <c r="R2412" s="40">
        <v>0</v>
      </c>
      <c r="S2412" s="27">
        <v>0</v>
      </c>
      <c r="T2412" s="20">
        <f>Ugovori_OPULJP[[#This Row],[Bespovratna sredstva - Ukupno (EU+Nac) HRK
= Ukupna ugovorena vrijednost bespovratnih sredstava]]+Ugovori_OPULJP[[#This Row],[Javni doprinos korisnika - HRK]]+Ugovori_OPULJP[[#This Row],[Privatni doprinos korisnika - HRK]]</f>
        <v>1050456</v>
      </c>
      <c r="U2412" s="17" t="s">
        <v>32</v>
      </c>
      <c r="V2412" s="17" t="s">
        <v>710</v>
      </c>
      <c r="W2412" s="96" t="s">
        <v>8346</v>
      </c>
      <c r="X2412" s="35" t="s">
        <v>8177</v>
      </c>
      <c r="Y2412" s="11"/>
    </row>
    <row r="2413" spans="1:25" ht="293.25" x14ac:dyDescent="0.2">
      <c r="A2413" s="33" t="s">
        <v>8347</v>
      </c>
      <c r="B2413" s="36" t="s">
        <v>700</v>
      </c>
      <c r="C2413" s="35" t="s">
        <v>8173</v>
      </c>
      <c r="D2413" s="35" t="s">
        <v>8232</v>
      </c>
      <c r="E2413" s="94" t="s">
        <v>74</v>
      </c>
      <c r="F2413" s="38" t="s">
        <v>8348</v>
      </c>
      <c r="G2413" s="38" t="s">
        <v>8349</v>
      </c>
      <c r="H2413" s="39">
        <v>44110</v>
      </c>
      <c r="I2413" s="39">
        <v>45022</v>
      </c>
      <c r="J2413" s="19" t="str">
        <f ca="1">IF(Ugovori_OPULJP[[#This Row],[DATUM ZAVRŠETKA OPERACIJE]]&lt;TODAY(),"završen","u provedbi")</f>
        <v>u provedbi</v>
      </c>
      <c r="K2413" s="18" t="s">
        <v>8350</v>
      </c>
      <c r="L2413" s="32" t="s">
        <v>31</v>
      </c>
      <c r="M2413" s="42">
        <v>0.85</v>
      </c>
      <c r="N2413" s="42">
        <v>0.15</v>
      </c>
      <c r="O2413" s="27">
        <f>Ugovori_OPULJP[[#This Row],[Bespovratna sredstva - Ukupno (EU+Nac) HRK
= Ukupna ugovorena vrijednost bespovratnih sredstava]]*Ugovori_OPULJP[[#This Row],[EU STOPA SUFINANCIRANJA %
EU CO-FINANCING RATE %]]</f>
        <v>741134.40549999999</v>
      </c>
      <c r="P2413" s="40">
        <f>Ugovori_OPULJP[[#This Row],[Bespovratna sredstva - Ukupno (EU+Nac) HRK
= Ukupna ugovorena vrijednost bespovratnih sredstava]]*Ugovori_OPULJP[[#This Row],[STOPA NACIONALNOG SUFINANCIRANJA %]]</f>
        <v>130788.42449999999</v>
      </c>
      <c r="Q2413" s="27">
        <v>871922.83</v>
      </c>
      <c r="R2413" s="40">
        <v>0</v>
      </c>
      <c r="S2413" s="27">
        <v>0</v>
      </c>
      <c r="T2413" s="20">
        <f>Ugovori_OPULJP[[#This Row],[Bespovratna sredstva - Ukupno (EU+Nac) HRK
= Ukupna ugovorena vrijednost bespovratnih sredstava]]+Ugovori_OPULJP[[#This Row],[Javni doprinos korisnika - HRK]]+Ugovori_OPULJP[[#This Row],[Privatni doprinos korisnika - HRK]]</f>
        <v>871922.83</v>
      </c>
      <c r="U2413" s="17" t="s">
        <v>32</v>
      </c>
      <c r="V2413" s="17" t="s">
        <v>710</v>
      </c>
      <c r="W2413" s="35" t="s">
        <v>8351</v>
      </c>
      <c r="X2413" s="35" t="s">
        <v>8177</v>
      </c>
      <c r="Y2413" s="11"/>
    </row>
    <row r="2414" spans="1:25" ht="191.25" x14ac:dyDescent="0.2">
      <c r="A2414" s="33" t="s">
        <v>8352</v>
      </c>
      <c r="B2414" s="36" t="s">
        <v>700</v>
      </c>
      <c r="C2414" s="35" t="s">
        <v>8173</v>
      </c>
      <c r="D2414" s="35" t="s">
        <v>8232</v>
      </c>
      <c r="E2414" s="94" t="s">
        <v>74</v>
      </c>
      <c r="F2414" s="38" t="s">
        <v>8353</v>
      </c>
      <c r="G2414" s="38" t="s">
        <v>8354</v>
      </c>
      <c r="H2414" s="39">
        <v>44105</v>
      </c>
      <c r="I2414" s="39">
        <v>44835</v>
      </c>
      <c r="J2414" s="19" t="str">
        <f ca="1">IF(Ugovori_OPULJP[[#This Row],[DATUM ZAVRŠETKA OPERACIJE]]&lt;TODAY(),"završen","u provedbi")</f>
        <v>u provedbi</v>
      </c>
      <c r="K2414" s="18" t="s">
        <v>8355</v>
      </c>
      <c r="L2414" s="32" t="s">
        <v>31</v>
      </c>
      <c r="M2414" s="42">
        <v>0.85</v>
      </c>
      <c r="N2414" s="42">
        <v>0.15</v>
      </c>
      <c r="O2414" s="27">
        <f>Ugovori_OPULJP[[#This Row],[Bespovratna sredstva - Ukupno (EU+Nac) HRK
= Ukupna ugovorena vrijednost bespovratnih sredstava]]*Ugovori_OPULJP[[#This Row],[EU STOPA SUFINANCIRANJA %
EU CO-FINANCING RATE %]]</f>
        <v>1015944.5140000001</v>
      </c>
      <c r="P2414" s="40">
        <f>Ugovori_OPULJP[[#This Row],[Bespovratna sredstva - Ukupno (EU+Nac) HRK
= Ukupna ugovorena vrijednost bespovratnih sredstava]]*Ugovori_OPULJP[[#This Row],[STOPA NACIONALNOG SUFINANCIRANJA %]]</f>
        <v>179284.326</v>
      </c>
      <c r="Q2414" s="27">
        <v>1195228.8400000001</v>
      </c>
      <c r="R2414" s="40">
        <v>0</v>
      </c>
      <c r="S2414" s="27">
        <v>0</v>
      </c>
      <c r="T2414" s="20">
        <f>Ugovori_OPULJP[[#This Row],[Bespovratna sredstva - Ukupno (EU+Nac) HRK
= Ukupna ugovorena vrijednost bespovratnih sredstava]]+Ugovori_OPULJP[[#This Row],[Javni doprinos korisnika - HRK]]+Ugovori_OPULJP[[#This Row],[Privatni doprinos korisnika - HRK]]</f>
        <v>1195228.8400000001</v>
      </c>
      <c r="U2414" s="17" t="s">
        <v>32</v>
      </c>
      <c r="V2414" s="17" t="s">
        <v>710</v>
      </c>
      <c r="W2414" s="35" t="s">
        <v>8356</v>
      </c>
      <c r="X2414" s="35" t="s">
        <v>8177</v>
      </c>
      <c r="Y2414" s="11"/>
    </row>
    <row r="2415" spans="1:25" ht="165.75" x14ac:dyDescent="0.2">
      <c r="A2415" s="33" t="s">
        <v>8357</v>
      </c>
      <c r="B2415" s="36" t="s">
        <v>700</v>
      </c>
      <c r="C2415" s="35" t="s">
        <v>8173</v>
      </c>
      <c r="D2415" s="35" t="s">
        <v>8232</v>
      </c>
      <c r="E2415" s="94" t="s">
        <v>74</v>
      </c>
      <c r="F2415" s="38" t="s">
        <v>8358</v>
      </c>
      <c r="G2415" s="38" t="s">
        <v>8359</v>
      </c>
      <c r="H2415" s="39">
        <v>44105</v>
      </c>
      <c r="I2415" s="39">
        <v>45017</v>
      </c>
      <c r="J2415" s="19" t="str">
        <f ca="1">IF(Ugovori_OPULJP[[#This Row],[DATUM ZAVRŠETKA OPERACIJE]]&lt;TODAY(),"završen","u provedbi")</f>
        <v>u provedbi</v>
      </c>
      <c r="K2415" s="18" t="s">
        <v>31</v>
      </c>
      <c r="L2415" s="32" t="s">
        <v>31</v>
      </c>
      <c r="M2415" s="42">
        <v>0.85</v>
      </c>
      <c r="N2415" s="42">
        <v>0.15</v>
      </c>
      <c r="O2415" s="27">
        <f>Ugovori_OPULJP[[#This Row],[Bespovratna sredstva - Ukupno (EU+Nac) HRK
= Ukupna ugovorena vrijednost bespovratnih sredstava]]*Ugovori_OPULJP[[#This Row],[EU STOPA SUFINANCIRANJA %
EU CO-FINANCING RATE %]]</f>
        <v>1486813.7355</v>
      </c>
      <c r="P2415" s="40">
        <f>Ugovori_OPULJP[[#This Row],[Bespovratna sredstva - Ukupno (EU+Nac) HRK
= Ukupna ugovorena vrijednost bespovratnih sredstava]]*Ugovori_OPULJP[[#This Row],[STOPA NACIONALNOG SUFINANCIRANJA %]]</f>
        <v>262378.89449999999</v>
      </c>
      <c r="Q2415" s="27">
        <v>1749192.63</v>
      </c>
      <c r="R2415" s="40">
        <v>0</v>
      </c>
      <c r="S2415" s="27">
        <v>506561.37</v>
      </c>
      <c r="T2415" s="20">
        <f>Ugovori_OPULJP[[#This Row],[Bespovratna sredstva - Ukupno (EU+Nac) HRK
= Ukupna ugovorena vrijednost bespovratnih sredstava]]+Ugovori_OPULJP[[#This Row],[Javni doprinos korisnika - HRK]]+Ugovori_OPULJP[[#This Row],[Privatni doprinos korisnika - HRK]]</f>
        <v>2255754</v>
      </c>
      <c r="U2415" s="17" t="s">
        <v>32</v>
      </c>
      <c r="V2415" s="17" t="s">
        <v>710</v>
      </c>
      <c r="W2415" s="35" t="s">
        <v>8360</v>
      </c>
      <c r="X2415" s="35" t="s">
        <v>8177</v>
      </c>
      <c r="Y2415" s="11"/>
    </row>
    <row r="2416" spans="1:25" ht="267.75" x14ac:dyDescent="0.2">
      <c r="A2416" s="33" t="s">
        <v>8361</v>
      </c>
      <c r="B2416" s="36" t="s">
        <v>700</v>
      </c>
      <c r="C2416" s="35" t="s">
        <v>8173</v>
      </c>
      <c r="D2416" s="35" t="s">
        <v>8232</v>
      </c>
      <c r="E2416" s="94" t="s">
        <v>74</v>
      </c>
      <c r="F2416" s="37" t="s">
        <v>8362</v>
      </c>
      <c r="G2416" s="37" t="s">
        <v>8363</v>
      </c>
      <c r="H2416" s="19">
        <v>44091</v>
      </c>
      <c r="I2416" s="19">
        <v>44637</v>
      </c>
      <c r="J2416" s="19" t="str">
        <f ca="1">IF(Ugovori_OPULJP[[#This Row],[DATUM ZAVRŠETKA OPERACIJE]]&lt;TODAY(),"završen","u provedbi")</f>
        <v>završen</v>
      </c>
      <c r="K2416" s="18" t="s">
        <v>248</v>
      </c>
      <c r="L2416" s="18" t="s">
        <v>248</v>
      </c>
      <c r="M2416" s="42">
        <v>0.85</v>
      </c>
      <c r="N2416" s="42">
        <v>0.15</v>
      </c>
      <c r="O2416" s="27">
        <f>Ugovori_OPULJP[[#This Row],[Bespovratna sredstva - Ukupno (EU+Nac) HRK
= Ukupna ugovorena vrijednost bespovratnih sredstava]]*Ugovori_OPULJP[[#This Row],[EU STOPA SUFINANCIRANJA %
EU CO-FINANCING RATE %]]</f>
        <v>957272.52449999994</v>
      </c>
      <c r="P2416" s="27">
        <f>Ugovori_OPULJP[[#This Row],[Bespovratna sredstva - Ukupno (EU+Nac) HRK
= Ukupna ugovorena vrijednost bespovratnih sredstava]]*Ugovori_OPULJP[[#This Row],[STOPA NACIONALNOG SUFINANCIRANJA %]]</f>
        <v>168930.4455</v>
      </c>
      <c r="Q2416" s="27">
        <v>1126202.97</v>
      </c>
      <c r="R2416" s="27">
        <v>0</v>
      </c>
      <c r="S2416" s="27">
        <v>0</v>
      </c>
      <c r="T2416" s="20">
        <f>Ugovori_OPULJP[[#This Row],[Bespovratna sredstva - Ukupno (EU+Nac) HRK
= Ukupna ugovorena vrijednost bespovratnih sredstava]]+Ugovori_OPULJP[[#This Row],[Javni doprinos korisnika - HRK]]+Ugovori_OPULJP[[#This Row],[Privatni doprinos korisnika - HRK]]</f>
        <v>1126202.97</v>
      </c>
      <c r="U2416" s="17" t="s">
        <v>32</v>
      </c>
      <c r="V2416" s="17" t="s">
        <v>710</v>
      </c>
      <c r="W2416" s="81" t="s">
        <v>8364</v>
      </c>
      <c r="X2416" s="35" t="s">
        <v>8177</v>
      </c>
      <c r="Y2416" s="11"/>
    </row>
    <row r="2417" spans="1:25" ht="280.5" x14ac:dyDescent="0.2">
      <c r="A2417" s="33" t="s">
        <v>8365</v>
      </c>
      <c r="B2417" s="36" t="s">
        <v>700</v>
      </c>
      <c r="C2417" s="35" t="s">
        <v>8173</v>
      </c>
      <c r="D2417" s="35" t="s">
        <v>8232</v>
      </c>
      <c r="E2417" s="94" t="s">
        <v>74</v>
      </c>
      <c r="F2417" s="37" t="s">
        <v>12930</v>
      </c>
      <c r="G2417" s="37" t="s">
        <v>8366</v>
      </c>
      <c r="H2417" s="19">
        <v>44103</v>
      </c>
      <c r="I2417" s="19">
        <v>44833</v>
      </c>
      <c r="J2417" s="19" t="str">
        <f ca="1">IF(Ugovori_OPULJP[[#This Row],[DATUM ZAVRŠETKA OPERACIJE]]&lt;TODAY(),"završen","u provedbi")</f>
        <v>u provedbi</v>
      </c>
      <c r="K2417" s="18" t="s">
        <v>8367</v>
      </c>
      <c r="L2417" s="18" t="s">
        <v>31</v>
      </c>
      <c r="M2417" s="42">
        <v>0.85</v>
      </c>
      <c r="N2417" s="42">
        <v>0.15</v>
      </c>
      <c r="O2417" s="27">
        <f>Ugovori_OPULJP[[#This Row],[Bespovratna sredstva - Ukupno (EU+Nac) HRK
= Ukupna ugovorena vrijednost bespovratnih sredstava]]*Ugovori_OPULJP[[#This Row],[EU STOPA SUFINANCIRANJA %
EU CO-FINANCING RATE %]]</f>
        <v>1017961.7425000001</v>
      </c>
      <c r="P2417" s="27">
        <f>Ugovori_OPULJP[[#This Row],[Bespovratna sredstva - Ukupno (EU+Nac) HRK
= Ukupna ugovorena vrijednost bespovratnih sredstava]]*Ugovori_OPULJP[[#This Row],[STOPA NACIONALNOG SUFINANCIRANJA %]]</f>
        <v>179640.3075</v>
      </c>
      <c r="Q2417" s="27">
        <v>1197602.05</v>
      </c>
      <c r="R2417" s="27">
        <v>0</v>
      </c>
      <c r="S2417" s="27">
        <v>0</v>
      </c>
      <c r="T2417" s="20">
        <f>Ugovori_OPULJP[[#This Row],[Bespovratna sredstva - Ukupno (EU+Nac) HRK
= Ukupna ugovorena vrijednost bespovratnih sredstava]]+Ugovori_OPULJP[[#This Row],[Javni doprinos korisnika - HRK]]+Ugovori_OPULJP[[#This Row],[Privatni doprinos korisnika - HRK]]</f>
        <v>1197602.05</v>
      </c>
      <c r="U2417" s="17" t="s">
        <v>32</v>
      </c>
      <c r="V2417" s="17" t="s">
        <v>710</v>
      </c>
      <c r="W2417" s="81" t="s">
        <v>8368</v>
      </c>
      <c r="X2417" s="35" t="s">
        <v>8177</v>
      </c>
      <c r="Y2417" s="11"/>
    </row>
    <row r="2418" spans="1:25" ht="153" x14ac:dyDescent="0.2">
      <c r="A2418" s="33" t="s">
        <v>8369</v>
      </c>
      <c r="B2418" s="36" t="s">
        <v>700</v>
      </c>
      <c r="C2418" s="35" t="s">
        <v>8173</v>
      </c>
      <c r="D2418" s="35" t="s">
        <v>8232</v>
      </c>
      <c r="E2418" s="94" t="s">
        <v>74</v>
      </c>
      <c r="F2418" s="38" t="s">
        <v>8370</v>
      </c>
      <c r="G2418" s="38" t="s">
        <v>8371</v>
      </c>
      <c r="H2418" s="39">
        <v>44105</v>
      </c>
      <c r="I2418" s="39">
        <v>45017</v>
      </c>
      <c r="J2418" s="19" t="str">
        <f ca="1">IF(Ugovori_OPULJP[[#This Row],[DATUM ZAVRŠETKA OPERACIJE]]&lt;TODAY(),"završen","u provedbi")</f>
        <v>u provedbi</v>
      </c>
      <c r="K2418" s="18" t="s">
        <v>266</v>
      </c>
      <c r="L2418" s="32" t="s">
        <v>266</v>
      </c>
      <c r="M2418" s="42">
        <v>0.85</v>
      </c>
      <c r="N2418" s="42">
        <v>0.15</v>
      </c>
      <c r="O2418" s="27">
        <f>Ugovori_OPULJP[[#This Row],[Bespovratna sredstva - Ukupno (EU+Nac) HRK
= Ukupna ugovorena vrijednost bespovratnih sredstava]]*Ugovori_OPULJP[[#This Row],[EU STOPA SUFINANCIRANJA %
EU CO-FINANCING RATE %]]</f>
        <v>825435</v>
      </c>
      <c r="P2418" s="40">
        <f>Ugovori_OPULJP[[#This Row],[Bespovratna sredstva - Ukupno (EU+Nac) HRK
= Ukupna ugovorena vrijednost bespovratnih sredstava]]*Ugovori_OPULJP[[#This Row],[STOPA NACIONALNOG SUFINANCIRANJA %]]</f>
        <v>145665</v>
      </c>
      <c r="Q2418" s="27">
        <v>971100</v>
      </c>
      <c r="R2418" s="40">
        <v>0</v>
      </c>
      <c r="S2418" s="27">
        <v>0</v>
      </c>
      <c r="T2418" s="20">
        <f>Ugovori_OPULJP[[#This Row],[Bespovratna sredstva - Ukupno (EU+Nac) HRK
= Ukupna ugovorena vrijednost bespovratnih sredstava]]+Ugovori_OPULJP[[#This Row],[Javni doprinos korisnika - HRK]]+Ugovori_OPULJP[[#This Row],[Privatni doprinos korisnika - HRK]]</f>
        <v>971100</v>
      </c>
      <c r="U2418" s="17" t="s">
        <v>32</v>
      </c>
      <c r="V2418" s="17" t="s">
        <v>710</v>
      </c>
      <c r="W2418" s="35" t="s">
        <v>8372</v>
      </c>
      <c r="X2418" s="35" t="s">
        <v>8177</v>
      </c>
      <c r="Y2418" s="11"/>
    </row>
    <row r="2419" spans="1:25" ht="293.25" x14ac:dyDescent="0.2">
      <c r="A2419" s="33" t="s">
        <v>8373</v>
      </c>
      <c r="B2419" s="36" t="s">
        <v>700</v>
      </c>
      <c r="C2419" s="35" t="s">
        <v>8173</v>
      </c>
      <c r="D2419" s="35" t="s">
        <v>8232</v>
      </c>
      <c r="E2419" s="94" t="s">
        <v>74</v>
      </c>
      <c r="F2419" s="38" t="s">
        <v>8374</v>
      </c>
      <c r="G2419" s="37" t="s">
        <v>8192</v>
      </c>
      <c r="H2419" s="19">
        <v>44105</v>
      </c>
      <c r="I2419" s="39">
        <v>44652</v>
      </c>
      <c r="J2419" s="19" t="str">
        <f ca="1">IF(Ugovori_OPULJP[[#This Row],[DATUM ZAVRŠETKA OPERACIJE]]&lt;TODAY(),"završen","u provedbi")</f>
        <v>završen</v>
      </c>
      <c r="K2419" s="18" t="s">
        <v>8355</v>
      </c>
      <c r="L2419" s="32" t="s">
        <v>556</v>
      </c>
      <c r="M2419" s="42">
        <v>0.85</v>
      </c>
      <c r="N2419" s="42">
        <v>0.15</v>
      </c>
      <c r="O2419" s="27">
        <f>Ugovori_OPULJP[[#This Row],[Bespovratna sredstva - Ukupno (EU+Nac) HRK
= Ukupna ugovorena vrijednost bespovratnih sredstava]]*Ugovori_OPULJP[[#This Row],[EU STOPA SUFINANCIRANJA %
EU CO-FINANCING RATE %]]</f>
        <v>613830.73849999998</v>
      </c>
      <c r="P2419" s="40">
        <f>Ugovori_OPULJP[[#This Row],[Bespovratna sredstva - Ukupno (EU+Nac) HRK
= Ukupna ugovorena vrijednost bespovratnih sredstava]]*Ugovori_OPULJP[[#This Row],[STOPA NACIONALNOG SUFINANCIRANJA %]]</f>
        <v>108323.07150000001</v>
      </c>
      <c r="Q2419" s="27">
        <v>722153.81</v>
      </c>
      <c r="R2419" s="40">
        <v>0</v>
      </c>
      <c r="S2419" s="27">
        <v>115887.53</v>
      </c>
      <c r="T2419" s="20">
        <f>Ugovori_OPULJP[[#This Row],[Bespovratna sredstva - Ukupno (EU+Nac) HRK
= Ukupna ugovorena vrijednost bespovratnih sredstava]]+Ugovori_OPULJP[[#This Row],[Javni doprinos korisnika - HRK]]+Ugovori_OPULJP[[#This Row],[Privatni doprinos korisnika - HRK]]</f>
        <v>838041.34000000008</v>
      </c>
      <c r="U2419" s="17" t="s">
        <v>32</v>
      </c>
      <c r="V2419" s="17" t="s">
        <v>710</v>
      </c>
      <c r="W2419" s="35" t="s">
        <v>8375</v>
      </c>
      <c r="X2419" s="35" t="s">
        <v>8177</v>
      </c>
      <c r="Y2419" s="11"/>
    </row>
    <row r="2420" spans="1:25" ht="293.25" x14ac:dyDescent="0.2">
      <c r="A2420" s="33" t="s">
        <v>8376</v>
      </c>
      <c r="B2420" s="36" t="s">
        <v>700</v>
      </c>
      <c r="C2420" s="35" t="s">
        <v>8173</v>
      </c>
      <c r="D2420" s="35" t="s">
        <v>8232</v>
      </c>
      <c r="E2420" s="94" t="s">
        <v>74</v>
      </c>
      <c r="F2420" s="38" t="s">
        <v>8377</v>
      </c>
      <c r="G2420" s="38" t="s">
        <v>8378</v>
      </c>
      <c r="H2420" s="39">
        <v>44109</v>
      </c>
      <c r="I2420" s="39">
        <v>45021</v>
      </c>
      <c r="J2420" s="19" t="str">
        <f ca="1">IF(Ugovori_OPULJP[[#This Row],[DATUM ZAVRŠETKA OPERACIJE]]&lt;TODAY(),"završen","u provedbi")</f>
        <v>u provedbi</v>
      </c>
      <c r="K2420" s="18" t="s">
        <v>97</v>
      </c>
      <c r="L2420" s="32" t="s">
        <v>97</v>
      </c>
      <c r="M2420" s="42">
        <v>0.85</v>
      </c>
      <c r="N2420" s="42">
        <v>0.15</v>
      </c>
      <c r="O2420" s="27">
        <f>Ugovori_OPULJP[[#This Row],[Bespovratna sredstva - Ukupno (EU+Nac) HRK
= Ukupna ugovorena vrijednost bespovratnih sredstava]]*Ugovori_OPULJP[[#This Row],[EU STOPA SUFINANCIRANJA %
EU CO-FINANCING RATE %]]</f>
        <v>1019932.7734999999</v>
      </c>
      <c r="P2420" s="40">
        <f>Ugovori_OPULJP[[#This Row],[Bespovratna sredstva - Ukupno (EU+Nac) HRK
= Ukupna ugovorena vrijednost bespovratnih sredstava]]*Ugovori_OPULJP[[#This Row],[STOPA NACIONALNOG SUFINANCIRANJA %]]</f>
        <v>179988.13649999999</v>
      </c>
      <c r="Q2420" s="27">
        <v>1199920.9099999999</v>
      </c>
      <c r="R2420" s="40">
        <v>0</v>
      </c>
      <c r="S2420" s="27">
        <v>0</v>
      </c>
      <c r="T2420" s="20">
        <f>Ugovori_OPULJP[[#This Row],[Bespovratna sredstva - Ukupno (EU+Nac) HRK
= Ukupna ugovorena vrijednost bespovratnih sredstava]]+Ugovori_OPULJP[[#This Row],[Javni doprinos korisnika - HRK]]+Ugovori_OPULJP[[#This Row],[Privatni doprinos korisnika - HRK]]</f>
        <v>1199920.9099999999</v>
      </c>
      <c r="U2420" s="17" t="s">
        <v>32</v>
      </c>
      <c r="V2420" s="17" t="s">
        <v>710</v>
      </c>
      <c r="W2420" s="35" t="s">
        <v>8379</v>
      </c>
      <c r="X2420" s="35" t="s">
        <v>8177</v>
      </c>
      <c r="Y2420" s="11"/>
    </row>
    <row r="2421" spans="1:25" ht="293.25" x14ac:dyDescent="0.2">
      <c r="A2421" s="33" t="s">
        <v>8380</v>
      </c>
      <c r="B2421" s="36" t="s">
        <v>700</v>
      </c>
      <c r="C2421" s="35" t="s">
        <v>8173</v>
      </c>
      <c r="D2421" s="35" t="s">
        <v>8232</v>
      </c>
      <c r="E2421" s="94" t="s">
        <v>74</v>
      </c>
      <c r="F2421" s="37" t="s">
        <v>8381</v>
      </c>
      <c r="G2421" s="37" t="s">
        <v>7099</v>
      </c>
      <c r="H2421" s="19">
        <v>44091</v>
      </c>
      <c r="I2421" s="19">
        <v>44698</v>
      </c>
      <c r="J2421" s="19" t="str">
        <f ca="1">IF(Ugovori_OPULJP[[#This Row],[DATUM ZAVRŠETKA OPERACIJE]]&lt;TODAY(),"završen","u provedbi")</f>
        <v>završen</v>
      </c>
      <c r="K2421" s="18" t="s">
        <v>248</v>
      </c>
      <c r="L2421" s="18" t="s">
        <v>248</v>
      </c>
      <c r="M2421" s="42">
        <v>0.85</v>
      </c>
      <c r="N2421" s="42">
        <v>0.15</v>
      </c>
      <c r="O2421" s="27">
        <f>Ugovori_OPULJP[[#This Row],[Bespovratna sredstva - Ukupno (EU+Nac) HRK
= Ukupna ugovorena vrijednost bespovratnih sredstava]]*Ugovori_OPULJP[[#This Row],[EU STOPA SUFINANCIRANJA %
EU CO-FINANCING RATE %]]</f>
        <v>999940</v>
      </c>
      <c r="P2421" s="27">
        <f>Ugovori_OPULJP[[#This Row],[Bespovratna sredstva - Ukupno (EU+Nac) HRK
= Ukupna ugovorena vrijednost bespovratnih sredstava]]*Ugovori_OPULJP[[#This Row],[STOPA NACIONALNOG SUFINANCIRANJA %]]</f>
        <v>176460</v>
      </c>
      <c r="Q2421" s="27">
        <v>1176400</v>
      </c>
      <c r="R2421" s="27">
        <v>0</v>
      </c>
      <c r="S2421" s="27">
        <v>0</v>
      </c>
      <c r="T2421" s="20">
        <f>Ugovori_OPULJP[[#This Row],[Bespovratna sredstva - Ukupno (EU+Nac) HRK
= Ukupna ugovorena vrijednost bespovratnih sredstava]]+Ugovori_OPULJP[[#This Row],[Javni doprinos korisnika - HRK]]+Ugovori_OPULJP[[#This Row],[Privatni doprinos korisnika - HRK]]</f>
        <v>1176400</v>
      </c>
      <c r="U2421" s="17" t="s">
        <v>32</v>
      </c>
      <c r="V2421" s="17" t="s">
        <v>710</v>
      </c>
      <c r="W2421" s="81" t="s">
        <v>8382</v>
      </c>
      <c r="X2421" s="35" t="s">
        <v>8177</v>
      </c>
      <c r="Y2421" s="11"/>
    </row>
    <row r="2422" spans="1:25" ht="267.75" x14ac:dyDescent="0.2">
      <c r="A2422" s="33" t="s">
        <v>8383</v>
      </c>
      <c r="B2422" s="36" t="s">
        <v>700</v>
      </c>
      <c r="C2422" s="35" t="s">
        <v>8173</v>
      </c>
      <c r="D2422" s="35" t="s">
        <v>8232</v>
      </c>
      <c r="E2422" s="94" t="s">
        <v>74</v>
      </c>
      <c r="F2422" s="38" t="s">
        <v>8384</v>
      </c>
      <c r="G2422" s="37" t="s">
        <v>8215</v>
      </c>
      <c r="H2422" s="39">
        <v>44109</v>
      </c>
      <c r="I2422" s="39">
        <v>45021</v>
      </c>
      <c r="J2422" s="19" t="str">
        <f ca="1">IF(Ugovori_OPULJP[[#This Row],[DATUM ZAVRŠETKA OPERACIJE]]&lt;TODAY(),"završen","u provedbi")</f>
        <v>u provedbi</v>
      </c>
      <c r="K2422" s="18" t="s">
        <v>97</v>
      </c>
      <c r="L2422" s="32" t="s">
        <v>97</v>
      </c>
      <c r="M2422" s="42">
        <v>0.85</v>
      </c>
      <c r="N2422" s="42">
        <v>0.15</v>
      </c>
      <c r="O2422" s="27">
        <f>Ugovori_OPULJP[[#This Row],[Bespovratna sredstva - Ukupno (EU+Nac) HRK
= Ukupna ugovorena vrijednost bespovratnih sredstava]]*Ugovori_OPULJP[[#This Row],[EU STOPA SUFINANCIRANJA %
EU CO-FINANCING RATE %]]</f>
        <v>1557676.3060000001</v>
      </c>
      <c r="P2422" s="40">
        <f>Ugovori_OPULJP[[#This Row],[Bespovratna sredstva - Ukupno (EU+Nac) HRK
= Ukupna ugovorena vrijednost bespovratnih sredstava]]*Ugovori_OPULJP[[#This Row],[STOPA NACIONALNOG SUFINANCIRANJA %]]</f>
        <v>274884.054</v>
      </c>
      <c r="Q2422" s="27">
        <v>1832560.36</v>
      </c>
      <c r="R2422" s="40">
        <v>0</v>
      </c>
      <c r="S2422" s="27">
        <v>137864.54999999999</v>
      </c>
      <c r="T2422" s="20">
        <f>Ugovori_OPULJP[[#This Row],[Bespovratna sredstva - Ukupno (EU+Nac) HRK
= Ukupna ugovorena vrijednost bespovratnih sredstava]]+Ugovori_OPULJP[[#This Row],[Javni doprinos korisnika - HRK]]+Ugovori_OPULJP[[#This Row],[Privatni doprinos korisnika - HRK]]</f>
        <v>1970424.9100000001</v>
      </c>
      <c r="U2422" s="17" t="s">
        <v>32</v>
      </c>
      <c r="V2422" s="17" t="s">
        <v>710</v>
      </c>
      <c r="W2422" s="35" t="s">
        <v>8385</v>
      </c>
      <c r="X2422" s="35" t="s">
        <v>8177</v>
      </c>
      <c r="Y2422" s="11"/>
    </row>
    <row r="2423" spans="1:25" ht="280.5" x14ac:dyDescent="0.2">
      <c r="A2423" s="33" t="s">
        <v>8386</v>
      </c>
      <c r="B2423" s="36" t="s">
        <v>700</v>
      </c>
      <c r="C2423" s="35" t="s">
        <v>8173</v>
      </c>
      <c r="D2423" s="35" t="s">
        <v>8232</v>
      </c>
      <c r="E2423" s="94" t="s">
        <v>74</v>
      </c>
      <c r="F2423" s="38" t="s">
        <v>8387</v>
      </c>
      <c r="G2423" s="38" t="s">
        <v>8388</v>
      </c>
      <c r="H2423" s="39">
        <v>44105</v>
      </c>
      <c r="I2423" s="39">
        <v>44470</v>
      </c>
      <c r="J2423" s="19" t="str">
        <f ca="1">IF(Ugovori_OPULJP[[#This Row],[DATUM ZAVRŠETKA OPERACIJE]]&lt;TODAY(),"završen","u provedbi")</f>
        <v>završen</v>
      </c>
      <c r="K2423" s="18" t="s">
        <v>8389</v>
      </c>
      <c r="L2423" s="32" t="s">
        <v>266</v>
      </c>
      <c r="M2423" s="42">
        <v>0.85</v>
      </c>
      <c r="N2423" s="42">
        <v>0.15</v>
      </c>
      <c r="O2423" s="27">
        <f>Ugovori_OPULJP[[#This Row],[Bespovratna sredstva - Ukupno (EU+Nac) HRK
= Ukupna ugovorena vrijednost bespovratnih sredstava]]*Ugovori_OPULJP[[#This Row],[EU STOPA SUFINANCIRANJA %
EU CO-FINANCING RATE %]]</f>
        <v>985983.98599999992</v>
      </c>
      <c r="P2423" s="40">
        <f>Ugovori_OPULJP[[#This Row],[Bespovratna sredstva - Ukupno (EU+Nac) HRK
= Ukupna ugovorena vrijednost bespovratnih sredstava]]*Ugovori_OPULJP[[#This Row],[STOPA NACIONALNOG SUFINANCIRANJA %]]</f>
        <v>173997.17399999997</v>
      </c>
      <c r="Q2423" s="27">
        <v>1159981.1599999999</v>
      </c>
      <c r="R2423" s="40">
        <v>0</v>
      </c>
      <c r="S2423" s="27">
        <v>0</v>
      </c>
      <c r="T2423" s="20">
        <f>Ugovori_OPULJP[[#This Row],[Bespovratna sredstva - Ukupno (EU+Nac) HRK
= Ukupna ugovorena vrijednost bespovratnih sredstava]]+Ugovori_OPULJP[[#This Row],[Javni doprinos korisnika - HRK]]+Ugovori_OPULJP[[#This Row],[Privatni doprinos korisnika - HRK]]</f>
        <v>1159981.1599999999</v>
      </c>
      <c r="U2423" s="17" t="s">
        <v>32</v>
      </c>
      <c r="V2423" s="17" t="s">
        <v>710</v>
      </c>
      <c r="W2423" s="35" t="s">
        <v>8390</v>
      </c>
      <c r="X2423" s="35" t="s">
        <v>8177</v>
      </c>
      <c r="Y2423" s="11"/>
    </row>
    <row r="2424" spans="1:25" ht="306" x14ac:dyDescent="0.2">
      <c r="A2424" s="33" t="s">
        <v>8391</v>
      </c>
      <c r="B2424" s="36" t="s">
        <v>700</v>
      </c>
      <c r="C2424" s="35" t="s">
        <v>8173</v>
      </c>
      <c r="D2424" s="35" t="s">
        <v>8232</v>
      </c>
      <c r="E2424" s="94" t="s">
        <v>74</v>
      </c>
      <c r="F2424" s="38" t="s">
        <v>8392</v>
      </c>
      <c r="G2424" s="38" t="s">
        <v>8393</v>
      </c>
      <c r="H2424" s="39">
        <v>44105</v>
      </c>
      <c r="I2424" s="39">
        <v>45017</v>
      </c>
      <c r="J2424" s="19" t="str">
        <f ca="1">IF(Ugovori_OPULJP[[#This Row],[DATUM ZAVRŠETKA OPERACIJE]]&lt;TODAY(),"završen","u provedbi")</f>
        <v>u provedbi</v>
      </c>
      <c r="K2424" s="18" t="s">
        <v>8394</v>
      </c>
      <c r="L2424" s="32" t="s">
        <v>556</v>
      </c>
      <c r="M2424" s="42">
        <v>0.85</v>
      </c>
      <c r="N2424" s="42">
        <v>0.15</v>
      </c>
      <c r="O2424" s="27">
        <f>Ugovori_OPULJP[[#This Row],[Bespovratna sredstva - Ukupno (EU+Nac) HRK
= Ukupna ugovorena vrijednost bespovratnih sredstava]]*Ugovori_OPULJP[[#This Row],[EU STOPA SUFINANCIRANJA %
EU CO-FINANCING RATE %]]</f>
        <v>998472.6449999999</v>
      </c>
      <c r="P2424" s="40">
        <f>Ugovori_OPULJP[[#This Row],[Bespovratna sredstva - Ukupno (EU+Nac) HRK
= Ukupna ugovorena vrijednost bespovratnih sredstava]]*Ugovori_OPULJP[[#This Row],[STOPA NACIONALNOG SUFINANCIRANJA %]]</f>
        <v>176201.05499999999</v>
      </c>
      <c r="Q2424" s="27">
        <v>1174673.7</v>
      </c>
      <c r="R2424" s="40">
        <v>0</v>
      </c>
      <c r="S2424" s="27">
        <v>0</v>
      </c>
      <c r="T2424" s="20">
        <f>Ugovori_OPULJP[[#This Row],[Bespovratna sredstva - Ukupno (EU+Nac) HRK
= Ukupna ugovorena vrijednost bespovratnih sredstava]]+Ugovori_OPULJP[[#This Row],[Javni doprinos korisnika - HRK]]+Ugovori_OPULJP[[#This Row],[Privatni doprinos korisnika - HRK]]</f>
        <v>1174673.7</v>
      </c>
      <c r="U2424" s="17" t="s">
        <v>32</v>
      </c>
      <c r="V2424" s="17" t="s">
        <v>710</v>
      </c>
      <c r="W2424" s="35" t="s">
        <v>8395</v>
      </c>
      <c r="X2424" s="35" t="s">
        <v>8177</v>
      </c>
      <c r="Y2424" s="11"/>
    </row>
    <row r="2425" spans="1:25" ht="242.25" x14ac:dyDescent="0.2">
      <c r="A2425" s="33" t="s">
        <v>8396</v>
      </c>
      <c r="B2425" s="36" t="s">
        <v>700</v>
      </c>
      <c r="C2425" s="35" t="s">
        <v>8173</v>
      </c>
      <c r="D2425" s="35" t="s">
        <v>8232</v>
      </c>
      <c r="E2425" s="94" t="s">
        <v>74</v>
      </c>
      <c r="F2425" s="38" t="s">
        <v>8397</v>
      </c>
      <c r="G2425" s="37" t="s">
        <v>2509</v>
      </c>
      <c r="H2425" s="39">
        <v>44105</v>
      </c>
      <c r="I2425" s="39">
        <v>45017</v>
      </c>
      <c r="J2425" s="19" t="str">
        <f ca="1">IF(Ugovori_OPULJP[[#This Row],[DATUM ZAVRŠETKA OPERACIJE]]&lt;TODAY(),"završen","u provedbi")</f>
        <v>u provedbi</v>
      </c>
      <c r="K2425" s="18" t="s">
        <v>324</v>
      </c>
      <c r="L2425" s="32" t="s">
        <v>324</v>
      </c>
      <c r="M2425" s="42">
        <v>0.85</v>
      </c>
      <c r="N2425" s="42">
        <v>0.15</v>
      </c>
      <c r="O2425" s="27">
        <f>Ugovori_OPULJP[[#This Row],[Bespovratna sredstva - Ukupno (EU+Nac) HRK
= Ukupna ugovorena vrijednost bespovratnih sredstava]]*Ugovori_OPULJP[[#This Row],[EU STOPA SUFINANCIRANJA %
EU CO-FINANCING RATE %]]</f>
        <v>1010840.7399999999</v>
      </c>
      <c r="P2425" s="40">
        <f>Ugovori_OPULJP[[#This Row],[Bespovratna sredstva - Ukupno (EU+Nac) HRK
= Ukupna ugovorena vrijednost bespovratnih sredstava]]*Ugovori_OPULJP[[#This Row],[STOPA NACIONALNOG SUFINANCIRANJA %]]</f>
        <v>178383.65999999997</v>
      </c>
      <c r="Q2425" s="27">
        <v>1189224.3999999999</v>
      </c>
      <c r="R2425" s="40">
        <v>0</v>
      </c>
      <c r="S2425" s="27">
        <v>0</v>
      </c>
      <c r="T2425" s="20">
        <f>Ugovori_OPULJP[[#This Row],[Bespovratna sredstva - Ukupno (EU+Nac) HRK
= Ukupna ugovorena vrijednost bespovratnih sredstava]]+Ugovori_OPULJP[[#This Row],[Javni doprinos korisnika - HRK]]+Ugovori_OPULJP[[#This Row],[Privatni doprinos korisnika - HRK]]</f>
        <v>1189224.3999999999</v>
      </c>
      <c r="U2425" s="17" t="s">
        <v>32</v>
      </c>
      <c r="V2425" s="17" t="s">
        <v>710</v>
      </c>
      <c r="W2425" s="35" t="s">
        <v>8398</v>
      </c>
      <c r="X2425" s="35" t="s">
        <v>8177</v>
      </c>
      <c r="Y2425" s="11"/>
    </row>
    <row r="2426" spans="1:25" ht="255" x14ac:dyDescent="0.2">
      <c r="A2426" s="33" t="s">
        <v>8399</v>
      </c>
      <c r="B2426" s="36" t="s">
        <v>700</v>
      </c>
      <c r="C2426" s="35" t="s">
        <v>8173</v>
      </c>
      <c r="D2426" s="35" t="s">
        <v>8232</v>
      </c>
      <c r="E2426" s="94" t="s">
        <v>74</v>
      </c>
      <c r="F2426" s="38" t="s">
        <v>8400</v>
      </c>
      <c r="G2426" s="37" t="s">
        <v>2599</v>
      </c>
      <c r="H2426" s="39">
        <v>44109</v>
      </c>
      <c r="I2426" s="39">
        <v>44839</v>
      </c>
      <c r="J2426" s="19" t="str">
        <f ca="1">IF(Ugovori_OPULJP[[#This Row],[DATUM ZAVRŠETKA OPERACIJE]]&lt;TODAY(),"završen","u provedbi")</f>
        <v>u provedbi</v>
      </c>
      <c r="K2426" s="18" t="s">
        <v>97</v>
      </c>
      <c r="L2426" s="32" t="s">
        <v>97</v>
      </c>
      <c r="M2426" s="42">
        <v>0.85</v>
      </c>
      <c r="N2426" s="42">
        <v>0.15</v>
      </c>
      <c r="O2426" s="27">
        <f>Ugovori_OPULJP[[#This Row],[Bespovratna sredstva - Ukupno (EU+Nac) HRK
= Ukupna ugovorena vrijednost bespovratnih sredstava]]*Ugovori_OPULJP[[#This Row],[EU STOPA SUFINANCIRANJA %
EU CO-FINANCING RATE %]]</f>
        <v>916222.1399999999</v>
      </c>
      <c r="P2426" s="40">
        <f>Ugovori_OPULJP[[#This Row],[Bespovratna sredstva - Ukupno (EU+Nac) HRK
= Ukupna ugovorena vrijednost bespovratnih sredstava]]*Ugovori_OPULJP[[#This Row],[STOPA NACIONALNOG SUFINANCIRANJA %]]</f>
        <v>161686.25999999998</v>
      </c>
      <c r="Q2426" s="27">
        <v>1077908.3999999999</v>
      </c>
      <c r="R2426" s="40">
        <v>0</v>
      </c>
      <c r="S2426" s="27">
        <v>0</v>
      </c>
      <c r="T2426" s="20">
        <f>Ugovori_OPULJP[[#This Row],[Bespovratna sredstva - Ukupno (EU+Nac) HRK
= Ukupna ugovorena vrijednost bespovratnih sredstava]]+Ugovori_OPULJP[[#This Row],[Javni doprinos korisnika - HRK]]+Ugovori_OPULJP[[#This Row],[Privatni doprinos korisnika - HRK]]</f>
        <v>1077908.3999999999</v>
      </c>
      <c r="U2426" s="17" t="s">
        <v>32</v>
      </c>
      <c r="V2426" s="17" t="s">
        <v>710</v>
      </c>
      <c r="W2426" s="35" t="s">
        <v>8401</v>
      </c>
      <c r="X2426" s="35" t="s">
        <v>8177</v>
      </c>
      <c r="Y2426" s="11"/>
    </row>
    <row r="2427" spans="1:25" ht="255" x14ac:dyDescent="0.2">
      <c r="A2427" s="33" t="s">
        <v>8402</v>
      </c>
      <c r="B2427" s="36" t="s">
        <v>700</v>
      </c>
      <c r="C2427" s="35" t="s">
        <v>8173</v>
      </c>
      <c r="D2427" s="35" t="s">
        <v>8232</v>
      </c>
      <c r="E2427" s="94" t="s">
        <v>74</v>
      </c>
      <c r="F2427" s="38" t="s">
        <v>8403</v>
      </c>
      <c r="G2427" s="38" t="s">
        <v>8404</v>
      </c>
      <c r="H2427" s="39">
        <v>44105</v>
      </c>
      <c r="I2427" s="39">
        <v>44835</v>
      </c>
      <c r="J2427" s="19" t="str">
        <f ca="1">IF(Ugovori_OPULJP[[#This Row],[DATUM ZAVRŠETKA OPERACIJE]]&lt;TODAY(),"završen","u provedbi")</f>
        <v>u provedbi</v>
      </c>
      <c r="K2427" s="18" t="s">
        <v>8405</v>
      </c>
      <c r="L2427" s="32" t="s">
        <v>556</v>
      </c>
      <c r="M2427" s="42">
        <v>0.85</v>
      </c>
      <c r="N2427" s="42">
        <v>0.15</v>
      </c>
      <c r="O2427" s="27">
        <f>Ugovori_OPULJP[[#This Row],[Bespovratna sredstva - Ukupno (EU+Nac) HRK
= Ukupna ugovorena vrijednost bespovratnih sredstava]]*Ugovori_OPULJP[[#This Row],[EU STOPA SUFINANCIRANJA %
EU CO-FINANCING RATE %]]</f>
        <v>1000070.118</v>
      </c>
      <c r="P2427" s="40">
        <f>Ugovori_OPULJP[[#This Row],[Bespovratna sredstva - Ukupno (EU+Nac) HRK
= Ukupna ugovorena vrijednost bespovratnih sredstava]]*Ugovori_OPULJP[[#This Row],[STOPA NACIONALNOG SUFINANCIRANJA %]]</f>
        <v>176482.962</v>
      </c>
      <c r="Q2427" s="27">
        <v>1176553.08</v>
      </c>
      <c r="R2427" s="40">
        <v>0</v>
      </c>
      <c r="S2427" s="27">
        <v>0</v>
      </c>
      <c r="T2427" s="20">
        <f>Ugovori_OPULJP[[#This Row],[Bespovratna sredstva - Ukupno (EU+Nac) HRK
= Ukupna ugovorena vrijednost bespovratnih sredstava]]+Ugovori_OPULJP[[#This Row],[Javni doprinos korisnika - HRK]]+Ugovori_OPULJP[[#This Row],[Privatni doprinos korisnika - HRK]]</f>
        <v>1176553.08</v>
      </c>
      <c r="U2427" s="17" t="s">
        <v>32</v>
      </c>
      <c r="V2427" s="17" t="s">
        <v>710</v>
      </c>
      <c r="W2427" s="35" t="s">
        <v>8406</v>
      </c>
      <c r="X2427" s="35" t="s">
        <v>8177</v>
      </c>
      <c r="Y2427" s="11"/>
    </row>
    <row r="2428" spans="1:25" ht="280.5" x14ac:dyDescent="0.2">
      <c r="A2428" s="33" t="s">
        <v>8407</v>
      </c>
      <c r="B2428" s="36" t="s">
        <v>700</v>
      </c>
      <c r="C2428" s="35" t="s">
        <v>8173</v>
      </c>
      <c r="D2428" s="35" t="s">
        <v>8232</v>
      </c>
      <c r="E2428" s="94" t="s">
        <v>74</v>
      </c>
      <c r="F2428" s="37" t="s">
        <v>8408</v>
      </c>
      <c r="G2428" s="37" t="s">
        <v>8409</v>
      </c>
      <c r="H2428" s="19">
        <v>44103</v>
      </c>
      <c r="I2428" s="19">
        <v>44833</v>
      </c>
      <c r="J2428" s="19" t="str">
        <f ca="1">IF(Ugovori_OPULJP[[#This Row],[DATUM ZAVRŠETKA OPERACIJE]]&lt;TODAY(),"završen","u provedbi")</f>
        <v>u provedbi</v>
      </c>
      <c r="K2428" s="18" t="s">
        <v>8410</v>
      </c>
      <c r="L2428" s="18" t="s">
        <v>31</v>
      </c>
      <c r="M2428" s="42">
        <v>0.85</v>
      </c>
      <c r="N2428" s="42">
        <v>0.15</v>
      </c>
      <c r="O2428" s="27">
        <f>Ugovori_OPULJP[[#This Row],[Bespovratna sredstva - Ukupno (EU+Nac) HRK
= Ukupna ugovorena vrijednost bespovratnih sredstava]]*Ugovori_OPULJP[[#This Row],[EU STOPA SUFINANCIRANJA %
EU CO-FINANCING RATE %]]</f>
        <v>938417.11049999984</v>
      </c>
      <c r="P2428" s="27">
        <f>Ugovori_OPULJP[[#This Row],[Bespovratna sredstva - Ukupno (EU+Nac) HRK
= Ukupna ugovorena vrijednost bespovratnih sredstava]]*Ugovori_OPULJP[[#This Row],[STOPA NACIONALNOG SUFINANCIRANJA %]]</f>
        <v>165603.01949999997</v>
      </c>
      <c r="Q2428" s="27">
        <v>1104020.1299999999</v>
      </c>
      <c r="R2428" s="27">
        <v>0</v>
      </c>
      <c r="S2428" s="27">
        <v>0</v>
      </c>
      <c r="T2428" s="20">
        <f>Ugovori_OPULJP[[#This Row],[Bespovratna sredstva - Ukupno (EU+Nac) HRK
= Ukupna ugovorena vrijednost bespovratnih sredstava]]+Ugovori_OPULJP[[#This Row],[Javni doprinos korisnika - HRK]]+Ugovori_OPULJP[[#This Row],[Privatni doprinos korisnika - HRK]]</f>
        <v>1104020.1299999999</v>
      </c>
      <c r="U2428" s="17" t="s">
        <v>32</v>
      </c>
      <c r="V2428" s="17" t="s">
        <v>710</v>
      </c>
      <c r="W2428" s="81" t="s">
        <v>8411</v>
      </c>
      <c r="X2428" s="35" t="s">
        <v>8177</v>
      </c>
      <c r="Y2428" s="11"/>
    </row>
    <row r="2429" spans="1:25" ht="293.25" x14ac:dyDescent="0.2">
      <c r="A2429" s="33" t="s">
        <v>8412</v>
      </c>
      <c r="B2429" s="36" t="s">
        <v>700</v>
      </c>
      <c r="C2429" s="35" t="s">
        <v>8173</v>
      </c>
      <c r="D2429" s="35" t="s">
        <v>8232</v>
      </c>
      <c r="E2429" s="94" t="s">
        <v>74</v>
      </c>
      <c r="F2429" s="38" t="s">
        <v>8413</v>
      </c>
      <c r="G2429" s="38" t="s">
        <v>8414</v>
      </c>
      <c r="H2429" s="39">
        <v>44109</v>
      </c>
      <c r="I2429" s="39">
        <v>45021</v>
      </c>
      <c r="J2429" s="19" t="str">
        <f ca="1">IF(Ugovori_OPULJP[[#This Row],[DATUM ZAVRŠETKA OPERACIJE]]&lt;TODAY(),"završen","u provedbi")</f>
        <v>u provedbi</v>
      </c>
      <c r="K2429" s="18" t="s">
        <v>97</v>
      </c>
      <c r="L2429" s="32" t="s">
        <v>97</v>
      </c>
      <c r="M2429" s="42">
        <v>0.85</v>
      </c>
      <c r="N2429" s="42">
        <v>0.15</v>
      </c>
      <c r="O2429" s="27">
        <f>Ugovori_OPULJP[[#This Row],[Bespovratna sredstva - Ukupno (EU+Nac) HRK
= Ukupna ugovorena vrijednost bespovratnih sredstava]]*Ugovori_OPULJP[[#This Row],[EU STOPA SUFINANCIRANJA %
EU CO-FINANCING RATE %]]</f>
        <v>917722.90850000002</v>
      </c>
      <c r="P2429" s="40">
        <f>Ugovori_OPULJP[[#This Row],[Bespovratna sredstva - Ukupno (EU+Nac) HRK
= Ukupna ugovorena vrijednost bespovratnih sredstava]]*Ugovori_OPULJP[[#This Row],[STOPA NACIONALNOG SUFINANCIRANJA %]]</f>
        <v>161951.10149999999</v>
      </c>
      <c r="Q2429" s="27">
        <v>1079674.01</v>
      </c>
      <c r="R2429" s="40">
        <v>0</v>
      </c>
      <c r="S2429" s="27">
        <v>0</v>
      </c>
      <c r="T2429" s="20">
        <f>Ugovori_OPULJP[[#This Row],[Bespovratna sredstva - Ukupno (EU+Nac) HRK
= Ukupna ugovorena vrijednost bespovratnih sredstava]]+Ugovori_OPULJP[[#This Row],[Javni doprinos korisnika - HRK]]+Ugovori_OPULJP[[#This Row],[Privatni doprinos korisnika - HRK]]</f>
        <v>1079674.01</v>
      </c>
      <c r="U2429" s="17" t="s">
        <v>32</v>
      </c>
      <c r="V2429" s="17" t="s">
        <v>710</v>
      </c>
      <c r="W2429" s="35" t="s">
        <v>8415</v>
      </c>
      <c r="X2429" s="35" t="s">
        <v>8177</v>
      </c>
      <c r="Y2429" s="11"/>
    </row>
    <row r="2430" spans="1:25" ht="306" x14ac:dyDescent="0.2">
      <c r="A2430" s="33" t="s">
        <v>8416</v>
      </c>
      <c r="B2430" s="36" t="s">
        <v>700</v>
      </c>
      <c r="C2430" s="35" t="s">
        <v>8173</v>
      </c>
      <c r="D2430" s="35" t="s">
        <v>8232</v>
      </c>
      <c r="E2430" s="94" t="s">
        <v>74</v>
      </c>
      <c r="F2430" s="37" t="s">
        <v>12931</v>
      </c>
      <c r="G2430" s="37" t="s">
        <v>8417</v>
      </c>
      <c r="H2430" s="19">
        <v>44091</v>
      </c>
      <c r="I2430" s="19">
        <v>44821</v>
      </c>
      <c r="J2430" s="19" t="str">
        <f ca="1">IF(Ugovori_OPULJP[[#This Row],[DATUM ZAVRŠETKA OPERACIJE]]&lt;TODAY(),"završen","u provedbi")</f>
        <v>u provedbi</v>
      </c>
      <c r="K2430" s="18" t="s">
        <v>248</v>
      </c>
      <c r="L2430" s="18" t="s">
        <v>248</v>
      </c>
      <c r="M2430" s="42">
        <v>0.85</v>
      </c>
      <c r="N2430" s="42">
        <v>0.15</v>
      </c>
      <c r="O2430" s="27">
        <f>Ugovori_OPULJP[[#This Row],[Bespovratna sredstva - Ukupno (EU+Nac) HRK
= Ukupna ugovorena vrijednost bespovratnih sredstava]]*Ugovori_OPULJP[[#This Row],[EU STOPA SUFINANCIRANJA %
EU CO-FINANCING RATE %]]</f>
        <v>604281.728</v>
      </c>
      <c r="P2430" s="27">
        <f>Ugovori_OPULJP[[#This Row],[Bespovratna sredstva - Ukupno (EU+Nac) HRK
= Ukupna ugovorena vrijednost bespovratnih sredstava]]*Ugovori_OPULJP[[#This Row],[STOPA NACIONALNOG SUFINANCIRANJA %]]</f>
        <v>106637.952</v>
      </c>
      <c r="Q2430" s="27">
        <v>710919.68000000005</v>
      </c>
      <c r="R2430" s="27">
        <v>0</v>
      </c>
      <c r="S2430" s="27">
        <v>59950</v>
      </c>
      <c r="T2430" s="20">
        <f>Ugovori_OPULJP[[#This Row],[Bespovratna sredstva - Ukupno (EU+Nac) HRK
= Ukupna ugovorena vrijednost bespovratnih sredstava]]+Ugovori_OPULJP[[#This Row],[Javni doprinos korisnika - HRK]]+Ugovori_OPULJP[[#This Row],[Privatni doprinos korisnika - HRK]]</f>
        <v>770869.68</v>
      </c>
      <c r="U2430" s="17" t="s">
        <v>32</v>
      </c>
      <c r="V2430" s="17" t="s">
        <v>710</v>
      </c>
      <c r="W2430" s="81" t="s">
        <v>8418</v>
      </c>
      <c r="X2430" s="35" t="s">
        <v>8177</v>
      </c>
      <c r="Y2430" s="11"/>
    </row>
    <row r="2431" spans="1:25" ht="280.5" x14ac:dyDescent="0.2">
      <c r="A2431" s="28" t="s">
        <v>8419</v>
      </c>
      <c r="B2431" s="26" t="s">
        <v>700</v>
      </c>
      <c r="C2431" s="35" t="s">
        <v>8173</v>
      </c>
      <c r="D2431" s="35" t="s">
        <v>8232</v>
      </c>
      <c r="E2431" s="94" t="s">
        <v>74</v>
      </c>
      <c r="F2431" s="23" t="s">
        <v>8420</v>
      </c>
      <c r="G2431" s="23" t="s">
        <v>8421</v>
      </c>
      <c r="H2431" s="29">
        <v>44267</v>
      </c>
      <c r="I2431" s="29">
        <v>44997</v>
      </c>
      <c r="J2431" s="29" t="str">
        <f ca="1">IF(Ugovori_OPULJP[[#This Row],[DATUM ZAVRŠETKA OPERACIJE]]&lt;TODAY(),"završen","u provedbi")</f>
        <v>u provedbi</v>
      </c>
      <c r="K2431" s="22" t="s">
        <v>248</v>
      </c>
      <c r="L2431" s="22" t="s">
        <v>248</v>
      </c>
      <c r="M2431" s="42">
        <v>0.85</v>
      </c>
      <c r="N2431" s="42">
        <v>0.15</v>
      </c>
      <c r="O2431" s="27">
        <f>Ugovori_OPULJP[[#This Row],[Bespovratna sredstva - Ukupno (EU+Nac) HRK
= Ukupna ugovorena vrijednost bespovratnih sredstava]]*Ugovori_OPULJP[[#This Row],[EU STOPA SUFINANCIRANJA %
EU CO-FINANCING RATE %]]</f>
        <v>1617656.76</v>
      </c>
      <c r="P2431" s="27">
        <f>Ugovori_OPULJP[[#This Row],[Bespovratna sredstva - Ukupno (EU+Nac) HRK
= Ukupna ugovorena vrijednost bespovratnih sredstava]]*Ugovori_OPULJP[[#This Row],[STOPA NACIONALNOG SUFINANCIRANJA %]]</f>
        <v>285468.84000000003</v>
      </c>
      <c r="Q2431" s="27">
        <v>1903125.6</v>
      </c>
      <c r="R2431" s="27">
        <v>0</v>
      </c>
      <c r="S2431" s="27">
        <v>131324</v>
      </c>
      <c r="T2431" s="20">
        <f>Ugovori_OPULJP[[#This Row],[Bespovratna sredstva - Ukupno (EU+Nac) HRK
= Ukupna ugovorena vrijednost bespovratnih sredstava]]+Ugovori_OPULJP[[#This Row],[Javni doprinos korisnika - HRK]]+Ugovori_OPULJP[[#This Row],[Privatni doprinos korisnika - HRK]]</f>
        <v>2034449.6</v>
      </c>
      <c r="U2431" s="44" t="s">
        <v>32</v>
      </c>
      <c r="V2431" s="44" t="s">
        <v>710</v>
      </c>
      <c r="W2431" s="21" t="s">
        <v>8422</v>
      </c>
      <c r="X2431" s="21" t="s">
        <v>8177</v>
      </c>
      <c r="Y2431" s="11"/>
    </row>
    <row r="2432" spans="1:25" ht="165.75" x14ac:dyDescent="0.2">
      <c r="A2432" s="28" t="s">
        <v>8423</v>
      </c>
      <c r="B2432" s="26" t="s">
        <v>700</v>
      </c>
      <c r="C2432" s="35" t="s">
        <v>8173</v>
      </c>
      <c r="D2432" s="35" t="s">
        <v>8232</v>
      </c>
      <c r="E2432" s="94" t="s">
        <v>74</v>
      </c>
      <c r="F2432" s="23" t="s">
        <v>8424</v>
      </c>
      <c r="G2432" s="23" t="s">
        <v>8425</v>
      </c>
      <c r="H2432" s="29">
        <v>44267</v>
      </c>
      <c r="I2432" s="29">
        <v>44877</v>
      </c>
      <c r="J2432" s="29" t="str">
        <f ca="1">IF(Ugovori_OPULJP[[#This Row],[DATUM ZAVRŠETKA OPERACIJE]]&lt;TODAY(),"završen","u provedbi")</f>
        <v>u provedbi</v>
      </c>
      <c r="K2432" s="22" t="s">
        <v>248</v>
      </c>
      <c r="L2432" s="22" t="s">
        <v>248</v>
      </c>
      <c r="M2432" s="42">
        <v>0.85</v>
      </c>
      <c r="N2432" s="42">
        <v>0.15</v>
      </c>
      <c r="O2432" s="27">
        <f>Ugovori_OPULJP[[#This Row],[Bespovratna sredstva - Ukupno (EU+Nac) HRK
= Ukupna ugovorena vrijednost bespovratnih sredstava]]*Ugovori_OPULJP[[#This Row],[EU STOPA SUFINANCIRANJA %
EU CO-FINANCING RATE %]]</f>
        <v>1386847.25</v>
      </c>
      <c r="P2432" s="27">
        <f>Ugovori_OPULJP[[#This Row],[Bespovratna sredstva - Ukupno (EU+Nac) HRK
= Ukupna ugovorena vrijednost bespovratnih sredstava]]*Ugovori_OPULJP[[#This Row],[STOPA NACIONALNOG SUFINANCIRANJA %]]</f>
        <v>244737.75</v>
      </c>
      <c r="Q2432" s="27">
        <v>1631585</v>
      </c>
      <c r="R2432" s="27">
        <v>0</v>
      </c>
      <c r="S2432" s="27">
        <v>164000</v>
      </c>
      <c r="T2432" s="20">
        <f>Ugovori_OPULJP[[#This Row],[Bespovratna sredstva - Ukupno (EU+Nac) HRK
= Ukupna ugovorena vrijednost bespovratnih sredstava]]+Ugovori_OPULJP[[#This Row],[Javni doprinos korisnika - HRK]]+Ugovori_OPULJP[[#This Row],[Privatni doprinos korisnika - HRK]]</f>
        <v>1795585</v>
      </c>
      <c r="U2432" s="44" t="s">
        <v>32</v>
      </c>
      <c r="V2432" s="44" t="s">
        <v>710</v>
      </c>
      <c r="W2432" s="21" t="s">
        <v>8426</v>
      </c>
      <c r="X2432" s="21" t="s">
        <v>8177</v>
      </c>
      <c r="Y2432" s="11"/>
    </row>
    <row r="2433" spans="1:25" ht="242.25" x14ac:dyDescent="0.2">
      <c r="A2433" s="28" t="s">
        <v>8427</v>
      </c>
      <c r="B2433" s="26" t="s">
        <v>700</v>
      </c>
      <c r="C2433" s="35" t="s">
        <v>8173</v>
      </c>
      <c r="D2433" s="35" t="s">
        <v>8232</v>
      </c>
      <c r="E2433" s="94" t="s">
        <v>74</v>
      </c>
      <c r="F2433" s="23" t="s">
        <v>8428</v>
      </c>
      <c r="G2433" s="23" t="s">
        <v>8429</v>
      </c>
      <c r="H2433" s="29">
        <v>44264</v>
      </c>
      <c r="I2433" s="29">
        <v>44935</v>
      </c>
      <c r="J2433" s="29" t="str">
        <f ca="1">IF(Ugovori_OPULJP[[#This Row],[DATUM ZAVRŠETKA OPERACIJE]]&lt;TODAY(),"završen","u provedbi")</f>
        <v>u provedbi</v>
      </c>
      <c r="K2433" s="22" t="s">
        <v>31</v>
      </c>
      <c r="L2433" s="22" t="s">
        <v>31</v>
      </c>
      <c r="M2433" s="42">
        <v>0.85</v>
      </c>
      <c r="N2433" s="42">
        <v>0.15</v>
      </c>
      <c r="O2433" s="27">
        <f>Ugovori_OPULJP[[#This Row],[Bespovratna sredstva - Ukupno (EU+Nac) HRK
= Ukupna ugovorena vrijednost bespovratnih sredstava]]*Ugovori_OPULJP[[#This Row],[EU STOPA SUFINANCIRANJA %
EU CO-FINANCING RATE %]]</f>
        <v>1304609.5374999999</v>
      </c>
      <c r="P2433" s="27">
        <f>Ugovori_OPULJP[[#This Row],[Bespovratna sredstva - Ukupno (EU+Nac) HRK
= Ukupna ugovorena vrijednost bespovratnih sredstava]]*Ugovori_OPULJP[[#This Row],[STOPA NACIONALNOG SUFINANCIRANJA %]]</f>
        <v>230225.21249999999</v>
      </c>
      <c r="Q2433" s="27">
        <v>1534834.75</v>
      </c>
      <c r="R2433" s="27">
        <v>0</v>
      </c>
      <c r="S2433" s="27">
        <v>230600</v>
      </c>
      <c r="T2433" s="20">
        <f>Ugovori_OPULJP[[#This Row],[Bespovratna sredstva - Ukupno (EU+Nac) HRK
= Ukupna ugovorena vrijednost bespovratnih sredstava]]+Ugovori_OPULJP[[#This Row],[Javni doprinos korisnika - HRK]]+Ugovori_OPULJP[[#This Row],[Privatni doprinos korisnika - HRK]]</f>
        <v>1765434.75</v>
      </c>
      <c r="U2433" s="44" t="s">
        <v>32</v>
      </c>
      <c r="V2433" s="44" t="s">
        <v>710</v>
      </c>
      <c r="W2433" s="21" t="s">
        <v>8430</v>
      </c>
      <c r="X2433" s="21" t="s">
        <v>8177</v>
      </c>
      <c r="Y2433" s="11"/>
    </row>
    <row r="2434" spans="1:25" ht="216.75" x14ac:dyDescent="0.2">
      <c r="A2434" s="33" t="s">
        <v>8431</v>
      </c>
      <c r="B2434" s="36" t="s">
        <v>700</v>
      </c>
      <c r="C2434" s="35" t="s">
        <v>8173</v>
      </c>
      <c r="D2434" s="35" t="s">
        <v>8232</v>
      </c>
      <c r="E2434" s="94" t="s">
        <v>74</v>
      </c>
      <c r="F2434" s="38" t="s">
        <v>8432</v>
      </c>
      <c r="G2434" s="38" t="s">
        <v>8433</v>
      </c>
      <c r="H2434" s="39">
        <v>44105</v>
      </c>
      <c r="I2434" s="39">
        <v>45017</v>
      </c>
      <c r="J2434" s="19" t="str">
        <f ca="1">IF(Ugovori_OPULJP[[#This Row],[DATUM ZAVRŠETKA OPERACIJE]]&lt;TODAY(),"završen","u provedbi")</f>
        <v>u provedbi</v>
      </c>
      <c r="K2434" s="18" t="s">
        <v>31</v>
      </c>
      <c r="L2434" s="32" t="s">
        <v>31</v>
      </c>
      <c r="M2434" s="42">
        <v>0.85</v>
      </c>
      <c r="N2434" s="42">
        <v>0.15</v>
      </c>
      <c r="O2434" s="27">
        <f>Ugovori_OPULJP[[#This Row],[Bespovratna sredstva - Ukupno (EU+Nac) HRK
= Ukupna ugovorena vrijednost bespovratnih sredstava]]*Ugovori_OPULJP[[#This Row],[EU STOPA SUFINANCIRANJA %
EU CO-FINANCING RATE %]]</f>
        <v>955986.78899999999</v>
      </c>
      <c r="P2434" s="40">
        <f>Ugovori_OPULJP[[#This Row],[Bespovratna sredstva - Ukupno (EU+Nac) HRK
= Ukupna ugovorena vrijednost bespovratnih sredstava]]*Ugovori_OPULJP[[#This Row],[STOPA NACIONALNOG SUFINANCIRANJA %]]</f>
        <v>168703.55100000001</v>
      </c>
      <c r="Q2434" s="27">
        <v>1124690.3400000001</v>
      </c>
      <c r="R2434" s="40">
        <v>0</v>
      </c>
      <c r="S2434" s="27">
        <v>452306.24</v>
      </c>
      <c r="T2434" s="20">
        <f>Ugovori_OPULJP[[#This Row],[Bespovratna sredstva - Ukupno (EU+Nac) HRK
= Ukupna ugovorena vrijednost bespovratnih sredstava]]+Ugovori_OPULJP[[#This Row],[Javni doprinos korisnika - HRK]]+Ugovori_OPULJP[[#This Row],[Privatni doprinos korisnika - HRK]]</f>
        <v>1576996.58</v>
      </c>
      <c r="U2434" s="17" t="s">
        <v>32</v>
      </c>
      <c r="V2434" s="17" t="s">
        <v>710</v>
      </c>
      <c r="W2434" s="35" t="s">
        <v>8434</v>
      </c>
      <c r="X2434" s="35" t="s">
        <v>8177</v>
      </c>
      <c r="Y2434" s="11"/>
    </row>
    <row r="2435" spans="1:25" ht="229.5" x14ac:dyDescent="0.2">
      <c r="A2435" s="28" t="s">
        <v>8435</v>
      </c>
      <c r="B2435" s="26" t="s">
        <v>700</v>
      </c>
      <c r="C2435" s="35" t="s">
        <v>8173</v>
      </c>
      <c r="D2435" s="35" t="s">
        <v>8232</v>
      </c>
      <c r="E2435" s="94" t="s">
        <v>74</v>
      </c>
      <c r="F2435" s="23" t="s">
        <v>8436</v>
      </c>
      <c r="G2435" s="23" t="s">
        <v>8437</v>
      </c>
      <c r="H2435" s="29">
        <v>44267</v>
      </c>
      <c r="I2435" s="29">
        <v>44997</v>
      </c>
      <c r="J2435" s="29" t="str">
        <f ca="1">IF(Ugovori_OPULJP[[#This Row],[DATUM ZAVRŠETKA OPERACIJE]]&lt;TODAY(),"završen","u provedbi")</f>
        <v>u provedbi</v>
      </c>
      <c r="K2435" s="22" t="s">
        <v>8438</v>
      </c>
      <c r="L2435" s="22" t="s">
        <v>560</v>
      </c>
      <c r="M2435" s="42">
        <v>0.85</v>
      </c>
      <c r="N2435" s="42">
        <v>0.15</v>
      </c>
      <c r="O2435" s="27">
        <f>Ugovori_OPULJP[[#This Row],[Bespovratna sredstva - Ukupno (EU+Nac) HRK
= Ukupna ugovorena vrijednost bespovratnih sredstava]]*Ugovori_OPULJP[[#This Row],[EU STOPA SUFINANCIRANJA %
EU CO-FINANCING RATE %]]</f>
        <v>583701.50250000006</v>
      </c>
      <c r="P2435" s="27">
        <f>Ugovori_OPULJP[[#This Row],[Bespovratna sredstva - Ukupno (EU+Nac) HRK
= Ukupna ugovorena vrijednost bespovratnih sredstava]]*Ugovori_OPULJP[[#This Row],[STOPA NACIONALNOG SUFINANCIRANJA %]]</f>
        <v>103006.14750000001</v>
      </c>
      <c r="Q2435" s="27">
        <v>686707.65</v>
      </c>
      <c r="R2435" s="27">
        <v>0</v>
      </c>
      <c r="S2435" s="27">
        <v>121736.58</v>
      </c>
      <c r="T2435" s="20">
        <f>Ugovori_OPULJP[[#This Row],[Bespovratna sredstva - Ukupno (EU+Nac) HRK
= Ukupna ugovorena vrijednost bespovratnih sredstava]]+Ugovori_OPULJP[[#This Row],[Javni doprinos korisnika - HRK]]+Ugovori_OPULJP[[#This Row],[Privatni doprinos korisnika - HRK]]</f>
        <v>808444.23</v>
      </c>
      <c r="U2435" s="44" t="s">
        <v>32</v>
      </c>
      <c r="V2435" s="44" t="s">
        <v>710</v>
      </c>
      <c r="W2435" s="21" t="s">
        <v>8439</v>
      </c>
      <c r="X2435" s="21" t="s">
        <v>8177</v>
      </c>
      <c r="Y2435" s="11"/>
    </row>
    <row r="2436" spans="1:25" ht="267.75" x14ac:dyDescent="0.2">
      <c r="A2436" s="28" t="s">
        <v>8440</v>
      </c>
      <c r="B2436" s="26" t="s">
        <v>700</v>
      </c>
      <c r="C2436" s="21" t="s">
        <v>8173</v>
      </c>
      <c r="D2436" s="21" t="s">
        <v>8232</v>
      </c>
      <c r="E2436" s="44" t="s">
        <v>74</v>
      </c>
      <c r="F2436" s="23" t="s">
        <v>8441</v>
      </c>
      <c r="G2436" s="23" t="s">
        <v>8442</v>
      </c>
      <c r="H2436" s="29">
        <v>44495</v>
      </c>
      <c r="I2436" s="29">
        <v>45408</v>
      </c>
      <c r="J2436" s="29" t="str">
        <f ca="1">IF(Ugovori_OPULJP[[#This Row],[DATUM ZAVRŠETKA OPERACIJE]]&lt;TODAY(),"završen","u provedbi")</f>
        <v>u provedbi</v>
      </c>
      <c r="K2436" s="22" t="s">
        <v>31</v>
      </c>
      <c r="L2436" s="22" t="s">
        <v>31</v>
      </c>
      <c r="M2436" s="42">
        <v>0.85</v>
      </c>
      <c r="N2436" s="42">
        <v>0.15</v>
      </c>
      <c r="O2436" s="27">
        <f>Ugovori_OPULJP[[#This Row],[Bespovratna sredstva - Ukupno (EU+Nac) HRK
= Ukupna ugovorena vrijednost bespovratnih sredstava]]*Ugovori_OPULJP[[#This Row],[EU STOPA SUFINANCIRANJA %
EU CO-FINANCING RATE %]]</f>
        <v>1019803.667</v>
      </c>
      <c r="P2436" s="27">
        <f>Ugovori_OPULJP[[#This Row],[Bespovratna sredstva - Ukupno (EU+Nac) HRK
= Ukupna ugovorena vrijednost bespovratnih sredstava]]*Ugovori_OPULJP[[#This Row],[STOPA NACIONALNOG SUFINANCIRANJA %]]</f>
        <v>179965.353</v>
      </c>
      <c r="Q2436" s="20">
        <v>1199769.02</v>
      </c>
      <c r="R2436" s="27">
        <v>0</v>
      </c>
      <c r="S2436" s="27">
        <v>0</v>
      </c>
      <c r="T2436" s="20">
        <f>Ugovori_OPULJP[[#This Row],[Bespovratna sredstva - Ukupno (EU+Nac) HRK
= Ukupna ugovorena vrijednost bespovratnih sredstava]]+Ugovori_OPULJP[[#This Row],[Javni doprinos korisnika - HRK]]+Ugovori_OPULJP[[#This Row],[Privatni doprinos korisnika - HRK]]</f>
        <v>1199769.02</v>
      </c>
      <c r="U2436" s="44" t="s">
        <v>32</v>
      </c>
      <c r="V2436" s="44" t="s">
        <v>710</v>
      </c>
      <c r="W2436" s="21" t="s">
        <v>8443</v>
      </c>
      <c r="X2436" s="31" t="s">
        <v>8177</v>
      </c>
      <c r="Y2436" s="11"/>
    </row>
    <row r="2437" spans="1:25" ht="280.5" x14ac:dyDescent="0.2">
      <c r="A2437" s="28" t="s">
        <v>8444</v>
      </c>
      <c r="B2437" s="26" t="s">
        <v>700</v>
      </c>
      <c r="C2437" s="35" t="s">
        <v>8173</v>
      </c>
      <c r="D2437" s="35" t="s">
        <v>8232</v>
      </c>
      <c r="E2437" s="94" t="s">
        <v>74</v>
      </c>
      <c r="F2437" s="23" t="s">
        <v>8445</v>
      </c>
      <c r="G2437" s="23" t="s">
        <v>162</v>
      </c>
      <c r="H2437" s="29">
        <v>44264</v>
      </c>
      <c r="I2437" s="29">
        <v>45178</v>
      </c>
      <c r="J2437" s="29" t="str">
        <f ca="1">IF(Ugovori_OPULJP[[#This Row],[DATUM ZAVRŠETKA OPERACIJE]]&lt;TODAY(),"završen","u provedbi")</f>
        <v>u provedbi</v>
      </c>
      <c r="K2437" s="22" t="s">
        <v>31</v>
      </c>
      <c r="L2437" s="22" t="s">
        <v>31</v>
      </c>
      <c r="M2437" s="42">
        <v>0.85</v>
      </c>
      <c r="N2437" s="42">
        <v>0.15</v>
      </c>
      <c r="O2437" s="27">
        <f>Ugovori_OPULJP[[#This Row],[Bespovratna sredstva - Ukupno (EU+Nac) HRK
= Ukupna ugovorena vrijednost bespovratnih sredstava]]*Ugovori_OPULJP[[#This Row],[EU STOPA SUFINANCIRANJA %
EU CO-FINANCING RATE %]]</f>
        <v>907290</v>
      </c>
      <c r="P2437" s="27">
        <f>Ugovori_OPULJP[[#This Row],[Bespovratna sredstva - Ukupno (EU+Nac) HRK
= Ukupna ugovorena vrijednost bespovratnih sredstava]]*Ugovori_OPULJP[[#This Row],[STOPA NACIONALNOG SUFINANCIRANJA %]]</f>
        <v>160110</v>
      </c>
      <c r="Q2437" s="27">
        <v>1067400</v>
      </c>
      <c r="R2437" s="27">
        <v>0</v>
      </c>
      <c r="S2437" s="27">
        <v>0</v>
      </c>
      <c r="T2437" s="20">
        <f>Ugovori_OPULJP[[#This Row],[Bespovratna sredstva - Ukupno (EU+Nac) HRK
= Ukupna ugovorena vrijednost bespovratnih sredstava]]+Ugovori_OPULJP[[#This Row],[Javni doprinos korisnika - HRK]]+Ugovori_OPULJP[[#This Row],[Privatni doprinos korisnika - HRK]]</f>
        <v>1067400</v>
      </c>
      <c r="U2437" s="44" t="s">
        <v>32</v>
      </c>
      <c r="V2437" s="44" t="s">
        <v>710</v>
      </c>
      <c r="W2437" s="21" t="s">
        <v>8446</v>
      </c>
      <c r="X2437" s="21" t="s">
        <v>8177</v>
      </c>
      <c r="Y2437" s="11"/>
    </row>
    <row r="2438" spans="1:25" ht="229.5" x14ac:dyDescent="0.2">
      <c r="A2438" s="28" t="s">
        <v>8447</v>
      </c>
      <c r="B2438" s="26" t="s">
        <v>700</v>
      </c>
      <c r="C2438" s="35" t="s">
        <v>8173</v>
      </c>
      <c r="D2438" s="21" t="s">
        <v>8232</v>
      </c>
      <c r="E2438" s="94" t="s">
        <v>74</v>
      </c>
      <c r="F2438" s="23" t="s">
        <v>8448</v>
      </c>
      <c r="G2438" s="23" t="s">
        <v>8449</v>
      </c>
      <c r="H2438" s="29">
        <v>44267</v>
      </c>
      <c r="I2438" s="29">
        <v>45181</v>
      </c>
      <c r="J2438" s="29" t="str">
        <f ca="1">IF(Ugovori_OPULJP[[#This Row],[DATUM ZAVRŠETKA OPERACIJE]]&lt;TODAY(),"završen","u provedbi")</f>
        <v>u provedbi</v>
      </c>
      <c r="K2438" s="22" t="s">
        <v>248</v>
      </c>
      <c r="L2438" s="22" t="s">
        <v>248</v>
      </c>
      <c r="M2438" s="42">
        <v>0.85</v>
      </c>
      <c r="N2438" s="42">
        <v>0.15</v>
      </c>
      <c r="O2438" s="27">
        <f>Ugovori_OPULJP[[#This Row],[Bespovratna sredstva - Ukupno (EU+Nac) HRK
= Ukupna ugovorena vrijednost bespovratnih sredstava]]*Ugovori_OPULJP[[#This Row],[EU STOPA SUFINANCIRANJA %
EU CO-FINANCING RATE %]]</f>
        <v>935078.99899999995</v>
      </c>
      <c r="P2438" s="27">
        <f>Ugovori_OPULJP[[#This Row],[Bespovratna sredstva - Ukupno (EU+Nac) HRK
= Ukupna ugovorena vrijednost bespovratnih sredstava]]*Ugovori_OPULJP[[#This Row],[STOPA NACIONALNOG SUFINANCIRANJA %]]</f>
        <v>165013.94099999999</v>
      </c>
      <c r="Q2438" s="27">
        <v>1100092.94</v>
      </c>
      <c r="R2438" s="27">
        <v>0</v>
      </c>
      <c r="S2438" s="27">
        <v>0</v>
      </c>
      <c r="T2438" s="20">
        <f>Ugovori_OPULJP[[#This Row],[Bespovratna sredstva - Ukupno (EU+Nac) HRK
= Ukupna ugovorena vrijednost bespovratnih sredstava]]+Ugovori_OPULJP[[#This Row],[Javni doprinos korisnika - HRK]]+Ugovori_OPULJP[[#This Row],[Privatni doprinos korisnika - HRK]]</f>
        <v>1100092.94</v>
      </c>
      <c r="U2438" s="44" t="s">
        <v>32</v>
      </c>
      <c r="V2438" s="44" t="s">
        <v>710</v>
      </c>
      <c r="W2438" s="21" t="s">
        <v>8450</v>
      </c>
      <c r="X2438" s="21" t="s">
        <v>8177</v>
      </c>
      <c r="Y2438" s="11"/>
    </row>
    <row r="2439" spans="1:25" ht="280.5" x14ac:dyDescent="0.2">
      <c r="A2439" s="28" t="s">
        <v>8451</v>
      </c>
      <c r="B2439" s="26" t="s">
        <v>700</v>
      </c>
      <c r="C2439" s="35" t="s">
        <v>8173</v>
      </c>
      <c r="D2439" s="21" t="s">
        <v>8232</v>
      </c>
      <c r="E2439" s="94" t="s">
        <v>74</v>
      </c>
      <c r="F2439" s="23" t="s">
        <v>8452</v>
      </c>
      <c r="G2439" s="23" t="s">
        <v>8453</v>
      </c>
      <c r="H2439" s="29">
        <v>44264</v>
      </c>
      <c r="I2439" s="29">
        <v>44751</v>
      </c>
      <c r="J2439" s="29" t="str">
        <f ca="1">IF(Ugovori_OPULJP[[#This Row],[DATUM ZAVRŠETKA OPERACIJE]]&lt;TODAY(),"završen","u provedbi")</f>
        <v>završen</v>
      </c>
      <c r="K2439" s="22" t="s">
        <v>31</v>
      </c>
      <c r="L2439" s="22" t="s">
        <v>31</v>
      </c>
      <c r="M2439" s="42">
        <v>0.85</v>
      </c>
      <c r="N2439" s="42">
        <v>0.15</v>
      </c>
      <c r="O2439" s="27">
        <f>Ugovori_OPULJP[[#This Row],[Bespovratna sredstva - Ukupno (EU+Nac) HRK
= Ukupna ugovorena vrijednost bespovratnih sredstava]]*Ugovori_OPULJP[[#This Row],[EU STOPA SUFINANCIRANJA %
EU CO-FINANCING RATE %]]</f>
        <v>961944.45600000001</v>
      </c>
      <c r="P2439" s="27">
        <f>Ugovori_OPULJP[[#This Row],[Bespovratna sredstva - Ukupno (EU+Nac) HRK
= Ukupna ugovorena vrijednost bespovratnih sredstava]]*Ugovori_OPULJP[[#This Row],[STOPA NACIONALNOG SUFINANCIRANJA %]]</f>
        <v>169754.90400000001</v>
      </c>
      <c r="Q2439" s="27">
        <v>1131699.3600000001</v>
      </c>
      <c r="R2439" s="27">
        <v>0</v>
      </c>
      <c r="S2439" s="27">
        <v>0</v>
      </c>
      <c r="T2439" s="20">
        <f>Ugovori_OPULJP[[#This Row],[Bespovratna sredstva - Ukupno (EU+Nac) HRK
= Ukupna ugovorena vrijednost bespovratnih sredstava]]+Ugovori_OPULJP[[#This Row],[Javni doprinos korisnika - HRK]]+Ugovori_OPULJP[[#This Row],[Privatni doprinos korisnika - HRK]]</f>
        <v>1131699.3600000001</v>
      </c>
      <c r="U2439" s="44" t="s">
        <v>32</v>
      </c>
      <c r="V2439" s="44" t="s">
        <v>710</v>
      </c>
      <c r="W2439" s="21" t="s">
        <v>8454</v>
      </c>
      <c r="X2439" s="21" t="s">
        <v>8177</v>
      </c>
      <c r="Y2439" s="11"/>
    </row>
    <row r="2440" spans="1:25" ht="216.75" x14ac:dyDescent="0.2">
      <c r="A2440" s="28" t="s">
        <v>8455</v>
      </c>
      <c r="B2440" s="26" t="s">
        <v>700</v>
      </c>
      <c r="C2440" s="35" t="s">
        <v>8173</v>
      </c>
      <c r="D2440" s="21" t="s">
        <v>8232</v>
      </c>
      <c r="E2440" s="94" t="s">
        <v>74</v>
      </c>
      <c r="F2440" s="23" t="s">
        <v>8456</v>
      </c>
      <c r="G2440" s="37" t="s">
        <v>8457</v>
      </c>
      <c r="H2440" s="29">
        <v>44264</v>
      </c>
      <c r="I2440" s="29">
        <v>45178</v>
      </c>
      <c r="J2440" s="29" t="str">
        <f ca="1">IF(Ugovori_OPULJP[[#This Row],[DATUM ZAVRŠETKA OPERACIJE]]&lt;TODAY(),"završen","u provedbi")</f>
        <v>u provedbi</v>
      </c>
      <c r="K2440" s="22" t="s">
        <v>8458</v>
      </c>
      <c r="L2440" s="22" t="s">
        <v>31</v>
      </c>
      <c r="M2440" s="42">
        <v>0.85</v>
      </c>
      <c r="N2440" s="42">
        <v>0.15</v>
      </c>
      <c r="O2440" s="27">
        <f>Ugovori_OPULJP[[#This Row],[Bespovratna sredstva - Ukupno (EU+Nac) HRK
= Ukupna ugovorena vrijednost bespovratnih sredstava]]*Ugovori_OPULJP[[#This Row],[EU STOPA SUFINANCIRANJA %
EU CO-FINANCING RATE %]]</f>
        <v>952377.76549999986</v>
      </c>
      <c r="P2440" s="27">
        <f>Ugovori_OPULJP[[#This Row],[Bespovratna sredstva - Ukupno (EU+Nac) HRK
= Ukupna ugovorena vrijednost bespovratnih sredstava]]*Ugovori_OPULJP[[#This Row],[STOPA NACIONALNOG SUFINANCIRANJA %]]</f>
        <v>168066.66449999998</v>
      </c>
      <c r="Q2440" s="27">
        <v>1120444.43</v>
      </c>
      <c r="R2440" s="27">
        <v>0</v>
      </c>
      <c r="S2440" s="27">
        <v>0</v>
      </c>
      <c r="T2440" s="20">
        <f>Ugovori_OPULJP[[#This Row],[Bespovratna sredstva - Ukupno (EU+Nac) HRK
= Ukupna ugovorena vrijednost bespovratnih sredstava]]+Ugovori_OPULJP[[#This Row],[Javni doprinos korisnika - HRK]]+Ugovori_OPULJP[[#This Row],[Privatni doprinos korisnika - HRK]]</f>
        <v>1120444.43</v>
      </c>
      <c r="U2440" s="44" t="s">
        <v>32</v>
      </c>
      <c r="V2440" s="44" t="s">
        <v>710</v>
      </c>
      <c r="W2440" s="21" t="s">
        <v>8459</v>
      </c>
      <c r="X2440" s="21" t="s">
        <v>8177</v>
      </c>
      <c r="Y2440" s="11"/>
    </row>
    <row r="2441" spans="1:25" ht="293.25" x14ac:dyDescent="0.2">
      <c r="A2441" s="28" t="s">
        <v>8460</v>
      </c>
      <c r="B2441" s="26" t="s">
        <v>700</v>
      </c>
      <c r="C2441" s="35" t="s">
        <v>8173</v>
      </c>
      <c r="D2441" s="21" t="s">
        <v>8232</v>
      </c>
      <c r="E2441" s="94" t="s">
        <v>74</v>
      </c>
      <c r="F2441" s="23" t="s">
        <v>8461</v>
      </c>
      <c r="G2441" s="23" t="s">
        <v>8462</v>
      </c>
      <c r="H2441" s="29">
        <v>44266</v>
      </c>
      <c r="I2441" s="29">
        <v>45180</v>
      </c>
      <c r="J2441" s="29" t="str">
        <f ca="1">IF(Ugovori_OPULJP[[#This Row],[DATUM ZAVRŠETKA OPERACIJE]]&lt;TODAY(),"završen","u provedbi")</f>
        <v>u provedbi</v>
      </c>
      <c r="K2441" s="22" t="s">
        <v>102</v>
      </c>
      <c r="L2441" s="22" t="s">
        <v>102</v>
      </c>
      <c r="M2441" s="42">
        <v>0.85</v>
      </c>
      <c r="N2441" s="42">
        <v>0.15</v>
      </c>
      <c r="O2441" s="27">
        <f>Ugovori_OPULJP[[#This Row],[Bespovratna sredstva - Ukupno (EU+Nac) HRK
= Ukupna ugovorena vrijednost bespovratnih sredstava]]*Ugovori_OPULJP[[#This Row],[EU STOPA SUFINANCIRANJA %
EU CO-FINANCING RATE %]]</f>
        <v>955254.52250000008</v>
      </c>
      <c r="P2441" s="27">
        <f>Ugovori_OPULJP[[#This Row],[Bespovratna sredstva - Ukupno (EU+Nac) HRK
= Ukupna ugovorena vrijednost bespovratnih sredstava]]*Ugovori_OPULJP[[#This Row],[STOPA NACIONALNOG SUFINANCIRANJA %]]</f>
        <v>168574.32750000001</v>
      </c>
      <c r="Q2441" s="27">
        <v>1123828.8500000001</v>
      </c>
      <c r="R2441" s="27">
        <v>0</v>
      </c>
      <c r="S2441" s="27">
        <v>0</v>
      </c>
      <c r="T2441" s="20">
        <f>Ugovori_OPULJP[[#This Row],[Bespovratna sredstva - Ukupno (EU+Nac) HRK
= Ukupna ugovorena vrijednost bespovratnih sredstava]]+Ugovori_OPULJP[[#This Row],[Javni doprinos korisnika - HRK]]+Ugovori_OPULJP[[#This Row],[Privatni doprinos korisnika - HRK]]</f>
        <v>1123828.8500000001</v>
      </c>
      <c r="U2441" s="44" t="s">
        <v>32</v>
      </c>
      <c r="V2441" s="44" t="s">
        <v>710</v>
      </c>
      <c r="W2441" s="21" t="s">
        <v>8463</v>
      </c>
      <c r="X2441" s="21" t="s">
        <v>8177</v>
      </c>
      <c r="Y2441" s="11"/>
    </row>
    <row r="2442" spans="1:25" ht="267.75" x14ac:dyDescent="0.2">
      <c r="A2442" s="28" t="s">
        <v>8464</v>
      </c>
      <c r="B2442" s="26" t="s">
        <v>700</v>
      </c>
      <c r="C2442" s="35" t="s">
        <v>8173</v>
      </c>
      <c r="D2442" s="21" t="s">
        <v>8232</v>
      </c>
      <c r="E2442" s="94" t="s">
        <v>74</v>
      </c>
      <c r="F2442" s="23" t="s">
        <v>8465</v>
      </c>
      <c r="G2442" s="23" t="s">
        <v>8466</v>
      </c>
      <c r="H2442" s="29">
        <v>44264</v>
      </c>
      <c r="I2442" s="29">
        <v>44994</v>
      </c>
      <c r="J2442" s="29" t="str">
        <f ca="1">IF(Ugovori_OPULJP[[#This Row],[DATUM ZAVRŠETKA OPERACIJE]]&lt;TODAY(),"završen","u provedbi")</f>
        <v>u provedbi</v>
      </c>
      <c r="K2442" s="22" t="s">
        <v>8467</v>
      </c>
      <c r="L2442" s="22" t="s">
        <v>31</v>
      </c>
      <c r="M2442" s="42">
        <v>0.85</v>
      </c>
      <c r="N2442" s="42">
        <v>0.15</v>
      </c>
      <c r="O2442" s="27">
        <f>Ugovori_OPULJP[[#This Row],[Bespovratna sredstva - Ukupno (EU+Nac) HRK
= Ukupna ugovorena vrijednost bespovratnih sredstava]]*Ugovori_OPULJP[[#This Row],[EU STOPA SUFINANCIRANJA %
EU CO-FINANCING RATE %]]</f>
        <v>887434</v>
      </c>
      <c r="P2442" s="27">
        <f>Ugovori_OPULJP[[#This Row],[Bespovratna sredstva - Ukupno (EU+Nac) HRK
= Ukupna ugovorena vrijednost bespovratnih sredstava]]*Ugovori_OPULJP[[#This Row],[STOPA NACIONALNOG SUFINANCIRANJA %]]</f>
        <v>156606</v>
      </c>
      <c r="Q2442" s="27">
        <v>1044040</v>
      </c>
      <c r="R2442" s="27">
        <v>0</v>
      </c>
      <c r="S2442" s="27">
        <v>0</v>
      </c>
      <c r="T2442" s="20">
        <f>Ugovori_OPULJP[[#This Row],[Bespovratna sredstva - Ukupno (EU+Nac) HRK
= Ukupna ugovorena vrijednost bespovratnih sredstava]]+Ugovori_OPULJP[[#This Row],[Javni doprinos korisnika - HRK]]+Ugovori_OPULJP[[#This Row],[Privatni doprinos korisnika - HRK]]</f>
        <v>1044040</v>
      </c>
      <c r="U2442" s="44" t="s">
        <v>32</v>
      </c>
      <c r="V2442" s="44" t="s">
        <v>710</v>
      </c>
      <c r="W2442" s="21" t="s">
        <v>8468</v>
      </c>
      <c r="X2442" s="21" t="s">
        <v>8177</v>
      </c>
      <c r="Y2442" s="11"/>
    </row>
    <row r="2443" spans="1:25" ht="280.5" x14ac:dyDescent="0.2">
      <c r="A2443" s="28" t="s">
        <v>8469</v>
      </c>
      <c r="B2443" s="26" t="s">
        <v>700</v>
      </c>
      <c r="C2443" s="35" t="s">
        <v>8173</v>
      </c>
      <c r="D2443" s="21" t="s">
        <v>8232</v>
      </c>
      <c r="E2443" s="94" t="s">
        <v>74</v>
      </c>
      <c r="F2443" s="23" t="s">
        <v>8470</v>
      </c>
      <c r="G2443" s="23" t="s">
        <v>8471</v>
      </c>
      <c r="H2443" s="29">
        <v>44264</v>
      </c>
      <c r="I2443" s="29">
        <v>44994</v>
      </c>
      <c r="J2443" s="29" t="str">
        <f ca="1">IF(Ugovori_OPULJP[[#This Row],[DATUM ZAVRŠETKA OPERACIJE]]&lt;TODAY(),"završen","u provedbi")</f>
        <v>u provedbi</v>
      </c>
      <c r="K2443" s="22" t="s">
        <v>30</v>
      </c>
      <c r="L2443" s="22" t="s">
        <v>31</v>
      </c>
      <c r="M2443" s="42">
        <v>0.85</v>
      </c>
      <c r="N2443" s="42">
        <v>0.15</v>
      </c>
      <c r="O2443" s="27">
        <f>Ugovori_OPULJP[[#This Row],[Bespovratna sredstva - Ukupno (EU+Nac) HRK
= Ukupna ugovorena vrijednost bespovratnih sredstava]]*Ugovori_OPULJP[[#This Row],[EU STOPA SUFINANCIRANJA %
EU CO-FINANCING RATE %]]</f>
        <v>956760.0085</v>
      </c>
      <c r="P2443" s="27">
        <f>Ugovori_OPULJP[[#This Row],[Bespovratna sredstva - Ukupno (EU+Nac) HRK
= Ukupna ugovorena vrijednost bespovratnih sredstava]]*Ugovori_OPULJP[[#This Row],[STOPA NACIONALNOG SUFINANCIRANJA %]]</f>
        <v>168840.00149999998</v>
      </c>
      <c r="Q2443" s="27">
        <v>1125600.01</v>
      </c>
      <c r="R2443" s="27">
        <v>0</v>
      </c>
      <c r="S2443" s="27">
        <v>0</v>
      </c>
      <c r="T2443" s="20">
        <f>Ugovori_OPULJP[[#This Row],[Bespovratna sredstva - Ukupno (EU+Nac) HRK
= Ukupna ugovorena vrijednost bespovratnih sredstava]]+Ugovori_OPULJP[[#This Row],[Javni doprinos korisnika - HRK]]+Ugovori_OPULJP[[#This Row],[Privatni doprinos korisnika - HRK]]</f>
        <v>1125600.01</v>
      </c>
      <c r="U2443" s="44" t="s">
        <v>32</v>
      </c>
      <c r="V2443" s="44" t="s">
        <v>710</v>
      </c>
      <c r="W2443" s="21" t="s">
        <v>8472</v>
      </c>
      <c r="X2443" s="21" t="s">
        <v>8177</v>
      </c>
      <c r="Y2443" s="11"/>
    </row>
    <row r="2444" spans="1:25" ht="293.25" x14ac:dyDescent="0.2">
      <c r="A2444" s="28" t="s">
        <v>8473</v>
      </c>
      <c r="B2444" s="26" t="s">
        <v>700</v>
      </c>
      <c r="C2444" s="35" t="s">
        <v>8173</v>
      </c>
      <c r="D2444" s="21" t="s">
        <v>8232</v>
      </c>
      <c r="E2444" s="94" t="s">
        <v>74</v>
      </c>
      <c r="F2444" s="23" t="s">
        <v>8474</v>
      </c>
      <c r="G2444" s="23" t="s">
        <v>8475</v>
      </c>
      <c r="H2444" s="29">
        <v>44267</v>
      </c>
      <c r="I2444" s="29">
        <v>44997</v>
      </c>
      <c r="J2444" s="29" t="str">
        <f ca="1">IF(Ugovori_OPULJP[[#This Row],[DATUM ZAVRŠETKA OPERACIJE]]&lt;TODAY(),"završen","u provedbi")</f>
        <v>u provedbi</v>
      </c>
      <c r="K2444" s="22" t="s">
        <v>402</v>
      </c>
      <c r="L2444" s="18" t="s">
        <v>402</v>
      </c>
      <c r="M2444" s="42">
        <v>0.85</v>
      </c>
      <c r="N2444" s="42">
        <v>0.15</v>
      </c>
      <c r="O2444" s="27">
        <f>Ugovori_OPULJP[[#This Row],[Bespovratna sredstva - Ukupno (EU+Nac) HRK
= Ukupna ugovorena vrijednost bespovratnih sredstava]]*Ugovori_OPULJP[[#This Row],[EU STOPA SUFINANCIRANJA %
EU CO-FINANCING RATE %]]</f>
        <v>844050</v>
      </c>
      <c r="P2444" s="27">
        <f>Ugovori_OPULJP[[#This Row],[Bespovratna sredstva - Ukupno (EU+Nac) HRK
= Ukupna ugovorena vrijednost bespovratnih sredstava]]*Ugovori_OPULJP[[#This Row],[STOPA NACIONALNOG SUFINANCIRANJA %]]</f>
        <v>148950</v>
      </c>
      <c r="Q2444" s="27">
        <v>993000</v>
      </c>
      <c r="R2444" s="27">
        <v>0</v>
      </c>
      <c r="S2444" s="27">
        <v>0</v>
      </c>
      <c r="T2444" s="20">
        <f>Ugovori_OPULJP[[#This Row],[Bespovratna sredstva - Ukupno (EU+Nac) HRK
= Ukupna ugovorena vrijednost bespovratnih sredstava]]+Ugovori_OPULJP[[#This Row],[Javni doprinos korisnika - HRK]]+Ugovori_OPULJP[[#This Row],[Privatni doprinos korisnika - HRK]]</f>
        <v>993000</v>
      </c>
      <c r="U2444" s="44" t="s">
        <v>32</v>
      </c>
      <c r="V2444" s="44" t="s">
        <v>710</v>
      </c>
      <c r="W2444" s="21" t="s">
        <v>8476</v>
      </c>
      <c r="X2444" s="21" t="s">
        <v>8177</v>
      </c>
      <c r="Y2444" s="11"/>
    </row>
    <row r="2445" spans="1:25" ht="191.25" x14ac:dyDescent="0.2">
      <c r="A2445" s="28" t="s">
        <v>8477</v>
      </c>
      <c r="B2445" s="26" t="s">
        <v>700</v>
      </c>
      <c r="C2445" s="35" t="s">
        <v>8173</v>
      </c>
      <c r="D2445" s="21" t="s">
        <v>8232</v>
      </c>
      <c r="E2445" s="94" t="s">
        <v>74</v>
      </c>
      <c r="F2445" s="23" t="s">
        <v>8478</v>
      </c>
      <c r="G2445" s="23" t="s">
        <v>12388</v>
      </c>
      <c r="H2445" s="29">
        <v>44267</v>
      </c>
      <c r="I2445" s="29">
        <v>45028</v>
      </c>
      <c r="J2445" s="29" t="str">
        <f ca="1">IF(Ugovori_OPULJP[[#This Row],[DATUM ZAVRŠETKA OPERACIJE]]&lt;TODAY(),"završen","u provedbi")</f>
        <v>u provedbi</v>
      </c>
      <c r="K2445" s="22" t="s">
        <v>31</v>
      </c>
      <c r="L2445" s="22" t="s">
        <v>31</v>
      </c>
      <c r="M2445" s="42">
        <v>0.85</v>
      </c>
      <c r="N2445" s="42">
        <v>0.15</v>
      </c>
      <c r="O2445" s="27">
        <f>Ugovori_OPULJP[[#This Row],[Bespovratna sredstva - Ukupno (EU+Nac) HRK
= Ukupna ugovorena vrijednost bespovratnih sredstava]]*Ugovori_OPULJP[[#This Row],[EU STOPA SUFINANCIRANJA %
EU CO-FINANCING RATE %]]</f>
        <v>744539.4375</v>
      </c>
      <c r="P2445" s="27">
        <f>Ugovori_OPULJP[[#This Row],[Bespovratna sredstva - Ukupno (EU+Nac) HRK
= Ukupna ugovorena vrijednost bespovratnih sredstava]]*Ugovori_OPULJP[[#This Row],[STOPA NACIONALNOG SUFINANCIRANJA %]]</f>
        <v>131389.3125</v>
      </c>
      <c r="Q2445" s="27">
        <v>875928.75</v>
      </c>
      <c r="R2445" s="27">
        <v>0</v>
      </c>
      <c r="S2445" s="27">
        <v>0</v>
      </c>
      <c r="T2445" s="20">
        <f>Ugovori_OPULJP[[#This Row],[Bespovratna sredstva - Ukupno (EU+Nac) HRK
= Ukupna ugovorena vrijednost bespovratnih sredstava]]+Ugovori_OPULJP[[#This Row],[Javni doprinos korisnika - HRK]]+Ugovori_OPULJP[[#This Row],[Privatni doprinos korisnika - HRK]]</f>
        <v>875928.75</v>
      </c>
      <c r="U2445" s="44" t="s">
        <v>32</v>
      </c>
      <c r="V2445" s="44" t="s">
        <v>710</v>
      </c>
      <c r="W2445" s="21" t="s">
        <v>8479</v>
      </c>
      <c r="X2445" s="21" t="s">
        <v>8177</v>
      </c>
      <c r="Y2445" s="11"/>
    </row>
    <row r="2446" spans="1:25" ht="267.75" x14ac:dyDescent="0.2">
      <c r="A2446" s="28" t="s">
        <v>8480</v>
      </c>
      <c r="B2446" s="26" t="s">
        <v>700</v>
      </c>
      <c r="C2446" s="35" t="s">
        <v>8173</v>
      </c>
      <c r="D2446" s="21" t="s">
        <v>8232</v>
      </c>
      <c r="E2446" s="94" t="s">
        <v>74</v>
      </c>
      <c r="F2446" s="23" t="s">
        <v>8481</v>
      </c>
      <c r="G2446" s="37" t="s">
        <v>435</v>
      </c>
      <c r="H2446" s="29">
        <v>44267</v>
      </c>
      <c r="I2446" s="29">
        <v>44997</v>
      </c>
      <c r="J2446" s="29" t="str">
        <f ca="1">IF(Ugovori_OPULJP[[#This Row],[DATUM ZAVRŠETKA OPERACIJE]]&lt;TODAY(),"završen","u provedbi")</f>
        <v>u provedbi</v>
      </c>
      <c r="K2446" s="22" t="s">
        <v>402</v>
      </c>
      <c r="L2446" s="18" t="s">
        <v>402</v>
      </c>
      <c r="M2446" s="42">
        <v>0.85</v>
      </c>
      <c r="N2446" s="42">
        <v>0.15</v>
      </c>
      <c r="O2446" s="27">
        <f>Ugovori_OPULJP[[#This Row],[Bespovratna sredstva - Ukupno (EU+Nac) HRK
= Ukupna ugovorena vrijednost bespovratnih sredstava]]*Ugovori_OPULJP[[#This Row],[EU STOPA SUFINANCIRANJA %
EU CO-FINANCING RATE %]]</f>
        <v>797486.9574999999</v>
      </c>
      <c r="P2446" s="27">
        <f>Ugovori_OPULJP[[#This Row],[Bespovratna sredstva - Ukupno (EU+Nac) HRK
= Ukupna ugovorena vrijednost bespovratnih sredstava]]*Ugovori_OPULJP[[#This Row],[STOPA NACIONALNOG SUFINANCIRANJA %]]</f>
        <v>140732.99249999999</v>
      </c>
      <c r="Q2446" s="27">
        <v>938219.95</v>
      </c>
      <c r="R2446" s="27">
        <v>0</v>
      </c>
      <c r="S2446" s="27">
        <v>0</v>
      </c>
      <c r="T2446" s="20">
        <f>Ugovori_OPULJP[[#This Row],[Bespovratna sredstva - Ukupno (EU+Nac) HRK
= Ukupna ugovorena vrijednost bespovratnih sredstava]]+Ugovori_OPULJP[[#This Row],[Javni doprinos korisnika - HRK]]+Ugovori_OPULJP[[#This Row],[Privatni doprinos korisnika - HRK]]</f>
        <v>938219.95</v>
      </c>
      <c r="U2446" s="44" t="s">
        <v>32</v>
      </c>
      <c r="V2446" s="44" t="s">
        <v>710</v>
      </c>
      <c r="W2446" s="21" t="s">
        <v>8482</v>
      </c>
      <c r="X2446" s="21" t="s">
        <v>8177</v>
      </c>
      <c r="Y2446" s="11"/>
    </row>
    <row r="2447" spans="1:25" ht="280.5" x14ac:dyDescent="0.2">
      <c r="A2447" s="28" t="s">
        <v>8483</v>
      </c>
      <c r="B2447" s="26" t="s">
        <v>700</v>
      </c>
      <c r="C2447" s="35" t="s">
        <v>8173</v>
      </c>
      <c r="D2447" s="21" t="s">
        <v>8232</v>
      </c>
      <c r="E2447" s="94" t="s">
        <v>74</v>
      </c>
      <c r="F2447" s="23" t="s">
        <v>8484</v>
      </c>
      <c r="G2447" s="37" t="s">
        <v>2446</v>
      </c>
      <c r="H2447" s="29">
        <v>44264</v>
      </c>
      <c r="I2447" s="29">
        <v>45178</v>
      </c>
      <c r="J2447" s="29" t="str">
        <f ca="1">IF(Ugovori_OPULJP[[#This Row],[DATUM ZAVRŠETKA OPERACIJE]]&lt;TODAY(),"završen","u provedbi")</f>
        <v>u provedbi</v>
      </c>
      <c r="K2447" s="22" t="s">
        <v>5553</v>
      </c>
      <c r="L2447" s="22" t="s">
        <v>31</v>
      </c>
      <c r="M2447" s="42">
        <v>0.85</v>
      </c>
      <c r="N2447" s="42">
        <v>0.15</v>
      </c>
      <c r="O2447" s="27">
        <f>Ugovori_OPULJP[[#This Row],[Bespovratna sredstva - Ukupno (EU+Nac) HRK
= Ukupna ugovorena vrijednost bespovratnih sredstava]]*Ugovori_OPULJP[[#This Row],[EU STOPA SUFINANCIRANJA %
EU CO-FINANCING RATE %]]</f>
        <v>1013931.0085</v>
      </c>
      <c r="P2447" s="27">
        <f>Ugovori_OPULJP[[#This Row],[Bespovratna sredstva - Ukupno (EU+Nac) HRK
= Ukupna ugovorena vrijednost bespovratnih sredstava]]*Ugovori_OPULJP[[#This Row],[STOPA NACIONALNOG SUFINANCIRANJA %]]</f>
        <v>178929.00149999998</v>
      </c>
      <c r="Q2447" s="27">
        <v>1192860.01</v>
      </c>
      <c r="R2447" s="27">
        <v>0</v>
      </c>
      <c r="S2447" s="27">
        <v>0</v>
      </c>
      <c r="T2447" s="20">
        <f>Ugovori_OPULJP[[#This Row],[Bespovratna sredstva - Ukupno (EU+Nac) HRK
= Ukupna ugovorena vrijednost bespovratnih sredstava]]+Ugovori_OPULJP[[#This Row],[Javni doprinos korisnika - HRK]]+Ugovori_OPULJP[[#This Row],[Privatni doprinos korisnika - HRK]]</f>
        <v>1192860.01</v>
      </c>
      <c r="U2447" s="44" t="s">
        <v>32</v>
      </c>
      <c r="V2447" s="44" t="s">
        <v>710</v>
      </c>
      <c r="W2447" s="21" t="s">
        <v>8485</v>
      </c>
      <c r="X2447" s="21" t="s">
        <v>8177</v>
      </c>
      <c r="Y2447" s="11"/>
    </row>
    <row r="2448" spans="1:25" ht="280.5" x14ac:dyDescent="0.2">
      <c r="A2448" s="28" t="s">
        <v>8486</v>
      </c>
      <c r="B2448" s="26" t="s">
        <v>700</v>
      </c>
      <c r="C2448" s="35" t="s">
        <v>8173</v>
      </c>
      <c r="D2448" s="21" t="s">
        <v>8232</v>
      </c>
      <c r="E2448" s="94" t="s">
        <v>74</v>
      </c>
      <c r="F2448" s="23" t="s">
        <v>8487</v>
      </c>
      <c r="G2448" s="23" t="s">
        <v>8488</v>
      </c>
      <c r="H2448" s="29">
        <v>44264</v>
      </c>
      <c r="I2448" s="29">
        <v>45178</v>
      </c>
      <c r="J2448" s="29" t="str">
        <f ca="1">IF(Ugovori_OPULJP[[#This Row],[DATUM ZAVRŠETKA OPERACIJE]]&lt;TODAY(),"završen","u provedbi")</f>
        <v>u provedbi</v>
      </c>
      <c r="K2448" s="22" t="s">
        <v>2369</v>
      </c>
      <c r="L2448" s="22" t="s">
        <v>31</v>
      </c>
      <c r="M2448" s="42">
        <v>0.85</v>
      </c>
      <c r="N2448" s="42">
        <v>0.15</v>
      </c>
      <c r="O2448" s="27">
        <f>Ugovori_OPULJP[[#This Row],[Bespovratna sredstva - Ukupno (EU+Nac) HRK
= Ukupna ugovorena vrijednost bespovratnih sredstava]]*Ugovori_OPULJP[[#This Row],[EU STOPA SUFINANCIRANJA %
EU CO-FINANCING RATE %]]</f>
        <v>1014934.0255</v>
      </c>
      <c r="P2448" s="27">
        <f>Ugovori_OPULJP[[#This Row],[Bespovratna sredstva - Ukupno (EU+Nac) HRK
= Ukupna ugovorena vrijednost bespovratnih sredstava]]*Ugovori_OPULJP[[#This Row],[STOPA NACIONALNOG SUFINANCIRANJA %]]</f>
        <v>179106.00450000001</v>
      </c>
      <c r="Q2448" s="27">
        <v>1194040.03</v>
      </c>
      <c r="R2448" s="27">
        <v>0</v>
      </c>
      <c r="S2448" s="27">
        <v>0</v>
      </c>
      <c r="T2448" s="20">
        <f>Ugovori_OPULJP[[#This Row],[Bespovratna sredstva - Ukupno (EU+Nac) HRK
= Ukupna ugovorena vrijednost bespovratnih sredstava]]+Ugovori_OPULJP[[#This Row],[Javni doprinos korisnika - HRK]]+Ugovori_OPULJP[[#This Row],[Privatni doprinos korisnika - HRK]]</f>
        <v>1194040.03</v>
      </c>
      <c r="U2448" s="44" t="s">
        <v>32</v>
      </c>
      <c r="V2448" s="44" t="s">
        <v>710</v>
      </c>
      <c r="W2448" s="21" t="s">
        <v>8489</v>
      </c>
      <c r="X2448" s="21" t="s">
        <v>8177</v>
      </c>
      <c r="Y2448" s="11"/>
    </row>
    <row r="2449" spans="1:25" ht="280.5" x14ac:dyDescent="0.2">
      <c r="A2449" s="28" t="s">
        <v>8490</v>
      </c>
      <c r="B2449" s="26" t="s">
        <v>700</v>
      </c>
      <c r="C2449" s="35" t="s">
        <v>8173</v>
      </c>
      <c r="D2449" s="21" t="s">
        <v>8232</v>
      </c>
      <c r="E2449" s="94" t="s">
        <v>74</v>
      </c>
      <c r="F2449" s="23" t="s">
        <v>8491</v>
      </c>
      <c r="G2449" s="61" t="s">
        <v>4632</v>
      </c>
      <c r="H2449" s="29">
        <v>44267</v>
      </c>
      <c r="I2449" s="29">
        <v>44816</v>
      </c>
      <c r="J2449" s="29" t="str">
        <f ca="1">IF(Ugovori_OPULJP[[#This Row],[DATUM ZAVRŠETKA OPERACIJE]]&lt;TODAY(),"završen","u provedbi")</f>
        <v>u provedbi</v>
      </c>
      <c r="K2449" s="22" t="s">
        <v>556</v>
      </c>
      <c r="L2449" s="22" t="s">
        <v>556</v>
      </c>
      <c r="M2449" s="42">
        <v>0.85</v>
      </c>
      <c r="N2449" s="42">
        <v>0.15</v>
      </c>
      <c r="O2449" s="27">
        <f>Ugovori_OPULJP[[#This Row],[Bespovratna sredstva - Ukupno (EU+Nac) HRK
= Ukupna ugovorena vrijednost bespovratnih sredstava]]*Ugovori_OPULJP[[#This Row],[EU STOPA SUFINANCIRANJA %
EU CO-FINANCING RATE %]]</f>
        <v>643244.01100000006</v>
      </c>
      <c r="P2449" s="27">
        <f>Ugovori_OPULJP[[#This Row],[Bespovratna sredstva - Ukupno (EU+Nac) HRK
= Ukupna ugovorena vrijednost bespovratnih sredstava]]*Ugovori_OPULJP[[#This Row],[STOPA NACIONALNOG SUFINANCIRANJA %]]</f>
        <v>113513.649</v>
      </c>
      <c r="Q2449" s="27">
        <v>756757.66</v>
      </c>
      <c r="R2449" s="27">
        <v>0</v>
      </c>
      <c r="S2449" s="27">
        <v>0</v>
      </c>
      <c r="T2449" s="20">
        <f>Ugovori_OPULJP[[#This Row],[Bespovratna sredstva - Ukupno (EU+Nac) HRK
= Ukupna ugovorena vrijednost bespovratnih sredstava]]+Ugovori_OPULJP[[#This Row],[Javni doprinos korisnika - HRK]]+Ugovori_OPULJP[[#This Row],[Privatni doprinos korisnika - HRK]]</f>
        <v>756757.66</v>
      </c>
      <c r="U2449" s="44" t="s">
        <v>32</v>
      </c>
      <c r="V2449" s="44" t="s">
        <v>710</v>
      </c>
      <c r="W2449" s="21" t="s">
        <v>8492</v>
      </c>
      <c r="X2449" s="21" t="s">
        <v>8177</v>
      </c>
      <c r="Y2449" s="11"/>
    </row>
    <row r="2450" spans="1:25" ht="280.5" x14ac:dyDescent="0.2">
      <c r="A2450" s="28" t="s">
        <v>8493</v>
      </c>
      <c r="B2450" s="26" t="s">
        <v>700</v>
      </c>
      <c r="C2450" s="35" t="s">
        <v>8173</v>
      </c>
      <c r="D2450" s="21" t="s">
        <v>8232</v>
      </c>
      <c r="E2450" s="94" t="s">
        <v>74</v>
      </c>
      <c r="F2450" s="23" t="s">
        <v>8494</v>
      </c>
      <c r="G2450" s="37" t="s">
        <v>311</v>
      </c>
      <c r="H2450" s="29">
        <v>44267</v>
      </c>
      <c r="I2450" s="29">
        <v>44754</v>
      </c>
      <c r="J2450" s="29" t="str">
        <f ca="1">IF(Ugovori_OPULJP[[#This Row],[DATUM ZAVRŠETKA OPERACIJE]]&lt;TODAY(),"završen","u provedbi")</f>
        <v>završen</v>
      </c>
      <c r="K2450" s="22" t="s">
        <v>8495</v>
      </c>
      <c r="L2450" s="22" t="s">
        <v>248</v>
      </c>
      <c r="M2450" s="42">
        <v>0.85</v>
      </c>
      <c r="N2450" s="42">
        <v>0.15</v>
      </c>
      <c r="O2450" s="27">
        <f>Ugovori_OPULJP[[#This Row],[Bespovratna sredstva - Ukupno (EU+Nac) HRK
= Ukupna ugovorena vrijednost bespovratnih sredstava]]*Ugovori_OPULJP[[#This Row],[EU STOPA SUFINANCIRANJA %
EU CO-FINANCING RATE %]]</f>
        <v>908514</v>
      </c>
      <c r="P2450" s="27">
        <f>Ugovori_OPULJP[[#This Row],[Bespovratna sredstva - Ukupno (EU+Nac) HRK
= Ukupna ugovorena vrijednost bespovratnih sredstava]]*Ugovori_OPULJP[[#This Row],[STOPA NACIONALNOG SUFINANCIRANJA %]]</f>
        <v>160326</v>
      </c>
      <c r="Q2450" s="27">
        <v>1068840</v>
      </c>
      <c r="R2450" s="27">
        <v>0</v>
      </c>
      <c r="S2450" s="27">
        <v>0</v>
      </c>
      <c r="T2450" s="20">
        <f>Ugovori_OPULJP[[#This Row],[Bespovratna sredstva - Ukupno (EU+Nac) HRK
= Ukupna ugovorena vrijednost bespovratnih sredstava]]+Ugovori_OPULJP[[#This Row],[Javni doprinos korisnika - HRK]]+Ugovori_OPULJP[[#This Row],[Privatni doprinos korisnika - HRK]]</f>
        <v>1068840</v>
      </c>
      <c r="U2450" s="44" t="s">
        <v>32</v>
      </c>
      <c r="V2450" s="44" t="s">
        <v>710</v>
      </c>
      <c r="W2450" s="21" t="s">
        <v>8496</v>
      </c>
      <c r="X2450" s="21" t="s">
        <v>8177</v>
      </c>
      <c r="Y2450" s="11"/>
    </row>
    <row r="2451" spans="1:25" ht="293.25" x14ac:dyDescent="0.2">
      <c r="A2451" s="28" t="s">
        <v>8497</v>
      </c>
      <c r="B2451" s="26" t="s">
        <v>700</v>
      </c>
      <c r="C2451" s="35" t="s">
        <v>8173</v>
      </c>
      <c r="D2451" s="21" t="s">
        <v>8232</v>
      </c>
      <c r="E2451" s="94" t="s">
        <v>74</v>
      </c>
      <c r="F2451" s="23" t="s">
        <v>8498</v>
      </c>
      <c r="G2451" s="23" t="s">
        <v>8499</v>
      </c>
      <c r="H2451" s="29">
        <v>44264</v>
      </c>
      <c r="I2451" s="29">
        <v>44813</v>
      </c>
      <c r="J2451" s="29" t="str">
        <f ca="1">IF(Ugovori_OPULJP[[#This Row],[DATUM ZAVRŠETKA OPERACIJE]]&lt;TODAY(),"završen","u provedbi")</f>
        <v>u provedbi</v>
      </c>
      <c r="K2451" s="22" t="s">
        <v>30</v>
      </c>
      <c r="L2451" s="22" t="s">
        <v>31</v>
      </c>
      <c r="M2451" s="42">
        <v>0.85</v>
      </c>
      <c r="N2451" s="42">
        <v>0.15</v>
      </c>
      <c r="O2451" s="27">
        <f>Ugovori_OPULJP[[#This Row],[Bespovratna sredstva - Ukupno (EU+Nac) HRK
= Ukupna ugovorena vrijednost bespovratnih sredstava]]*Ugovori_OPULJP[[#This Row],[EU STOPA SUFINANCIRANJA %
EU CO-FINANCING RATE %]]</f>
        <v>534378</v>
      </c>
      <c r="P2451" s="27">
        <f>Ugovori_OPULJP[[#This Row],[Bespovratna sredstva - Ukupno (EU+Nac) HRK
= Ukupna ugovorena vrijednost bespovratnih sredstava]]*Ugovori_OPULJP[[#This Row],[STOPA NACIONALNOG SUFINANCIRANJA %]]</f>
        <v>94302</v>
      </c>
      <c r="Q2451" s="27">
        <v>628680</v>
      </c>
      <c r="R2451" s="27">
        <v>0</v>
      </c>
      <c r="S2451" s="27">
        <v>0</v>
      </c>
      <c r="T2451" s="20">
        <f>Ugovori_OPULJP[[#This Row],[Bespovratna sredstva - Ukupno (EU+Nac) HRK
= Ukupna ugovorena vrijednost bespovratnih sredstava]]+Ugovori_OPULJP[[#This Row],[Javni doprinos korisnika - HRK]]+Ugovori_OPULJP[[#This Row],[Privatni doprinos korisnika - HRK]]</f>
        <v>628680</v>
      </c>
      <c r="U2451" s="44" t="s">
        <v>32</v>
      </c>
      <c r="V2451" s="44" t="s">
        <v>710</v>
      </c>
      <c r="W2451" s="21" t="s">
        <v>8500</v>
      </c>
      <c r="X2451" s="21" t="s">
        <v>8177</v>
      </c>
      <c r="Y2451" s="11"/>
    </row>
    <row r="2452" spans="1:25" ht="102" customHeight="1" x14ac:dyDescent="0.2">
      <c r="A2452" s="28" t="s">
        <v>8501</v>
      </c>
      <c r="B2452" s="26" t="s">
        <v>700</v>
      </c>
      <c r="C2452" s="35" t="s">
        <v>8173</v>
      </c>
      <c r="D2452" s="35" t="s">
        <v>8232</v>
      </c>
      <c r="E2452" s="94" t="s">
        <v>74</v>
      </c>
      <c r="F2452" s="23" t="s">
        <v>8502</v>
      </c>
      <c r="G2452" s="23" t="s">
        <v>8503</v>
      </c>
      <c r="H2452" s="29">
        <v>44264</v>
      </c>
      <c r="I2452" s="29">
        <v>45178</v>
      </c>
      <c r="J2452" s="29" t="str">
        <f ca="1">IF(Ugovori_OPULJP[[#This Row],[DATUM ZAVRŠETKA OPERACIJE]]&lt;TODAY(),"završen","u provedbi")</f>
        <v>u provedbi</v>
      </c>
      <c r="K2452" s="22" t="s">
        <v>8504</v>
      </c>
      <c r="L2452" s="22" t="s">
        <v>31</v>
      </c>
      <c r="M2452" s="42">
        <v>0.85</v>
      </c>
      <c r="N2452" s="42">
        <v>0.15</v>
      </c>
      <c r="O2452" s="27">
        <f>Ugovori_OPULJP[[#This Row],[Bespovratna sredstva - Ukupno (EU+Nac) HRK
= Ukupna ugovorena vrijednost bespovratnih sredstava]]*Ugovori_OPULJP[[#This Row],[EU STOPA SUFINANCIRANJA %
EU CO-FINANCING RATE %]]</f>
        <v>907290.02549999999</v>
      </c>
      <c r="P2452" s="27">
        <f>Ugovori_OPULJP[[#This Row],[Bespovratna sredstva - Ukupno (EU+Nac) HRK
= Ukupna ugovorena vrijednost bespovratnih sredstava]]*Ugovori_OPULJP[[#This Row],[STOPA NACIONALNOG SUFINANCIRANJA %]]</f>
        <v>160110.00450000001</v>
      </c>
      <c r="Q2452" s="27">
        <v>1067400.03</v>
      </c>
      <c r="R2452" s="27">
        <v>0</v>
      </c>
      <c r="S2452" s="27">
        <v>0</v>
      </c>
      <c r="T2452" s="20">
        <f>Ugovori_OPULJP[[#This Row],[Bespovratna sredstva - Ukupno (EU+Nac) HRK
= Ukupna ugovorena vrijednost bespovratnih sredstava]]+Ugovori_OPULJP[[#This Row],[Javni doprinos korisnika - HRK]]+Ugovori_OPULJP[[#This Row],[Privatni doprinos korisnika - HRK]]</f>
        <v>1067400.03</v>
      </c>
      <c r="U2452" s="44" t="s">
        <v>32</v>
      </c>
      <c r="V2452" s="44" t="s">
        <v>710</v>
      </c>
      <c r="W2452" s="21" t="s">
        <v>8505</v>
      </c>
      <c r="X2452" s="21" t="s">
        <v>8177</v>
      </c>
      <c r="Y2452" s="11"/>
    </row>
    <row r="2453" spans="1:25" ht="191.25" x14ac:dyDescent="0.2">
      <c r="A2453" s="28" t="s">
        <v>8506</v>
      </c>
      <c r="B2453" s="26" t="s">
        <v>700</v>
      </c>
      <c r="C2453" s="35" t="s">
        <v>8173</v>
      </c>
      <c r="D2453" s="21" t="s">
        <v>8232</v>
      </c>
      <c r="E2453" s="94" t="s">
        <v>74</v>
      </c>
      <c r="F2453" s="23" t="s">
        <v>8507</v>
      </c>
      <c r="G2453" s="23" t="s">
        <v>3890</v>
      </c>
      <c r="H2453" s="29">
        <v>44267</v>
      </c>
      <c r="I2453" s="29">
        <v>45119</v>
      </c>
      <c r="J2453" s="29" t="str">
        <f ca="1">IF(Ugovori_OPULJP[[#This Row],[DATUM ZAVRŠETKA OPERACIJE]]&lt;TODAY(),"završen","u provedbi")</f>
        <v>u provedbi</v>
      </c>
      <c r="K2453" s="22" t="s">
        <v>82</v>
      </c>
      <c r="L2453" s="18" t="s">
        <v>82</v>
      </c>
      <c r="M2453" s="42">
        <v>0.85</v>
      </c>
      <c r="N2453" s="42">
        <v>0.15</v>
      </c>
      <c r="O2453" s="27">
        <f>Ugovori_OPULJP[[#This Row],[Bespovratna sredstva - Ukupno (EU+Nac) HRK
= Ukupna ugovorena vrijednost bespovratnih sredstava]]*Ugovori_OPULJP[[#This Row],[EU STOPA SUFINANCIRANJA %
EU CO-FINANCING RATE %]]</f>
        <v>777232.5199999999</v>
      </c>
      <c r="P2453" s="27">
        <f>Ugovori_OPULJP[[#This Row],[Bespovratna sredstva - Ukupno (EU+Nac) HRK
= Ukupna ugovorena vrijednost bespovratnih sredstava]]*Ugovori_OPULJP[[#This Row],[STOPA NACIONALNOG SUFINANCIRANJA %]]</f>
        <v>137158.68</v>
      </c>
      <c r="Q2453" s="27">
        <v>914391.2</v>
      </c>
      <c r="R2453" s="27">
        <v>0</v>
      </c>
      <c r="S2453" s="27">
        <v>0</v>
      </c>
      <c r="T2453" s="20">
        <f>Ugovori_OPULJP[[#This Row],[Bespovratna sredstva - Ukupno (EU+Nac) HRK
= Ukupna ugovorena vrijednost bespovratnih sredstava]]+Ugovori_OPULJP[[#This Row],[Javni doprinos korisnika - HRK]]+Ugovori_OPULJP[[#This Row],[Privatni doprinos korisnika - HRK]]</f>
        <v>914391.2</v>
      </c>
      <c r="U2453" s="44" t="s">
        <v>32</v>
      </c>
      <c r="V2453" s="44" t="s">
        <v>710</v>
      </c>
      <c r="W2453" s="21" t="s">
        <v>8508</v>
      </c>
      <c r="X2453" s="21" t="s">
        <v>8177</v>
      </c>
      <c r="Y2453" s="11"/>
    </row>
    <row r="2454" spans="1:25" ht="242.25" x14ac:dyDescent="0.2">
      <c r="A2454" s="28" t="s">
        <v>8509</v>
      </c>
      <c r="B2454" s="26" t="s">
        <v>700</v>
      </c>
      <c r="C2454" s="35" t="s">
        <v>8173</v>
      </c>
      <c r="D2454" s="21" t="s">
        <v>8232</v>
      </c>
      <c r="E2454" s="94" t="s">
        <v>74</v>
      </c>
      <c r="F2454" s="23" t="s">
        <v>8510</v>
      </c>
      <c r="G2454" s="23" t="s">
        <v>8511</v>
      </c>
      <c r="H2454" s="29">
        <v>44264</v>
      </c>
      <c r="I2454" s="29">
        <v>44751</v>
      </c>
      <c r="J2454" s="29" t="str">
        <f ca="1">IF(Ugovori_OPULJP[[#This Row],[DATUM ZAVRŠETKA OPERACIJE]]&lt;TODAY(),"završen","u provedbi")</f>
        <v>završen</v>
      </c>
      <c r="K2454" s="22" t="s">
        <v>8512</v>
      </c>
      <c r="L2454" s="22" t="s">
        <v>31</v>
      </c>
      <c r="M2454" s="42">
        <v>0.85</v>
      </c>
      <c r="N2454" s="42">
        <v>0.15</v>
      </c>
      <c r="O2454" s="27">
        <f>Ugovori_OPULJP[[#This Row],[Bespovratna sredstva - Ukupno (EU+Nac) HRK
= Ukupna ugovorena vrijednost bespovratnih sredstava]]*Ugovori_OPULJP[[#This Row],[EU STOPA SUFINANCIRANJA %
EU CO-FINANCING RATE %]]</f>
        <v>902146.04650000005</v>
      </c>
      <c r="P2454" s="27">
        <f>Ugovori_OPULJP[[#This Row],[Bespovratna sredstva - Ukupno (EU+Nac) HRK
= Ukupna ugovorena vrijednost bespovratnih sredstava]]*Ugovori_OPULJP[[#This Row],[STOPA NACIONALNOG SUFINANCIRANJA %]]</f>
        <v>159202.24350000001</v>
      </c>
      <c r="Q2454" s="27">
        <v>1061348.29</v>
      </c>
      <c r="R2454" s="27">
        <v>0</v>
      </c>
      <c r="S2454" s="27">
        <v>0</v>
      </c>
      <c r="T2454" s="20">
        <f>Ugovori_OPULJP[[#This Row],[Bespovratna sredstva - Ukupno (EU+Nac) HRK
= Ukupna ugovorena vrijednost bespovratnih sredstava]]+Ugovori_OPULJP[[#This Row],[Javni doprinos korisnika - HRK]]+Ugovori_OPULJP[[#This Row],[Privatni doprinos korisnika - HRK]]</f>
        <v>1061348.29</v>
      </c>
      <c r="U2454" s="44" t="s">
        <v>32</v>
      </c>
      <c r="V2454" s="44" t="s">
        <v>710</v>
      </c>
      <c r="W2454" s="21" t="s">
        <v>8513</v>
      </c>
      <c r="X2454" s="21" t="s">
        <v>8177</v>
      </c>
      <c r="Y2454" s="11"/>
    </row>
    <row r="2455" spans="1:25" ht="267.75" x14ac:dyDescent="0.2">
      <c r="A2455" s="28" t="s">
        <v>8514</v>
      </c>
      <c r="B2455" s="36" t="s">
        <v>700</v>
      </c>
      <c r="C2455" s="35" t="s">
        <v>8173</v>
      </c>
      <c r="D2455" s="35" t="s">
        <v>8232</v>
      </c>
      <c r="E2455" s="17" t="s">
        <v>74</v>
      </c>
      <c r="F2455" s="23" t="s">
        <v>8515</v>
      </c>
      <c r="G2455" s="23" t="s">
        <v>8516</v>
      </c>
      <c r="H2455" s="29">
        <v>44526</v>
      </c>
      <c r="I2455" s="29">
        <v>45256</v>
      </c>
      <c r="J2455" s="29" t="str">
        <f ca="1">IF(Ugovori_OPULJP[[#This Row],[DATUM ZAVRŠETKA OPERACIJE]]&lt;TODAY(),"završen","u provedbi")</f>
        <v>u provedbi</v>
      </c>
      <c r="K2455" s="43" t="s">
        <v>8517</v>
      </c>
      <c r="L2455" s="43" t="s">
        <v>184</v>
      </c>
      <c r="M2455" s="42">
        <v>0.85</v>
      </c>
      <c r="N2455" s="42">
        <v>0.15</v>
      </c>
      <c r="O2455" s="27">
        <f>Ugovori_OPULJP[[#This Row],[Bespovratna sredstva - Ukupno (EU+Nac) HRK
= Ukupna ugovorena vrijednost bespovratnih sredstava]]*Ugovori_OPULJP[[#This Row],[EU STOPA SUFINANCIRANJA %
EU CO-FINANCING RATE %]]</f>
        <v>1018147.1020000001</v>
      </c>
      <c r="P2455" s="27">
        <f>Ugovori_OPULJP[[#This Row],[Bespovratna sredstva - Ukupno (EU+Nac) HRK
= Ukupna ugovorena vrijednost bespovratnih sredstava]]*Ugovori_OPULJP[[#This Row],[STOPA NACIONALNOG SUFINANCIRANJA %]]</f>
        <v>179673.01800000001</v>
      </c>
      <c r="Q2455" s="20">
        <v>1197820.1200000001</v>
      </c>
      <c r="R2455" s="27">
        <v>0</v>
      </c>
      <c r="S2455" s="27">
        <v>0</v>
      </c>
      <c r="T2455" s="20">
        <f>Ugovori_OPULJP[[#This Row],[Bespovratna sredstva - Ukupno (EU+Nac) HRK
= Ukupna ugovorena vrijednost bespovratnih sredstava]]+Ugovori_OPULJP[[#This Row],[Javni doprinos korisnika - HRK]]+Ugovori_OPULJP[[#This Row],[Privatni doprinos korisnika - HRK]]</f>
        <v>1197820.1200000001</v>
      </c>
      <c r="U2455" s="17" t="s">
        <v>32</v>
      </c>
      <c r="V2455" s="17" t="s">
        <v>710</v>
      </c>
      <c r="W2455" s="81" t="s">
        <v>8518</v>
      </c>
      <c r="X2455" s="35" t="s">
        <v>8177</v>
      </c>
      <c r="Y2455" s="11"/>
    </row>
    <row r="2456" spans="1:25" ht="267.75" x14ac:dyDescent="0.2">
      <c r="A2456" s="28" t="s">
        <v>8519</v>
      </c>
      <c r="B2456" s="36" t="s">
        <v>700</v>
      </c>
      <c r="C2456" s="35" t="s">
        <v>8173</v>
      </c>
      <c r="D2456" s="35" t="s">
        <v>8232</v>
      </c>
      <c r="E2456" s="17" t="s">
        <v>74</v>
      </c>
      <c r="F2456" s="37" t="s">
        <v>8520</v>
      </c>
      <c r="G2456" s="23" t="s">
        <v>8521</v>
      </c>
      <c r="H2456" s="29">
        <v>44503</v>
      </c>
      <c r="I2456" s="29">
        <v>45233</v>
      </c>
      <c r="J2456" s="29" t="str">
        <f ca="1">IF(Ugovori_OPULJP[[#This Row],[DATUM ZAVRŠETKA OPERACIJE]]&lt;TODAY(),"završen","u provedbi")</f>
        <v>u provedbi</v>
      </c>
      <c r="K2456" s="43" t="s">
        <v>411</v>
      </c>
      <c r="L2456" s="43" t="s">
        <v>97</v>
      </c>
      <c r="M2456" s="42">
        <v>0.85</v>
      </c>
      <c r="N2456" s="42">
        <v>0.15</v>
      </c>
      <c r="O2456" s="27">
        <f>Ugovori_OPULJP[[#This Row],[Bespovratna sredstva - Ukupno (EU+Nac) HRK
= Ukupna ugovorena vrijednost bespovratnih sredstava]]*Ugovori_OPULJP[[#This Row],[EU STOPA SUFINANCIRANJA %
EU CO-FINANCING RATE %]]</f>
        <v>745779.80850000004</v>
      </c>
      <c r="P2456" s="27">
        <f>Ugovori_OPULJP[[#This Row],[Bespovratna sredstva - Ukupno (EU+Nac) HRK
= Ukupna ugovorena vrijednost bespovratnih sredstava]]*Ugovori_OPULJP[[#This Row],[STOPA NACIONALNOG SUFINANCIRANJA %]]</f>
        <v>131608.2015</v>
      </c>
      <c r="Q2456" s="20">
        <v>877388.01</v>
      </c>
      <c r="R2456" s="27">
        <v>0</v>
      </c>
      <c r="S2456" s="27">
        <v>0</v>
      </c>
      <c r="T2456" s="20">
        <f>Ugovori_OPULJP[[#This Row],[Bespovratna sredstva - Ukupno (EU+Nac) HRK
= Ukupna ugovorena vrijednost bespovratnih sredstava]]+Ugovori_OPULJP[[#This Row],[Javni doprinos korisnika - HRK]]+Ugovori_OPULJP[[#This Row],[Privatni doprinos korisnika - HRK]]</f>
        <v>877388.01</v>
      </c>
      <c r="U2456" s="17" t="s">
        <v>32</v>
      </c>
      <c r="V2456" s="17" t="s">
        <v>710</v>
      </c>
      <c r="W2456" s="81" t="s">
        <v>8522</v>
      </c>
      <c r="X2456" s="35" t="s">
        <v>8177</v>
      </c>
      <c r="Y2456" s="11"/>
    </row>
    <row r="2457" spans="1:25" ht="280.5" x14ac:dyDescent="0.2">
      <c r="A2457" s="28" t="s">
        <v>8523</v>
      </c>
      <c r="B2457" s="26" t="s">
        <v>700</v>
      </c>
      <c r="C2457" s="21" t="s">
        <v>8173</v>
      </c>
      <c r="D2457" s="21" t="s">
        <v>8232</v>
      </c>
      <c r="E2457" s="44" t="s">
        <v>74</v>
      </c>
      <c r="F2457" s="23" t="s">
        <v>8524</v>
      </c>
      <c r="G2457" s="23" t="s">
        <v>8525</v>
      </c>
      <c r="H2457" s="29">
        <v>44496</v>
      </c>
      <c r="I2457" s="29">
        <v>45409</v>
      </c>
      <c r="J2457" s="29" t="str">
        <f ca="1">IF(Ugovori_OPULJP[[#This Row],[DATUM ZAVRŠETKA OPERACIJE]]&lt;TODAY(),"završen","u provedbi")</f>
        <v>u provedbi</v>
      </c>
      <c r="K2457" s="43" t="s">
        <v>2409</v>
      </c>
      <c r="L2457" s="43" t="s">
        <v>248</v>
      </c>
      <c r="M2457" s="42">
        <v>0.85</v>
      </c>
      <c r="N2457" s="42">
        <v>0.15</v>
      </c>
      <c r="O2457" s="27">
        <f>Ugovori_OPULJP[[#This Row],[Bespovratna sredstva - Ukupno (EU+Nac) HRK
= Ukupna ugovorena vrijednost bespovratnih sredstava]]*Ugovori_OPULJP[[#This Row],[EU STOPA SUFINANCIRANJA %
EU CO-FINANCING RATE %]]</f>
        <v>1087739.5005000001</v>
      </c>
      <c r="P2457" s="27">
        <f>Ugovori_OPULJP[[#This Row],[Bespovratna sredstva - Ukupno (EU+Nac) HRK
= Ukupna ugovorena vrijednost bespovratnih sredstava]]*Ugovori_OPULJP[[#This Row],[STOPA NACIONALNOG SUFINANCIRANJA %]]</f>
        <v>191954.0295</v>
      </c>
      <c r="Q2457" s="20">
        <v>1279693.53</v>
      </c>
      <c r="R2457" s="27">
        <v>0</v>
      </c>
      <c r="S2457" s="27">
        <v>252526.53000000003</v>
      </c>
      <c r="T2457" s="20">
        <f>Ugovori_OPULJP[[#This Row],[Bespovratna sredstva - Ukupno (EU+Nac) HRK
= Ukupna ugovorena vrijednost bespovratnih sredstava]]+Ugovori_OPULJP[[#This Row],[Javni doprinos korisnika - HRK]]+Ugovori_OPULJP[[#This Row],[Privatni doprinos korisnika - HRK]]</f>
        <v>1532220.06</v>
      </c>
      <c r="U2457" s="17" t="s">
        <v>32</v>
      </c>
      <c r="V2457" s="17" t="s">
        <v>710</v>
      </c>
      <c r="W2457" s="81" t="s">
        <v>8526</v>
      </c>
      <c r="X2457" s="35" t="s">
        <v>8177</v>
      </c>
      <c r="Y2457" s="11"/>
    </row>
    <row r="2458" spans="1:25" ht="242.25" x14ac:dyDescent="0.2">
      <c r="A2458" s="55" t="s">
        <v>8527</v>
      </c>
      <c r="B2458" s="26" t="s">
        <v>700</v>
      </c>
      <c r="C2458" s="21" t="s">
        <v>8173</v>
      </c>
      <c r="D2458" s="21" t="s">
        <v>8232</v>
      </c>
      <c r="E2458" s="44" t="s">
        <v>74</v>
      </c>
      <c r="F2458" s="23" t="s">
        <v>8528</v>
      </c>
      <c r="G2458" s="23" t="s">
        <v>8529</v>
      </c>
      <c r="H2458" s="29">
        <v>44536</v>
      </c>
      <c r="I2458" s="29">
        <v>45022</v>
      </c>
      <c r="J2458" s="29" t="str">
        <f ca="1">IF(Ugovori_OPULJP[[#This Row],[DATUM ZAVRŠETKA OPERACIJE]]&lt;TODAY(),"završen","u provedbi")</f>
        <v>u provedbi</v>
      </c>
      <c r="K2458" s="22" t="s">
        <v>8530</v>
      </c>
      <c r="L2458" s="18" t="s">
        <v>153</v>
      </c>
      <c r="M2458" s="65" t="s">
        <v>3052</v>
      </c>
      <c r="N2458" s="42">
        <v>0.15</v>
      </c>
      <c r="O2458" s="27">
        <f>Ugovori_OPULJP[[#This Row],[Bespovratna sredstva - Ukupno (EU+Nac) HRK
= Ukupna ugovorena vrijednost bespovratnih sredstava]]*Ugovori_OPULJP[[#This Row],[EU STOPA SUFINANCIRANJA %
EU CO-FINANCING RATE %]]</f>
        <v>943331.0625</v>
      </c>
      <c r="P2458" s="27">
        <f>Ugovori_OPULJP[[#This Row],[Bespovratna sredstva - Ukupno (EU+Nac) HRK
= Ukupna ugovorena vrijednost bespovratnih sredstava]]*Ugovori_OPULJP[[#This Row],[STOPA NACIONALNOG SUFINANCIRANJA %]]</f>
        <v>166470.1875</v>
      </c>
      <c r="Q2458" s="20">
        <v>1109801.25</v>
      </c>
      <c r="R2458" s="27">
        <v>0</v>
      </c>
      <c r="S2458" s="27">
        <v>430296.25</v>
      </c>
      <c r="T2458" s="20">
        <f>Ugovori_OPULJP[[#This Row],[Bespovratna sredstva - Ukupno (EU+Nac) HRK
= Ukupna ugovorena vrijednost bespovratnih sredstava]]+Ugovori_OPULJP[[#This Row],[Javni doprinos korisnika - HRK]]+Ugovori_OPULJP[[#This Row],[Privatni doprinos korisnika - HRK]]</f>
        <v>1540097.5</v>
      </c>
      <c r="U2458" s="17" t="s">
        <v>32</v>
      </c>
      <c r="V2458" s="17" t="s">
        <v>710</v>
      </c>
      <c r="W2458" s="81" t="s">
        <v>8531</v>
      </c>
      <c r="X2458" s="35" t="s">
        <v>8177</v>
      </c>
      <c r="Y2458" s="11"/>
    </row>
    <row r="2459" spans="1:25" ht="255" x14ac:dyDescent="0.2">
      <c r="A2459" s="28" t="s">
        <v>8532</v>
      </c>
      <c r="B2459" s="36" t="s">
        <v>700</v>
      </c>
      <c r="C2459" s="35" t="s">
        <v>8173</v>
      </c>
      <c r="D2459" s="35" t="s">
        <v>8232</v>
      </c>
      <c r="E2459" s="17" t="s">
        <v>74</v>
      </c>
      <c r="F2459" s="37" t="s">
        <v>8533</v>
      </c>
      <c r="G2459" s="23" t="s">
        <v>8534</v>
      </c>
      <c r="H2459" s="29">
        <v>44511</v>
      </c>
      <c r="I2459" s="29">
        <v>44876</v>
      </c>
      <c r="J2459" s="29" t="str">
        <f ca="1">IF(Ugovori_OPULJP[[#This Row],[DATUM ZAVRŠETKA OPERACIJE]]&lt;TODAY(),"završen","u provedbi")</f>
        <v>u provedbi</v>
      </c>
      <c r="K2459" s="43" t="s">
        <v>31</v>
      </c>
      <c r="L2459" s="43" t="s">
        <v>77</v>
      </c>
      <c r="M2459" s="42">
        <v>0.85</v>
      </c>
      <c r="N2459" s="42">
        <v>0.15</v>
      </c>
      <c r="O2459" s="27">
        <f>Ugovori_OPULJP[[#This Row],[Bespovratna sredstva - Ukupno (EU+Nac) HRK
= Ukupna ugovorena vrijednost bespovratnih sredstava]]*Ugovori_OPULJP[[#This Row],[EU STOPA SUFINANCIRANJA %
EU CO-FINANCING RATE %]]</f>
        <v>989435.61499999987</v>
      </c>
      <c r="P2459" s="27">
        <f>Ugovori_OPULJP[[#This Row],[Bespovratna sredstva - Ukupno (EU+Nac) HRK
= Ukupna ugovorena vrijednost bespovratnih sredstava]]*Ugovori_OPULJP[[#This Row],[STOPA NACIONALNOG SUFINANCIRANJA %]]</f>
        <v>174606.28499999997</v>
      </c>
      <c r="Q2459" s="20">
        <v>1164041.8999999999</v>
      </c>
      <c r="R2459" s="27">
        <v>0</v>
      </c>
      <c r="S2459" s="27">
        <v>0</v>
      </c>
      <c r="T2459" s="20">
        <f>Ugovori_OPULJP[[#This Row],[Bespovratna sredstva - Ukupno (EU+Nac) HRK
= Ukupna ugovorena vrijednost bespovratnih sredstava]]+Ugovori_OPULJP[[#This Row],[Javni doprinos korisnika - HRK]]+Ugovori_OPULJP[[#This Row],[Privatni doprinos korisnika - HRK]]</f>
        <v>1164041.8999999999</v>
      </c>
      <c r="U2459" s="17" t="s">
        <v>32</v>
      </c>
      <c r="V2459" s="17" t="s">
        <v>710</v>
      </c>
      <c r="W2459" s="81" t="s">
        <v>8535</v>
      </c>
      <c r="X2459" s="35" t="s">
        <v>8177</v>
      </c>
      <c r="Y2459" s="11"/>
    </row>
    <row r="2460" spans="1:25" ht="89.25" customHeight="1" x14ac:dyDescent="0.2">
      <c r="A2460" s="28" t="s">
        <v>8536</v>
      </c>
      <c r="B2460" s="36" t="s">
        <v>700</v>
      </c>
      <c r="C2460" s="35" t="s">
        <v>8173</v>
      </c>
      <c r="D2460" s="35" t="s">
        <v>8232</v>
      </c>
      <c r="E2460" s="17" t="s">
        <v>74</v>
      </c>
      <c r="F2460" s="37" t="s">
        <v>8537</v>
      </c>
      <c r="G2460" s="37" t="s">
        <v>1549</v>
      </c>
      <c r="H2460" s="29">
        <v>44503</v>
      </c>
      <c r="I2460" s="29">
        <v>45141</v>
      </c>
      <c r="J2460" s="29" t="str">
        <f ca="1">IF(Ugovori_OPULJP[[#This Row],[DATUM ZAVRŠETKA OPERACIJE]]&lt;TODAY(),"završen","u provedbi")</f>
        <v>u provedbi</v>
      </c>
      <c r="K2460" s="43" t="s">
        <v>354</v>
      </c>
      <c r="L2460" s="43" t="s">
        <v>354</v>
      </c>
      <c r="M2460" s="42">
        <v>0.85</v>
      </c>
      <c r="N2460" s="42">
        <v>0.15</v>
      </c>
      <c r="O2460" s="27">
        <f>Ugovori_OPULJP[[#This Row],[Bespovratna sredstva - Ukupno (EU+Nac) HRK
= Ukupna ugovorena vrijednost bespovratnih sredstava]]*Ugovori_OPULJP[[#This Row],[EU STOPA SUFINANCIRANJA %
EU CO-FINANCING RATE %]]</f>
        <v>871338.96100000001</v>
      </c>
      <c r="P2460" s="27">
        <f>Ugovori_OPULJP[[#This Row],[Bespovratna sredstva - Ukupno (EU+Nac) HRK
= Ukupna ugovorena vrijednost bespovratnih sredstava]]*Ugovori_OPULJP[[#This Row],[STOPA NACIONALNOG SUFINANCIRANJA %]]</f>
        <v>153765.69899999999</v>
      </c>
      <c r="Q2460" s="20">
        <v>1025104.66</v>
      </c>
      <c r="R2460" s="27">
        <v>0</v>
      </c>
      <c r="S2460" s="27">
        <v>0</v>
      </c>
      <c r="T2460" s="20">
        <f>Ugovori_OPULJP[[#This Row],[Bespovratna sredstva - Ukupno (EU+Nac) HRK
= Ukupna ugovorena vrijednost bespovratnih sredstava]]+Ugovori_OPULJP[[#This Row],[Javni doprinos korisnika - HRK]]+Ugovori_OPULJP[[#This Row],[Privatni doprinos korisnika - HRK]]</f>
        <v>1025104.66</v>
      </c>
      <c r="U2460" s="17" t="s">
        <v>32</v>
      </c>
      <c r="V2460" s="17" t="s">
        <v>710</v>
      </c>
      <c r="W2460" s="81" t="s">
        <v>8538</v>
      </c>
      <c r="X2460" s="35" t="s">
        <v>8177</v>
      </c>
      <c r="Y2460" s="11"/>
    </row>
    <row r="2461" spans="1:25" ht="280.5" x14ac:dyDescent="0.2">
      <c r="A2461" s="28" t="s">
        <v>8539</v>
      </c>
      <c r="B2461" s="36" t="s">
        <v>700</v>
      </c>
      <c r="C2461" s="35" t="s">
        <v>8173</v>
      </c>
      <c r="D2461" s="35" t="s">
        <v>8232</v>
      </c>
      <c r="E2461" s="17" t="s">
        <v>74</v>
      </c>
      <c r="F2461" s="37" t="s">
        <v>8540</v>
      </c>
      <c r="G2461" s="23" t="s">
        <v>8541</v>
      </c>
      <c r="H2461" s="29">
        <v>44502</v>
      </c>
      <c r="I2461" s="29">
        <v>45232</v>
      </c>
      <c r="J2461" s="29" t="str">
        <f ca="1">IF(Ugovori_OPULJP[[#This Row],[DATUM ZAVRŠETKA OPERACIJE]]&lt;TODAY(),"završen","u provedbi")</f>
        <v>u provedbi</v>
      </c>
      <c r="K2461" s="22" t="s">
        <v>31</v>
      </c>
      <c r="L2461" s="22" t="s">
        <v>31</v>
      </c>
      <c r="M2461" s="42">
        <v>0.85</v>
      </c>
      <c r="N2461" s="42">
        <v>0.15</v>
      </c>
      <c r="O2461" s="27">
        <f>Ugovori_OPULJP[[#This Row],[Bespovratna sredstva - Ukupno (EU+Nac) HRK
= Ukupna ugovorena vrijednost bespovratnih sredstava]]*Ugovori_OPULJP[[#This Row],[EU STOPA SUFINANCIRANJA %
EU CO-FINANCING RATE %]]</f>
        <v>759373</v>
      </c>
      <c r="P2461" s="27">
        <f>Ugovori_OPULJP[[#This Row],[Bespovratna sredstva - Ukupno (EU+Nac) HRK
= Ukupna ugovorena vrijednost bespovratnih sredstava]]*Ugovori_OPULJP[[#This Row],[STOPA NACIONALNOG SUFINANCIRANJA %]]</f>
        <v>134007</v>
      </c>
      <c r="Q2461" s="20">
        <v>893380</v>
      </c>
      <c r="R2461" s="27">
        <v>0</v>
      </c>
      <c r="S2461" s="27">
        <v>0</v>
      </c>
      <c r="T2461" s="20">
        <f>Ugovori_OPULJP[[#This Row],[Bespovratna sredstva - Ukupno (EU+Nac) HRK
= Ukupna ugovorena vrijednost bespovratnih sredstava]]+Ugovori_OPULJP[[#This Row],[Javni doprinos korisnika - HRK]]+Ugovori_OPULJP[[#This Row],[Privatni doprinos korisnika - HRK]]</f>
        <v>893380</v>
      </c>
      <c r="U2461" s="17" t="s">
        <v>32</v>
      </c>
      <c r="V2461" s="17" t="s">
        <v>710</v>
      </c>
      <c r="W2461" s="81" t="s">
        <v>8542</v>
      </c>
      <c r="X2461" s="35" t="s">
        <v>8177</v>
      </c>
      <c r="Y2461" s="11"/>
    </row>
    <row r="2462" spans="1:25" ht="89.25" customHeight="1" x14ac:dyDescent="0.2">
      <c r="A2462" s="55" t="s">
        <v>8543</v>
      </c>
      <c r="B2462" s="26" t="s">
        <v>700</v>
      </c>
      <c r="C2462" s="21" t="s">
        <v>8173</v>
      </c>
      <c r="D2462" s="21" t="s">
        <v>8232</v>
      </c>
      <c r="E2462" s="44" t="s">
        <v>74</v>
      </c>
      <c r="F2462" s="23" t="s">
        <v>8544</v>
      </c>
      <c r="G2462" s="23" t="s">
        <v>8545</v>
      </c>
      <c r="H2462" s="29">
        <v>44531</v>
      </c>
      <c r="I2462" s="29">
        <v>45292</v>
      </c>
      <c r="J2462" s="29" t="str">
        <f ca="1">IF(Ugovori_OPULJP[[#This Row],[DATUM ZAVRŠETKA OPERACIJE]]&lt;TODAY(),"završen","u provedbi")</f>
        <v>u provedbi</v>
      </c>
      <c r="K2462" s="22" t="s">
        <v>209</v>
      </c>
      <c r="L2462" s="18" t="s">
        <v>209</v>
      </c>
      <c r="M2462" s="65" t="s">
        <v>3052</v>
      </c>
      <c r="N2462" s="42">
        <v>0.15</v>
      </c>
      <c r="O2462" s="27">
        <f>Ugovori_OPULJP[[#This Row],[Bespovratna sredstva - Ukupno (EU+Nac) HRK
= Ukupna ugovorena vrijednost bespovratnih sredstava]]*Ugovori_OPULJP[[#This Row],[EU STOPA SUFINANCIRANJA %
EU CO-FINANCING RATE %]]</f>
        <v>864978.30900000001</v>
      </c>
      <c r="P2462" s="27">
        <f>Ugovori_OPULJP[[#This Row],[Bespovratna sredstva - Ukupno (EU+Nac) HRK
= Ukupna ugovorena vrijednost bespovratnih sredstava]]*Ugovori_OPULJP[[#This Row],[STOPA NACIONALNOG SUFINANCIRANJA %]]</f>
        <v>152643.231</v>
      </c>
      <c r="Q2462" s="20">
        <v>1017621.54</v>
      </c>
      <c r="R2462" s="27">
        <v>0</v>
      </c>
      <c r="S2462" s="27">
        <v>0</v>
      </c>
      <c r="T2462" s="20">
        <f>Ugovori_OPULJP[[#This Row],[Bespovratna sredstva - Ukupno (EU+Nac) HRK
= Ukupna ugovorena vrijednost bespovratnih sredstava]]+Ugovori_OPULJP[[#This Row],[Javni doprinos korisnika - HRK]]+Ugovori_OPULJP[[#This Row],[Privatni doprinos korisnika - HRK]]</f>
        <v>1017621.54</v>
      </c>
      <c r="U2462" s="17" t="s">
        <v>32</v>
      </c>
      <c r="V2462" s="17" t="s">
        <v>710</v>
      </c>
      <c r="W2462" s="81" t="s">
        <v>8546</v>
      </c>
      <c r="X2462" s="35" t="s">
        <v>8177</v>
      </c>
      <c r="Y2462" s="11"/>
    </row>
    <row r="2463" spans="1:25" ht="229.5" x14ac:dyDescent="0.2">
      <c r="A2463" s="55" t="s">
        <v>8547</v>
      </c>
      <c r="B2463" s="26" t="s">
        <v>700</v>
      </c>
      <c r="C2463" s="21" t="s">
        <v>8173</v>
      </c>
      <c r="D2463" s="21" t="s">
        <v>8232</v>
      </c>
      <c r="E2463" s="44" t="s">
        <v>74</v>
      </c>
      <c r="F2463" s="23" t="s">
        <v>8548</v>
      </c>
      <c r="G2463" s="37" t="s">
        <v>2424</v>
      </c>
      <c r="H2463" s="29">
        <v>44537</v>
      </c>
      <c r="I2463" s="29">
        <v>45084</v>
      </c>
      <c r="J2463" s="29" t="str">
        <f ca="1">IF(Ugovori_OPULJP[[#This Row],[DATUM ZAVRŠETKA OPERACIJE]]&lt;TODAY(),"završen","u provedbi")</f>
        <v>u provedbi</v>
      </c>
      <c r="K2463" s="22" t="s">
        <v>556</v>
      </c>
      <c r="L2463" s="18" t="s">
        <v>556</v>
      </c>
      <c r="M2463" s="65" t="s">
        <v>3052</v>
      </c>
      <c r="N2463" s="42">
        <v>0.15</v>
      </c>
      <c r="O2463" s="27">
        <f>Ugovori_OPULJP[[#This Row],[Bespovratna sredstva - Ukupno (EU+Nac) HRK
= Ukupna ugovorena vrijednost bespovratnih sredstava]]*Ugovori_OPULJP[[#This Row],[EU STOPA SUFINANCIRANJA %
EU CO-FINANCING RATE %]]</f>
        <v>568977.76850000001</v>
      </c>
      <c r="P2463" s="27">
        <f>Ugovori_OPULJP[[#This Row],[Bespovratna sredstva - Ukupno (EU+Nac) HRK
= Ukupna ugovorena vrijednost bespovratnih sredstava]]*Ugovori_OPULJP[[#This Row],[STOPA NACIONALNOG SUFINANCIRANJA %]]</f>
        <v>100407.84149999999</v>
      </c>
      <c r="Q2463" s="20">
        <v>669385.61</v>
      </c>
      <c r="R2463" s="27">
        <v>0</v>
      </c>
      <c r="S2463" s="27">
        <v>0</v>
      </c>
      <c r="T2463" s="20">
        <f>Ugovori_OPULJP[[#This Row],[Bespovratna sredstva - Ukupno (EU+Nac) HRK
= Ukupna ugovorena vrijednost bespovratnih sredstava]]+Ugovori_OPULJP[[#This Row],[Javni doprinos korisnika - HRK]]+Ugovori_OPULJP[[#This Row],[Privatni doprinos korisnika - HRK]]</f>
        <v>669385.61</v>
      </c>
      <c r="U2463" s="17" t="s">
        <v>32</v>
      </c>
      <c r="V2463" s="17" t="s">
        <v>710</v>
      </c>
      <c r="W2463" s="81" t="s">
        <v>8549</v>
      </c>
      <c r="X2463" s="35" t="s">
        <v>8177</v>
      </c>
      <c r="Y2463" s="11"/>
    </row>
    <row r="2464" spans="1:25" ht="88.5" customHeight="1" x14ac:dyDescent="0.2">
      <c r="A2464" s="28" t="s">
        <v>8550</v>
      </c>
      <c r="B2464" s="26" t="s">
        <v>700</v>
      </c>
      <c r="C2464" s="21" t="s">
        <v>8173</v>
      </c>
      <c r="D2464" s="21" t="s">
        <v>8232</v>
      </c>
      <c r="E2464" s="44" t="s">
        <v>74</v>
      </c>
      <c r="F2464" s="23" t="s">
        <v>8551</v>
      </c>
      <c r="G2464" s="23" t="s">
        <v>8552</v>
      </c>
      <c r="H2464" s="29">
        <v>44539</v>
      </c>
      <c r="I2464" s="29">
        <v>45269</v>
      </c>
      <c r="J2464" s="29" t="str">
        <f ca="1">IF(Ugovori_OPULJP[[#This Row],[DATUM ZAVRŠETKA OPERACIJE]]&lt;TODAY(),"završen","u provedbi")</f>
        <v>u provedbi</v>
      </c>
      <c r="K2464" s="22" t="s">
        <v>30</v>
      </c>
      <c r="L2464" s="18" t="s">
        <v>243</v>
      </c>
      <c r="M2464" s="65" t="s">
        <v>3052</v>
      </c>
      <c r="N2464" s="42">
        <v>0.15</v>
      </c>
      <c r="O2464" s="27">
        <f>Ugovori_OPULJP[[#This Row],[Bespovratna sredstva - Ukupno (EU+Nac) HRK
= Ukupna ugovorena vrijednost bespovratnih sredstava]]*Ugovori_OPULJP[[#This Row],[EU STOPA SUFINANCIRANJA %
EU CO-FINANCING RATE %]]</f>
        <v>847178</v>
      </c>
      <c r="P2464" s="27">
        <f>Ugovori_OPULJP[[#This Row],[Bespovratna sredstva - Ukupno (EU+Nac) HRK
= Ukupna ugovorena vrijednost bespovratnih sredstava]]*Ugovori_OPULJP[[#This Row],[STOPA NACIONALNOG SUFINANCIRANJA %]]</f>
        <v>149502</v>
      </c>
      <c r="Q2464" s="20">
        <v>996680</v>
      </c>
      <c r="R2464" s="27">
        <v>0</v>
      </c>
      <c r="S2464" s="27">
        <v>0</v>
      </c>
      <c r="T2464" s="20">
        <f>Ugovori_OPULJP[[#This Row],[Bespovratna sredstva - Ukupno (EU+Nac) HRK
= Ukupna ugovorena vrijednost bespovratnih sredstava]]+Ugovori_OPULJP[[#This Row],[Javni doprinos korisnika - HRK]]+Ugovori_OPULJP[[#This Row],[Privatni doprinos korisnika - HRK]]</f>
        <v>996680</v>
      </c>
      <c r="U2464" s="17" t="s">
        <v>32</v>
      </c>
      <c r="V2464" s="17" t="s">
        <v>710</v>
      </c>
      <c r="W2464" s="81" t="s">
        <v>8553</v>
      </c>
      <c r="X2464" s="35" t="s">
        <v>8177</v>
      </c>
      <c r="Y2464" s="11"/>
    </row>
    <row r="2465" spans="1:25" ht="293.25" x14ac:dyDescent="0.2">
      <c r="A2465" s="28" t="s">
        <v>8554</v>
      </c>
      <c r="B2465" s="26" t="s">
        <v>700</v>
      </c>
      <c r="C2465" s="21" t="s">
        <v>8173</v>
      </c>
      <c r="D2465" s="21" t="s">
        <v>8232</v>
      </c>
      <c r="E2465" s="44" t="s">
        <v>74</v>
      </c>
      <c r="F2465" s="23" t="s">
        <v>8555</v>
      </c>
      <c r="G2465" s="23" t="s">
        <v>8556</v>
      </c>
      <c r="H2465" s="29">
        <v>44498</v>
      </c>
      <c r="I2465" s="29">
        <v>45106</v>
      </c>
      <c r="J2465" s="29" t="str">
        <f ca="1">IF(Ugovori_OPULJP[[#This Row],[DATUM ZAVRŠETKA OPERACIJE]]&lt;TODAY(),"završen","u provedbi")</f>
        <v>u provedbi</v>
      </c>
      <c r="K2465" s="43" t="s">
        <v>8557</v>
      </c>
      <c r="L2465" s="43" t="s">
        <v>266</v>
      </c>
      <c r="M2465" s="42">
        <v>0.85</v>
      </c>
      <c r="N2465" s="42">
        <v>0.15</v>
      </c>
      <c r="O2465" s="27">
        <f>Ugovori_OPULJP[[#This Row],[Bespovratna sredstva - Ukupno (EU+Nac) HRK
= Ukupna ugovorena vrijednost bespovratnih sredstava]]*Ugovori_OPULJP[[#This Row],[EU STOPA SUFINANCIRANJA %
EU CO-FINANCING RATE %]]</f>
        <v>891600.53</v>
      </c>
      <c r="P2465" s="27">
        <f>Ugovori_OPULJP[[#This Row],[Bespovratna sredstva - Ukupno (EU+Nac) HRK
= Ukupna ugovorena vrijednost bespovratnih sredstava]]*Ugovori_OPULJP[[#This Row],[STOPA NACIONALNOG SUFINANCIRANJA %]]</f>
        <v>157341.26999999999</v>
      </c>
      <c r="Q2465" s="20">
        <v>1048941.8</v>
      </c>
      <c r="R2465" s="27">
        <v>0</v>
      </c>
      <c r="S2465" s="27">
        <v>0</v>
      </c>
      <c r="T2465" s="20">
        <f>Ugovori_OPULJP[[#This Row],[Bespovratna sredstva - Ukupno (EU+Nac) HRK
= Ukupna ugovorena vrijednost bespovratnih sredstava]]+Ugovori_OPULJP[[#This Row],[Javni doprinos korisnika - HRK]]+Ugovori_OPULJP[[#This Row],[Privatni doprinos korisnika - HRK]]</f>
        <v>1048941.8</v>
      </c>
      <c r="U2465" s="17" t="s">
        <v>32</v>
      </c>
      <c r="V2465" s="17" t="s">
        <v>710</v>
      </c>
      <c r="W2465" s="81" t="s">
        <v>8558</v>
      </c>
      <c r="X2465" s="35" t="s">
        <v>8177</v>
      </c>
      <c r="Y2465" s="11"/>
    </row>
    <row r="2466" spans="1:25" ht="280.5" x14ac:dyDescent="0.2">
      <c r="A2466" s="55" t="s">
        <v>8559</v>
      </c>
      <c r="B2466" s="26" t="s">
        <v>700</v>
      </c>
      <c r="C2466" s="21" t="s">
        <v>8173</v>
      </c>
      <c r="D2466" s="21" t="s">
        <v>8232</v>
      </c>
      <c r="E2466" s="44" t="s">
        <v>74</v>
      </c>
      <c r="F2466" s="23" t="s">
        <v>8560</v>
      </c>
      <c r="G2466" s="23" t="s">
        <v>8561</v>
      </c>
      <c r="H2466" s="29">
        <v>44537</v>
      </c>
      <c r="I2466" s="29">
        <v>45023</v>
      </c>
      <c r="J2466" s="29" t="str">
        <f ca="1">IF(Ugovori_OPULJP[[#This Row],[DATUM ZAVRŠETKA OPERACIJE]]&lt;TODAY(),"završen","u provedbi")</f>
        <v>u provedbi</v>
      </c>
      <c r="K2466" s="22" t="s">
        <v>8562</v>
      </c>
      <c r="L2466" s="18" t="s">
        <v>153</v>
      </c>
      <c r="M2466" s="65" t="s">
        <v>3052</v>
      </c>
      <c r="N2466" s="42">
        <v>0.15</v>
      </c>
      <c r="O2466" s="27">
        <f>Ugovori_OPULJP[[#This Row],[Bespovratna sredstva - Ukupno (EU+Nac) HRK
= Ukupna ugovorena vrijednost bespovratnih sredstava]]*Ugovori_OPULJP[[#This Row],[EU STOPA SUFINANCIRANJA %
EU CO-FINANCING RATE %]]</f>
        <v>643189.6875</v>
      </c>
      <c r="P2466" s="27">
        <f>Ugovori_OPULJP[[#This Row],[Bespovratna sredstva - Ukupno (EU+Nac) HRK
= Ukupna ugovorena vrijednost bespovratnih sredstava]]*Ugovori_OPULJP[[#This Row],[STOPA NACIONALNOG SUFINANCIRANJA %]]</f>
        <v>113504.0625</v>
      </c>
      <c r="Q2466" s="20">
        <v>756693.75</v>
      </c>
      <c r="R2466" s="27">
        <v>0</v>
      </c>
      <c r="S2466" s="27">
        <v>148133.75</v>
      </c>
      <c r="T2466" s="20">
        <f>Ugovori_OPULJP[[#This Row],[Bespovratna sredstva - Ukupno (EU+Nac) HRK
= Ukupna ugovorena vrijednost bespovratnih sredstava]]+Ugovori_OPULJP[[#This Row],[Javni doprinos korisnika - HRK]]+Ugovori_OPULJP[[#This Row],[Privatni doprinos korisnika - HRK]]</f>
        <v>904827.5</v>
      </c>
      <c r="U2466" s="17" t="s">
        <v>32</v>
      </c>
      <c r="V2466" s="17" t="s">
        <v>710</v>
      </c>
      <c r="W2466" s="81" t="s">
        <v>8563</v>
      </c>
      <c r="X2466" s="35" t="s">
        <v>8177</v>
      </c>
      <c r="Y2466" s="11"/>
    </row>
    <row r="2467" spans="1:25" ht="242.25" x14ac:dyDescent="0.2">
      <c r="A2467" s="55" t="s">
        <v>8564</v>
      </c>
      <c r="B2467" s="26" t="s">
        <v>700</v>
      </c>
      <c r="C2467" s="21" t="s">
        <v>8173</v>
      </c>
      <c r="D2467" s="21" t="s">
        <v>8232</v>
      </c>
      <c r="E2467" s="44" t="s">
        <v>74</v>
      </c>
      <c r="F2467" s="23" t="s">
        <v>8565</v>
      </c>
      <c r="G2467" s="23" t="s">
        <v>8566</v>
      </c>
      <c r="H2467" s="29">
        <v>44537</v>
      </c>
      <c r="I2467" s="29">
        <v>45023</v>
      </c>
      <c r="J2467" s="29" t="str">
        <f ca="1">IF(Ugovori_OPULJP[[#This Row],[DATUM ZAVRŠETKA OPERACIJE]]&lt;TODAY(),"završen","u provedbi")</f>
        <v>u provedbi</v>
      </c>
      <c r="K2467" s="22" t="s">
        <v>8567</v>
      </c>
      <c r="L2467" s="18" t="s">
        <v>102</v>
      </c>
      <c r="M2467" s="65" t="s">
        <v>3052</v>
      </c>
      <c r="N2467" s="42">
        <v>0.15</v>
      </c>
      <c r="O2467" s="27">
        <f>Ugovori_OPULJP[[#This Row],[Bespovratna sredstva - Ukupno (EU+Nac) HRK
= Ukupna ugovorena vrijednost bespovratnih sredstava]]*Ugovori_OPULJP[[#This Row],[EU STOPA SUFINANCIRANJA %
EU CO-FINANCING RATE %]]</f>
        <v>574159.57250000001</v>
      </c>
      <c r="P2467" s="27">
        <f>Ugovori_OPULJP[[#This Row],[Bespovratna sredstva - Ukupno (EU+Nac) HRK
= Ukupna ugovorena vrijednost bespovratnih sredstava]]*Ugovori_OPULJP[[#This Row],[STOPA NACIONALNOG SUFINANCIRANJA %]]</f>
        <v>101322.2775</v>
      </c>
      <c r="Q2467" s="20">
        <v>675481.85</v>
      </c>
      <c r="R2467" s="27">
        <v>0</v>
      </c>
      <c r="S2467" s="27">
        <v>300742.5</v>
      </c>
      <c r="T2467" s="20">
        <f>Ugovori_OPULJP[[#This Row],[Bespovratna sredstva - Ukupno (EU+Nac) HRK
= Ukupna ugovorena vrijednost bespovratnih sredstava]]+Ugovori_OPULJP[[#This Row],[Javni doprinos korisnika - HRK]]+Ugovori_OPULJP[[#This Row],[Privatni doprinos korisnika - HRK]]</f>
        <v>976224.35</v>
      </c>
      <c r="U2467" s="17" t="s">
        <v>32</v>
      </c>
      <c r="V2467" s="17" t="s">
        <v>710</v>
      </c>
      <c r="W2467" s="81" t="s">
        <v>8568</v>
      </c>
      <c r="X2467" s="35" t="s">
        <v>8177</v>
      </c>
      <c r="Y2467" s="11"/>
    </row>
    <row r="2468" spans="1:25" ht="216.75" x14ac:dyDescent="0.2">
      <c r="A2468" s="28" t="s">
        <v>8569</v>
      </c>
      <c r="B2468" s="26" t="s">
        <v>700</v>
      </c>
      <c r="C2468" s="21" t="s">
        <v>8173</v>
      </c>
      <c r="D2468" s="21" t="s">
        <v>8232</v>
      </c>
      <c r="E2468" s="44" t="s">
        <v>74</v>
      </c>
      <c r="F2468" s="23" t="s">
        <v>8570</v>
      </c>
      <c r="G2468" s="23" t="s">
        <v>8571</v>
      </c>
      <c r="H2468" s="29">
        <v>44498</v>
      </c>
      <c r="I2468" s="29">
        <v>45228</v>
      </c>
      <c r="J2468" s="29" t="str">
        <f ca="1">IF(Ugovori_OPULJP[[#This Row],[DATUM ZAVRŠETKA OPERACIJE]]&lt;TODAY(),"završen","u provedbi")</f>
        <v>u provedbi</v>
      </c>
      <c r="K2468" s="43" t="s">
        <v>8572</v>
      </c>
      <c r="L2468" s="43" t="s">
        <v>31</v>
      </c>
      <c r="M2468" s="42">
        <v>0.85</v>
      </c>
      <c r="N2468" s="42">
        <v>0.15</v>
      </c>
      <c r="O2468" s="27">
        <f>Ugovori_OPULJP[[#This Row],[Bespovratna sredstva - Ukupno (EU+Nac) HRK
= Ukupna ugovorena vrijednost bespovratnih sredstava]]*Ugovori_OPULJP[[#This Row],[EU STOPA SUFINANCIRANJA %
EU CO-FINANCING RATE %]]</f>
        <v>801631.60849999997</v>
      </c>
      <c r="P2468" s="27">
        <f>Ugovori_OPULJP[[#This Row],[Bespovratna sredstva - Ukupno (EU+Nac) HRK
= Ukupna ugovorena vrijednost bespovratnih sredstava]]*Ugovori_OPULJP[[#This Row],[STOPA NACIONALNOG SUFINANCIRANJA %]]</f>
        <v>141464.40150000001</v>
      </c>
      <c r="Q2468" s="20">
        <v>943096.01</v>
      </c>
      <c r="R2468" s="27">
        <v>0</v>
      </c>
      <c r="S2468" s="27">
        <v>0</v>
      </c>
      <c r="T2468" s="20">
        <f>Ugovori_OPULJP[[#This Row],[Bespovratna sredstva - Ukupno (EU+Nac) HRK
= Ukupna ugovorena vrijednost bespovratnih sredstava]]+Ugovori_OPULJP[[#This Row],[Javni doprinos korisnika - HRK]]+Ugovori_OPULJP[[#This Row],[Privatni doprinos korisnika - HRK]]</f>
        <v>943096.01</v>
      </c>
      <c r="U2468" s="17" t="s">
        <v>32</v>
      </c>
      <c r="V2468" s="17" t="s">
        <v>710</v>
      </c>
      <c r="W2468" s="81" t="s">
        <v>8573</v>
      </c>
      <c r="X2468" s="35" t="s">
        <v>8177</v>
      </c>
      <c r="Y2468" s="11"/>
    </row>
    <row r="2469" spans="1:25" ht="267.75" x14ac:dyDescent="0.2">
      <c r="A2469" s="55" t="s">
        <v>8574</v>
      </c>
      <c r="B2469" s="26" t="s">
        <v>700</v>
      </c>
      <c r="C2469" s="21" t="s">
        <v>8173</v>
      </c>
      <c r="D2469" s="21" t="s">
        <v>8232</v>
      </c>
      <c r="E2469" s="44" t="s">
        <v>74</v>
      </c>
      <c r="F2469" s="23" t="s">
        <v>8575</v>
      </c>
      <c r="G2469" s="23" t="s">
        <v>8576</v>
      </c>
      <c r="H2469" s="29">
        <v>44536</v>
      </c>
      <c r="I2469" s="29">
        <v>45113</v>
      </c>
      <c r="J2469" s="29" t="str">
        <f ca="1">IF(Ugovori_OPULJP[[#This Row],[DATUM ZAVRŠETKA OPERACIJE]]&lt;TODAY(),"završen","u provedbi")</f>
        <v>u provedbi</v>
      </c>
      <c r="K2469" s="22" t="s">
        <v>8577</v>
      </c>
      <c r="L2469" s="18" t="s">
        <v>31</v>
      </c>
      <c r="M2469" s="65" t="s">
        <v>3052</v>
      </c>
      <c r="N2469" s="42">
        <v>0.15</v>
      </c>
      <c r="O2469" s="27">
        <f>Ugovori_OPULJP[[#This Row],[Bespovratna sredstva - Ukupno (EU+Nac) HRK
= Ukupna ugovorena vrijednost bespovratnih sredstava]]*Ugovori_OPULJP[[#This Row],[EU STOPA SUFINANCIRANJA %
EU CO-FINANCING RATE %]]</f>
        <v>866912.95149999997</v>
      </c>
      <c r="P2469" s="27">
        <f>Ugovori_OPULJP[[#This Row],[Bespovratna sredstva - Ukupno (EU+Nac) HRK
= Ukupna ugovorena vrijednost bespovratnih sredstava]]*Ugovori_OPULJP[[#This Row],[STOPA NACIONALNOG SUFINANCIRANJA %]]</f>
        <v>152984.6385</v>
      </c>
      <c r="Q2469" s="20">
        <v>1019897.59</v>
      </c>
      <c r="R2469" s="27">
        <v>0</v>
      </c>
      <c r="S2469" s="27">
        <v>0</v>
      </c>
      <c r="T2469" s="20">
        <f>Ugovori_OPULJP[[#This Row],[Bespovratna sredstva - Ukupno (EU+Nac) HRK
= Ukupna ugovorena vrijednost bespovratnih sredstava]]+Ugovori_OPULJP[[#This Row],[Javni doprinos korisnika - HRK]]+Ugovori_OPULJP[[#This Row],[Privatni doprinos korisnika - HRK]]</f>
        <v>1019897.59</v>
      </c>
      <c r="U2469" s="17" t="s">
        <v>32</v>
      </c>
      <c r="V2469" s="17" t="s">
        <v>710</v>
      </c>
      <c r="W2469" s="81" t="s">
        <v>8578</v>
      </c>
      <c r="X2469" s="35" t="s">
        <v>8177</v>
      </c>
      <c r="Y2469" s="11"/>
    </row>
    <row r="2470" spans="1:25" ht="216.75" x14ac:dyDescent="0.2">
      <c r="A2470" s="55" t="s">
        <v>8579</v>
      </c>
      <c r="B2470" s="26" t="s">
        <v>700</v>
      </c>
      <c r="C2470" s="21" t="s">
        <v>8173</v>
      </c>
      <c r="D2470" s="21" t="s">
        <v>8232</v>
      </c>
      <c r="E2470" s="44" t="s">
        <v>74</v>
      </c>
      <c r="F2470" s="23" t="s">
        <v>8580</v>
      </c>
      <c r="G2470" s="23" t="s">
        <v>8581</v>
      </c>
      <c r="H2470" s="29">
        <v>44531</v>
      </c>
      <c r="I2470" s="29">
        <v>45444</v>
      </c>
      <c r="J2470" s="29" t="str">
        <f ca="1">IF(Ugovori_OPULJP[[#This Row],[DATUM ZAVRŠETKA OPERACIJE]]&lt;TODAY(),"završen","u provedbi")</f>
        <v>u provedbi</v>
      </c>
      <c r="K2470" s="22" t="s">
        <v>556</v>
      </c>
      <c r="L2470" s="18" t="s">
        <v>556</v>
      </c>
      <c r="M2470" s="65" t="s">
        <v>3052</v>
      </c>
      <c r="N2470" s="42">
        <v>0.15</v>
      </c>
      <c r="O2470" s="27">
        <f>Ugovori_OPULJP[[#This Row],[Bespovratna sredstva - Ukupno (EU+Nac) HRK
= Ukupna ugovorena vrijednost bespovratnih sredstava]]*Ugovori_OPULJP[[#This Row],[EU STOPA SUFINANCIRANJA %
EU CO-FINANCING RATE %]]</f>
        <v>723010.51</v>
      </c>
      <c r="P2470" s="27">
        <f>Ugovori_OPULJP[[#This Row],[Bespovratna sredstva - Ukupno (EU+Nac) HRK
= Ukupna ugovorena vrijednost bespovratnih sredstava]]*Ugovori_OPULJP[[#This Row],[STOPA NACIONALNOG SUFINANCIRANJA %]]</f>
        <v>127590.09</v>
      </c>
      <c r="Q2470" s="20">
        <v>850600.6</v>
      </c>
      <c r="R2470" s="27">
        <v>0</v>
      </c>
      <c r="S2470" s="27">
        <v>95860</v>
      </c>
      <c r="T2470" s="20">
        <f>Ugovori_OPULJP[[#This Row],[Bespovratna sredstva - Ukupno (EU+Nac) HRK
= Ukupna ugovorena vrijednost bespovratnih sredstava]]+Ugovori_OPULJP[[#This Row],[Javni doprinos korisnika - HRK]]+Ugovori_OPULJP[[#This Row],[Privatni doprinos korisnika - HRK]]</f>
        <v>946460.6</v>
      </c>
      <c r="U2470" s="17" t="s">
        <v>32</v>
      </c>
      <c r="V2470" s="17" t="s">
        <v>710</v>
      </c>
      <c r="W2470" s="81" t="s">
        <v>8582</v>
      </c>
      <c r="X2470" s="35" t="s">
        <v>8177</v>
      </c>
      <c r="Y2470" s="11"/>
    </row>
    <row r="2471" spans="1:25" ht="267.75" x14ac:dyDescent="0.2">
      <c r="A2471" s="28" t="s">
        <v>8583</v>
      </c>
      <c r="B2471" s="36" t="s">
        <v>700</v>
      </c>
      <c r="C2471" s="35" t="s">
        <v>8173</v>
      </c>
      <c r="D2471" s="35" t="s">
        <v>8232</v>
      </c>
      <c r="E2471" s="17" t="s">
        <v>74</v>
      </c>
      <c r="F2471" s="23" t="s">
        <v>8584</v>
      </c>
      <c r="G2471" s="23" t="s">
        <v>8585</v>
      </c>
      <c r="H2471" s="29">
        <v>44512</v>
      </c>
      <c r="I2471" s="29">
        <v>45424</v>
      </c>
      <c r="J2471" s="29" t="str">
        <f ca="1">IF(Ugovori_OPULJP[[#This Row],[DATUM ZAVRŠETKA OPERACIJE]]&lt;TODAY(),"završen","u provedbi")</f>
        <v>u provedbi</v>
      </c>
      <c r="K2471" s="43" t="s">
        <v>8586</v>
      </c>
      <c r="L2471" s="43" t="s">
        <v>248</v>
      </c>
      <c r="M2471" s="42">
        <v>0.85</v>
      </c>
      <c r="N2471" s="42">
        <v>0.15</v>
      </c>
      <c r="O2471" s="27">
        <f>Ugovori_OPULJP[[#This Row],[Bespovratna sredstva - Ukupno (EU+Nac) HRK
= Ukupna ugovorena vrijednost bespovratnih sredstava]]*Ugovori_OPULJP[[#This Row],[EU STOPA SUFINANCIRANJA %
EU CO-FINANCING RATE %]]</f>
        <v>623972.2159999999</v>
      </c>
      <c r="P2471" s="27">
        <f>Ugovori_OPULJP[[#This Row],[Bespovratna sredstva - Ukupno (EU+Nac) HRK
= Ukupna ugovorena vrijednost bespovratnih sredstava]]*Ugovori_OPULJP[[#This Row],[STOPA NACIONALNOG SUFINANCIRANJA %]]</f>
        <v>110112.74399999999</v>
      </c>
      <c r="Q2471" s="20">
        <v>734084.96</v>
      </c>
      <c r="R2471" s="27">
        <v>0</v>
      </c>
      <c r="S2471" s="27">
        <v>57969.20000000007</v>
      </c>
      <c r="T2471" s="20">
        <v>792054.16</v>
      </c>
      <c r="U2471" s="17" t="s">
        <v>32</v>
      </c>
      <c r="V2471" s="17" t="s">
        <v>710</v>
      </c>
      <c r="W2471" s="81" t="s">
        <v>8587</v>
      </c>
      <c r="X2471" s="35" t="s">
        <v>8177</v>
      </c>
      <c r="Y2471" s="11"/>
    </row>
    <row r="2472" spans="1:25" ht="293.25" x14ac:dyDescent="0.2">
      <c r="A2472" s="28" t="s">
        <v>8588</v>
      </c>
      <c r="B2472" s="26" t="s">
        <v>700</v>
      </c>
      <c r="C2472" s="21" t="s">
        <v>8173</v>
      </c>
      <c r="D2472" s="21" t="s">
        <v>8232</v>
      </c>
      <c r="E2472" s="44" t="s">
        <v>74</v>
      </c>
      <c r="F2472" s="23" t="s">
        <v>8589</v>
      </c>
      <c r="G2472" s="23" t="s">
        <v>8590</v>
      </c>
      <c r="H2472" s="29">
        <v>44498</v>
      </c>
      <c r="I2472" s="29">
        <v>45411</v>
      </c>
      <c r="J2472" s="29" t="str">
        <f ca="1">IF(Ugovori_OPULJP[[#This Row],[DATUM ZAVRŠETKA OPERACIJE]]&lt;TODAY(),"završen","u provedbi")</f>
        <v>u provedbi</v>
      </c>
      <c r="K2472" s="43" t="s">
        <v>8591</v>
      </c>
      <c r="L2472" s="43" t="s">
        <v>31</v>
      </c>
      <c r="M2472" s="42">
        <v>0.85</v>
      </c>
      <c r="N2472" s="42">
        <v>0.15</v>
      </c>
      <c r="O2472" s="27">
        <f>Ugovori_OPULJP[[#This Row],[Bespovratna sredstva - Ukupno (EU+Nac) HRK
= Ukupna ugovorena vrijednost bespovratnih sredstava]]*Ugovori_OPULJP[[#This Row],[EU STOPA SUFINANCIRANJA %
EU CO-FINANCING RATE %]]</f>
        <v>1019251.9234999999</v>
      </c>
      <c r="P2472" s="27">
        <f>Ugovori_OPULJP[[#This Row],[Bespovratna sredstva - Ukupno (EU+Nac) HRK
= Ukupna ugovorena vrijednost bespovratnih sredstava]]*Ugovori_OPULJP[[#This Row],[STOPA NACIONALNOG SUFINANCIRANJA %]]</f>
        <v>179867.98649999997</v>
      </c>
      <c r="Q2472" s="20">
        <v>1199119.9099999999</v>
      </c>
      <c r="R2472" s="27">
        <v>0</v>
      </c>
      <c r="S2472" s="27">
        <v>0</v>
      </c>
      <c r="T2472" s="20">
        <f>Ugovori_OPULJP[[#This Row],[Bespovratna sredstva - Ukupno (EU+Nac) HRK
= Ukupna ugovorena vrijednost bespovratnih sredstava]]+Ugovori_OPULJP[[#This Row],[Javni doprinos korisnika - HRK]]+Ugovori_OPULJP[[#This Row],[Privatni doprinos korisnika - HRK]]</f>
        <v>1199119.9099999999</v>
      </c>
      <c r="U2472" s="17" t="s">
        <v>32</v>
      </c>
      <c r="V2472" s="17" t="s">
        <v>710</v>
      </c>
      <c r="W2472" s="81" t="s">
        <v>8592</v>
      </c>
      <c r="X2472" s="35" t="s">
        <v>8177</v>
      </c>
      <c r="Y2472" s="11"/>
    </row>
    <row r="2473" spans="1:25" ht="191.25" x14ac:dyDescent="0.2">
      <c r="A2473" s="28" t="s">
        <v>12171</v>
      </c>
      <c r="B2473" s="152" t="s">
        <v>700</v>
      </c>
      <c r="C2473" s="56" t="s">
        <v>8173</v>
      </c>
      <c r="D2473" s="21" t="s">
        <v>8232</v>
      </c>
      <c r="E2473" s="44" t="s">
        <v>74</v>
      </c>
      <c r="F2473" s="23" t="s">
        <v>12173</v>
      </c>
      <c r="G2473" s="23" t="s">
        <v>12174</v>
      </c>
      <c r="H2473" s="153">
        <v>44620</v>
      </c>
      <c r="I2473" s="153">
        <v>45350</v>
      </c>
      <c r="J2473" s="154" t="str">
        <f ca="1">IF(Ugovori_OPULJP[[#This Row],[DATUM ZAVRŠETKA OPERACIJE]]&lt;TODAY(),"završen","u provedbi")</f>
        <v>u provedbi</v>
      </c>
      <c r="K2473" s="43" t="s">
        <v>92</v>
      </c>
      <c r="L2473" s="43" t="s">
        <v>92</v>
      </c>
      <c r="M2473" s="42">
        <v>0.85</v>
      </c>
      <c r="N2473" s="42">
        <v>0.15</v>
      </c>
      <c r="O2473" s="156">
        <f>Ugovori_OPULJP[[#This Row],[Bespovratna sredstva - Ukupno (EU+Nac) HRK
= Ukupna ugovorena vrijednost bespovratnih sredstava]]*Ugovori_OPULJP[[#This Row],[EU STOPA SUFINANCIRANJA %
EU CO-FINANCING RATE %]]</f>
        <v>1018314.9515000001</v>
      </c>
      <c r="P2473" s="156">
        <f>Ugovori_OPULJP[[#This Row],[Bespovratna sredstva - Ukupno (EU+Nac) HRK
= Ukupna ugovorena vrijednost bespovratnih sredstava]]*Ugovori_OPULJP[[#This Row],[STOPA NACIONALNOG SUFINANCIRANJA %]]</f>
        <v>179702.6385</v>
      </c>
      <c r="Q2473" s="157">
        <v>1198017.5900000001</v>
      </c>
      <c r="R2473" s="27">
        <v>0</v>
      </c>
      <c r="S2473" s="27">
        <v>0</v>
      </c>
      <c r="T2473" s="157">
        <f>Ugovori_OPULJP[[#This Row],[Bespovratna sredstva - Ukupno (EU+Nac) HRK
= Ukupna ugovorena vrijednost bespovratnih sredstava]]+Ugovori_OPULJP[[#This Row],[Javni doprinos korisnika - HRK]]+Ugovori_OPULJP[[#This Row],[Privatni doprinos korisnika - HRK]]</f>
        <v>1198017.5900000001</v>
      </c>
      <c r="U2473" s="17" t="s">
        <v>32</v>
      </c>
      <c r="V2473" s="17" t="s">
        <v>710</v>
      </c>
      <c r="W2473" s="56" t="s">
        <v>12172</v>
      </c>
      <c r="X2473" s="35" t="s">
        <v>8177</v>
      </c>
      <c r="Y2473" s="11"/>
    </row>
    <row r="2474" spans="1:25" ht="306" x14ac:dyDescent="0.2">
      <c r="A2474" s="33" t="s">
        <v>8593</v>
      </c>
      <c r="B2474" s="36" t="s">
        <v>8594</v>
      </c>
      <c r="C2474" s="35" t="s">
        <v>8595</v>
      </c>
      <c r="D2474" s="35" t="s">
        <v>8596</v>
      </c>
      <c r="E2474" s="17" t="s">
        <v>28</v>
      </c>
      <c r="F2474" s="37" t="s">
        <v>12932</v>
      </c>
      <c r="G2474" s="37" t="s">
        <v>8597</v>
      </c>
      <c r="H2474" s="19">
        <v>42515</v>
      </c>
      <c r="I2474" s="19">
        <v>44561</v>
      </c>
      <c r="J2474" s="19" t="str">
        <f ca="1">IF(Ugovori_OPULJP[[#This Row],[DATUM ZAVRŠETKA OPERACIJE]]&lt;TODAY(),"završen","u provedbi")</f>
        <v>završen</v>
      </c>
      <c r="K2474" s="18" t="s">
        <v>30</v>
      </c>
      <c r="L2474" s="18" t="s">
        <v>31</v>
      </c>
      <c r="M2474" s="42">
        <v>0.85</v>
      </c>
      <c r="N2474" s="42">
        <v>0.15</v>
      </c>
      <c r="O2474" s="27">
        <f>Ugovori_OPULJP[[#This Row],[Bespovratna sredstva - Ukupno (EU+Nac) HRK
= Ukupna ugovorena vrijednost bespovratnih sredstava]]*Ugovori_OPULJP[[#This Row],[EU STOPA SUFINANCIRANJA %
EU CO-FINANCING RATE %]]</f>
        <v>17332534.908999998</v>
      </c>
      <c r="P2474" s="27">
        <f>Ugovori_OPULJP[[#This Row],[Bespovratna sredstva - Ukupno (EU+Nac) HRK
= Ukupna ugovorena vrijednost bespovratnih sredstava]]*Ugovori_OPULJP[[#This Row],[STOPA NACIONALNOG SUFINANCIRANJA %]]</f>
        <v>3058682.6309999996</v>
      </c>
      <c r="Q2474" s="27">
        <v>20391217.539999999</v>
      </c>
      <c r="R2474" s="27">
        <v>0</v>
      </c>
      <c r="S2474" s="27">
        <v>0</v>
      </c>
      <c r="T2474" s="20">
        <f>Ugovori_OPULJP[[#This Row],[Bespovratna sredstva - Ukupno (EU+Nac) HRK
= Ukupna ugovorena vrijednost bespovratnih sredstava]]+Ugovori_OPULJP[[#This Row],[Javni doprinos korisnika - HRK]]+Ugovori_OPULJP[[#This Row],[Privatni doprinos korisnika - HRK]]</f>
        <v>20391217.539999999</v>
      </c>
      <c r="U2474" s="17" t="s">
        <v>8598</v>
      </c>
      <c r="V2474" s="17" t="s">
        <v>8599</v>
      </c>
      <c r="W2474" s="35" t="s">
        <v>8600</v>
      </c>
      <c r="X2474" s="35" t="s">
        <v>8601</v>
      </c>
      <c r="Y2474" s="11"/>
    </row>
    <row r="2475" spans="1:25" ht="280.5" x14ac:dyDescent="0.2">
      <c r="A2475" s="33" t="s">
        <v>8602</v>
      </c>
      <c r="B2475" s="36" t="s">
        <v>8594</v>
      </c>
      <c r="C2475" s="35" t="s">
        <v>8595</v>
      </c>
      <c r="D2475" s="35" t="s">
        <v>8603</v>
      </c>
      <c r="E2475" s="17" t="s">
        <v>231</v>
      </c>
      <c r="F2475" s="37" t="s">
        <v>8604</v>
      </c>
      <c r="G2475" s="37" t="s">
        <v>8605</v>
      </c>
      <c r="H2475" s="19">
        <v>43385</v>
      </c>
      <c r="I2475" s="19">
        <v>44481</v>
      </c>
      <c r="J2475" s="19" t="str">
        <f ca="1">IF(Ugovori_OPULJP[[#This Row],[DATUM ZAVRŠETKA OPERACIJE]]&lt;TODAY(),"završen","u provedbi")</f>
        <v>završen</v>
      </c>
      <c r="K2475" s="18" t="s">
        <v>6775</v>
      </c>
      <c r="L2475" s="18" t="s">
        <v>31</v>
      </c>
      <c r="M2475" s="42">
        <v>0.85</v>
      </c>
      <c r="N2475" s="42">
        <v>0.15</v>
      </c>
      <c r="O2475" s="27">
        <f>Ugovori_OPULJP[[#This Row],[Bespovratna sredstva - Ukupno (EU+Nac) HRK
= Ukupna ugovorena vrijednost bespovratnih sredstava]]*Ugovori_OPULJP[[#This Row],[EU STOPA SUFINANCIRANJA %
EU CO-FINANCING RATE %]]</f>
        <v>1529802.7744999998</v>
      </c>
      <c r="P2475" s="27">
        <f>Ugovori_OPULJP[[#This Row],[Bespovratna sredstva - Ukupno (EU+Nac) HRK
= Ukupna ugovorena vrijednost bespovratnih sredstava]]*Ugovori_OPULJP[[#This Row],[STOPA NACIONALNOG SUFINANCIRANJA %]]</f>
        <v>269965.19549999997</v>
      </c>
      <c r="Q2475" s="27">
        <v>1799767.97</v>
      </c>
      <c r="R2475" s="27">
        <v>0</v>
      </c>
      <c r="S2475" s="27">
        <v>0</v>
      </c>
      <c r="T2475" s="20">
        <f>Ugovori_OPULJP[[#This Row],[Bespovratna sredstva - Ukupno (EU+Nac) HRK
= Ukupna ugovorena vrijednost bespovratnih sredstava]]+Ugovori_OPULJP[[#This Row],[Javni doprinos korisnika - HRK]]+Ugovori_OPULJP[[#This Row],[Privatni doprinos korisnika - HRK]]</f>
        <v>1799767.97</v>
      </c>
      <c r="U2475" s="17" t="s">
        <v>8598</v>
      </c>
      <c r="V2475" s="17" t="s">
        <v>8599</v>
      </c>
      <c r="W2475" s="35" t="s">
        <v>8606</v>
      </c>
      <c r="X2475" s="35" t="s">
        <v>8601</v>
      </c>
      <c r="Y2475" s="11"/>
    </row>
    <row r="2476" spans="1:25" ht="306" x14ac:dyDescent="0.2">
      <c r="A2476" s="33" t="s">
        <v>8607</v>
      </c>
      <c r="B2476" s="36" t="s">
        <v>8594</v>
      </c>
      <c r="C2476" s="35" t="s">
        <v>8595</v>
      </c>
      <c r="D2476" s="35" t="s">
        <v>8603</v>
      </c>
      <c r="E2476" s="17" t="s">
        <v>231</v>
      </c>
      <c r="F2476" s="37" t="s">
        <v>8608</v>
      </c>
      <c r="G2476" s="37" t="s">
        <v>8609</v>
      </c>
      <c r="H2476" s="19">
        <v>43385</v>
      </c>
      <c r="I2476" s="19">
        <v>44481</v>
      </c>
      <c r="J2476" s="19" t="str">
        <f ca="1">IF(Ugovori_OPULJP[[#This Row],[DATUM ZAVRŠETKA OPERACIJE]]&lt;TODAY(),"završen","u provedbi")</f>
        <v>završen</v>
      </c>
      <c r="K2476" s="18" t="s">
        <v>31</v>
      </c>
      <c r="L2476" s="18" t="s">
        <v>31</v>
      </c>
      <c r="M2476" s="42">
        <v>0.85</v>
      </c>
      <c r="N2476" s="42">
        <v>0.15</v>
      </c>
      <c r="O2476" s="27">
        <f>Ugovori_OPULJP[[#This Row],[Bespovratna sredstva - Ukupno (EU+Nac) HRK
= Ukupna ugovorena vrijednost bespovratnih sredstava]]*Ugovori_OPULJP[[#This Row],[EU STOPA SUFINANCIRANJA %
EU CO-FINANCING RATE %]]</f>
        <v>1493078.3034999999</v>
      </c>
      <c r="P2476" s="27">
        <f>Ugovori_OPULJP[[#This Row],[Bespovratna sredstva - Ukupno (EU+Nac) HRK
= Ukupna ugovorena vrijednost bespovratnih sredstava]]*Ugovori_OPULJP[[#This Row],[STOPA NACIONALNOG SUFINANCIRANJA %]]</f>
        <v>263484.40649999998</v>
      </c>
      <c r="Q2476" s="27">
        <v>1756562.71</v>
      </c>
      <c r="R2476" s="27">
        <v>0</v>
      </c>
      <c r="S2476" s="27">
        <v>0</v>
      </c>
      <c r="T2476" s="20">
        <f>Ugovori_OPULJP[[#This Row],[Bespovratna sredstva - Ukupno (EU+Nac) HRK
= Ukupna ugovorena vrijednost bespovratnih sredstava]]+Ugovori_OPULJP[[#This Row],[Javni doprinos korisnika - HRK]]+Ugovori_OPULJP[[#This Row],[Privatni doprinos korisnika - HRK]]</f>
        <v>1756562.71</v>
      </c>
      <c r="U2476" s="17" t="s">
        <v>8598</v>
      </c>
      <c r="V2476" s="17" t="s">
        <v>8599</v>
      </c>
      <c r="W2476" s="35" t="s">
        <v>8610</v>
      </c>
      <c r="X2476" s="35" t="s">
        <v>8601</v>
      </c>
      <c r="Y2476" s="11"/>
    </row>
    <row r="2477" spans="1:25" ht="242.25" x14ac:dyDescent="0.2">
      <c r="A2477" s="33" t="s">
        <v>8611</v>
      </c>
      <c r="B2477" s="36" t="s">
        <v>8594</v>
      </c>
      <c r="C2477" s="35" t="s">
        <v>8595</v>
      </c>
      <c r="D2477" s="35" t="s">
        <v>8603</v>
      </c>
      <c r="E2477" s="17" t="s">
        <v>231</v>
      </c>
      <c r="F2477" s="37" t="s">
        <v>8612</v>
      </c>
      <c r="G2477" s="37" t="s">
        <v>8613</v>
      </c>
      <c r="H2477" s="19">
        <v>43385</v>
      </c>
      <c r="I2477" s="19">
        <v>44116</v>
      </c>
      <c r="J2477" s="19" t="str">
        <f ca="1">IF(Ugovori_OPULJP[[#This Row],[DATUM ZAVRŠETKA OPERACIJE]]&lt;TODAY(),"završen","u provedbi")</f>
        <v>završen</v>
      </c>
      <c r="K2477" s="18" t="s">
        <v>97</v>
      </c>
      <c r="L2477" s="18" t="s">
        <v>97</v>
      </c>
      <c r="M2477" s="42">
        <v>0.85</v>
      </c>
      <c r="N2477" s="42">
        <v>0.15</v>
      </c>
      <c r="O2477" s="27">
        <f>Ugovori_OPULJP[[#This Row],[Bespovratna sredstva - Ukupno (EU+Nac) HRK
= Ukupna ugovorena vrijednost bespovratnih sredstava]]*Ugovori_OPULJP[[#This Row],[EU STOPA SUFINANCIRANJA %
EU CO-FINANCING RATE %]]</f>
        <v>1509874.6775</v>
      </c>
      <c r="P2477" s="27">
        <f>Ugovori_OPULJP[[#This Row],[Bespovratna sredstva - Ukupno (EU+Nac) HRK
= Ukupna ugovorena vrijednost bespovratnih sredstava]]*Ugovori_OPULJP[[#This Row],[STOPA NACIONALNOG SUFINANCIRANJA %]]</f>
        <v>266448.47249999997</v>
      </c>
      <c r="Q2477" s="27">
        <v>1776323.15</v>
      </c>
      <c r="R2477" s="27">
        <v>0</v>
      </c>
      <c r="S2477" s="27">
        <v>0</v>
      </c>
      <c r="T2477" s="20">
        <f>Ugovori_OPULJP[[#This Row],[Bespovratna sredstva - Ukupno (EU+Nac) HRK
= Ukupna ugovorena vrijednost bespovratnih sredstava]]+Ugovori_OPULJP[[#This Row],[Javni doprinos korisnika - HRK]]+Ugovori_OPULJP[[#This Row],[Privatni doprinos korisnika - HRK]]</f>
        <v>1776323.15</v>
      </c>
      <c r="U2477" s="17" t="s">
        <v>8598</v>
      </c>
      <c r="V2477" s="17" t="s">
        <v>8599</v>
      </c>
      <c r="W2477" s="35" t="s">
        <v>8614</v>
      </c>
      <c r="X2477" s="35" t="s">
        <v>8601</v>
      </c>
      <c r="Y2477" s="11"/>
    </row>
    <row r="2478" spans="1:25" ht="306" x14ac:dyDescent="0.2">
      <c r="A2478" s="33" t="s">
        <v>8615</v>
      </c>
      <c r="B2478" s="36" t="s">
        <v>8594</v>
      </c>
      <c r="C2478" s="35" t="s">
        <v>8595</v>
      </c>
      <c r="D2478" s="35" t="s">
        <v>8603</v>
      </c>
      <c r="E2478" s="17" t="s">
        <v>231</v>
      </c>
      <c r="F2478" s="37" t="s">
        <v>12933</v>
      </c>
      <c r="G2478" s="37" t="s">
        <v>8616</v>
      </c>
      <c r="H2478" s="19">
        <v>43385</v>
      </c>
      <c r="I2478" s="19">
        <v>44481</v>
      </c>
      <c r="J2478" s="19" t="str">
        <f ca="1">IF(Ugovori_OPULJP[[#This Row],[DATUM ZAVRŠETKA OPERACIJE]]&lt;TODAY(),"završen","u provedbi")</f>
        <v>završen</v>
      </c>
      <c r="K2478" s="18" t="s">
        <v>31</v>
      </c>
      <c r="L2478" s="18" t="s">
        <v>31</v>
      </c>
      <c r="M2478" s="42">
        <v>0.85</v>
      </c>
      <c r="N2478" s="42">
        <v>0.15</v>
      </c>
      <c r="O2478" s="27">
        <f>Ugovori_OPULJP[[#This Row],[Bespovratna sredstva - Ukupno (EU+Nac) HRK
= Ukupna ugovorena vrijednost bespovratnih sredstava]]*Ugovori_OPULJP[[#This Row],[EU STOPA SUFINANCIRANJA %
EU CO-FINANCING RATE %]]</f>
        <v>1519221.3029999998</v>
      </c>
      <c r="P2478" s="27">
        <f>Ugovori_OPULJP[[#This Row],[Bespovratna sredstva - Ukupno (EU+Nac) HRK
= Ukupna ugovorena vrijednost bespovratnih sredstava]]*Ugovori_OPULJP[[#This Row],[STOPA NACIONALNOG SUFINANCIRANJA %]]</f>
        <v>268097.87699999998</v>
      </c>
      <c r="Q2478" s="27">
        <v>1787319.18</v>
      </c>
      <c r="R2478" s="27">
        <v>0</v>
      </c>
      <c r="S2478" s="27">
        <v>0</v>
      </c>
      <c r="T2478" s="20">
        <f>Ugovori_OPULJP[[#This Row],[Bespovratna sredstva - Ukupno (EU+Nac) HRK
= Ukupna ugovorena vrijednost bespovratnih sredstava]]+Ugovori_OPULJP[[#This Row],[Javni doprinos korisnika - HRK]]+Ugovori_OPULJP[[#This Row],[Privatni doprinos korisnika - HRK]]</f>
        <v>1787319.18</v>
      </c>
      <c r="U2478" s="17" t="s">
        <v>8598</v>
      </c>
      <c r="V2478" s="17" t="s">
        <v>8599</v>
      </c>
      <c r="W2478" s="35" t="s">
        <v>8617</v>
      </c>
      <c r="X2478" s="35" t="s">
        <v>8601</v>
      </c>
      <c r="Y2478" s="11"/>
    </row>
    <row r="2479" spans="1:25" ht="293.25" x14ac:dyDescent="0.2">
      <c r="A2479" s="33" t="s">
        <v>8618</v>
      </c>
      <c r="B2479" s="36" t="s">
        <v>8594</v>
      </c>
      <c r="C2479" s="35" t="s">
        <v>8595</v>
      </c>
      <c r="D2479" s="35" t="s">
        <v>8603</v>
      </c>
      <c r="E2479" s="17" t="s">
        <v>231</v>
      </c>
      <c r="F2479" s="37" t="s">
        <v>8619</v>
      </c>
      <c r="G2479" s="37" t="s">
        <v>8620</v>
      </c>
      <c r="H2479" s="19">
        <v>43385</v>
      </c>
      <c r="I2479" s="19">
        <v>44481</v>
      </c>
      <c r="J2479" s="19" t="str">
        <f ca="1">IF(Ugovori_OPULJP[[#This Row],[DATUM ZAVRŠETKA OPERACIJE]]&lt;TODAY(),"završen","u provedbi")</f>
        <v>završen</v>
      </c>
      <c r="K2479" s="18" t="s">
        <v>31</v>
      </c>
      <c r="L2479" s="18" t="s">
        <v>31</v>
      </c>
      <c r="M2479" s="42">
        <v>0.85</v>
      </c>
      <c r="N2479" s="42">
        <v>0.15</v>
      </c>
      <c r="O2479" s="27">
        <f>Ugovori_OPULJP[[#This Row],[Bespovratna sredstva - Ukupno (EU+Nac) HRK
= Ukupna ugovorena vrijednost bespovratnih sredstava]]*Ugovori_OPULJP[[#This Row],[EU STOPA SUFINANCIRANJA %
EU CO-FINANCING RATE %]]</f>
        <v>1221551.0225</v>
      </c>
      <c r="P2479" s="27">
        <f>Ugovori_OPULJP[[#This Row],[Bespovratna sredstva - Ukupno (EU+Nac) HRK
= Ukupna ugovorena vrijednost bespovratnih sredstava]]*Ugovori_OPULJP[[#This Row],[STOPA NACIONALNOG SUFINANCIRANJA %]]</f>
        <v>215567.82750000001</v>
      </c>
      <c r="Q2479" s="27">
        <v>1437118.85</v>
      </c>
      <c r="R2479" s="27">
        <v>0</v>
      </c>
      <c r="S2479" s="27">
        <v>0</v>
      </c>
      <c r="T2479" s="20">
        <f>Ugovori_OPULJP[[#This Row],[Bespovratna sredstva - Ukupno (EU+Nac) HRK
= Ukupna ugovorena vrijednost bespovratnih sredstava]]+Ugovori_OPULJP[[#This Row],[Javni doprinos korisnika - HRK]]+Ugovori_OPULJP[[#This Row],[Privatni doprinos korisnika - HRK]]</f>
        <v>1437118.85</v>
      </c>
      <c r="U2479" s="17" t="s">
        <v>8598</v>
      </c>
      <c r="V2479" s="17" t="s">
        <v>8599</v>
      </c>
      <c r="W2479" s="35" t="s">
        <v>8621</v>
      </c>
      <c r="X2479" s="35" t="s">
        <v>8601</v>
      </c>
      <c r="Y2479" s="11"/>
    </row>
    <row r="2480" spans="1:25" ht="293.25" x14ac:dyDescent="0.2">
      <c r="A2480" s="33" t="s">
        <v>8622</v>
      </c>
      <c r="B2480" s="36" t="s">
        <v>8594</v>
      </c>
      <c r="C2480" s="35" t="s">
        <v>8595</v>
      </c>
      <c r="D2480" s="35" t="s">
        <v>8603</v>
      </c>
      <c r="E2480" s="17" t="s">
        <v>231</v>
      </c>
      <c r="F2480" s="37" t="s">
        <v>8623</v>
      </c>
      <c r="G2480" s="37" t="s">
        <v>8624</v>
      </c>
      <c r="H2480" s="19">
        <v>43385</v>
      </c>
      <c r="I2480" s="19">
        <v>44481</v>
      </c>
      <c r="J2480" s="19" t="str">
        <f ca="1">IF(Ugovori_OPULJP[[#This Row],[DATUM ZAVRŠETKA OPERACIJE]]&lt;TODAY(),"završen","u provedbi")</f>
        <v>završen</v>
      </c>
      <c r="K2480" s="18" t="s">
        <v>31</v>
      </c>
      <c r="L2480" s="18" t="s">
        <v>31</v>
      </c>
      <c r="M2480" s="42">
        <v>0.85</v>
      </c>
      <c r="N2480" s="42">
        <v>0.15</v>
      </c>
      <c r="O2480" s="27">
        <f>Ugovori_OPULJP[[#This Row],[Bespovratna sredstva - Ukupno (EU+Nac) HRK
= Ukupna ugovorena vrijednost bespovratnih sredstava]]*Ugovori_OPULJP[[#This Row],[EU STOPA SUFINANCIRANJA %
EU CO-FINANCING RATE %]]</f>
        <v>1509300.9615</v>
      </c>
      <c r="P2480" s="27">
        <f>Ugovori_OPULJP[[#This Row],[Bespovratna sredstva - Ukupno (EU+Nac) HRK
= Ukupna ugovorena vrijednost bespovratnih sredstava]]*Ugovori_OPULJP[[#This Row],[STOPA NACIONALNOG SUFINANCIRANJA %]]</f>
        <v>266347.22849999997</v>
      </c>
      <c r="Q2480" s="27">
        <v>1775648.19</v>
      </c>
      <c r="R2480" s="27">
        <v>0</v>
      </c>
      <c r="S2480" s="27">
        <v>0</v>
      </c>
      <c r="T2480" s="20">
        <f>Ugovori_OPULJP[[#This Row],[Bespovratna sredstva - Ukupno (EU+Nac) HRK
= Ukupna ugovorena vrijednost bespovratnih sredstava]]+Ugovori_OPULJP[[#This Row],[Javni doprinos korisnika - HRK]]+Ugovori_OPULJP[[#This Row],[Privatni doprinos korisnika - HRK]]</f>
        <v>1775648.19</v>
      </c>
      <c r="U2480" s="17" t="s">
        <v>8598</v>
      </c>
      <c r="V2480" s="17" t="s">
        <v>8599</v>
      </c>
      <c r="W2480" s="35" t="s">
        <v>8625</v>
      </c>
      <c r="X2480" s="35" t="s">
        <v>8601</v>
      </c>
      <c r="Y2480" s="11"/>
    </row>
    <row r="2481" spans="1:25" ht="280.5" x14ac:dyDescent="0.2">
      <c r="A2481" s="33" t="s">
        <v>8626</v>
      </c>
      <c r="B2481" s="36" t="s">
        <v>8594</v>
      </c>
      <c r="C2481" s="35" t="s">
        <v>8595</v>
      </c>
      <c r="D2481" s="35" t="s">
        <v>8603</v>
      </c>
      <c r="E2481" s="17" t="s">
        <v>231</v>
      </c>
      <c r="F2481" s="37" t="s">
        <v>8627</v>
      </c>
      <c r="G2481" s="37" t="s">
        <v>8628</v>
      </c>
      <c r="H2481" s="19">
        <v>43385</v>
      </c>
      <c r="I2481" s="19">
        <v>44208</v>
      </c>
      <c r="J2481" s="19" t="str">
        <f ca="1">IF(Ugovori_OPULJP[[#This Row],[DATUM ZAVRŠETKA OPERACIJE]]&lt;TODAY(),"završen","u provedbi")</f>
        <v>završen</v>
      </c>
      <c r="K2481" s="18" t="s">
        <v>31</v>
      </c>
      <c r="L2481" s="18" t="s">
        <v>31</v>
      </c>
      <c r="M2481" s="42">
        <v>0.85</v>
      </c>
      <c r="N2481" s="42">
        <v>0.15</v>
      </c>
      <c r="O2481" s="27">
        <f>Ugovori_OPULJP[[#This Row],[Bespovratna sredstva - Ukupno (EU+Nac) HRK
= Ukupna ugovorena vrijednost bespovratnih sredstava]]*Ugovori_OPULJP[[#This Row],[EU STOPA SUFINANCIRANJA %
EU CO-FINANCING RATE %]]</f>
        <v>1377183.4384999999</v>
      </c>
      <c r="P2481" s="27">
        <f>Ugovori_OPULJP[[#This Row],[Bespovratna sredstva - Ukupno (EU+Nac) HRK
= Ukupna ugovorena vrijednost bespovratnih sredstava]]*Ugovori_OPULJP[[#This Row],[STOPA NACIONALNOG SUFINANCIRANJA %]]</f>
        <v>243032.37150000001</v>
      </c>
      <c r="Q2481" s="27">
        <v>1620215.81</v>
      </c>
      <c r="R2481" s="27">
        <v>0</v>
      </c>
      <c r="S2481" s="27">
        <v>0</v>
      </c>
      <c r="T2481" s="20">
        <f>Ugovori_OPULJP[[#This Row],[Bespovratna sredstva - Ukupno (EU+Nac) HRK
= Ukupna ugovorena vrijednost bespovratnih sredstava]]+Ugovori_OPULJP[[#This Row],[Javni doprinos korisnika - HRK]]+Ugovori_OPULJP[[#This Row],[Privatni doprinos korisnika - HRK]]</f>
        <v>1620215.81</v>
      </c>
      <c r="U2481" s="17" t="s">
        <v>8598</v>
      </c>
      <c r="V2481" s="17" t="s">
        <v>8599</v>
      </c>
      <c r="W2481" s="35" t="s">
        <v>8629</v>
      </c>
      <c r="X2481" s="35" t="s">
        <v>8601</v>
      </c>
      <c r="Y2481" s="11"/>
    </row>
    <row r="2482" spans="1:25" ht="306" x14ac:dyDescent="0.2">
      <c r="A2482" s="33" t="s">
        <v>8630</v>
      </c>
      <c r="B2482" s="36" t="s">
        <v>8594</v>
      </c>
      <c r="C2482" s="35" t="s">
        <v>8595</v>
      </c>
      <c r="D2482" s="35" t="s">
        <v>8603</v>
      </c>
      <c r="E2482" s="17" t="s">
        <v>231</v>
      </c>
      <c r="F2482" s="37" t="s">
        <v>8631</v>
      </c>
      <c r="G2482" s="37" t="s">
        <v>8632</v>
      </c>
      <c r="H2482" s="19">
        <v>43385</v>
      </c>
      <c r="I2482" s="19">
        <v>44116</v>
      </c>
      <c r="J2482" s="19" t="str">
        <f ca="1">IF(Ugovori_OPULJP[[#This Row],[DATUM ZAVRŠETKA OPERACIJE]]&lt;TODAY(),"završen","u provedbi")</f>
        <v>završen</v>
      </c>
      <c r="K2482" s="18" t="s">
        <v>31</v>
      </c>
      <c r="L2482" s="18" t="s">
        <v>31</v>
      </c>
      <c r="M2482" s="42">
        <v>0.85</v>
      </c>
      <c r="N2482" s="42">
        <v>0.15</v>
      </c>
      <c r="O2482" s="27">
        <f>Ugovori_OPULJP[[#This Row],[Bespovratna sredstva - Ukupno (EU+Nac) HRK
= Ukupna ugovorena vrijednost bespovratnih sredstava]]*Ugovori_OPULJP[[#This Row],[EU STOPA SUFINANCIRANJA %
EU CO-FINANCING RATE %]]</f>
        <v>1527001.4975000001</v>
      </c>
      <c r="P2482" s="27">
        <f>Ugovori_OPULJP[[#This Row],[Bespovratna sredstva - Ukupno (EU+Nac) HRK
= Ukupna ugovorena vrijednost bespovratnih sredstava]]*Ugovori_OPULJP[[#This Row],[STOPA NACIONALNOG SUFINANCIRANJA %]]</f>
        <v>269470.85249999998</v>
      </c>
      <c r="Q2482" s="27">
        <v>1796472.35</v>
      </c>
      <c r="R2482" s="27">
        <v>0</v>
      </c>
      <c r="S2482" s="27">
        <v>0</v>
      </c>
      <c r="T2482" s="20">
        <f>Ugovori_OPULJP[[#This Row],[Bespovratna sredstva - Ukupno (EU+Nac) HRK
= Ukupna ugovorena vrijednost bespovratnih sredstava]]+Ugovori_OPULJP[[#This Row],[Javni doprinos korisnika - HRK]]+Ugovori_OPULJP[[#This Row],[Privatni doprinos korisnika - HRK]]</f>
        <v>1796472.35</v>
      </c>
      <c r="U2482" s="17" t="s">
        <v>8598</v>
      </c>
      <c r="V2482" s="17" t="s">
        <v>8599</v>
      </c>
      <c r="W2482" s="35" t="s">
        <v>8633</v>
      </c>
      <c r="X2482" s="35" t="s">
        <v>8601</v>
      </c>
      <c r="Y2482" s="11"/>
    </row>
    <row r="2483" spans="1:25" ht="280.5" x14ac:dyDescent="0.2">
      <c r="A2483" s="33" t="s">
        <v>8634</v>
      </c>
      <c r="B2483" s="36" t="s">
        <v>8594</v>
      </c>
      <c r="C2483" s="35" t="s">
        <v>8595</v>
      </c>
      <c r="D2483" s="35" t="s">
        <v>8603</v>
      </c>
      <c r="E2483" s="17" t="s">
        <v>231</v>
      </c>
      <c r="F2483" s="37" t="s">
        <v>8635</v>
      </c>
      <c r="G2483" s="37" t="s">
        <v>8636</v>
      </c>
      <c r="H2483" s="19">
        <v>43385</v>
      </c>
      <c r="I2483" s="19">
        <v>44481</v>
      </c>
      <c r="J2483" s="19" t="str">
        <f ca="1">IF(Ugovori_OPULJP[[#This Row],[DATUM ZAVRŠETKA OPERACIJE]]&lt;TODAY(),"završen","u provedbi")</f>
        <v>završen</v>
      </c>
      <c r="K2483" s="18" t="s">
        <v>31</v>
      </c>
      <c r="L2483" s="18" t="s">
        <v>31</v>
      </c>
      <c r="M2483" s="42">
        <v>0.85</v>
      </c>
      <c r="N2483" s="42">
        <v>0.15</v>
      </c>
      <c r="O2483" s="27">
        <f>Ugovori_OPULJP[[#This Row],[Bespovratna sredstva - Ukupno (EU+Nac) HRK
= Ukupna ugovorena vrijednost bespovratnih sredstava]]*Ugovori_OPULJP[[#This Row],[EU STOPA SUFINANCIRANJA %
EU CO-FINANCING RATE %]]</f>
        <v>1498456.1004999999</v>
      </c>
      <c r="P2483" s="27">
        <f>Ugovori_OPULJP[[#This Row],[Bespovratna sredstva - Ukupno (EU+Nac) HRK
= Ukupna ugovorena vrijednost bespovratnih sredstava]]*Ugovori_OPULJP[[#This Row],[STOPA NACIONALNOG SUFINANCIRANJA %]]</f>
        <v>264433.42949999997</v>
      </c>
      <c r="Q2483" s="27">
        <v>1762889.53</v>
      </c>
      <c r="R2483" s="27">
        <v>0</v>
      </c>
      <c r="S2483" s="27">
        <v>0</v>
      </c>
      <c r="T2483" s="20">
        <f>Ugovori_OPULJP[[#This Row],[Bespovratna sredstva - Ukupno (EU+Nac) HRK
= Ukupna ugovorena vrijednost bespovratnih sredstava]]+Ugovori_OPULJP[[#This Row],[Javni doprinos korisnika - HRK]]+Ugovori_OPULJP[[#This Row],[Privatni doprinos korisnika - HRK]]</f>
        <v>1762889.53</v>
      </c>
      <c r="U2483" s="17" t="s">
        <v>8598</v>
      </c>
      <c r="V2483" s="17" t="s">
        <v>8599</v>
      </c>
      <c r="W2483" s="35" t="s">
        <v>8637</v>
      </c>
      <c r="X2483" s="35" t="s">
        <v>8601</v>
      </c>
      <c r="Y2483" s="11"/>
    </row>
    <row r="2484" spans="1:25" ht="267.75" x14ac:dyDescent="0.2">
      <c r="A2484" s="33" t="s">
        <v>8638</v>
      </c>
      <c r="B2484" s="36" t="s">
        <v>8594</v>
      </c>
      <c r="C2484" s="35" t="s">
        <v>8595</v>
      </c>
      <c r="D2484" s="35" t="s">
        <v>8603</v>
      </c>
      <c r="E2484" s="17" t="s">
        <v>231</v>
      </c>
      <c r="F2484" s="37" t="s">
        <v>8639</v>
      </c>
      <c r="G2484" s="37" t="s">
        <v>8640</v>
      </c>
      <c r="H2484" s="19">
        <v>43385</v>
      </c>
      <c r="I2484" s="19">
        <v>44116</v>
      </c>
      <c r="J2484" s="19" t="str">
        <f ca="1">IF(Ugovori_OPULJP[[#This Row],[DATUM ZAVRŠETKA OPERACIJE]]&lt;TODAY(),"završen","u provedbi")</f>
        <v>završen</v>
      </c>
      <c r="K2484" s="18" t="s">
        <v>31</v>
      </c>
      <c r="L2484" s="18" t="s">
        <v>31</v>
      </c>
      <c r="M2484" s="42">
        <v>0.85</v>
      </c>
      <c r="N2484" s="42">
        <v>0.15</v>
      </c>
      <c r="O2484" s="27">
        <f>Ugovori_OPULJP[[#This Row],[Bespovratna sredstva - Ukupno (EU+Nac) HRK
= Ukupna ugovorena vrijednost bespovratnih sredstava]]*Ugovori_OPULJP[[#This Row],[EU STOPA SUFINANCIRANJA %
EU CO-FINANCING RATE %]]</f>
        <v>587902.20250000001</v>
      </c>
      <c r="P2484" s="27">
        <f>Ugovori_OPULJP[[#This Row],[Bespovratna sredstva - Ukupno (EU+Nac) HRK
= Ukupna ugovorena vrijednost bespovratnih sredstava]]*Ugovori_OPULJP[[#This Row],[STOPA NACIONALNOG SUFINANCIRANJA %]]</f>
        <v>103747.44749999999</v>
      </c>
      <c r="Q2484" s="27">
        <v>691649.65</v>
      </c>
      <c r="R2484" s="27">
        <v>0</v>
      </c>
      <c r="S2484" s="27">
        <v>871299.66</v>
      </c>
      <c r="T2484" s="20">
        <f>Ugovori_OPULJP[[#This Row],[Bespovratna sredstva - Ukupno (EU+Nac) HRK
= Ukupna ugovorena vrijednost bespovratnih sredstava]]+Ugovori_OPULJP[[#This Row],[Javni doprinos korisnika - HRK]]+Ugovori_OPULJP[[#This Row],[Privatni doprinos korisnika - HRK]]</f>
        <v>1562949.31</v>
      </c>
      <c r="U2484" s="17" t="s">
        <v>8598</v>
      </c>
      <c r="V2484" s="17" t="s">
        <v>8599</v>
      </c>
      <c r="W2484" s="35" t="s">
        <v>8641</v>
      </c>
      <c r="X2484" s="35" t="s">
        <v>8601</v>
      </c>
      <c r="Y2484" s="11"/>
    </row>
    <row r="2485" spans="1:25" ht="280.5" x14ac:dyDescent="0.2">
      <c r="A2485" s="33" t="s">
        <v>8642</v>
      </c>
      <c r="B2485" s="36" t="s">
        <v>8594</v>
      </c>
      <c r="C2485" s="35" t="s">
        <v>8595</v>
      </c>
      <c r="D2485" s="35" t="s">
        <v>8603</v>
      </c>
      <c r="E2485" s="17" t="s">
        <v>231</v>
      </c>
      <c r="F2485" s="37" t="s">
        <v>8643</v>
      </c>
      <c r="G2485" s="37" t="s">
        <v>8644</v>
      </c>
      <c r="H2485" s="19">
        <v>43385</v>
      </c>
      <c r="I2485" s="19">
        <v>44481</v>
      </c>
      <c r="J2485" s="19" t="str">
        <f ca="1">IF(Ugovori_OPULJP[[#This Row],[DATUM ZAVRŠETKA OPERACIJE]]&lt;TODAY(),"završen","u provedbi")</f>
        <v>završen</v>
      </c>
      <c r="K2485" s="18" t="s">
        <v>77</v>
      </c>
      <c r="L2485" s="18" t="s">
        <v>77</v>
      </c>
      <c r="M2485" s="42">
        <v>0.85</v>
      </c>
      <c r="N2485" s="42">
        <v>0.15</v>
      </c>
      <c r="O2485" s="27">
        <f>Ugovori_OPULJP[[#This Row],[Bespovratna sredstva - Ukupno (EU+Nac) HRK
= Ukupna ugovorena vrijednost bespovratnih sredstava]]*Ugovori_OPULJP[[#This Row],[EU STOPA SUFINANCIRANJA %
EU CO-FINANCING RATE %]]</f>
        <v>1529444.1680000001</v>
      </c>
      <c r="P2485" s="27">
        <f>Ugovori_OPULJP[[#This Row],[Bespovratna sredstva - Ukupno (EU+Nac) HRK
= Ukupna ugovorena vrijednost bespovratnih sredstava]]*Ugovori_OPULJP[[#This Row],[STOPA NACIONALNOG SUFINANCIRANJA %]]</f>
        <v>269901.91200000001</v>
      </c>
      <c r="Q2485" s="27">
        <v>1799346.08</v>
      </c>
      <c r="R2485" s="27">
        <v>0</v>
      </c>
      <c r="S2485" s="27">
        <v>0</v>
      </c>
      <c r="T2485" s="20">
        <f>Ugovori_OPULJP[[#This Row],[Bespovratna sredstva - Ukupno (EU+Nac) HRK
= Ukupna ugovorena vrijednost bespovratnih sredstava]]+Ugovori_OPULJP[[#This Row],[Javni doprinos korisnika - HRK]]+Ugovori_OPULJP[[#This Row],[Privatni doprinos korisnika - HRK]]</f>
        <v>1799346.08</v>
      </c>
      <c r="U2485" s="17" t="s">
        <v>8598</v>
      </c>
      <c r="V2485" s="17" t="s">
        <v>8599</v>
      </c>
      <c r="W2485" s="35" t="s">
        <v>8645</v>
      </c>
      <c r="X2485" s="35" t="s">
        <v>8601</v>
      </c>
      <c r="Y2485" s="11"/>
    </row>
    <row r="2486" spans="1:25" ht="229.5" x14ac:dyDescent="0.2">
      <c r="A2486" s="33" t="s">
        <v>8646</v>
      </c>
      <c r="B2486" s="36" t="s">
        <v>8594</v>
      </c>
      <c r="C2486" s="35" t="s">
        <v>8595</v>
      </c>
      <c r="D2486" s="35" t="s">
        <v>8603</v>
      </c>
      <c r="E2486" s="17" t="s">
        <v>231</v>
      </c>
      <c r="F2486" s="37" t="s">
        <v>8647</v>
      </c>
      <c r="G2486" s="37" t="s">
        <v>8648</v>
      </c>
      <c r="H2486" s="19">
        <v>43385</v>
      </c>
      <c r="I2486" s="19">
        <v>44481</v>
      </c>
      <c r="J2486" s="19" t="str">
        <f ca="1">IF(Ugovori_OPULJP[[#This Row],[DATUM ZAVRŠETKA OPERACIJE]]&lt;TODAY(),"završen","u provedbi")</f>
        <v>završen</v>
      </c>
      <c r="K2486" s="18" t="s">
        <v>31</v>
      </c>
      <c r="L2486" s="18" t="s">
        <v>31</v>
      </c>
      <c r="M2486" s="42">
        <v>0.85</v>
      </c>
      <c r="N2486" s="42">
        <v>0.15</v>
      </c>
      <c r="O2486" s="27">
        <f>Ugovori_OPULJP[[#This Row],[Bespovratna sredstva - Ukupno (EU+Nac) HRK
= Ukupna ugovorena vrijednost bespovratnih sredstava]]*Ugovori_OPULJP[[#This Row],[EU STOPA SUFINANCIRANJA %
EU CO-FINANCING RATE %]]</f>
        <v>1520924.6945</v>
      </c>
      <c r="P2486" s="27">
        <f>Ugovori_OPULJP[[#This Row],[Bespovratna sredstva - Ukupno (EU+Nac) HRK
= Ukupna ugovorena vrijednost bespovratnih sredstava]]*Ugovori_OPULJP[[#This Row],[STOPA NACIONALNOG SUFINANCIRANJA %]]</f>
        <v>268398.4755</v>
      </c>
      <c r="Q2486" s="27">
        <v>1789323.17</v>
      </c>
      <c r="R2486" s="27">
        <v>0</v>
      </c>
      <c r="S2486" s="27">
        <v>0</v>
      </c>
      <c r="T2486" s="20">
        <f>Ugovori_OPULJP[[#This Row],[Bespovratna sredstva - Ukupno (EU+Nac) HRK
= Ukupna ugovorena vrijednost bespovratnih sredstava]]+Ugovori_OPULJP[[#This Row],[Javni doprinos korisnika - HRK]]+Ugovori_OPULJP[[#This Row],[Privatni doprinos korisnika - HRK]]</f>
        <v>1789323.17</v>
      </c>
      <c r="U2486" s="17" t="s">
        <v>8598</v>
      </c>
      <c r="V2486" s="17" t="s">
        <v>8599</v>
      </c>
      <c r="W2486" s="35" t="s">
        <v>8649</v>
      </c>
      <c r="X2486" s="35" t="s">
        <v>8601</v>
      </c>
      <c r="Y2486" s="11"/>
    </row>
    <row r="2487" spans="1:25" ht="280.5" x14ac:dyDescent="0.2">
      <c r="A2487" s="33" t="s">
        <v>8650</v>
      </c>
      <c r="B2487" s="36" t="s">
        <v>8594</v>
      </c>
      <c r="C2487" s="35" t="s">
        <v>8595</v>
      </c>
      <c r="D2487" s="35" t="s">
        <v>8603</v>
      </c>
      <c r="E2487" s="17" t="s">
        <v>231</v>
      </c>
      <c r="F2487" s="37" t="s">
        <v>8651</v>
      </c>
      <c r="G2487" s="37" t="s">
        <v>8652</v>
      </c>
      <c r="H2487" s="19">
        <v>43385</v>
      </c>
      <c r="I2487" s="19">
        <v>44481</v>
      </c>
      <c r="J2487" s="19" t="str">
        <f ca="1">IF(Ugovori_OPULJP[[#This Row],[DATUM ZAVRŠETKA OPERACIJE]]&lt;TODAY(),"završen","u provedbi")</f>
        <v>završen</v>
      </c>
      <c r="K2487" s="18" t="s">
        <v>31</v>
      </c>
      <c r="L2487" s="18" t="s">
        <v>31</v>
      </c>
      <c r="M2487" s="42">
        <v>0.85</v>
      </c>
      <c r="N2487" s="42">
        <v>0.15</v>
      </c>
      <c r="O2487" s="27">
        <f>Ugovori_OPULJP[[#This Row],[Bespovratna sredstva - Ukupno (EU+Nac) HRK
= Ukupna ugovorena vrijednost bespovratnih sredstava]]*Ugovori_OPULJP[[#This Row],[EU STOPA SUFINANCIRANJA %
EU CO-FINANCING RATE %]]</f>
        <v>1510350.4989999998</v>
      </c>
      <c r="P2487" s="27">
        <f>Ugovori_OPULJP[[#This Row],[Bespovratna sredstva - Ukupno (EU+Nac) HRK
= Ukupna ugovorena vrijednost bespovratnih sredstava]]*Ugovori_OPULJP[[#This Row],[STOPA NACIONALNOG SUFINANCIRANJA %]]</f>
        <v>266532.44099999999</v>
      </c>
      <c r="Q2487" s="27">
        <v>1776882.94</v>
      </c>
      <c r="R2487" s="27">
        <v>0</v>
      </c>
      <c r="S2487" s="27">
        <v>0</v>
      </c>
      <c r="T2487" s="20">
        <f>Ugovori_OPULJP[[#This Row],[Bespovratna sredstva - Ukupno (EU+Nac) HRK
= Ukupna ugovorena vrijednost bespovratnih sredstava]]+Ugovori_OPULJP[[#This Row],[Javni doprinos korisnika - HRK]]+Ugovori_OPULJP[[#This Row],[Privatni doprinos korisnika - HRK]]</f>
        <v>1776882.94</v>
      </c>
      <c r="U2487" s="17" t="s">
        <v>8598</v>
      </c>
      <c r="V2487" s="17" t="s">
        <v>8599</v>
      </c>
      <c r="W2487" s="35" t="s">
        <v>8653</v>
      </c>
      <c r="X2487" s="35" t="s">
        <v>8601</v>
      </c>
      <c r="Y2487" s="11"/>
    </row>
    <row r="2488" spans="1:25" ht="267.75" x14ac:dyDescent="0.2">
      <c r="A2488" s="33" t="s">
        <v>8654</v>
      </c>
      <c r="B2488" s="36" t="s">
        <v>8594</v>
      </c>
      <c r="C2488" s="35" t="s">
        <v>8595</v>
      </c>
      <c r="D2488" s="35" t="s">
        <v>8603</v>
      </c>
      <c r="E2488" s="17" t="s">
        <v>231</v>
      </c>
      <c r="F2488" s="37" t="s">
        <v>8655</v>
      </c>
      <c r="G2488" s="37" t="s">
        <v>8656</v>
      </c>
      <c r="H2488" s="19">
        <v>43385</v>
      </c>
      <c r="I2488" s="19">
        <v>44481</v>
      </c>
      <c r="J2488" s="19" t="str">
        <f ca="1">IF(Ugovori_OPULJP[[#This Row],[DATUM ZAVRŠETKA OPERACIJE]]&lt;TODAY(),"završen","u provedbi")</f>
        <v>završen</v>
      </c>
      <c r="K2488" s="18" t="s">
        <v>31</v>
      </c>
      <c r="L2488" s="18" t="s">
        <v>31</v>
      </c>
      <c r="M2488" s="42">
        <v>0.85</v>
      </c>
      <c r="N2488" s="42">
        <v>0.15</v>
      </c>
      <c r="O2488" s="27">
        <f>Ugovori_OPULJP[[#This Row],[Bespovratna sredstva - Ukupno (EU+Nac) HRK
= Ukupna ugovorena vrijednost bespovratnih sredstava]]*Ugovori_OPULJP[[#This Row],[EU STOPA SUFINANCIRANJA %
EU CO-FINANCING RATE %]]</f>
        <v>1519673.2734999999</v>
      </c>
      <c r="P2488" s="27">
        <f>Ugovori_OPULJP[[#This Row],[Bespovratna sredstva - Ukupno (EU+Nac) HRK
= Ukupna ugovorena vrijednost bespovratnih sredstava]]*Ugovori_OPULJP[[#This Row],[STOPA NACIONALNOG SUFINANCIRANJA %]]</f>
        <v>268177.63649999996</v>
      </c>
      <c r="Q2488" s="27">
        <v>1787850.91</v>
      </c>
      <c r="R2488" s="27">
        <v>0</v>
      </c>
      <c r="S2488" s="27">
        <v>0</v>
      </c>
      <c r="T2488" s="20">
        <f>Ugovori_OPULJP[[#This Row],[Bespovratna sredstva - Ukupno (EU+Nac) HRK
= Ukupna ugovorena vrijednost bespovratnih sredstava]]+Ugovori_OPULJP[[#This Row],[Javni doprinos korisnika - HRK]]+Ugovori_OPULJP[[#This Row],[Privatni doprinos korisnika - HRK]]</f>
        <v>1787850.91</v>
      </c>
      <c r="U2488" s="17" t="s">
        <v>8598</v>
      </c>
      <c r="V2488" s="17" t="s">
        <v>8599</v>
      </c>
      <c r="W2488" s="35" t="s">
        <v>8657</v>
      </c>
      <c r="X2488" s="35" t="s">
        <v>8601</v>
      </c>
      <c r="Y2488" s="11"/>
    </row>
    <row r="2489" spans="1:25" ht="280.5" x14ac:dyDescent="0.2">
      <c r="A2489" s="33" t="s">
        <v>8658</v>
      </c>
      <c r="B2489" s="36" t="s">
        <v>8594</v>
      </c>
      <c r="C2489" s="35" t="s">
        <v>8595</v>
      </c>
      <c r="D2489" s="35" t="s">
        <v>8603</v>
      </c>
      <c r="E2489" s="17" t="s">
        <v>231</v>
      </c>
      <c r="F2489" s="37" t="s">
        <v>8659</v>
      </c>
      <c r="G2489" s="37" t="s">
        <v>8660</v>
      </c>
      <c r="H2489" s="19">
        <v>43385</v>
      </c>
      <c r="I2489" s="19">
        <v>44481</v>
      </c>
      <c r="J2489" s="19" t="str">
        <f ca="1">IF(Ugovori_OPULJP[[#This Row],[DATUM ZAVRŠETKA OPERACIJE]]&lt;TODAY(),"završen","u provedbi")</f>
        <v>završen</v>
      </c>
      <c r="K2489" s="18" t="s">
        <v>6585</v>
      </c>
      <c r="L2489" s="18" t="s">
        <v>31</v>
      </c>
      <c r="M2489" s="42">
        <v>0.85</v>
      </c>
      <c r="N2489" s="42">
        <v>0.15</v>
      </c>
      <c r="O2489" s="27">
        <f>Ugovori_OPULJP[[#This Row],[Bespovratna sredstva - Ukupno (EU+Nac) HRK
= Ukupna ugovorena vrijednost bespovratnih sredstava]]*Ugovori_OPULJP[[#This Row],[EU STOPA SUFINANCIRANJA %
EU CO-FINANCING RATE %]]</f>
        <v>1516740.4505</v>
      </c>
      <c r="P2489" s="27">
        <f>Ugovori_OPULJP[[#This Row],[Bespovratna sredstva - Ukupno (EU+Nac) HRK
= Ukupna ugovorena vrijednost bespovratnih sredstava]]*Ugovori_OPULJP[[#This Row],[STOPA NACIONALNOG SUFINANCIRANJA %]]</f>
        <v>267660.07949999999</v>
      </c>
      <c r="Q2489" s="27">
        <v>1784400.53</v>
      </c>
      <c r="R2489" s="27">
        <v>0</v>
      </c>
      <c r="S2489" s="27">
        <v>0</v>
      </c>
      <c r="T2489" s="20">
        <f>Ugovori_OPULJP[[#This Row],[Bespovratna sredstva - Ukupno (EU+Nac) HRK
= Ukupna ugovorena vrijednost bespovratnih sredstava]]+Ugovori_OPULJP[[#This Row],[Javni doprinos korisnika - HRK]]+Ugovori_OPULJP[[#This Row],[Privatni doprinos korisnika - HRK]]</f>
        <v>1784400.53</v>
      </c>
      <c r="U2489" s="17" t="s">
        <v>8598</v>
      </c>
      <c r="V2489" s="17" t="s">
        <v>8599</v>
      </c>
      <c r="W2489" s="35" t="s">
        <v>8661</v>
      </c>
      <c r="X2489" s="35" t="s">
        <v>8601</v>
      </c>
      <c r="Y2489" s="11"/>
    </row>
    <row r="2490" spans="1:25" ht="204" x14ac:dyDescent="0.2">
      <c r="A2490" s="33" t="s">
        <v>8662</v>
      </c>
      <c r="B2490" s="36" t="s">
        <v>8594</v>
      </c>
      <c r="C2490" s="35" t="s">
        <v>8595</v>
      </c>
      <c r="D2490" s="35" t="s">
        <v>8603</v>
      </c>
      <c r="E2490" s="17" t="s">
        <v>231</v>
      </c>
      <c r="F2490" s="37" t="s">
        <v>8663</v>
      </c>
      <c r="G2490" s="37" t="s">
        <v>8664</v>
      </c>
      <c r="H2490" s="19">
        <v>43385</v>
      </c>
      <c r="I2490" s="19">
        <v>44116</v>
      </c>
      <c r="J2490" s="19" t="str">
        <f ca="1">IF(Ugovori_OPULJP[[#This Row],[DATUM ZAVRŠETKA OPERACIJE]]&lt;TODAY(),"završen","u provedbi")</f>
        <v>završen</v>
      </c>
      <c r="K2490" s="18" t="s">
        <v>214</v>
      </c>
      <c r="L2490" s="18" t="s">
        <v>31</v>
      </c>
      <c r="M2490" s="42">
        <v>0.85</v>
      </c>
      <c r="N2490" s="42">
        <v>0.15</v>
      </c>
      <c r="O2490" s="27">
        <f>Ugovori_OPULJP[[#This Row],[Bespovratna sredstva - Ukupno (EU+Nac) HRK
= Ukupna ugovorena vrijednost bespovratnih sredstava]]*Ugovori_OPULJP[[#This Row],[EU STOPA SUFINANCIRANJA %
EU CO-FINANCING RATE %]]</f>
        <v>1176199.4339999999</v>
      </c>
      <c r="P2490" s="27">
        <f>Ugovori_OPULJP[[#This Row],[Bespovratna sredstva - Ukupno (EU+Nac) HRK
= Ukupna ugovorena vrijednost bespovratnih sredstava]]*Ugovori_OPULJP[[#This Row],[STOPA NACIONALNOG SUFINANCIRANJA %]]</f>
        <v>207564.606</v>
      </c>
      <c r="Q2490" s="27">
        <v>1383764.04</v>
      </c>
      <c r="R2490" s="27">
        <v>0</v>
      </c>
      <c r="S2490" s="27">
        <v>0</v>
      </c>
      <c r="T2490" s="20">
        <f>Ugovori_OPULJP[[#This Row],[Bespovratna sredstva - Ukupno (EU+Nac) HRK
= Ukupna ugovorena vrijednost bespovratnih sredstava]]+Ugovori_OPULJP[[#This Row],[Javni doprinos korisnika - HRK]]+Ugovori_OPULJP[[#This Row],[Privatni doprinos korisnika - HRK]]</f>
        <v>1383764.04</v>
      </c>
      <c r="U2490" s="17" t="s">
        <v>8598</v>
      </c>
      <c r="V2490" s="17" t="s">
        <v>8599</v>
      </c>
      <c r="W2490" s="35" t="s">
        <v>8665</v>
      </c>
      <c r="X2490" s="35" t="s">
        <v>8601</v>
      </c>
      <c r="Y2490" s="11"/>
    </row>
    <row r="2491" spans="1:25" ht="267.75" x14ac:dyDescent="0.2">
      <c r="A2491" s="33" t="s">
        <v>8666</v>
      </c>
      <c r="B2491" s="36" t="s">
        <v>8594</v>
      </c>
      <c r="C2491" s="35" t="s">
        <v>8595</v>
      </c>
      <c r="D2491" s="35" t="s">
        <v>8603</v>
      </c>
      <c r="E2491" s="17" t="s">
        <v>231</v>
      </c>
      <c r="F2491" s="37" t="s">
        <v>8667</v>
      </c>
      <c r="G2491" s="37" t="s">
        <v>8668</v>
      </c>
      <c r="H2491" s="19">
        <v>43385</v>
      </c>
      <c r="I2491" s="19">
        <v>44298</v>
      </c>
      <c r="J2491" s="19" t="str">
        <f ca="1">IF(Ugovori_OPULJP[[#This Row],[DATUM ZAVRŠETKA OPERACIJE]]&lt;TODAY(),"završen","u provedbi")</f>
        <v>završen</v>
      </c>
      <c r="K2491" s="18" t="s">
        <v>31</v>
      </c>
      <c r="L2491" s="18" t="s">
        <v>31</v>
      </c>
      <c r="M2491" s="42">
        <v>0.85</v>
      </c>
      <c r="N2491" s="42">
        <v>0.15</v>
      </c>
      <c r="O2491" s="27">
        <f>Ugovori_OPULJP[[#This Row],[Bespovratna sredstva - Ukupno (EU+Nac) HRK
= Ukupna ugovorena vrijednost bespovratnih sredstava]]*Ugovori_OPULJP[[#This Row],[EU STOPA SUFINANCIRANJA %
EU CO-FINANCING RATE %]]</f>
        <v>1446311.3119999999</v>
      </c>
      <c r="P2491" s="27">
        <f>Ugovori_OPULJP[[#This Row],[Bespovratna sredstva - Ukupno (EU+Nac) HRK
= Ukupna ugovorena vrijednost bespovratnih sredstava]]*Ugovori_OPULJP[[#This Row],[STOPA NACIONALNOG SUFINANCIRANJA %]]</f>
        <v>255231.408</v>
      </c>
      <c r="Q2491" s="27">
        <v>1701542.72</v>
      </c>
      <c r="R2491" s="27">
        <v>0</v>
      </c>
      <c r="S2491" s="27">
        <v>0</v>
      </c>
      <c r="T2491" s="20">
        <f>Ugovori_OPULJP[[#This Row],[Bespovratna sredstva - Ukupno (EU+Nac) HRK
= Ukupna ugovorena vrijednost bespovratnih sredstava]]+Ugovori_OPULJP[[#This Row],[Javni doprinos korisnika - HRK]]+Ugovori_OPULJP[[#This Row],[Privatni doprinos korisnika - HRK]]</f>
        <v>1701542.72</v>
      </c>
      <c r="U2491" s="17" t="s">
        <v>8598</v>
      </c>
      <c r="V2491" s="17" t="s">
        <v>8599</v>
      </c>
      <c r="W2491" s="35" t="s">
        <v>8669</v>
      </c>
      <c r="X2491" s="35" t="s">
        <v>8601</v>
      </c>
      <c r="Y2491" s="11"/>
    </row>
    <row r="2492" spans="1:25" ht="267.75" x14ac:dyDescent="0.2">
      <c r="A2492" s="33" t="s">
        <v>8670</v>
      </c>
      <c r="B2492" s="36" t="s">
        <v>8594</v>
      </c>
      <c r="C2492" s="35" t="s">
        <v>8595</v>
      </c>
      <c r="D2492" s="35" t="s">
        <v>8603</v>
      </c>
      <c r="E2492" s="17" t="s">
        <v>231</v>
      </c>
      <c r="F2492" s="37" t="s">
        <v>8671</v>
      </c>
      <c r="G2492" s="37" t="s">
        <v>8672</v>
      </c>
      <c r="H2492" s="19">
        <v>43385</v>
      </c>
      <c r="I2492" s="19">
        <v>44481</v>
      </c>
      <c r="J2492" s="19" t="str">
        <f ca="1">IF(Ugovori_OPULJP[[#This Row],[DATUM ZAVRŠETKA OPERACIJE]]&lt;TODAY(),"završen","u provedbi")</f>
        <v>završen</v>
      </c>
      <c r="K2492" s="18" t="s">
        <v>77</v>
      </c>
      <c r="L2492" s="18" t="s">
        <v>77</v>
      </c>
      <c r="M2492" s="42">
        <v>0.85</v>
      </c>
      <c r="N2492" s="42">
        <v>0.15</v>
      </c>
      <c r="O2492" s="27">
        <f>Ugovori_OPULJP[[#This Row],[Bespovratna sredstva - Ukupno (EU+Nac) HRK
= Ukupna ugovorena vrijednost bespovratnih sredstava]]*Ugovori_OPULJP[[#This Row],[EU STOPA SUFINANCIRANJA %
EU CO-FINANCING RATE %]]</f>
        <v>1504243.3</v>
      </c>
      <c r="P2492" s="27">
        <f>Ugovori_OPULJP[[#This Row],[Bespovratna sredstva - Ukupno (EU+Nac) HRK
= Ukupna ugovorena vrijednost bespovratnih sredstava]]*Ugovori_OPULJP[[#This Row],[STOPA NACIONALNOG SUFINANCIRANJA %]]</f>
        <v>265454.7</v>
      </c>
      <c r="Q2492" s="27">
        <v>1769698</v>
      </c>
      <c r="R2492" s="27">
        <v>0</v>
      </c>
      <c r="S2492" s="27">
        <v>0</v>
      </c>
      <c r="T2492" s="20">
        <f>Ugovori_OPULJP[[#This Row],[Bespovratna sredstva - Ukupno (EU+Nac) HRK
= Ukupna ugovorena vrijednost bespovratnih sredstava]]+Ugovori_OPULJP[[#This Row],[Javni doprinos korisnika - HRK]]+Ugovori_OPULJP[[#This Row],[Privatni doprinos korisnika - HRK]]</f>
        <v>1769698</v>
      </c>
      <c r="U2492" s="17" t="s">
        <v>8598</v>
      </c>
      <c r="V2492" s="17" t="s">
        <v>8599</v>
      </c>
      <c r="W2492" s="35" t="s">
        <v>8673</v>
      </c>
      <c r="X2492" s="35" t="s">
        <v>8601</v>
      </c>
      <c r="Y2492" s="11"/>
    </row>
    <row r="2493" spans="1:25" ht="293.25" x14ac:dyDescent="0.2">
      <c r="A2493" s="33" t="s">
        <v>8674</v>
      </c>
      <c r="B2493" s="36" t="s">
        <v>8594</v>
      </c>
      <c r="C2493" s="35" t="s">
        <v>8595</v>
      </c>
      <c r="D2493" s="35" t="s">
        <v>8603</v>
      </c>
      <c r="E2493" s="17" t="s">
        <v>231</v>
      </c>
      <c r="F2493" s="37" t="s">
        <v>8675</v>
      </c>
      <c r="G2493" s="37" t="s">
        <v>8676</v>
      </c>
      <c r="H2493" s="19">
        <v>43385</v>
      </c>
      <c r="I2493" s="19">
        <v>44481</v>
      </c>
      <c r="J2493" s="19" t="str">
        <f ca="1">IF(Ugovori_OPULJP[[#This Row],[DATUM ZAVRŠETKA OPERACIJE]]&lt;TODAY(),"završen","u provedbi")</f>
        <v>završen</v>
      </c>
      <c r="K2493" s="18" t="s">
        <v>97</v>
      </c>
      <c r="L2493" s="18" t="s">
        <v>97</v>
      </c>
      <c r="M2493" s="42">
        <v>0.85</v>
      </c>
      <c r="N2493" s="42">
        <v>0.15</v>
      </c>
      <c r="O2493" s="27">
        <f>Ugovori_OPULJP[[#This Row],[Bespovratna sredstva - Ukupno (EU+Nac) HRK
= Ukupna ugovorena vrijednost bespovratnih sredstava]]*Ugovori_OPULJP[[#This Row],[EU STOPA SUFINANCIRANJA %
EU CO-FINANCING RATE %]]</f>
        <v>1501566.1569999999</v>
      </c>
      <c r="P2493" s="27">
        <f>Ugovori_OPULJP[[#This Row],[Bespovratna sredstva - Ukupno (EU+Nac) HRK
= Ukupna ugovorena vrijednost bespovratnih sredstava]]*Ugovori_OPULJP[[#This Row],[STOPA NACIONALNOG SUFINANCIRANJA %]]</f>
        <v>264982.26299999998</v>
      </c>
      <c r="Q2493" s="27">
        <v>1766548.42</v>
      </c>
      <c r="R2493" s="27">
        <v>0</v>
      </c>
      <c r="S2493" s="27">
        <v>0</v>
      </c>
      <c r="T2493" s="20">
        <f>Ugovori_OPULJP[[#This Row],[Bespovratna sredstva - Ukupno (EU+Nac) HRK
= Ukupna ugovorena vrijednost bespovratnih sredstava]]+Ugovori_OPULJP[[#This Row],[Javni doprinos korisnika - HRK]]+Ugovori_OPULJP[[#This Row],[Privatni doprinos korisnika - HRK]]</f>
        <v>1766548.42</v>
      </c>
      <c r="U2493" s="17" t="s">
        <v>8598</v>
      </c>
      <c r="V2493" s="17" t="s">
        <v>8599</v>
      </c>
      <c r="W2493" s="35" t="s">
        <v>8677</v>
      </c>
      <c r="X2493" s="35" t="s">
        <v>8601</v>
      </c>
      <c r="Y2493" s="11"/>
    </row>
    <row r="2494" spans="1:25" ht="293.25" x14ac:dyDescent="0.2">
      <c r="A2494" s="33" t="s">
        <v>8678</v>
      </c>
      <c r="B2494" s="36" t="s">
        <v>8594</v>
      </c>
      <c r="C2494" s="35" t="s">
        <v>8595</v>
      </c>
      <c r="D2494" s="35" t="s">
        <v>8603</v>
      </c>
      <c r="E2494" s="17" t="s">
        <v>231</v>
      </c>
      <c r="F2494" s="37" t="s">
        <v>8679</v>
      </c>
      <c r="G2494" s="37" t="s">
        <v>8680</v>
      </c>
      <c r="H2494" s="19">
        <v>43385</v>
      </c>
      <c r="I2494" s="19">
        <v>43902</v>
      </c>
      <c r="J2494" s="19" t="str">
        <f ca="1">IF(Ugovori_OPULJP[[#This Row],[DATUM ZAVRŠETKA OPERACIJE]]&lt;TODAY(),"završen","u provedbi")</f>
        <v>završen</v>
      </c>
      <c r="K2494" s="18" t="s">
        <v>97</v>
      </c>
      <c r="L2494" s="18" t="s">
        <v>97</v>
      </c>
      <c r="M2494" s="42">
        <v>0.85</v>
      </c>
      <c r="N2494" s="42">
        <v>0.15</v>
      </c>
      <c r="O2494" s="27">
        <f>Ugovori_OPULJP[[#This Row],[Bespovratna sredstva - Ukupno (EU+Nac) HRK
= Ukupna ugovorena vrijednost bespovratnih sredstava]]*Ugovori_OPULJP[[#This Row],[EU STOPA SUFINANCIRANJA %
EU CO-FINANCING RATE %]]</f>
        <v>1512365.203</v>
      </c>
      <c r="P2494" s="27">
        <f>Ugovori_OPULJP[[#This Row],[Bespovratna sredstva - Ukupno (EU+Nac) HRK
= Ukupna ugovorena vrijednost bespovratnih sredstava]]*Ugovori_OPULJP[[#This Row],[STOPA NACIONALNOG SUFINANCIRANJA %]]</f>
        <v>266887.97699999996</v>
      </c>
      <c r="Q2494" s="27">
        <v>1779253.18</v>
      </c>
      <c r="R2494" s="27">
        <v>0</v>
      </c>
      <c r="S2494" s="27">
        <v>0</v>
      </c>
      <c r="T2494" s="20">
        <f>Ugovori_OPULJP[[#This Row],[Bespovratna sredstva - Ukupno (EU+Nac) HRK
= Ukupna ugovorena vrijednost bespovratnih sredstava]]+Ugovori_OPULJP[[#This Row],[Javni doprinos korisnika - HRK]]+Ugovori_OPULJP[[#This Row],[Privatni doprinos korisnika - HRK]]</f>
        <v>1779253.18</v>
      </c>
      <c r="U2494" s="17" t="s">
        <v>8598</v>
      </c>
      <c r="V2494" s="17" t="s">
        <v>8599</v>
      </c>
      <c r="W2494" s="35" t="s">
        <v>8681</v>
      </c>
      <c r="X2494" s="35" t="s">
        <v>8601</v>
      </c>
      <c r="Y2494" s="11"/>
    </row>
    <row r="2495" spans="1:25" ht="280.5" x14ac:dyDescent="0.2">
      <c r="A2495" s="33" t="s">
        <v>8682</v>
      </c>
      <c r="B2495" s="36" t="s">
        <v>8594</v>
      </c>
      <c r="C2495" s="35" t="s">
        <v>8595</v>
      </c>
      <c r="D2495" s="35" t="s">
        <v>8603</v>
      </c>
      <c r="E2495" s="17" t="s">
        <v>231</v>
      </c>
      <c r="F2495" s="37" t="s">
        <v>8683</v>
      </c>
      <c r="G2495" s="37" t="s">
        <v>8684</v>
      </c>
      <c r="H2495" s="19">
        <v>43385</v>
      </c>
      <c r="I2495" s="19">
        <v>44481</v>
      </c>
      <c r="J2495" s="19" t="str">
        <f ca="1">IF(Ugovori_OPULJP[[#This Row],[DATUM ZAVRŠETKA OPERACIJE]]&lt;TODAY(),"završen","u provedbi")</f>
        <v>završen</v>
      </c>
      <c r="K2495" s="18" t="s">
        <v>31</v>
      </c>
      <c r="L2495" s="18" t="s">
        <v>31</v>
      </c>
      <c r="M2495" s="42">
        <v>0.85</v>
      </c>
      <c r="N2495" s="42">
        <v>0.15</v>
      </c>
      <c r="O2495" s="27">
        <f>Ugovori_OPULJP[[#This Row],[Bespovratna sredstva - Ukupno (EU+Nac) HRK
= Ukupna ugovorena vrijednost bespovratnih sredstava]]*Ugovori_OPULJP[[#This Row],[EU STOPA SUFINANCIRANJA %
EU CO-FINANCING RATE %]]</f>
        <v>970852.12449999992</v>
      </c>
      <c r="P2495" s="27">
        <f>Ugovori_OPULJP[[#This Row],[Bespovratna sredstva - Ukupno (EU+Nac) HRK
= Ukupna ugovorena vrijednost bespovratnih sredstava]]*Ugovori_OPULJP[[#This Row],[STOPA NACIONALNOG SUFINANCIRANJA %]]</f>
        <v>171326.8455</v>
      </c>
      <c r="Q2495" s="27">
        <v>1142178.97</v>
      </c>
      <c r="R2495" s="27">
        <v>0</v>
      </c>
      <c r="S2495" s="27">
        <v>0</v>
      </c>
      <c r="T2495" s="20">
        <f>Ugovori_OPULJP[[#This Row],[Bespovratna sredstva - Ukupno (EU+Nac) HRK
= Ukupna ugovorena vrijednost bespovratnih sredstava]]+Ugovori_OPULJP[[#This Row],[Javni doprinos korisnika - HRK]]+Ugovori_OPULJP[[#This Row],[Privatni doprinos korisnika - HRK]]</f>
        <v>1142178.97</v>
      </c>
      <c r="U2495" s="17" t="s">
        <v>8598</v>
      </c>
      <c r="V2495" s="17" t="s">
        <v>8599</v>
      </c>
      <c r="W2495" s="35" t="s">
        <v>8685</v>
      </c>
      <c r="X2495" s="35" t="s">
        <v>8601</v>
      </c>
      <c r="Y2495" s="11"/>
    </row>
    <row r="2496" spans="1:25" ht="293.25" x14ac:dyDescent="0.2">
      <c r="A2496" s="33" t="s">
        <v>8686</v>
      </c>
      <c r="B2496" s="36" t="s">
        <v>8594</v>
      </c>
      <c r="C2496" s="35" t="s">
        <v>8595</v>
      </c>
      <c r="D2496" s="35" t="s">
        <v>8603</v>
      </c>
      <c r="E2496" s="17" t="s">
        <v>231</v>
      </c>
      <c r="F2496" s="37" t="s">
        <v>8687</v>
      </c>
      <c r="G2496" s="37" t="s">
        <v>8688</v>
      </c>
      <c r="H2496" s="19">
        <v>43385</v>
      </c>
      <c r="I2496" s="19">
        <v>44177</v>
      </c>
      <c r="J2496" s="19" t="str">
        <f ca="1">IF(Ugovori_OPULJP[[#This Row],[DATUM ZAVRŠETKA OPERACIJE]]&lt;TODAY(),"završen","u provedbi")</f>
        <v>završen</v>
      </c>
      <c r="K2496" s="18" t="s">
        <v>152</v>
      </c>
      <c r="L2496" s="18" t="s">
        <v>153</v>
      </c>
      <c r="M2496" s="42">
        <v>0.85</v>
      </c>
      <c r="N2496" s="42">
        <v>0.15</v>
      </c>
      <c r="O2496" s="27">
        <f>Ugovori_OPULJP[[#This Row],[Bespovratna sredstva - Ukupno (EU+Nac) HRK
= Ukupna ugovorena vrijednost bespovratnih sredstava]]*Ugovori_OPULJP[[#This Row],[EU STOPA SUFINANCIRANJA %
EU CO-FINANCING RATE %]]</f>
        <v>1526234.6954999999</v>
      </c>
      <c r="P2496" s="27">
        <f>Ugovori_OPULJP[[#This Row],[Bespovratna sredstva - Ukupno (EU+Nac) HRK
= Ukupna ugovorena vrijednost bespovratnih sredstava]]*Ugovori_OPULJP[[#This Row],[STOPA NACIONALNOG SUFINANCIRANJA %]]</f>
        <v>269335.53450000001</v>
      </c>
      <c r="Q2496" s="27">
        <v>1795570.23</v>
      </c>
      <c r="R2496" s="27">
        <v>0</v>
      </c>
      <c r="S2496" s="27">
        <v>0</v>
      </c>
      <c r="T2496" s="20">
        <f>Ugovori_OPULJP[[#This Row],[Bespovratna sredstva - Ukupno (EU+Nac) HRK
= Ukupna ugovorena vrijednost bespovratnih sredstava]]+Ugovori_OPULJP[[#This Row],[Javni doprinos korisnika - HRK]]+Ugovori_OPULJP[[#This Row],[Privatni doprinos korisnika - HRK]]</f>
        <v>1795570.23</v>
      </c>
      <c r="U2496" s="17" t="s">
        <v>8598</v>
      </c>
      <c r="V2496" s="17" t="s">
        <v>8599</v>
      </c>
      <c r="W2496" s="35" t="s">
        <v>8689</v>
      </c>
      <c r="X2496" s="35" t="s">
        <v>8601</v>
      </c>
      <c r="Y2496" s="11"/>
    </row>
    <row r="2497" spans="1:25" ht="280.5" x14ac:dyDescent="0.2">
      <c r="A2497" s="33" t="s">
        <v>8690</v>
      </c>
      <c r="B2497" s="36" t="s">
        <v>8594</v>
      </c>
      <c r="C2497" s="35" t="s">
        <v>8595</v>
      </c>
      <c r="D2497" s="35" t="s">
        <v>8603</v>
      </c>
      <c r="E2497" s="17" t="s">
        <v>231</v>
      </c>
      <c r="F2497" s="37" t="s">
        <v>12934</v>
      </c>
      <c r="G2497" s="37" t="s">
        <v>8691</v>
      </c>
      <c r="H2497" s="19">
        <v>43385</v>
      </c>
      <c r="I2497" s="19">
        <v>44481</v>
      </c>
      <c r="J2497" s="19" t="str">
        <f ca="1">IF(Ugovori_OPULJP[[#This Row],[DATUM ZAVRŠETKA OPERACIJE]]&lt;TODAY(),"završen","u provedbi")</f>
        <v>završen</v>
      </c>
      <c r="K2497" s="18" t="s">
        <v>31</v>
      </c>
      <c r="L2497" s="18" t="s">
        <v>31</v>
      </c>
      <c r="M2497" s="42">
        <v>0.85</v>
      </c>
      <c r="N2497" s="42">
        <v>0.15</v>
      </c>
      <c r="O2497" s="27">
        <f>Ugovori_OPULJP[[#This Row],[Bespovratna sredstva - Ukupno (EU+Nac) HRK
= Ukupna ugovorena vrijednost bespovratnih sredstava]]*Ugovori_OPULJP[[#This Row],[EU STOPA SUFINANCIRANJA %
EU CO-FINANCING RATE %]]</f>
        <v>1456648.1705</v>
      </c>
      <c r="P2497" s="27">
        <f>Ugovori_OPULJP[[#This Row],[Bespovratna sredstva - Ukupno (EU+Nac) HRK
= Ukupna ugovorena vrijednost bespovratnih sredstava]]*Ugovori_OPULJP[[#This Row],[STOPA NACIONALNOG SUFINANCIRANJA %]]</f>
        <v>257055.55949999997</v>
      </c>
      <c r="Q2497" s="27">
        <v>1713703.73</v>
      </c>
      <c r="R2497" s="27">
        <v>0</v>
      </c>
      <c r="S2497" s="27">
        <v>0</v>
      </c>
      <c r="T2497" s="20">
        <f>Ugovori_OPULJP[[#This Row],[Bespovratna sredstva - Ukupno (EU+Nac) HRK
= Ukupna ugovorena vrijednost bespovratnih sredstava]]+Ugovori_OPULJP[[#This Row],[Javni doprinos korisnika - HRK]]+Ugovori_OPULJP[[#This Row],[Privatni doprinos korisnika - HRK]]</f>
        <v>1713703.73</v>
      </c>
      <c r="U2497" s="17" t="s">
        <v>8598</v>
      </c>
      <c r="V2497" s="17" t="s">
        <v>8599</v>
      </c>
      <c r="W2497" s="35" t="s">
        <v>8692</v>
      </c>
      <c r="X2497" s="35" t="s">
        <v>8601</v>
      </c>
      <c r="Y2497" s="11"/>
    </row>
    <row r="2498" spans="1:25" ht="114.75" x14ac:dyDescent="0.2">
      <c r="A2498" s="33" t="s">
        <v>8693</v>
      </c>
      <c r="B2498" s="36" t="s">
        <v>8594</v>
      </c>
      <c r="C2498" s="35" t="s">
        <v>8595</v>
      </c>
      <c r="D2498" s="35" t="s">
        <v>8603</v>
      </c>
      <c r="E2498" s="17" t="s">
        <v>231</v>
      </c>
      <c r="F2498" s="37" t="s">
        <v>12935</v>
      </c>
      <c r="G2498" s="37" t="s">
        <v>8694</v>
      </c>
      <c r="H2498" s="19">
        <v>43385</v>
      </c>
      <c r="I2498" s="19">
        <v>43750</v>
      </c>
      <c r="J2498" s="19" t="str">
        <f ca="1">IF(Ugovori_OPULJP[[#This Row],[DATUM ZAVRŠETKA OPERACIJE]]&lt;TODAY(),"završen","u provedbi")</f>
        <v>završen</v>
      </c>
      <c r="K2498" s="18" t="s">
        <v>248</v>
      </c>
      <c r="L2498" s="18" t="s">
        <v>248</v>
      </c>
      <c r="M2498" s="42">
        <v>0.85</v>
      </c>
      <c r="N2498" s="42">
        <v>0.15</v>
      </c>
      <c r="O2498" s="27">
        <f>Ugovori_OPULJP[[#This Row],[Bespovratna sredstva - Ukupno (EU+Nac) HRK
= Ukupna ugovorena vrijednost bespovratnih sredstava]]*Ugovori_OPULJP[[#This Row],[EU STOPA SUFINANCIRANJA %
EU CO-FINANCING RATE %]]</f>
        <v>1528178.2885</v>
      </c>
      <c r="P2498" s="27">
        <f>Ugovori_OPULJP[[#This Row],[Bespovratna sredstva - Ukupno (EU+Nac) HRK
= Ukupna ugovorena vrijednost bespovratnih sredstava]]*Ugovori_OPULJP[[#This Row],[STOPA NACIONALNOG SUFINANCIRANJA %]]</f>
        <v>269678.52149999997</v>
      </c>
      <c r="Q2498" s="27">
        <v>1797856.81</v>
      </c>
      <c r="R2498" s="27">
        <v>0</v>
      </c>
      <c r="S2498" s="27">
        <v>0</v>
      </c>
      <c r="T2498" s="20">
        <f>Ugovori_OPULJP[[#This Row],[Bespovratna sredstva - Ukupno (EU+Nac) HRK
= Ukupna ugovorena vrijednost bespovratnih sredstava]]+Ugovori_OPULJP[[#This Row],[Javni doprinos korisnika - HRK]]+Ugovori_OPULJP[[#This Row],[Privatni doprinos korisnika - HRK]]</f>
        <v>1797856.81</v>
      </c>
      <c r="U2498" s="17" t="s">
        <v>8598</v>
      </c>
      <c r="V2498" s="17" t="s">
        <v>8599</v>
      </c>
      <c r="W2498" s="35" t="s">
        <v>8695</v>
      </c>
      <c r="X2498" s="35" t="s">
        <v>8601</v>
      </c>
      <c r="Y2498" s="11"/>
    </row>
    <row r="2499" spans="1:25" ht="267.75" x14ac:dyDescent="0.2">
      <c r="A2499" s="33" t="s">
        <v>8696</v>
      </c>
      <c r="B2499" s="36" t="s">
        <v>8594</v>
      </c>
      <c r="C2499" s="35" t="s">
        <v>8595</v>
      </c>
      <c r="D2499" s="35" t="s">
        <v>8603</v>
      </c>
      <c r="E2499" s="17" t="s">
        <v>231</v>
      </c>
      <c r="F2499" s="37" t="s">
        <v>8697</v>
      </c>
      <c r="G2499" s="37" t="s">
        <v>8698</v>
      </c>
      <c r="H2499" s="19">
        <v>43385</v>
      </c>
      <c r="I2499" s="19">
        <v>44481</v>
      </c>
      <c r="J2499" s="19" t="str">
        <f ca="1">IF(Ugovori_OPULJP[[#This Row],[DATUM ZAVRŠETKA OPERACIJE]]&lt;TODAY(),"završen","u provedbi")</f>
        <v>završen</v>
      </c>
      <c r="K2499" s="18" t="s">
        <v>248</v>
      </c>
      <c r="L2499" s="18" t="s">
        <v>248</v>
      </c>
      <c r="M2499" s="42">
        <v>0.85</v>
      </c>
      <c r="N2499" s="42">
        <v>0.15</v>
      </c>
      <c r="O2499" s="27">
        <f>Ugovori_OPULJP[[#This Row],[Bespovratna sredstva - Ukupno (EU+Nac) HRK
= Ukupna ugovorena vrijednost bespovratnih sredstava]]*Ugovori_OPULJP[[#This Row],[EU STOPA SUFINANCIRANJA %
EU CO-FINANCING RATE %]]</f>
        <v>1513789.5734999999</v>
      </c>
      <c r="P2499" s="27">
        <f>Ugovori_OPULJP[[#This Row],[Bespovratna sredstva - Ukupno (EU+Nac) HRK
= Ukupna ugovorena vrijednost bespovratnih sredstava]]*Ugovori_OPULJP[[#This Row],[STOPA NACIONALNOG SUFINANCIRANJA %]]</f>
        <v>267139.33649999998</v>
      </c>
      <c r="Q2499" s="27">
        <v>1780928.91</v>
      </c>
      <c r="R2499" s="27">
        <v>0</v>
      </c>
      <c r="S2499" s="27">
        <v>0</v>
      </c>
      <c r="T2499" s="20">
        <f>Ugovori_OPULJP[[#This Row],[Bespovratna sredstva - Ukupno (EU+Nac) HRK
= Ukupna ugovorena vrijednost bespovratnih sredstava]]+Ugovori_OPULJP[[#This Row],[Javni doprinos korisnika - HRK]]+Ugovori_OPULJP[[#This Row],[Privatni doprinos korisnika - HRK]]</f>
        <v>1780928.91</v>
      </c>
      <c r="U2499" s="17" t="s">
        <v>8598</v>
      </c>
      <c r="V2499" s="17" t="s">
        <v>8599</v>
      </c>
      <c r="W2499" s="35" t="s">
        <v>8699</v>
      </c>
      <c r="X2499" s="35" t="s">
        <v>8601</v>
      </c>
      <c r="Y2499" s="11"/>
    </row>
    <row r="2500" spans="1:25" ht="255" x14ac:dyDescent="0.2">
      <c r="A2500" s="33" t="s">
        <v>8700</v>
      </c>
      <c r="B2500" s="36" t="s">
        <v>8594</v>
      </c>
      <c r="C2500" s="35" t="s">
        <v>8595</v>
      </c>
      <c r="D2500" s="35" t="s">
        <v>8603</v>
      </c>
      <c r="E2500" s="17" t="s">
        <v>231</v>
      </c>
      <c r="F2500" s="37" t="s">
        <v>8701</v>
      </c>
      <c r="G2500" s="37" t="s">
        <v>8702</v>
      </c>
      <c r="H2500" s="19">
        <v>43385</v>
      </c>
      <c r="I2500" s="19">
        <v>44298</v>
      </c>
      <c r="J2500" s="19" t="str">
        <f ca="1">IF(Ugovori_OPULJP[[#This Row],[DATUM ZAVRŠETKA OPERACIJE]]&lt;TODAY(),"završen","u provedbi")</f>
        <v>završen</v>
      </c>
      <c r="K2500" s="18" t="s">
        <v>402</v>
      </c>
      <c r="L2500" s="18" t="s">
        <v>402</v>
      </c>
      <c r="M2500" s="42">
        <v>0.85</v>
      </c>
      <c r="N2500" s="42">
        <v>0.15</v>
      </c>
      <c r="O2500" s="27">
        <f>Ugovori_OPULJP[[#This Row],[Bespovratna sredstva - Ukupno (EU+Nac) HRK
= Ukupna ugovorena vrijednost bespovratnih sredstava]]*Ugovori_OPULJP[[#This Row],[EU STOPA SUFINANCIRANJA %
EU CO-FINANCING RATE %]]</f>
        <v>1520410.64</v>
      </c>
      <c r="P2500" s="27">
        <f>Ugovori_OPULJP[[#This Row],[Bespovratna sredstva - Ukupno (EU+Nac) HRK
= Ukupna ugovorena vrijednost bespovratnih sredstava]]*Ugovori_OPULJP[[#This Row],[STOPA NACIONALNOG SUFINANCIRANJA %]]</f>
        <v>268307.75999999995</v>
      </c>
      <c r="Q2500" s="27">
        <v>1788718.4</v>
      </c>
      <c r="R2500" s="27">
        <v>0</v>
      </c>
      <c r="S2500" s="27">
        <v>0</v>
      </c>
      <c r="T2500" s="20">
        <f>Ugovori_OPULJP[[#This Row],[Bespovratna sredstva - Ukupno (EU+Nac) HRK
= Ukupna ugovorena vrijednost bespovratnih sredstava]]+Ugovori_OPULJP[[#This Row],[Javni doprinos korisnika - HRK]]+Ugovori_OPULJP[[#This Row],[Privatni doprinos korisnika - HRK]]</f>
        <v>1788718.4</v>
      </c>
      <c r="U2500" s="17" t="s">
        <v>8598</v>
      </c>
      <c r="V2500" s="17" t="s">
        <v>8599</v>
      </c>
      <c r="W2500" s="35" t="s">
        <v>8703</v>
      </c>
      <c r="X2500" s="35" t="s">
        <v>8601</v>
      </c>
      <c r="Y2500" s="11"/>
    </row>
    <row r="2501" spans="1:25" ht="293.25" x14ac:dyDescent="0.2">
      <c r="A2501" s="33" t="s">
        <v>8704</v>
      </c>
      <c r="B2501" s="36" t="s">
        <v>8594</v>
      </c>
      <c r="C2501" s="35" t="s">
        <v>8595</v>
      </c>
      <c r="D2501" s="35" t="s">
        <v>8603</v>
      </c>
      <c r="E2501" s="17" t="s">
        <v>231</v>
      </c>
      <c r="F2501" s="37" t="s">
        <v>8705</v>
      </c>
      <c r="G2501" s="37" t="s">
        <v>8706</v>
      </c>
      <c r="H2501" s="19">
        <v>43385</v>
      </c>
      <c r="I2501" s="19">
        <v>44481</v>
      </c>
      <c r="J2501" s="19" t="str">
        <f ca="1">IF(Ugovori_OPULJP[[#This Row],[DATUM ZAVRŠETKA OPERACIJE]]&lt;TODAY(),"završen","u provedbi")</f>
        <v>završen</v>
      </c>
      <c r="K2501" s="18" t="s">
        <v>97</v>
      </c>
      <c r="L2501" s="18" t="s">
        <v>97</v>
      </c>
      <c r="M2501" s="42">
        <v>0.85</v>
      </c>
      <c r="N2501" s="42">
        <v>0.15</v>
      </c>
      <c r="O2501" s="27">
        <f>Ugovori_OPULJP[[#This Row],[Bespovratna sredstva - Ukupno (EU+Nac) HRK
= Ukupna ugovorena vrijednost bespovratnih sredstava]]*Ugovori_OPULJP[[#This Row],[EU STOPA SUFINANCIRANJA %
EU CO-FINANCING RATE %]]</f>
        <v>1528515.2964999999</v>
      </c>
      <c r="P2501" s="27">
        <f>Ugovori_OPULJP[[#This Row],[Bespovratna sredstva - Ukupno (EU+Nac) HRK
= Ukupna ugovorena vrijednost bespovratnih sredstava]]*Ugovori_OPULJP[[#This Row],[STOPA NACIONALNOG SUFINANCIRANJA %]]</f>
        <v>269737.99349999998</v>
      </c>
      <c r="Q2501" s="27">
        <v>1798253.29</v>
      </c>
      <c r="R2501" s="27">
        <v>0</v>
      </c>
      <c r="S2501" s="27">
        <v>0</v>
      </c>
      <c r="T2501" s="20">
        <f>Ugovori_OPULJP[[#This Row],[Bespovratna sredstva - Ukupno (EU+Nac) HRK
= Ukupna ugovorena vrijednost bespovratnih sredstava]]+Ugovori_OPULJP[[#This Row],[Javni doprinos korisnika - HRK]]+Ugovori_OPULJP[[#This Row],[Privatni doprinos korisnika - HRK]]</f>
        <v>1798253.29</v>
      </c>
      <c r="U2501" s="17" t="s">
        <v>8598</v>
      </c>
      <c r="V2501" s="17" t="s">
        <v>8599</v>
      </c>
      <c r="W2501" s="35" t="s">
        <v>8707</v>
      </c>
      <c r="X2501" s="35" t="s">
        <v>8601</v>
      </c>
      <c r="Y2501" s="11"/>
    </row>
    <row r="2502" spans="1:25" ht="293.25" x14ac:dyDescent="0.2">
      <c r="A2502" s="33" t="s">
        <v>8708</v>
      </c>
      <c r="B2502" s="36" t="s">
        <v>8594</v>
      </c>
      <c r="C2502" s="35" t="s">
        <v>8595</v>
      </c>
      <c r="D2502" s="35" t="s">
        <v>8603</v>
      </c>
      <c r="E2502" s="17" t="s">
        <v>231</v>
      </c>
      <c r="F2502" s="37" t="s">
        <v>8709</v>
      </c>
      <c r="G2502" s="37" t="s">
        <v>8710</v>
      </c>
      <c r="H2502" s="19">
        <v>43385</v>
      </c>
      <c r="I2502" s="19">
        <v>44481</v>
      </c>
      <c r="J2502" s="19" t="str">
        <f ca="1">IF(Ugovori_OPULJP[[#This Row],[DATUM ZAVRŠETKA OPERACIJE]]&lt;TODAY(),"završen","u provedbi")</f>
        <v>završen</v>
      </c>
      <c r="K2502" s="18" t="s">
        <v>248</v>
      </c>
      <c r="L2502" s="18" t="s">
        <v>248</v>
      </c>
      <c r="M2502" s="42">
        <v>0.85</v>
      </c>
      <c r="N2502" s="42">
        <v>0.15</v>
      </c>
      <c r="O2502" s="27">
        <f>Ugovori_OPULJP[[#This Row],[Bespovratna sredstva - Ukupno (EU+Nac) HRK
= Ukupna ugovorena vrijednost bespovratnih sredstava]]*Ugovori_OPULJP[[#This Row],[EU STOPA SUFINANCIRANJA %
EU CO-FINANCING RATE %]]</f>
        <v>1487732.9254999999</v>
      </c>
      <c r="P2502" s="27">
        <f>Ugovori_OPULJP[[#This Row],[Bespovratna sredstva - Ukupno (EU+Nac) HRK
= Ukupna ugovorena vrijednost bespovratnih sredstava]]*Ugovori_OPULJP[[#This Row],[STOPA NACIONALNOG SUFINANCIRANJA %]]</f>
        <v>262541.10450000002</v>
      </c>
      <c r="Q2502" s="27">
        <v>1750274.03</v>
      </c>
      <c r="R2502" s="27">
        <v>0</v>
      </c>
      <c r="S2502" s="27">
        <v>0</v>
      </c>
      <c r="T2502" s="20">
        <f>Ugovori_OPULJP[[#This Row],[Bespovratna sredstva - Ukupno (EU+Nac) HRK
= Ukupna ugovorena vrijednost bespovratnih sredstava]]+Ugovori_OPULJP[[#This Row],[Javni doprinos korisnika - HRK]]+Ugovori_OPULJP[[#This Row],[Privatni doprinos korisnika - HRK]]</f>
        <v>1750274.03</v>
      </c>
      <c r="U2502" s="17" t="s">
        <v>8598</v>
      </c>
      <c r="V2502" s="17" t="s">
        <v>8599</v>
      </c>
      <c r="W2502" s="35" t="s">
        <v>8711</v>
      </c>
      <c r="X2502" s="35" t="s">
        <v>8601</v>
      </c>
      <c r="Y2502" s="11"/>
    </row>
    <row r="2503" spans="1:25" ht="216.75" x14ac:dyDescent="0.2">
      <c r="A2503" s="33" t="s">
        <v>8712</v>
      </c>
      <c r="B2503" s="36" t="s">
        <v>8594</v>
      </c>
      <c r="C2503" s="35" t="s">
        <v>8595</v>
      </c>
      <c r="D2503" s="35" t="s">
        <v>8603</v>
      </c>
      <c r="E2503" s="17" t="s">
        <v>231</v>
      </c>
      <c r="F2503" s="37" t="s">
        <v>8713</v>
      </c>
      <c r="G2503" s="37" t="s">
        <v>8714</v>
      </c>
      <c r="H2503" s="19">
        <v>43385</v>
      </c>
      <c r="I2503" s="19">
        <v>44116</v>
      </c>
      <c r="J2503" s="19" t="str">
        <f ca="1">IF(Ugovori_OPULJP[[#This Row],[DATUM ZAVRŠETKA OPERACIJE]]&lt;TODAY(),"završen","u provedbi")</f>
        <v>završen</v>
      </c>
      <c r="K2503" s="18" t="s">
        <v>2620</v>
      </c>
      <c r="L2503" s="18" t="s">
        <v>92</v>
      </c>
      <c r="M2503" s="42">
        <v>0.85</v>
      </c>
      <c r="N2503" s="42">
        <v>0.15</v>
      </c>
      <c r="O2503" s="27">
        <f>Ugovori_OPULJP[[#This Row],[Bespovratna sredstva - Ukupno (EU+Nac) HRK
= Ukupna ugovorena vrijednost bespovratnih sredstava]]*Ugovori_OPULJP[[#This Row],[EU STOPA SUFINANCIRANJA %
EU CO-FINANCING RATE %]]</f>
        <v>1398917.2245</v>
      </c>
      <c r="P2503" s="27">
        <f>Ugovori_OPULJP[[#This Row],[Bespovratna sredstva - Ukupno (EU+Nac) HRK
= Ukupna ugovorena vrijednost bespovratnih sredstava]]*Ugovori_OPULJP[[#This Row],[STOPA NACIONALNOG SUFINANCIRANJA %]]</f>
        <v>246867.74549999999</v>
      </c>
      <c r="Q2503" s="27">
        <v>1645784.97</v>
      </c>
      <c r="R2503" s="27">
        <v>0</v>
      </c>
      <c r="S2503" s="27">
        <v>0</v>
      </c>
      <c r="T2503" s="20">
        <f>Ugovori_OPULJP[[#This Row],[Bespovratna sredstva - Ukupno (EU+Nac) HRK
= Ukupna ugovorena vrijednost bespovratnih sredstava]]+Ugovori_OPULJP[[#This Row],[Javni doprinos korisnika - HRK]]+Ugovori_OPULJP[[#This Row],[Privatni doprinos korisnika - HRK]]</f>
        <v>1645784.97</v>
      </c>
      <c r="U2503" s="17" t="s">
        <v>8598</v>
      </c>
      <c r="V2503" s="17" t="s">
        <v>8599</v>
      </c>
      <c r="W2503" s="35" t="s">
        <v>8715</v>
      </c>
      <c r="X2503" s="35" t="s">
        <v>8601</v>
      </c>
      <c r="Y2503" s="11"/>
    </row>
    <row r="2504" spans="1:25" ht="306" x14ac:dyDescent="0.2">
      <c r="A2504" s="33" t="s">
        <v>8716</v>
      </c>
      <c r="B2504" s="36" t="s">
        <v>8594</v>
      </c>
      <c r="C2504" s="35" t="s">
        <v>8595</v>
      </c>
      <c r="D2504" s="35" t="s">
        <v>8603</v>
      </c>
      <c r="E2504" s="17" t="s">
        <v>231</v>
      </c>
      <c r="F2504" s="37" t="s">
        <v>8717</v>
      </c>
      <c r="G2504" s="37" t="s">
        <v>2893</v>
      </c>
      <c r="H2504" s="19">
        <v>43385</v>
      </c>
      <c r="I2504" s="19">
        <v>44208</v>
      </c>
      <c r="J2504" s="19" t="str">
        <f ca="1">IF(Ugovori_OPULJP[[#This Row],[DATUM ZAVRŠETKA OPERACIJE]]&lt;TODAY(),"završen","u provedbi")</f>
        <v>završen</v>
      </c>
      <c r="K2504" s="18" t="s">
        <v>7433</v>
      </c>
      <c r="L2504" s="18" t="s">
        <v>128</v>
      </c>
      <c r="M2504" s="42">
        <v>0.85</v>
      </c>
      <c r="N2504" s="42">
        <v>0.15</v>
      </c>
      <c r="O2504" s="27">
        <f>Ugovori_OPULJP[[#This Row],[Bespovratna sredstva - Ukupno (EU+Nac) HRK
= Ukupna ugovorena vrijednost bespovratnih sredstava]]*Ugovori_OPULJP[[#This Row],[EU STOPA SUFINANCIRANJA %
EU CO-FINANCING RATE %]]</f>
        <v>1057530.2879999999</v>
      </c>
      <c r="P2504" s="27">
        <f>Ugovori_OPULJP[[#This Row],[Bespovratna sredstva - Ukupno (EU+Nac) HRK
= Ukupna ugovorena vrijednost bespovratnih sredstava]]*Ugovori_OPULJP[[#This Row],[STOPA NACIONALNOG SUFINANCIRANJA %]]</f>
        <v>186622.992</v>
      </c>
      <c r="Q2504" s="27">
        <v>1244153.28</v>
      </c>
      <c r="R2504" s="27">
        <v>0</v>
      </c>
      <c r="S2504" s="27">
        <v>0</v>
      </c>
      <c r="T2504" s="20">
        <f>Ugovori_OPULJP[[#This Row],[Bespovratna sredstva - Ukupno (EU+Nac) HRK
= Ukupna ugovorena vrijednost bespovratnih sredstava]]+Ugovori_OPULJP[[#This Row],[Javni doprinos korisnika - HRK]]+Ugovori_OPULJP[[#This Row],[Privatni doprinos korisnika - HRK]]</f>
        <v>1244153.28</v>
      </c>
      <c r="U2504" s="17" t="s">
        <v>8598</v>
      </c>
      <c r="V2504" s="17" t="s">
        <v>8599</v>
      </c>
      <c r="W2504" s="35" t="s">
        <v>8718</v>
      </c>
      <c r="X2504" s="35" t="s">
        <v>8601</v>
      </c>
      <c r="Y2504" s="11"/>
    </row>
    <row r="2505" spans="1:25" ht="242.25" x14ac:dyDescent="0.2">
      <c r="A2505" s="33" t="s">
        <v>8719</v>
      </c>
      <c r="B2505" s="36" t="s">
        <v>8594</v>
      </c>
      <c r="C2505" s="35" t="s">
        <v>8595</v>
      </c>
      <c r="D2505" s="35" t="s">
        <v>8720</v>
      </c>
      <c r="E2505" s="17" t="s">
        <v>231</v>
      </c>
      <c r="F2505" s="37" t="s">
        <v>8721</v>
      </c>
      <c r="G2505" s="37" t="s">
        <v>8722</v>
      </c>
      <c r="H2505" s="19">
        <v>43546</v>
      </c>
      <c r="I2505" s="19">
        <v>44642</v>
      </c>
      <c r="J2505" s="19" t="str">
        <f ca="1">IF(Ugovori_OPULJP[[#This Row],[DATUM ZAVRŠETKA OPERACIJE]]&lt;TODAY(),"završen","u provedbi")</f>
        <v>završen</v>
      </c>
      <c r="K2505" s="18" t="s">
        <v>8723</v>
      </c>
      <c r="L2505" s="18" t="s">
        <v>31</v>
      </c>
      <c r="M2505" s="42">
        <v>0.85</v>
      </c>
      <c r="N2505" s="42">
        <v>0.15</v>
      </c>
      <c r="O2505" s="27">
        <f>Ugovori_OPULJP[[#This Row],[Bespovratna sredstva - Ukupno (EU+Nac) HRK
= Ukupna ugovorena vrijednost bespovratnih sredstava]]*Ugovori_OPULJP[[#This Row],[EU STOPA SUFINANCIRANJA %
EU CO-FINANCING RATE %]]</f>
        <v>3290798.477</v>
      </c>
      <c r="P2505" s="27">
        <f>Ugovori_OPULJP[[#This Row],[Bespovratna sredstva - Ukupno (EU+Nac) HRK
= Ukupna ugovorena vrijednost bespovratnih sredstava]]*Ugovori_OPULJP[[#This Row],[STOPA NACIONALNOG SUFINANCIRANJA %]]</f>
        <v>580729.14300000004</v>
      </c>
      <c r="Q2505" s="27">
        <v>3871527.62</v>
      </c>
      <c r="R2505" s="27">
        <v>0</v>
      </c>
      <c r="S2505" s="27">
        <v>0</v>
      </c>
      <c r="T2505" s="20">
        <f>Ugovori_OPULJP[[#This Row],[Bespovratna sredstva - Ukupno (EU+Nac) HRK
= Ukupna ugovorena vrijednost bespovratnih sredstava]]+Ugovori_OPULJP[[#This Row],[Javni doprinos korisnika - HRK]]+Ugovori_OPULJP[[#This Row],[Privatni doprinos korisnika - HRK]]</f>
        <v>3871527.62</v>
      </c>
      <c r="U2505" s="17" t="s">
        <v>8598</v>
      </c>
      <c r="V2505" s="17" t="s">
        <v>8599</v>
      </c>
      <c r="W2505" s="35" t="s">
        <v>8724</v>
      </c>
      <c r="X2505" s="35" t="s">
        <v>8601</v>
      </c>
      <c r="Y2505" s="11"/>
    </row>
    <row r="2506" spans="1:25" ht="267.75" x14ac:dyDescent="0.2">
      <c r="A2506" s="33" t="s">
        <v>8725</v>
      </c>
      <c r="B2506" s="36" t="s">
        <v>8594</v>
      </c>
      <c r="C2506" s="35" t="s">
        <v>8595</v>
      </c>
      <c r="D2506" s="35" t="s">
        <v>8720</v>
      </c>
      <c r="E2506" s="17" t="s">
        <v>231</v>
      </c>
      <c r="F2506" s="37" t="s">
        <v>8726</v>
      </c>
      <c r="G2506" s="37" t="s">
        <v>8727</v>
      </c>
      <c r="H2506" s="19">
        <v>43546</v>
      </c>
      <c r="I2506" s="19">
        <v>44642</v>
      </c>
      <c r="J2506" s="19" t="str">
        <f ca="1">IF(Ugovori_OPULJP[[#This Row],[DATUM ZAVRŠETKA OPERACIJE]]&lt;TODAY(),"završen","u provedbi")</f>
        <v>završen</v>
      </c>
      <c r="K2506" s="18" t="s">
        <v>31</v>
      </c>
      <c r="L2506" s="18" t="s">
        <v>31</v>
      </c>
      <c r="M2506" s="42">
        <v>0.85</v>
      </c>
      <c r="N2506" s="42">
        <v>0.15</v>
      </c>
      <c r="O2506" s="27">
        <f>Ugovori_OPULJP[[#This Row],[Bespovratna sredstva - Ukupno (EU+Nac) HRK
= Ukupna ugovorena vrijednost bespovratnih sredstava]]*Ugovori_OPULJP[[#This Row],[EU STOPA SUFINANCIRANJA %
EU CO-FINANCING RATE %]]</f>
        <v>2952821.8679999998</v>
      </c>
      <c r="P2506" s="27">
        <f>Ugovori_OPULJP[[#This Row],[Bespovratna sredstva - Ukupno (EU+Nac) HRK
= Ukupna ugovorena vrijednost bespovratnih sredstava]]*Ugovori_OPULJP[[#This Row],[STOPA NACIONALNOG SUFINANCIRANJA %]]</f>
        <v>521086.212</v>
      </c>
      <c r="Q2506" s="27">
        <v>3473908.08</v>
      </c>
      <c r="R2506" s="27">
        <v>0</v>
      </c>
      <c r="S2506" s="27">
        <v>0</v>
      </c>
      <c r="T2506" s="20">
        <f>Ugovori_OPULJP[[#This Row],[Bespovratna sredstva - Ukupno (EU+Nac) HRK
= Ukupna ugovorena vrijednost bespovratnih sredstava]]+Ugovori_OPULJP[[#This Row],[Javni doprinos korisnika - HRK]]+Ugovori_OPULJP[[#This Row],[Privatni doprinos korisnika - HRK]]</f>
        <v>3473908.08</v>
      </c>
      <c r="U2506" s="17" t="s">
        <v>8598</v>
      </c>
      <c r="V2506" s="17" t="s">
        <v>8599</v>
      </c>
      <c r="W2506" s="35" t="s">
        <v>8728</v>
      </c>
      <c r="X2506" s="35" t="s">
        <v>8601</v>
      </c>
      <c r="Y2506" s="11"/>
    </row>
    <row r="2507" spans="1:25" ht="255" x14ac:dyDescent="0.2">
      <c r="A2507" s="33" t="s">
        <v>8729</v>
      </c>
      <c r="B2507" s="36" t="s">
        <v>8594</v>
      </c>
      <c r="C2507" s="35" t="s">
        <v>8595</v>
      </c>
      <c r="D2507" s="35" t="s">
        <v>8720</v>
      </c>
      <c r="E2507" s="17" t="s">
        <v>231</v>
      </c>
      <c r="F2507" s="37" t="s">
        <v>8730</v>
      </c>
      <c r="G2507" s="37" t="s">
        <v>8660</v>
      </c>
      <c r="H2507" s="19">
        <v>43546</v>
      </c>
      <c r="I2507" s="19">
        <v>44642</v>
      </c>
      <c r="J2507" s="19" t="str">
        <f ca="1">IF(Ugovori_OPULJP[[#This Row],[DATUM ZAVRŠETKA OPERACIJE]]&lt;TODAY(),"završen","u provedbi")</f>
        <v>završen</v>
      </c>
      <c r="K2507" s="18" t="s">
        <v>8731</v>
      </c>
      <c r="L2507" s="18" t="s">
        <v>31</v>
      </c>
      <c r="M2507" s="42">
        <v>0.85</v>
      </c>
      <c r="N2507" s="42">
        <v>0.15</v>
      </c>
      <c r="O2507" s="27">
        <f>Ugovori_OPULJP[[#This Row],[Bespovratna sredstva - Ukupno (EU+Nac) HRK
= Ukupna ugovorena vrijednost bespovratnih sredstava]]*Ugovori_OPULJP[[#This Row],[EU STOPA SUFINANCIRANJA %
EU CO-FINANCING RATE %]]</f>
        <v>3386839.4245000002</v>
      </c>
      <c r="P2507" s="27">
        <f>Ugovori_OPULJP[[#This Row],[Bespovratna sredstva - Ukupno (EU+Nac) HRK
= Ukupna ugovorena vrijednost bespovratnih sredstava]]*Ugovori_OPULJP[[#This Row],[STOPA NACIONALNOG SUFINANCIRANJA %]]</f>
        <v>597677.54550000001</v>
      </c>
      <c r="Q2507" s="27">
        <v>3984516.97</v>
      </c>
      <c r="R2507" s="27">
        <v>0</v>
      </c>
      <c r="S2507" s="27">
        <v>0</v>
      </c>
      <c r="T2507" s="20">
        <f>Ugovori_OPULJP[[#This Row],[Bespovratna sredstva - Ukupno (EU+Nac) HRK
= Ukupna ugovorena vrijednost bespovratnih sredstava]]+Ugovori_OPULJP[[#This Row],[Javni doprinos korisnika - HRK]]+Ugovori_OPULJP[[#This Row],[Privatni doprinos korisnika - HRK]]</f>
        <v>3984516.97</v>
      </c>
      <c r="U2507" s="17" t="s">
        <v>8598</v>
      </c>
      <c r="V2507" s="17" t="s">
        <v>8599</v>
      </c>
      <c r="W2507" s="35" t="s">
        <v>8732</v>
      </c>
      <c r="X2507" s="35" t="s">
        <v>8601</v>
      </c>
      <c r="Y2507" s="11"/>
    </row>
    <row r="2508" spans="1:25" ht="280.5" x14ac:dyDescent="0.2">
      <c r="A2508" s="33" t="s">
        <v>8733</v>
      </c>
      <c r="B2508" s="36" t="s">
        <v>8594</v>
      </c>
      <c r="C2508" s="35" t="s">
        <v>8595</v>
      </c>
      <c r="D2508" s="35" t="s">
        <v>8720</v>
      </c>
      <c r="E2508" s="17" t="s">
        <v>231</v>
      </c>
      <c r="F2508" s="37" t="s">
        <v>8734</v>
      </c>
      <c r="G2508" s="37" t="s">
        <v>8735</v>
      </c>
      <c r="H2508" s="19">
        <v>43546</v>
      </c>
      <c r="I2508" s="19">
        <v>44642</v>
      </c>
      <c r="J2508" s="19" t="str">
        <f ca="1">IF(Ugovori_OPULJP[[#This Row],[DATUM ZAVRŠETKA OPERACIJE]]&lt;TODAY(),"završen","u provedbi")</f>
        <v>završen</v>
      </c>
      <c r="K2508" s="18" t="s">
        <v>31</v>
      </c>
      <c r="L2508" s="18" t="s">
        <v>31</v>
      </c>
      <c r="M2508" s="42">
        <v>0.85</v>
      </c>
      <c r="N2508" s="42">
        <v>0.15</v>
      </c>
      <c r="O2508" s="27">
        <f>Ugovori_OPULJP[[#This Row],[Bespovratna sredstva - Ukupno (EU+Nac) HRK
= Ukupna ugovorena vrijednost bespovratnih sredstava]]*Ugovori_OPULJP[[#This Row],[EU STOPA SUFINANCIRANJA %
EU CO-FINANCING RATE %]]</f>
        <v>3266711.4405</v>
      </c>
      <c r="P2508" s="27">
        <f>Ugovori_OPULJP[[#This Row],[Bespovratna sredstva - Ukupno (EU+Nac) HRK
= Ukupna ugovorena vrijednost bespovratnih sredstava]]*Ugovori_OPULJP[[#This Row],[STOPA NACIONALNOG SUFINANCIRANJA %]]</f>
        <v>576478.48950000003</v>
      </c>
      <c r="Q2508" s="27">
        <v>3843189.93</v>
      </c>
      <c r="R2508" s="27">
        <v>0</v>
      </c>
      <c r="S2508" s="27">
        <v>0</v>
      </c>
      <c r="T2508" s="20">
        <f>Ugovori_OPULJP[[#This Row],[Bespovratna sredstva - Ukupno (EU+Nac) HRK
= Ukupna ugovorena vrijednost bespovratnih sredstava]]+Ugovori_OPULJP[[#This Row],[Javni doprinos korisnika - HRK]]+Ugovori_OPULJP[[#This Row],[Privatni doprinos korisnika - HRK]]</f>
        <v>3843189.93</v>
      </c>
      <c r="U2508" s="17" t="s">
        <v>8598</v>
      </c>
      <c r="V2508" s="17" t="s">
        <v>8599</v>
      </c>
      <c r="W2508" s="35" t="s">
        <v>8736</v>
      </c>
      <c r="X2508" s="35" t="s">
        <v>8601</v>
      </c>
      <c r="Y2508" s="11"/>
    </row>
    <row r="2509" spans="1:25" ht="229.5" x14ac:dyDescent="0.2">
      <c r="A2509" s="33" t="s">
        <v>8737</v>
      </c>
      <c r="B2509" s="36" t="s">
        <v>8594</v>
      </c>
      <c r="C2509" s="35" t="s">
        <v>8595</v>
      </c>
      <c r="D2509" s="35" t="s">
        <v>8720</v>
      </c>
      <c r="E2509" s="17" t="s">
        <v>231</v>
      </c>
      <c r="F2509" s="37" t="s">
        <v>12936</v>
      </c>
      <c r="G2509" s="37" t="s">
        <v>8668</v>
      </c>
      <c r="H2509" s="19">
        <v>43546</v>
      </c>
      <c r="I2509" s="19">
        <v>44642</v>
      </c>
      <c r="J2509" s="19" t="str">
        <f ca="1">IF(Ugovori_OPULJP[[#This Row],[DATUM ZAVRŠETKA OPERACIJE]]&lt;TODAY(),"završen","u provedbi")</f>
        <v>završen</v>
      </c>
      <c r="K2509" s="18" t="s">
        <v>31</v>
      </c>
      <c r="L2509" s="18" t="s">
        <v>31</v>
      </c>
      <c r="M2509" s="42">
        <v>0.85</v>
      </c>
      <c r="N2509" s="42">
        <v>0.15</v>
      </c>
      <c r="O2509" s="27">
        <f>Ugovori_OPULJP[[#This Row],[Bespovratna sredstva - Ukupno (EU+Nac) HRK
= Ukupna ugovorena vrijednost bespovratnih sredstava]]*Ugovori_OPULJP[[#This Row],[EU STOPA SUFINANCIRANJA %
EU CO-FINANCING RATE %]]</f>
        <v>3342487.7334999996</v>
      </c>
      <c r="P2509" s="27">
        <f>Ugovori_OPULJP[[#This Row],[Bespovratna sredstva - Ukupno (EU+Nac) HRK
= Ukupna ugovorena vrijednost bespovratnih sredstava]]*Ugovori_OPULJP[[#This Row],[STOPA NACIONALNOG SUFINANCIRANJA %]]</f>
        <v>589850.77649999992</v>
      </c>
      <c r="Q2509" s="27">
        <v>3932338.51</v>
      </c>
      <c r="R2509" s="27">
        <v>0</v>
      </c>
      <c r="S2509" s="27">
        <v>0</v>
      </c>
      <c r="T2509" s="20">
        <f>Ugovori_OPULJP[[#This Row],[Bespovratna sredstva - Ukupno (EU+Nac) HRK
= Ukupna ugovorena vrijednost bespovratnih sredstava]]+Ugovori_OPULJP[[#This Row],[Javni doprinos korisnika - HRK]]+Ugovori_OPULJP[[#This Row],[Privatni doprinos korisnika - HRK]]</f>
        <v>3932338.51</v>
      </c>
      <c r="U2509" s="17" t="s">
        <v>8598</v>
      </c>
      <c r="V2509" s="17" t="s">
        <v>8599</v>
      </c>
      <c r="W2509" s="35" t="s">
        <v>8738</v>
      </c>
      <c r="X2509" s="35" t="s">
        <v>8601</v>
      </c>
      <c r="Y2509" s="11"/>
    </row>
    <row r="2510" spans="1:25" ht="267.75" x14ac:dyDescent="0.2">
      <c r="A2510" s="33" t="s">
        <v>8739</v>
      </c>
      <c r="B2510" s="36" t="s">
        <v>8594</v>
      </c>
      <c r="C2510" s="35" t="s">
        <v>8595</v>
      </c>
      <c r="D2510" s="35" t="s">
        <v>8720</v>
      </c>
      <c r="E2510" s="17" t="s">
        <v>231</v>
      </c>
      <c r="F2510" s="37" t="s">
        <v>8740</v>
      </c>
      <c r="G2510" s="37" t="s">
        <v>8636</v>
      </c>
      <c r="H2510" s="19">
        <v>43546</v>
      </c>
      <c r="I2510" s="19">
        <v>44642</v>
      </c>
      <c r="J2510" s="19" t="str">
        <f ca="1">IF(Ugovori_OPULJP[[#This Row],[DATUM ZAVRŠETKA OPERACIJE]]&lt;TODAY(),"završen","u provedbi")</f>
        <v>završen</v>
      </c>
      <c r="K2510" s="18" t="s">
        <v>6775</v>
      </c>
      <c r="L2510" s="18" t="s">
        <v>31</v>
      </c>
      <c r="M2510" s="42">
        <v>0.85</v>
      </c>
      <c r="N2510" s="42">
        <v>0.15</v>
      </c>
      <c r="O2510" s="27">
        <f>Ugovori_OPULJP[[#This Row],[Bespovratna sredstva - Ukupno (EU+Nac) HRK
= Ukupna ugovorena vrijednost bespovratnih sredstava]]*Ugovori_OPULJP[[#This Row],[EU STOPA SUFINANCIRANJA %
EU CO-FINANCING RATE %]]</f>
        <v>3394932.5719999997</v>
      </c>
      <c r="P2510" s="27">
        <f>Ugovori_OPULJP[[#This Row],[Bespovratna sredstva - Ukupno (EU+Nac) HRK
= Ukupna ugovorena vrijednost bespovratnih sredstava]]*Ugovori_OPULJP[[#This Row],[STOPA NACIONALNOG SUFINANCIRANJA %]]</f>
        <v>599105.74799999991</v>
      </c>
      <c r="Q2510" s="27">
        <v>3994038.32</v>
      </c>
      <c r="R2510" s="27">
        <v>0</v>
      </c>
      <c r="S2510" s="27">
        <v>0</v>
      </c>
      <c r="T2510" s="20">
        <f>Ugovori_OPULJP[[#This Row],[Bespovratna sredstva - Ukupno (EU+Nac) HRK
= Ukupna ugovorena vrijednost bespovratnih sredstava]]+Ugovori_OPULJP[[#This Row],[Javni doprinos korisnika - HRK]]+Ugovori_OPULJP[[#This Row],[Privatni doprinos korisnika - HRK]]</f>
        <v>3994038.32</v>
      </c>
      <c r="U2510" s="17" t="s">
        <v>8598</v>
      </c>
      <c r="V2510" s="17" t="s">
        <v>8599</v>
      </c>
      <c r="W2510" s="35" t="s">
        <v>8741</v>
      </c>
      <c r="X2510" s="35" t="s">
        <v>8601</v>
      </c>
      <c r="Y2510" s="11"/>
    </row>
    <row r="2511" spans="1:25" ht="255" x14ac:dyDescent="0.2">
      <c r="A2511" s="33" t="s">
        <v>8742</v>
      </c>
      <c r="B2511" s="36" t="s">
        <v>8594</v>
      </c>
      <c r="C2511" s="35" t="s">
        <v>8595</v>
      </c>
      <c r="D2511" s="35" t="s">
        <v>8720</v>
      </c>
      <c r="E2511" s="17" t="s">
        <v>231</v>
      </c>
      <c r="F2511" s="37" t="s">
        <v>8743</v>
      </c>
      <c r="G2511" s="37" t="s">
        <v>8744</v>
      </c>
      <c r="H2511" s="19">
        <v>43546</v>
      </c>
      <c r="I2511" s="19">
        <v>44642</v>
      </c>
      <c r="J2511" s="19" t="str">
        <f ca="1">IF(Ugovori_OPULJP[[#This Row],[DATUM ZAVRŠETKA OPERACIJE]]&lt;TODAY(),"završen","u provedbi")</f>
        <v>završen</v>
      </c>
      <c r="K2511" s="18" t="s">
        <v>31</v>
      </c>
      <c r="L2511" s="18" t="s">
        <v>31</v>
      </c>
      <c r="M2511" s="42">
        <v>0.85</v>
      </c>
      <c r="N2511" s="42">
        <v>0.15</v>
      </c>
      <c r="O2511" s="27">
        <f>Ugovori_OPULJP[[#This Row],[Bespovratna sredstva - Ukupno (EU+Nac) HRK
= Ukupna ugovorena vrijednost bespovratnih sredstava]]*Ugovori_OPULJP[[#This Row],[EU STOPA SUFINANCIRANJA %
EU CO-FINANCING RATE %]]</f>
        <v>3232880.0379999997</v>
      </c>
      <c r="P2511" s="27">
        <f>Ugovori_OPULJP[[#This Row],[Bespovratna sredstva - Ukupno (EU+Nac) HRK
= Ukupna ugovorena vrijednost bespovratnih sredstava]]*Ugovori_OPULJP[[#This Row],[STOPA NACIONALNOG SUFINANCIRANJA %]]</f>
        <v>570508.24199999997</v>
      </c>
      <c r="Q2511" s="27">
        <v>3803388.28</v>
      </c>
      <c r="R2511" s="27">
        <v>0</v>
      </c>
      <c r="S2511" s="27">
        <v>0</v>
      </c>
      <c r="T2511" s="20">
        <f>Ugovori_OPULJP[[#This Row],[Bespovratna sredstva - Ukupno (EU+Nac) HRK
= Ukupna ugovorena vrijednost bespovratnih sredstava]]+Ugovori_OPULJP[[#This Row],[Javni doprinos korisnika - HRK]]+Ugovori_OPULJP[[#This Row],[Privatni doprinos korisnika - HRK]]</f>
        <v>3803388.28</v>
      </c>
      <c r="U2511" s="17" t="s">
        <v>8598</v>
      </c>
      <c r="V2511" s="17" t="s">
        <v>8599</v>
      </c>
      <c r="W2511" s="35" t="s">
        <v>8745</v>
      </c>
      <c r="X2511" s="35" t="s">
        <v>8601</v>
      </c>
      <c r="Y2511" s="11"/>
    </row>
    <row r="2512" spans="1:25" ht="306" x14ac:dyDescent="0.2">
      <c r="A2512" s="33" t="s">
        <v>8746</v>
      </c>
      <c r="B2512" s="36" t="s">
        <v>8594</v>
      </c>
      <c r="C2512" s="35" t="s">
        <v>8595</v>
      </c>
      <c r="D2512" s="35" t="s">
        <v>8720</v>
      </c>
      <c r="E2512" s="17" t="s">
        <v>231</v>
      </c>
      <c r="F2512" s="37" t="s">
        <v>8747</v>
      </c>
      <c r="G2512" s="37" t="s">
        <v>8748</v>
      </c>
      <c r="H2512" s="19">
        <v>43546</v>
      </c>
      <c r="I2512" s="19">
        <v>44642</v>
      </c>
      <c r="J2512" s="19" t="str">
        <f ca="1">IF(Ugovori_OPULJP[[#This Row],[DATUM ZAVRŠETKA OPERACIJE]]&lt;TODAY(),"završen","u provedbi")</f>
        <v>završen</v>
      </c>
      <c r="K2512" s="18" t="s">
        <v>8749</v>
      </c>
      <c r="L2512" s="18" t="s">
        <v>31</v>
      </c>
      <c r="M2512" s="42">
        <v>0.85</v>
      </c>
      <c r="N2512" s="42">
        <v>0.15</v>
      </c>
      <c r="O2512" s="27">
        <f>Ugovori_OPULJP[[#This Row],[Bespovratna sredstva - Ukupno (EU+Nac) HRK
= Ukupna ugovorena vrijednost bespovratnih sredstava]]*Ugovori_OPULJP[[#This Row],[EU STOPA SUFINANCIRANJA %
EU CO-FINANCING RATE %]]</f>
        <v>3017776.1225000001</v>
      </c>
      <c r="P2512" s="27">
        <f>Ugovori_OPULJP[[#This Row],[Bespovratna sredstva - Ukupno (EU+Nac) HRK
= Ukupna ugovorena vrijednost bespovratnih sredstava]]*Ugovori_OPULJP[[#This Row],[STOPA NACIONALNOG SUFINANCIRANJA %]]</f>
        <v>532548.72750000004</v>
      </c>
      <c r="Q2512" s="27">
        <v>3550324.85</v>
      </c>
      <c r="R2512" s="27">
        <v>0</v>
      </c>
      <c r="S2512" s="27">
        <v>0</v>
      </c>
      <c r="T2512" s="20">
        <f>Ugovori_OPULJP[[#This Row],[Bespovratna sredstva - Ukupno (EU+Nac) HRK
= Ukupna ugovorena vrijednost bespovratnih sredstava]]+Ugovori_OPULJP[[#This Row],[Javni doprinos korisnika - HRK]]+Ugovori_OPULJP[[#This Row],[Privatni doprinos korisnika - HRK]]</f>
        <v>3550324.85</v>
      </c>
      <c r="U2512" s="17" t="s">
        <v>8598</v>
      </c>
      <c r="V2512" s="17" t="s">
        <v>8599</v>
      </c>
      <c r="W2512" s="35" t="s">
        <v>8750</v>
      </c>
      <c r="X2512" s="35" t="s">
        <v>8601</v>
      </c>
      <c r="Y2512" s="11"/>
    </row>
    <row r="2513" spans="1:25" ht="242.25" x14ac:dyDescent="0.2">
      <c r="A2513" s="33" t="s">
        <v>8751</v>
      </c>
      <c r="B2513" s="36" t="s">
        <v>8594</v>
      </c>
      <c r="C2513" s="35" t="s">
        <v>8595</v>
      </c>
      <c r="D2513" s="35" t="s">
        <v>8720</v>
      </c>
      <c r="E2513" s="17" t="s">
        <v>231</v>
      </c>
      <c r="F2513" s="37" t="s">
        <v>8752</v>
      </c>
      <c r="G2513" s="37" t="s">
        <v>8753</v>
      </c>
      <c r="H2513" s="19">
        <v>43546</v>
      </c>
      <c r="I2513" s="19">
        <v>44461</v>
      </c>
      <c r="J2513" s="19" t="str">
        <f ca="1">IF(Ugovori_OPULJP[[#This Row],[DATUM ZAVRŠETKA OPERACIJE]]&lt;TODAY(),"završen","u provedbi")</f>
        <v>završen</v>
      </c>
      <c r="K2513" s="18" t="s">
        <v>8754</v>
      </c>
      <c r="L2513" s="18" t="s">
        <v>184</v>
      </c>
      <c r="M2513" s="42">
        <v>0.85</v>
      </c>
      <c r="N2513" s="42">
        <v>0.15</v>
      </c>
      <c r="O2513" s="27">
        <f>Ugovori_OPULJP[[#This Row],[Bespovratna sredstva - Ukupno (EU+Nac) HRK
= Ukupna ugovorena vrijednost bespovratnih sredstava]]*Ugovori_OPULJP[[#This Row],[EU STOPA SUFINANCIRANJA %
EU CO-FINANCING RATE %]]</f>
        <v>2401806.8605</v>
      </c>
      <c r="P2513" s="27">
        <f>Ugovori_OPULJP[[#This Row],[Bespovratna sredstva - Ukupno (EU+Nac) HRK
= Ukupna ugovorena vrijednost bespovratnih sredstava]]*Ugovori_OPULJP[[#This Row],[STOPA NACIONALNOG SUFINANCIRANJA %]]</f>
        <v>423848.26949999999</v>
      </c>
      <c r="Q2513" s="27">
        <v>2825655.13</v>
      </c>
      <c r="R2513" s="27">
        <v>0</v>
      </c>
      <c r="S2513" s="27">
        <v>0</v>
      </c>
      <c r="T2513" s="20">
        <f>Ugovori_OPULJP[[#This Row],[Bespovratna sredstva - Ukupno (EU+Nac) HRK
= Ukupna ugovorena vrijednost bespovratnih sredstava]]+Ugovori_OPULJP[[#This Row],[Javni doprinos korisnika - HRK]]+Ugovori_OPULJP[[#This Row],[Privatni doprinos korisnika - HRK]]</f>
        <v>2825655.13</v>
      </c>
      <c r="U2513" s="17" t="s">
        <v>8598</v>
      </c>
      <c r="V2513" s="17" t="s">
        <v>8599</v>
      </c>
      <c r="W2513" s="35" t="s">
        <v>8755</v>
      </c>
      <c r="X2513" s="35" t="s">
        <v>8601</v>
      </c>
      <c r="Y2513" s="11"/>
    </row>
    <row r="2514" spans="1:25" ht="280.5" x14ac:dyDescent="0.2">
      <c r="A2514" s="33" t="s">
        <v>8756</v>
      </c>
      <c r="B2514" s="36" t="s">
        <v>8594</v>
      </c>
      <c r="C2514" s="35" t="s">
        <v>8595</v>
      </c>
      <c r="D2514" s="35" t="s">
        <v>8720</v>
      </c>
      <c r="E2514" s="17" t="s">
        <v>231</v>
      </c>
      <c r="F2514" s="37" t="s">
        <v>8757</v>
      </c>
      <c r="G2514" s="37" t="s">
        <v>8632</v>
      </c>
      <c r="H2514" s="19">
        <v>43546</v>
      </c>
      <c r="I2514" s="19">
        <v>44642</v>
      </c>
      <c r="J2514" s="19" t="str">
        <f ca="1">IF(Ugovori_OPULJP[[#This Row],[DATUM ZAVRŠETKA OPERACIJE]]&lt;TODAY(),"završen","u provedbi")</f>
        <v>završen</v>
      </c>
      <c r="K2514" s="18" t="s">
        <v>31</v>
      </c>
      <c r="L2514" s="18" t="s">
        <v>31</v>
      </c>
      <c r="M2514" s="42">
        <v>0.85</v>
      </c>
      <c r="N2514" s="42">
        <v>0.15</v>
      </c>
      <c r="O2514" s="27">
        <f>Ugovori_OPULJP[[#This Row],[Bespovratna sredstva - Ukupno (EU+Nac) HRK
= Ukupna ugovorena vrijednost bespovratnih sredstava]]*Ugovori_OPULJP[[#This Row],[EU STOPA SUFINANCIRANJA %
EU CO-FINANCING RATE %]]</f>
        <v>3398130.7225000001</v>
      </c>
      <c r="P2514" s="27">
        <f>Ugovori_OPULJP[[#This Row],[Bespovratna sredstva - Ukupno (EU+Nac) HRK
= Ukupna ugovorena vrijednost bespovratnih sredstava]]*Ugovori_OPULJP[[#This Row],[STOPA NACIONALNOG SUFINANCIRANJA %]]</f>
        <v>599670.12749999994</v>
      </c>
      <c r="Q2514" s="27">
        <v>3997800.85</v>
      </c>
      <c r="R2514" s="27">
        <v>0</v>
      </c>
      <c r="S2514" s="27">
        <v>0</v>
      </c>
      <c r="T2514" s="20">
        <f>Ugovori_OPULJP[[#This Row],[Bespovratna sredstva - Ukupno (EU+Nac) HRK
= Ukupna ugovorena vrijednost bespovratnih sredstava]]+Ugovori_OPULJP[[#This Row],[Javni doprinos korisnika - HRK]]+Ugovori_OPULJP[[#This Row],[Privatni doprinos korisnika - HRK]]</f>
        <v>3997800.85</v>
      </c>
      <c r="U2514" s="17" t="s">
        <v>8598</v>
      </c>
      <c r="V2514" s="17" t="s">
        <v>8599</v>
      </c>
      <c r="W2514" s="35" t="s">
        <v>8758</v>
      </c>
      <c r="X2514" s="35" t="s">
        <v>8601</v>
      </c>
      <c r="Y2514" s="11"/>
    </row>
    <row r="2515" spans="1:25" ht="255" x14ac:dyDescent="0.2">
      <c r="A2515" s="33" t="s">
        <v>8759</v>
      </c>
      <c r="B2515" s="36" t="s">
        <v>8594</v>
      </c>
      <c r="C2515" s="35" t="s">
        <v>8595</v>
      </c>
      <c r="D2515" s="35" t="s">
        <v>8720</v>
      </c>
      <c r="E2515" s="17" t="s">
        <v>231</v>
      </c>
      <c r="F2515" s="37" t="s">
        <v>8760</v>
      </c>
      <c r="G2515" s="37" t="s">
        <v>8761</v>
      </c>
      <c r="H2515" s="19">
        <v>43546</v>
      </c>
      <c r="I2515" s="19">
        <v>44642</v>
      </c>
      <c r="J2515" s="19" t="str">
        <f ca="1">IF(Ugovori_OPULJP[[#This Row],[DATUM ZAVRŠETKA OPERACIJE]]&lt;TODAY(),"završen","u provedbi")</f>
        <v>završen</v>
      </c>
      <c r="K2515" s="18" t="s">
        <v>8762</v>
      </c>
      <c r="L2515" s="18" t="s">
        <v>97</v>
      </c>
      <c r="M2515" s="42">
        <v>0.85</v>
      </c>
      <c r="N2515" s="42">
        <v>0.15</v>
      </c>
      <c r="O2515" s="27">
        <f>Ugovori_OPULJP[[#This Row],[Bespovratna sredstva - Ukupno (EU+Nac) HRK
= Ukupna ugovorena vrijednost bespovratnih sredstava]]*Ugovori_OPULJP[[#This Row],[EU STOPA SUFINANCIRANJA %
EU CO-FINANCING RATE %]]</f>
        <v>3393034.8450000002</v>
      </c>
      <c r="P2515" s="27">
        <f>Ugovori_OPULJP[[#This Row],[Bespovratna sredstva - Ukupno (EU+Nac) HRK
= Ukupna ugovorena vrijednost bespovratnih sredstava]]*Ugovori_OPULJP[[#This Row],[STOPA NACIONALNOG SUFINANCIRANJA %]]</f>
        <v>598770.85499999998</v>
      </c>
      <c r="Q2515" s="27">
        <v>3991805.7</v>
      </c>
      <c r="R2515" s="27">
        <v>0</v>
      </c>
      <c r="S2515" s="27">
        <v>0</v>
      </c>
      <c r="T2515" s="20">
        <f>Ugovori_OPULJP[[#This Row],[Bespovratna sredstva - Ukupno (EU+Nac) HRK
= Ukupna ugovorena vrijednost bespovratnih sredstava]]+Ugovori_OPULJP[[#This Row],[Javni doprinos korisnika - HRK]]+Ugovori_OPULJP[[#This Row],[Privatni doprinos korisnika - HRK]]</f>
        <v>3991805.7</v>
      </c>
      <c r="U2515" s="17" t="s">
        <v>8598</v>
      </c>
      <c r="V2515" s="17" t="s">
        <v>8599</v>
      </c>
      <c r="W2515" s="35" t="s">
        <v>8763</v>
      </c>
      <c r="X2515" s="35" t="s">
        <v>8601</v>
      </c>
      <c r="Y2515" s="11"/>
    </row>
    <row r="2516" spans="1:25" ht="267.75" x14ac:dyDescent="0.2">
      <c r="A2516" s="33" t="s">
        <v>8764</v>
      </c>
      <c r="B2516" s="36" t="s">
        <v>8594</v>
      </c>
      <c r="C2516" s="35" t="s">
        <v>8595</v>
      </c>
      <c r="D2516" s="35" t="s">
        <v>8720</v>
      </c>
      <c r="E2516" s="17" t="s">
        <v>231</v>
      </c>
      <c r="F2516" s="37" t="s">
        <v>8765</v>
      </c>
      <c r="G2516" s="37" t="s">
        <v>8766</v>
      </c>
      <c r="H2516" s="19">
        <v>43546</v>
      </c>
      <c r="I2516" s="19">
        <v>44642</v>
      </c>
      <c r="J2516" s="19" t="str">
        <f ca="1">IF(Ugovori_OPULJP[[#This Row],[DATUM ZAVRŠETKA OPERACIJE]]&lt;TODAY(),"završen","u provedbi")</f>
        <v>završen</v>
      </c>
      <c r="K2516" s="18" t="s">
        <v>31</v>
      </c>
      <c r="L2516" s="18" t="s">
        <v>31</v>
      </c>
      <c r="M2516" s="42">
        <v>0.85</v>
      </c>
      <c r="N2516" s="42">
        <v>0.15</v>
      </c>
      <c r="O2516" s="27">
        <f>Ugovori_OPULJP[[#This Row],[Bespovratna sredstva - Ukupno (EU+Nac) HRK
= Ukupna ugovorena vrijednost bespovratnih sredstava]]*Ugovori_OPULJP[[#This Row],[EU STOPA SUFINANCIRANJA %
EU CO-FINANCING RATE %]]</f>
        <v>3206118.9440000001</v>
      </c>
      <c r="P2516" s="27">
        <f>Ugovori_OPULJP[[#This Row],[Bespovratna sredstva - Ukupno (EU+Nac) HRK
= Ukupna ugovorena vrijednost bespovratnih sredstava]]*Ugovori_OPULJP[[#This Row],[STOPA NACIONALNOG SUFINANCIRANJA %]]</f>
        <v>565785.696</v>
      </c>
      <c r="Q2516" s="27">
        <v>3771904.64</v>
      </c>
      <c r="R2516" s="27">
        <v>0</v>
      </c>
      <c r="S2516" s="27">
        <v>0</v>
      </c>
      <c r="T2516" s="20">
        <f>Ugovori_OPULJP[[#This Row],[Bespovratna sredstva - Ukupno (EU+Nac) HRK
= Ukupna ugovorena vrijednost bespovratnih sredstava]]+Ugovori_OPULJP[[#This Row],[Javni doprinos korisnika - HRK]]+Ugovori_OPULJP[[#This Row],[Privatni doprinos korisnika - HRK]]</f>
        <v>3771904.64</v>
      </c>
      <c r="U2516" s="17" t="s">
        <v>8598</v>
      </c>
      <c r="V2516" s="17" t="s">
        <v>8599</v>
      </c>
      <c r="W2516" s="35" t="s">
        <v>8767</v>
      </c>
      <c r="X2516" s="35" t="s">
        <v>8601</v>
      </c>
      <c r="Y2516" s="11"/>
    </row>
    <row r="2517" spans="1:25" ht="267.75" x14ac:dyDescent="0.2">
      <c r="A2517" s="33" t="s">
        <v>8768</v>
      </c>
      <c r="B2517" s="36" t="s">
        <v>8594</v>
      </c>
      <c r="C2517" s="35" t="s">
        <v>8595</v>
      </c>
      <c r="D2517" s="35" t="s">
        <v>8720</v>
      </c>
      <c r="E2517" s="17" t="s">
        <v>231</v>
      </c>
      <c r="F2517" s="37" t="s">
        <v>8769</v>
      </c>
      <c r="G2517" s="37" t="s">
        <v>8770</v>
      </c>
      <c r="H2517" s="19">
        <v>43546</v>
      </c>
      <c r="I2517" s="19">
        <v>44642</v>
      </c>
      <c r="J2517" s="19" t="str">
        <f ca="1">IF(Ugovori_OPULJP[[#This Row],[DATUM ZAVRŠETKA OPERACIJE]]&lt;TODAY(),"završen","u provedbi")</f>
        <v>završen</v>
      </c>
      <c r="K2517" s="18" t="s">
        <v>8771</v>
      </c>
      <c r="L2517" s="18" t="s">
        <v>31</v>
      </c>
      <c r="M2517" s="42">
        <v>0.85</v>
      </c>
      <c r="N2517" s="42">
        <v>0.15</v>
      </c>
      <c r="O2517" s="27">
        <f>Ugovori_OPULJP[[#This Row],[Bespovratna sredstva - Ukupno (EU+Nac) HRK
= Ukupna ugovorena vrijednost bespovratnih sredstava]]*Ugovori_OPULJP[[#This Row],[EU STOPA SUFINANCIRANJA %
EU CO-FINANCING RATE %]]</f>
        <v>3399361.9645000002</v>
      </c>
      <c r="P2517" s="27">
        <f>Ugovori_OPULJP[[#This Row],[Bespovratna sredstva - Ukupno (EU+Nac) HRK
= Ukupna ugovorena vrijednost bespovratnih sredstava]]*Ugovori_OPULJP[[#This Row],[STOPA NACIONALNOG SUFINANCIRANJA %]]</f>
        <v>599887.40549999999</v>
      </c>
      <c r="Q2517" s="27">
        <v>3999249.37</v>
      </c>
      <c r="R2517" s="27">
        <v>0</v>
      </c>
      <c r="S2517" s="27">
        <v>0</v>
      </c>
      <c r="T2517" s="20">
        <f>Ugovori_OPULJP[[#This Row],[Bespovratna sredstva - Ukupno (EU+Nac) HRK
= Ukupna ugovorena vrijednost bespovratnih sredstava]]+Ugovori_OPULJP[[#This Row],[Javni doprinos korisnika - HRK]]+Ugovori_OPULJP[[#This Row],[Privatni doprinos korisnika - HRK]]</f>
        <v>3999249.37</v>
      </c>
      <c r="U2517" s="17" t="s">
        <v>8598</v>
      </c>
      <c r="V2517" s="17" t="s">
        <v>8599</v>
      </c>
      <c r="W2517" s="35" t="s">
        <v>8772</v>
      </c>
      <c r="X2517" s="35" t="s">
        <v>8601</v>
      </c>
      <c r="Y2517" s="11"/>
    </row>
    <row r="2518" spans="1:25" ht="204" x14ac:dyDescent="0.2">
      <c r="A2518" s="33" t="s">
        <v>8773</v>
      </c>
      <c r="B2518" s="36" t="s">
        <v>8594</v>
      </c>
      <c r="C2518" s="35" t="s">
        <v>8595</v>
      </c>
      <c r="D2518" s="35" t="s">
        <v>8720</v>
      </c>
      <c r="E2518" s="17" t="s">
        <v>231</v>
      </c>
      <c r="F2518" s="37" t="s">
        <v>8774</v>
      </c>
      <c r="G2518" s="37" t="s">
        <v>8775</v>
      </c>
      <c r="H2518" s="19">
        <v>43546</v>
      </c>
      <c r="I2518" s="19">
        <v>44642</v>
      </c>
      <c r="J2518" s="19" t="str">
        <f ca="1">IF(Ugovori_OPULJP[[#This Row],[DATUM ZAVRŠETKA OPERACIJE]]&lt;TODAY(),"završen","u provedbi")</f>
        <v>završen</v>
      </c>
      <c r="K2518" s="18" t="s">
        <v>6775</v>
      </c>
      <c r="L2518" s="18" t="s">
        <v>31</v>
      </c>
      <c r="M2518" s="42">
        <v>0.85</v>
      </c>
      <c r="N2518" s="42">
        <v>0.15</v>
      </c>
      <c r="O2518" s="27">
        <f>Ugovori_OPULJP[[#This Row],[Bespovratna sredstva - Ukupno (EU+Nac) HRK
= Ukupna ugovorena vrijednost bespovratnih sredstava]]*Ugovori_OPULJP[[#This Row],[EU STOPA SUFINANCIRANJA %
EU CO-FINANCING RATE %]]</f>
        <v>3166623.15</v>
      </c>
      <c r="P2518" s="27">
        <f>Ugovori_OPULJP[[#This Row],[Bespovratna sredstva - Ukupno (EU+Nac) HRK
= Ukupna ugovorena vrijednost bespovratnih sredstava]]*Ugovori_OPULJP[[#This Row],[STOPA NACIONALNOG SUFINANCIRANJA %]]</f>
        <v>558815.85</v>
      </c>
      <c r="Q2518" s="27">
        <v>3725439</v>
      </c>
      <c r="R2518" s="27">
        <v>0</v>
      </c>
      <c r="S2518" s="27">
        <v>0</v>
      </c>
      <c r="T2518" s="20">
        <f>Ugovori_OPULJP[[#This Row],[Bespovratna sredstva - Ukupno (EU+Nac) HRK
= Ukupna ugovorena vrijednost bespovratnih sredstava]]+Ugovori_OPULJP[[#This Row],[Javni doprinos korisnika - HRK]]+Ugovori_OPULJP[[#This Row],[Privatni doprinos korisnika - HRK]]</f>
        <v>3725439</v>
      </c>
      <c r="U2518" s="17" t="s">
        <v>8598</v>
      </c>
      <c r="V2518" s="17" t="s">
        <v>8599</v>
      </c>
      <c r="W2518" s="35" t="s">
        <v>8776</v>
      </c>
      <c r="X2518" s="35" t="s">
        <v>8601</v>
      </c>
      <c r="Y2518" s="11"/>
    </row>
    <row r="2519" spans="1:25" ht="280.5" x14ac:dyDescent="0.2">
      <c r="A2519" s="33" t="s">
        <v>8777</v>
      </c>
      <c r="B2519" s="36" t="s">
        <v>8594</v>
      </c>
      <c r="C2519" s="35" t="s">
        <v>8595</v>
      </c>
      <c r="D2519" s="35" t="s">
        <v>8720</v>
      </c>
      <c r="E2519" s="17" t="s">
        <v>231</v>
      </c>
      <c r="F2519" s="37" t="s">
        <v>8778</v>
      </c>
      <c r="G2519" s="37" t="s">
        <v>8779</v>
      </c>
      <c r="H2519" s="19">
        <v>43546</v>
      </c>
      <c r="I2519" s="19">
        <v>44642</v>
      </c>
      <c r="J2519" s="19" t="str">
        <f ca="1">IF(Ugovori_OPULJP[[#This Row],[DATUM ZAVRŠETKA OPERACIJE]]&lt;TODAY(),"završen","u provedbi")</f>
        <v>završen</v>
      </c>
      <c r="K2519" s="18" t="s">
        <v>8780</v>
      </c>
      <c r="L2519" s="18" t="s">
        <v>77</v>
      </c>
      <c r="M2519" s="42">
        <v>0.85</v>
      </c>
      <c r="N2519" s="42">
        <v>0.15</v>
      </c>
      <c r="O2519" s="27">
        <f>Ugovori_OPULJP[[#This Row],[Bespovratna sredstva - Ukupno (EU+Nac) HRK
= Ukupna ugovorena vrijednost bespovratnih sredstava]]*Ugovori_OPULJP[[#This Row],[EU STOPA SUFINANCIRANJA %
EU CO-FINANCING RATE %]]</f>
        <v>3366005.7969999998</v>
      </c>
      <c r="P2519" s="27">
        <f>Ugovori_OPULJP[[#This Row],[Bespovratna sredstva - Ukupno (EU+Nac) HRK
= Ukupna ugovorena vrijednost bespovratnih sredstava]]*Ugovori_OPULJP[[#This Row],[STOPA NACIONALNOG SUFINANCIRANJA %]]</f>
        <v>594001.02299999993</v>
      </c>
      <c r="Q2519" s="27">
        <v>3960006.82</v>
      </c>
      <c r="R2519" s="27">
        <v>0</v>
      </c>
      <c r="S2519" s="27">
        <v>0</v>
      </c>
      <c r="T2519" s="20">
        <f>Ugovori_OPULJP[[#This Row],[Bespovratna sredstva - Ukupno (EU+Nac) HRK
= Ukupna ugovorena vrijednost bespovratnih sredstava]]+Ugovori_OPULJP[[#This Row],[Javni doprinos korisnika - HRK]]+Ugovori_OPULJP[[#This Row],[Privatni doprinos korisnika - HRK]]</f>
        <v>3960006.82</v>
      </c>
      <c r="U2519" s="17" t="s">
        <v>8598</v>
      </c>
      <c r="V2519" s="17" t="s">
        <v>8599</v>
      </c>
      <c r="W2519" s="35" t="s">
        <v>8781</v>
      </c>
      <c r="X2519" s="35" t="s">
        <v>8601</v>
      </c>
      <c r="Y2519" s="11"/>
    </row>
    <row r="2520" spans="1:25" ht="306" x14ac:dyDescent="0.2">
      <c r="A2520" s="33" t="s">
        <v>8782</v>
      </c>
      <c r="B2520" s="36" t="s">
        <v>8594</v>
      </c>
      <c r="C2520" s="35" t="s">
        <v>8595</v>
      </c>
      <c r="D2520" s="35" t="s">
        <v>8720</v>
      </c>
      <c r="E2520" s="17" t="s">
        <v>231</v>
      </c>
      <c r="F2520" s="37" t="s">
        <v>8783</v>
      </c>
      <c r="G2520" s="37" t="s">
        <v>8784</v>
      </c>
      <c r="H2520" s="19">
        <v>43546</v>
      </c>
      <c r="I2520" s="19">
        <v>44552</v>
      </c>
      <c r="J2520" s="19" t="str">
        <f ca="1">IF(Ugovori_OPULJP[[#This Row],[DATUM ZAVRŠETKA OPERACIJE]]&lt;TODAY(),"završen","u provedbi")</f>
        <v>završen</v>
      </c>
      <c r="K2520" s="18" t="s">
        <v>8785</v>
      </c>
      <c r="L2520" s="18" t="s">
        <v>77</v>
      </c>
      <c r="M2520" s="42">
        <v>0.85</v>
      </c>
      <c r="N2520" s="42">
        <v>0.15</v>
      </c>
      <c r="O2520" s="27">
        <f>Ugovori_OPULJP[[#This Row],[Bespovratna sredstva - Ukupno (EU+Nac) HRK
= Ukupna ugovorena vrijednost bespovratnih sredstava]]*Ugovori_OPULJP[[#This Row],[EU STOPA SUFINANCIRANJA %
EU CO-FINANCING RATE %]]</f>
        <v>3397376.4580000001</v>
      </c>
      <c r="P2520" s="27">
        <f>Ugovori_OPULJP[[#This Row],[Bespovratna sredstva - Ukupno (EU+Nac) HRK
= Ukupna ugovorena vrijednost bespovratnih sredstava]]*Ugovori_OPULJP[[#This Row],[STOPA NACIONALNOG SUFINANCIRANJA %]]</f>
        <v>599537.022</v>
      </c>
      <c r="Q2520" s="27">
        <v>3996913.48</v>
      </c>
      <c r="R2520" s="27">
        <v>0</v>
      </c>
      <c r="S2520" s="27">
        <v>0</v>
      </c>
      <c r="T2520" s="20">
        <f>Ugovori_OPULJP[[#This Row],[Bespovratna sredstva - Ukupno (EU+Nac) HRK
= Ukupna ugovorena vrijednost bespovratnih sredstava]]+Ugovori_OPULJP[[#This Row],[Javni doprinos korisnika - HRK]]+Ugovori_OPULJP[[#This Row],[Privatni doprinos korisnika - HRK]]</f>
        <v>3996913.48</v>
      </c>
      <c r="U2520" s="17" t="s">
        <v>8598</v>
      </c>
      <c r="V2520" s="17" t="s">
        <v>8599</v>
      </c>
      <c r="W2520" s="35" t="s">
        <v>8786</v>
      </c>
      <c r="X2520" s="35" t="s">
        <v>8601</v>
      </c>
      <c r="Y2520" s="11"/>
    </row>
    <row r="2521" spans="1:25" ht="191.25" x14ac:dyDescent="0.2">
      <c r="A2521" s="33" t="s">
        <v>8787</v>
      </c>
      <c r="B2521" s="36" t="s">
        <v>8594</v>
      </c>
      <c r="C2521" s="35" t="s">
        <v>8595</v>
      </c>
      <c r="D2521" s="35" t="s">
        <v>8720</v>
      </c>
      <c r="E2521" s="17" t="s">
        <v>231</v>
      </c>
      <c r="F2521" s="37" t="s">
        <v>8788</v>
      </c>
      <c r="G2521" s="37" t="s">
        <v>8789</v>
      </c>
      <c r="H2521" s="19">
        <v>43551</v>
      </c>
      <c r="I2521" s="19">
        <v>44648</v>
      </c>
      <c r="J2521" s="19" t="str">
        <f ca="1">IF(Ugovori_OPULJP[[#This Row],[DATUM ZAVRŠETKA OPERACIJE]]&lt;TODAY(),"završen","u provedbi")</f>
        <v>završen</v>
      </c>
      <c r="K2521" s="18" t="s">
        <v>936</v>
      </c>
      <c r="L2521" s="18" t="s">
        <v>77</v>
      </c>
      <c r="M2521" s="42">
        <v>0.85</v>
      </c>
      <c r="N2521" s="42">
        <v>0.15</v>
      </c>
      <c r="O2521" s="27">
        <f>Ugovori_OPULJP[[#This Row],[Bespovratna sredstva - Ukupno (EU+Nac) HRK
= Ukupna ugovorena vrijednost bespovratnih sredstava]]*Ugovori_OPULJP[[#This Row],[EU STOPA SUFINANCIRANJA %
EU CO-FINANCING RATE %]]</f>
        <v>3012345.09</v>
      </c>
      <c r="P2521" s="27">
        <f>Ugovori_OPULJP[[#This Row],[Bespovratna sredstva - Ukupno (EU+Nac) HRK
= Ukupna ugovorena vrijednost bespovratnih sredstava]]*Ugovori_OPULJP[[#This Row],[STOPA NACIONALNOG SUFINANCIRANJA %]]</f>
        <v>531590.30999999994</v>
      </c>
      <c r="Q2521" s="27">
        <v>3543935.4</v>
      </c>
      <c r="R2521" s="27">
        <v>0</v>
      </c>
      <c r="S2521" s="27">
        <v>0</v>
      </c>
      <c r="T2521" s="20">
        <f>Ugovori_OPULJP[[#This Row],[Bespovratna sredstva - Ukupno (EU+Nac) HRK
= Ukupna ugovorena vrijednost bespovratnih sredstava]]+Ugovori_OPULJP[[#This Row],[Javni doprinos korisnika - HRK]]+Ugovori_OPULJP[[#This Row],[Privatni doprinos korisnika - HRK]]</f>
        <v>3543935.4</v>
      </c>
      <c r="U2521" s="17" t="s">
        <v>8598</v>
      </c>
      <c r="V2521" s="17" t="s">
        <v>8599</v>
      </c>
      <c r="W2521" s="35" t="s">
        <v>8790</v>
      </c>
      <c r="X2521" s="35" t="s">
        <v>8601</v>
      </c>
      <c r="Y2521" s="11"/>
    </row>
    <row r="2522" spans="1:25" ht="267.75" x14ac:dyDescent="0.2">
      <c r="A2522" s="33" t="s">
        <v>8791</v>
      </c>
      <c r="B2522" s="36" t="s">
        <v>8594</v>
      </c>
      <c r="C2522" s="35" t="s">
        <v>8595</v>
      </c>
      <c r="D2522" s="35" t="s">
        <v>8720</v>
      </c>
      <c r="E2522" s="17" t="s">
        <v>231</v>
      </c>
      <c r="F2522" s="37" t="s">
        <v>8792</v>
      </c>
      <c r="G2522" s="37" t="s">
        <v>8644</v>
      </c>
      <c r="H2522" s="19">
        <v>43546</v>
      </c>
      <c r="I2522" s="19">
        <v>44642</v>
      </c>
      <c r="J2522" s="19" t="str">
        <f ca="1">IF(Ugovori_OPULJP[[#This Row],[DATUM ZAVRŠETKA OPERACIJE]]&lt;TODAY(),"završen","u provedbi")</f>
        <v>završen</v>
      </c>
      <c r="K2522" s="18" t="s">
        <v>936</v>
      </c>
      <c r="L2522" s="18" t="s">
        <v>77</v>
      </c>
      <c r="M2522" s="42">
        <v>0.85</v>
      </c>
      <c r="N2522" s="42">
        <v>0.15</v>
      </c>
      <c r="O2522" s="27">
        <f>Ugovori_OPULJP[[#This Row],[Bespovratna sredstva - Ukupno (EU+Nac) HRK
= Ukupna ugovorena vrijednost bespovratnih sredstava]]*Ugovori_OPULJP[[#This Row],[EU STOPA SUFINANCIRANJA %
EU CO-FINANCING RATE %]]</f>
        <v>3392914.4934999999</v>
      </c>
      <c r="P2522" s="27">
        <f>Ugovori_OPULJP[[#This Row],[Bespovratna sredstva - Ukupno (EU+Nac) HRK
= Ukupna ugovorena vrijednost bespovratnih sredstava]]*Ugovori_OPULJP[[#This Row],[STOPA NACIONALNOG SUFINANCIRANJA %]]</f>
        <v>598749.6165</v>
      </c>
      <c r="Q2522" s="27">
        <v>3991664.11</v>
      </c>
      <c r="R2522" s="27">
        <v>0</v>
      </c>
      <c r="S2522" s="27">
        <v>0</v>
      </c>
      <c r="T2522" s="20">
        <f>Ugovori_OPULJP[[#This Row],[Bespovratna sredstva - Ukupno (EU+Nac) HRK
= Ukupna ugovorena vrijednost bespovratnih sredstava]]+Ugovori_OPULJP[[#This Row],[Javni doprinos korisnika - HRK]]+Ugovori_OPULJP[[#This Row],[Privatni doprinos korisnika - HRK]]</f>
        <v>3991664.11</v>
      </c>
      <c r="U2522" s="17" t="s">
        <v>8598</v>
      </c>
      <c r="V2522" s="17" t="s">
        <v>8599</v>
      </c>
      <c r="W2522" s="35" t="s">
        <v>8793</v>
      </c>
      <c r="X2522" s="35" t="s">
        <v>8601</v>
      </c>
      <c r="Y2522" s="11"/>
    </row>
    <row r="2523" spans="1:25" ht="127.5" x14ac:dyDescent="0.2">
      <c r="A2523" s="33" t="s">
        <v>8794</v>
      </c>
      <c r="B2523" s="36" t="s">
        <v>8594</v>
      </c>
      <c r="C2523" s="35" t="s">
        <v>8595</v>
      </c>
      <c r="D2523" s="35" t="s">
        <v>8720</v>
      </c>
      <c r="E2523" s="17" t="s">
        <v>231</v>
      </c>
      <c r="F2523" s="37" t="s">
        <v>8795</v>
      </c>
      <c r="G2523" s="37" t="s">
        <v>8694</v>
      </c>
      <c r="H2523" s="19">
        <v>43546</v>
      </c>
      <c r="I2523" s="19">
        <v>44642</v>
      </c>
      <c r="J2523" s="19" t="str">
        <f ca="1">IF(Ugovori_OPULJP[[#This Row],[DATUM ZAVRŠETKA OPERACIJE]]&lt;TODAY(),"završen","u provedbi")</f>
        <v>završen</v>
      </c>
      <c r="K2523" s="18" t="s">
        <v>936</v>
      </c>
      <c r="L2523" s="18" t="s">
        <v>248</v>
      </c>
      <c r="M2523" s="42">
        <v>0.85</v>
      </c>
      <c r="N2523" s="42">
        <v>0.15</v>
      </c>
      <c r="O2523" s="27">
        <f>Ugovori_OPULJP[[#This Row],[Bespovratna sredstva - Ukupno (EU+Nac) HRK
= Ukupna ugovorena vrijednost bespovratnih sredstava]]*Ugovori_OPULJP[[#This Row],[EU STOPA SUFINANCIRANJA %
EU CO-FINANCING RATE %]]</f>
        <v>3394300.3674999997</v>
      </c>
      <c r="P2523" s="27">
        <f>Ugovori_OPULJP[[#This Row],[Bespovratna sredstva - Ukupno (EU+Nac) HRK
= Ukupna ugovorena vrijednost bespovratnih sredstava]]*Ugovori_OPULJP[[#This Row],[STOPA NACIONALNOG SUFINANCIRANJA %]]</f>
        <v>598994.1825</v>
      </c>
      <c r="Q2523" s="27">
        <v>3993294.55</v>
      </c>
      <c r="R2523" s="27">
        <v>0</v>
      </c>
      <c r="S2523" s="27">
        <v>0</v>
      </c>
      <c r="T2523" s="20">
        <f>Ugovori_OPULJP[[#This Row],[Bespovratna sredstva - Ukupno (EU+Nac) HRK
= Ukupna ugovorena vrijednost bespovratnih sredstava]]+Ugovori_OPULJP[[#This Row],[Javni doprinos korisnika - HRK]]+Ugovori_OPULJP[[#This Row],[Privatni doprinos korisnika - HRK]]</f>
        <v>3993294.55</v>
      </c>
      <c r="U2523" s="17" t="s">
        <v>8598</v>
      </c>
      <c r="V2523" s="17" t="s">
        <v>8599</v>
      </c>
      <c r="W2523" s="35" t="s">
        <v>8796</v>
      </c>
      <c r="X2523" s="35" t="s">
        <v>8601</v>
      </c>
      <c r="Y2523" s="11"/>
    </row>
    <row r="2524" spans="1:25" ht="293.25" x14ac:dyDescent="0.2">
      <c r="A2524" s="33" t="s">
        <v>8797</v>
      </c>
      <c r="B2524" s="36" t="s">
        <v>8594</v>
      </c>
      <c r="C2524" s="35" t="s">
        <v>8595</v>
      </c>
      <c r="D2524" s="35" t="s">
        <v>8720</v>
      </c>
      <c r="E2524" s="17" t="s">
        <v>231</v>
      </c>
      <c r="F2524" s="37" t="s">
        <v>8798</v>
      </c>
      <c r="G2524" s="37" t="s">
        <v>8799</v>
      </c>
      <c r="H2524" s="19">
        <v>43546</v>
      </c>
      <c r="I2524" s="19">
        <v>44642</v>
      </c>
      <c r="J2524" s="19" t="str">
        <f ca="1">IF(Ugovori_OPULJP[[#This Row],[DATUM ZAVRŠETKA OPERACIJE]]&lt;TODAY(),"završen","u provedbi")</f>
        <v>završen</v>
      </c>
      <c r="K2524" s="18" t="s">
        <v>2369</v>
      </c>
      <c r="L2524" s="18" t="s">
        <v>31</v>
      </c>
      <c r="M2524" s="42">
        <v>0.85</v>
      </c>
      <c r="N2524" s="42">
        <v>0.15</v>
      </c>
      <c r="O2524" s="27">
        <f>Ugovori_OPULJP[[#This Row],[Bespovratna sredstva - Ukupno (EU+Nac) HRK
= Ukupna ugovorena vrijednost bespovratnih sredstava]]*Ugovori_OPULJP[[#This Row],[EU STOPA SUFINANCIRANJA %
EU CO-FINANCING RATE %]]</f>
        <v>3283385.6014999999</v>
      </c>
      <c r="P2524" s="27">
        <f>Ugovori_OPULJP[[#This Row],[Bespovratna sredstva - Ukupno (EU+Nac) HRK
= Ukupna ugovorena vrijednost bespovratnih sredstava]]*Ugovori_OPULJP[[#This Row],[STOPA NACIONALNOG SUFINANCIRANJA %]]</f>
        <v>579420.98849999998</v>
      </c>
      <c r="Q2524" s="27">
        <v>3862806.59</v>
      </c>
      <c r="R2524" s="27">
        <v>0</v>
      </c>
      <c r="S2524" s="27">
        <v>0</v>
      </c>
      <c r="T2524" s="20">
        <f>Ugovori_OPULJP[[#This Row],[Bespovratna sredstva - Ukupno (EU+Nac) HRK
= Ukupna ugovorena vrijednost bespovratnih sredstava]]+Ugovori_OPULJP[[#This Row],[Javni doprinos korisnika - HRK]]+Ugovori_OPULJP[[#This Row],[Privatni doprinos korisnika - HRK]]</f>
        <v>3862806.59</v>
      </c>
      <c r="U2524" s="17" t="s">
        <v>8598</v>
      </c>
      <c r="V2524" s="17" t="s">
        <v>8599</v>
      </c>
      <c r="W2524" s="35" t="s">
        <v>8800</v>
      </c>
      <c r="X2524" s="35" t="s">
        <v>8601</v>
      </c>
      <c r="Y2524" s="11"/>
    </row>
    <row r="2525" spans="1:25" ht="229.5" x14ac:dyDescent="0.2">
      <c r="A2525" s="33" t="s">
        <v>8801</v>
      </c>
      <c r="B2525" s="36" t="s">
        <v>8594</v>
      </c>
      <c r="C2525" s="35" t="s">
        <v>8595</v>
      </c>
      <c r="D2525" s="35" t="s">
        <v>8720</v>
      </c>
      <c r="E2525" s="17" t="s">
        <v>231</v>
      </c>
      <c r="F2525" s="37" t="s">
        <v>8802</v>
      </c>
      <c r="G2525" s="37" t="s">
        <v>8702</v>
      </c>
      <c r="H2525" s="19">
        <v>43546</v>
      </c>
      <c r="I2525" s="19">
        <v>44642</v>
      </c>
      <c r="J2525" s="19" t="str">
        <f ca="1">IF(Ugovori_OPULJP[[#This Row],[DATUM ZAVRŠETKA OPERACIJE]]&lt;TODAY(),"završen","u provedbi")</f>
        <v>završen</v>
      </c>
      <c r="K2525" s="18" t="s">
        <v>8803</v>
      </c>
      <c r="L2525" s="18" t="s">
        <v>402</v>
      </c>
      <c r="M2525" s="42">
        <v>0.85</v>
      </c>
      <c r="N2525" s="42">
        <v>0.15</v>
      </c>
      <c r="O2525" s="27">
        <f>Ugovori_OPULJP[[#This Row],[Bespovratna sredstva - Ukupno (EU+Nac) HRK
= Ukupna ugovorena vrijednost bespovratnih sredstava]]*Ugovori_OPULJP[[#This Row],[EU STOPA SUFINANCIRANJA %
EU CO-FINANCING RATE %]]</f>
        <v>3399362.7124999999</v>
      </c>
      <c r="P2525" s="27">
        <f>Ugovori_OPULJP[[#This Row],[Bespovratna sredstva - Ukupno (EU+Nac) HRK
= Ukupna ugovorena vrijednost bespovratnih sredstava]]*Ugovori_OPULJP[[#This Row],[STOPA NACIONALNOG SUFINANCIRANJA %]]</f>
        <v>599887.53749999998</v>
      </c>
      <c r="Q2525" s="27">
        <v>3999250.25</v>
      </c>
      <c r="R2525" s="27">
        <v>0</v>
      </c>
      <c r="S2525" s="27">
        <v>0</v>
      </c>
      <c r="T2525" s="20">
        <f>Ugovori_OPULJP[[#This Row],[Bespovratna sredstva - Ukupno (EU+Nac) HRK
= Ukupna ugovorena vrijednost bespovratnih sredstava]]+Ugovori_OPULJP[[#This Row],[Javni doprinos korisnika - HRK]]+Ugovori_OPULJP[[#This Row],[Privatni doprinos korisnika - HRK]]</f>
        <v>3999250.25</v>
      </c>
      <c r="U2525" s="17" t="s">
        <v>8598</v>
      </c>
      <c r="V2525" s="17" t="s">
        <v>8599</v>
      </c>
      <c r="W2525" s="35" t="s">
        <v>8804</v>
      </c>
      <c r="X2525" s="35" t="s">
        <v>8601</v>
      </c>
      <c r="Y2525" s="11"/>
    </row>
    <row r="2526" spans="1:25" ht="229.5" x14ac:dyDescent="0.2">
      <c r="A2526" s="33" t="s">
        <v>8805</v>
      </c>
      <c r="B2526" s="36" t="s">
        <v>8594</v>
      </c>
      <c r="C2526" s="35" t="s">
        <v>8595</v>
      </c>
      <c r="D2526" s="35" t="s">
        <v>8720</v>
      </c>
      <c r="E2526" s="17" t="s">
        <v>231</v>
      </c>
      <c r="F2526" s="37" t="s">
        <v>8806</v>
      </c>
      <c r="G2526" s="37" t="s">
        <v>8807</v>
      </c>
      <c r="H2526" s="19">
        <v>43546</v>
      </c>
      <c r="I2526" s="19">
        <v>44642</v>
      </c>
      <c r="J2526" s="19" t="str">
        <f ca="1">IF(Ugovori_OPULJP[[#This Row],[DATUM ZAVRŠETKA OPERACIJE]]&lt;TODAY(),"završen","u provedbi")</f>
        <v>završen</v>
      </c>
      <c r="K2526" s="18" t="s">
        <v>8808</v>
      </c>
      <c r="L2526" s="18" t="s">
        <v>248</v>
      </c>
      <c r="M2526" s="42">
        <v>0.85</v>
      </c>
      <c r="N2526" s="42">
        <v>0.15</v>
      </c>
      <c r="O2526" s="27">
        <f>Ugovori_OPULJP[[#This Row],[Bespovratna sredstva - Ukupno (EU+Nac) HRK
= Ukupna ugovorena vrijednost bespovratnih sredstava]]*Ugovori_OPULJP[[#This Row],[EU STOPA SUFINANCIRANJA %
EU CO-FINANCING RATE %]]</f>
        <v>3222780.1</v>
      </c>
      <c r="P2526" s="27">
        <f>Ugovori_OPULJP[[#This Row],[Bespovratna sredstva - Ukupno (EU+Nac) HRK
= Ukupna ugovorena vrijednost bespovratnih sredstava]]*Ugovori_OPULJP[[#This Row],[STOPA NACIONALNOG SUFINANCIRANJA %]]</f>
        <v>568725.9</v>
      </c>
      <c r="Q2526" s="27">
        <v>3791506</v>
      </c>
      <c r="R2526" s="27">
        <v>0</v>
      </c>
      <c r="S2526" s="27">
        <v>0</v>
      </c>
      <c r="T2526" s="20">
        <f>Ugovori_OPULJP[[#This Row],[Bespovratna sredstva - Ukupno (EU+Nac) HRK
= Ukupna ugovorena vrijednost bespovratnih sredstava]]+Ugovori_OPULJP[[#This Row],[Javni doprinos korisnika - HRK]]+Ugovori_OPULJP[[#This Row],[Privatni doprinos korisnika - HRK]]</f>
        <v>3791506</v>
      </c>
      <c r="U2526" s="17" t="s">
        <v>8598</v>
      </c>
      <c r="V2526" s="17" t="s">
        <v>8599</v>
      </c>
      <c r="W2526" s="35" t="s">
        <v>8809</v>
      </c>
      <c r="X2526" s="35" t="s">
        <v>8601</v>
      </c>
      <c r="Y2526" s="11"/>
    </row>
    <row r="2527" spans="1:25" ht="280.5" x14ac:dyDescent="0.2">
      <c r="A2527" s="33" t="s">
        <v>8810</v>
      </c>
      <c r="B2527" s="36" t="s">
        <v>8594</v>
      </c>
      <c r="C2527" s="35" t="s">
        <v>8595</v>
      </c>
      <c r="D2527" s="35" t="s">
        <v>8720</v>
      </c>
      <c r="E2527" s="17" t="s">
        <v>231</v>
      </c>
      <c r="F2527" s="37" t="s">
        <v>8811</v>
      </c>
      <c r="G2527" s="37" t="s">
        <v>8652</v>
      </c>
      <c r="H2527" s="19">
        <v>43546</v>
      </c>
      <c r="I2527" s="19">
        <v>44642</v>
      </c>
      <c r="J2527" s="19" t="str">
        <f ca="1">IF(Ugovori_OPULJP[[#This Row],[DATUM ZAVRŠETKA OPERACIJE]]&lt;TODAY(),"završen","u provedbi")</f>
        <v>završen</v>
      </c>
      <c r="K2527" s="18" t="s">
        <v>8812</v>
      </c>
      <c r="L2527" s="18" t="s">
        <v>31</v>
      </c>
      <c r="M2527" s="42">
        <v>0.85</v>
      </c>
      <c r="N2527" s="42">
        <v>0.15</v>
      </c>
      <c r="O2527" s="27">
        <f>Ugovori_OPULJP[[#This Row],[Bespovratna sredstva - Ukupno (EU+Nac) HRK
= Ukupna ugovorena vrijednost bespovratnih sredstava]]*Ugovori_OPULJP[[#This Row],[EU STOPA SUFINANCIRANJA %
EU CO-FINANCING RATE %]]</f>
        <v>3261366.4790000003</v>
      </c>
      <c r="P2527" s="27">
        <f>Ugovori_OPULJP[[#This Row],[Bespovratna sredstva - Ukupno (EU+Nac) HRK
= Ukupna ugovorena vrijednost bespovratnih sredstava]]*Ugovori_OPULJP[[#This Row],[STOPA NACIONALNOG SUFINANCIRANJA %]]</f>
        <v>575535.26100000006</v>
      </c>
      <c r="Q2527" s="27">
        <v>3836901.74</v>
      </c>
      <c r="R2527" s="27">
        <v>0</v>
      </c>
      <c r="S2527" s="27">
        <v>0</v>
      </c>
      <c r="T2527" s="20">
        <f>Ugovori_OPULJP[[#This Row],[Bespovratna sredstva - Ukupno (EU+Nac) HRK
= Ukupna ugovorena vrijednost bespovratnih sredstava]]+Ugovori_OPULJP[[#This Row],[Javni doprinos korisnika - HRK]]+Ugovori_OPULJP[[#This Row],[Privatni doprinos korisnika - HRK]]</f>
        <v>3836901.74</v>
      </c>
      <c r="U2527" s="17" t="s">
        <v>8598</v>
      </c>
      <c r="V2527" s="17" t="s">
        <v>8599</v>
      </c>
      <c r="W2527" s="41" t="s">
        <v>8813</v>
      </c>
      <c r="X2527" s="35" t="s">
        <v>8601</v>
      </c>
      <c r="Y2527" s="11"/>
    </row>
    <row r="2528" spans="1:25" ht="242.25" x14ac:dyDescent="0.2">
      <c r="A2528" s="33" t="s">
        <v>8814</v>
      </c>
      <c r="B2528" s="36" t="s">
        <v>8594</v>
      </c>
      <c r="C2528" s="35" t="s">
        <v>8595</v>
      </c>
      <c r="D2528" s="35" t="s">
        <v>8720</v>
      </c>
      <c r="E2528" s="17" t="s">
        <v>231</v>
      </c>
      <c r="F2528" s="37" t="s">
        <v>8815</v>
      </c>
      <c r="G2528" s="37" t="s">
        <v>8688</v>
      </c>
      <c r="H2528" s="19">
        <v>43546</v>
      </c>
      <c r="I2528" s="19">
        <v>44642</v>
      </c>
      <c r="J2528" s="19" t="str">
        <f ca="1">IF(Ugovori_OPULJP[[#This Row],[DATUM ZAVRŠETKA OPERACIJE]]&lt;TODAY(),"završen","u provedbi")</f>
        <v>završen</v>
      </c>
      <c r="K2528" s="18" t="s">
        <v>153</v>
      </c>
      <c r="L2528" s="18" t="s">
        <v>153</v>
      </c>
      <c r="M2528" s="42">
        <v>0.85</v>
      </c>
      <c r="N2528" s="42">
        <v>0.15</v>
      </c>
      <c r="O2528" s="27">
        <f>Ugovori_OPULJP[[#This Row],[Bespovratna sredstva - Ukupno (EU+Nac) HRK
= Ukupna ugovorena vrijednost bespovratnih sredstava]]*Ugovori_OPULJP[[#This Row],[EU STOPA SUFINANCIRANJA %
EU CO-FINANCING RATE %]]</f>
        <v>3384618.7059999998</v>
      </c>
      <c r="P2528" s="27">
        <f>Ugovori_OPULJP[[#This Row],[Bespovratna sredstva - Ukupno (EU+Nac) HRK
= Ukupna ugovorena vrijednost bespovratnih sredstava]]*Ugovori_OPULJP[[#This Row],[STOPA NACIONALNOG SUFINANCIRANJA %]]</f>
        <v>597285.65399999998</v>
      </c>
      <c r="Q2528" s="27">
        <v>3981904.36</v>
      </c>
      <c r="R2528" s="27">
        <v>0</v>
      </c>
      <c r="S2528" s="27">
        <v>0</v>
      </c>
      <c r="T2528" s="20">
        <f>Ugovori_OPULJP[[#This Row],[Bespovratna sredstva - Ukupno (EU+Nac) HRK
= Ukupna ugovorena vrijednost bespovratnih sredstava]]+Ugovori_OPULJP[[#This Row],[Javni doprinos korisnika - HRK]]+Ugovori_OPULJP[[#This Row],[Privatni doprinos korisnika - HRK]]</f>
        <v>3981904.36</v>
      </c>
      <c r="U2528" s="17" t="s">
        <v>8598</v>
      </c>
      <c r="V2528" s="17" t="s">
        <v>8599</v>
      </c>
      <c r="W2528" s="41" t="s">
        <v>8816</v>
      </c>
      <c r="X2528" s="35" t="s">
        <v>8601</v>
      </c>
      <c r="Y2528" s="11"/>
    </row>
    <row r="2529" spans="1:25" ht="51" customHeight="1" x14ac:dyDescent="0.2">
      <c r="A2529" s="33" t="s">
        <v>8817</v>
      </c>
      <c r="B2529" s="36" t="s">
        <v>8594</v>
      </c>
      <c r="C2529" s="35" t="s">
        <v>8595</v>
      </c>
      <c r="D2529" s="35" t="s">
        <v>8720</v>
      </c>
      <c r="E2529" s="17" t="s">
        <v>231</v>
      </c>
      <c r="F2529" s="37" t="s">
        <v>8818</v>
      </c>
      <c r="G2529" s="37" t="s">
        <v>8819</v>
      </c>
      <c r="H2529" s="19">
        <v>43546</v>
      </c>
      <c r="I2529" s="19">
        <v>44642</v>
      </c>
      <c r="J2529" s="19" t="str">
        <f ca="1">IF(Ugovori_OPULJP[[#This Row],[DATUM ZAVRŠETKA OPERACIJE]]&lt;TODAY(),"završen","u provedbi")</f>
        <v>završen</v>
      </c>
      <c r="K2529" s="18" t="s">
        <v>8820</v>
      </c>
      <c r="L2529" s="18" t="s">
        <v>198</v>
      </c>
      <c r="M2529" s="42">
        <v>0.85</v>
      </c>
      <c r="N2529" s="42">
        <v>0.15</v>
      </c>
      <c r="O2529" s="27">
        <f>Ugovori_OPULJP[[#This Row],[Bespovratna sredstva - Ukupno (EU+Nac) HRK
= Ukupna ugovorena vrijednost bespovratnih sredstava]]*Ugovori_OPULJP[[#This Row],[EU STOPA SUFINANCIRANJA %
EU CO-FINANCING RATE %]]</f>
        <v>3308733.375</v>
      </c>
      <c r="P2529" s="27">
        <f>Ugovori_OPULJP[[#This Row],[Bespovratna sredstva - Ukupno (EU+Nac) HRK
= Ukupna ugovorena vrijednost bespovratnih sredstava]]*Ugovori_OPULJP[[#This Row],[STOPA NACIONALNOG SUFINANCIRANJA %]]</f>
        <v>583894.125</v>
      </c>
      <c r="Q2529" s="27">
        <v>3892627.5</v>
      </c>
      <c r="R2529" s="27">
        <v>0</v>
      </c>
      <c r="S2529" s="27">
        <v>0</v>
      </c>
      <c r="T2529" s="20">
        <f>Ugovori_OPULJP[[#This Row],[Bespovratna sredstva - Ukupno (EU+Nac) HRK
= Ukupna ugovorena vrijednost bespovratnih sredstava]]+Ugovori_OPULJP[[#This Row],[Javni doprinos korisnika - HRK]]+Ugovori_OPULJP[[#This Row],[Privatni doprinos korisnika - HRK]]</f>
        <v>3892627.5</v>
      </c>
      <c r="U2529" s="17" t="s">
        <v>8598</v>
      </c>
      <c r="V2529" s="17" t="s">
        <v>8599</v>
      </c>
      <c r="W2529" s="41" t="s">
        <v>8821</v>
      </c>
      <c r="X2529" s="35" t="s">
        <v>8601</v>
      </c>
      <c r="Y2529" s="11"/>
    </row>
    <row r="2530" spans="1:25" ht="306" x14ac:dyDescent="0.2">
      <c r="A2530" s="33" t="s">
        <v>8822</v>
      </c>
      <c r="B2530" s="36" t="s">
        <v>8594</v>
      </c>
      <c r="C2530" s="35" t="s">
        <v>8595</v>
      </c>
      <c r="D2530" s="35" t="s">
        <v>8720</v>
      </c>
      <c r="E2530" s="17" t="s">
        <v>231</v>
      </c>
      <c r="F2530" s="37" t="s">
        <v>8823</v>
      </c>
      <c r="G2530" s="37" t="s">
        <v>8824</v>
      </c>
      <c r="H2530" s="19">
        <v>43546</v>
      </c>
      <c r="I2530" s="19">
        <v>44642</v>
      </c>
      <c r="J2530" s="19" t="str">
        <f ca="1">IF(Ugovori_OPULJP[[#This Row],[DATUM ZAVRŠETKA OPERACIJE]]&lt;TODAY(),"završen","u provedbi")</f>
        <v>završen</v>
      </c>
      <c r="K2530" s="18" t="s">
        <v>8825</v>
      </c>
      <c r="L2530" s="18" t="s">
        <v>248</v>
      </c>
      <c r="M2530" s="42">
        <v>0.85</v>
      </c>
      <c r="N2530" s="42">
        <v>0.15</v>
      </c>
      <c r="O2530" s="27">
        <f>Ugovori_OPULJP[[#This Row],[Bespovratna sredstva - Ukupno (EU+Nac) HRK
= Ukupna ugovorena vrijednost bespovratnih sredstava]]*Ugovori_OPULJP[[#This Row],[EU STOPA SUFINANCIRANJA %
EU CO-FINANCING RATE %]]</f>
        <v>3394957.7915000003</v>
      </c>
      <c r="P2530" s="27">
        <f>Ugovori_OPULJP[[#This Row],[Bespovratna sredstva - Ukupno (EU+Nac) HRK
= Ukupna ugovorena vrijednost bespovratnih sredstava]]*Ugovori_OPULJP[[#This Row],[STOPA NACIONALNOG SUFINANCIRANJA %]]</f>
        <v>599110.19850000006</v>
      </c>
      <c r="Q2530" s="27">
        <v>3994067.99</v>
      </c>
      <c r="R2530" s="27">
        <v>0</v>
      </c>
      <c r="S2530" s="27">
        <v>0</v>
      </c>
      <c r="T2530" s="20">
        <f>Ugovori_OPULJP[[#This Row],[Bespovratna sredstva - Ukupno (EU+Nac) HRK
= Ukupna ugovorena vrijednost bespovratnih sredstava]]+Ugovori_OPULJP[[#This Row],[Javni doprinos korisnika - HRK]]+Ugovori_OPULJP[[#This Row],[Privatni doprinos korisnika - HRK]]</f>
        <v>3994067.99</v>
      </c>
      <c r="U2530" s="17" t="s">
        <v>8598</v>
      </c>
      <c r="V2530" s="17" t="s">
        <v>8599</v>
      </c>
      <c r="W2530" s="41" t="s">
        <v>8826</v>
      </c>
      <c r="X2530" s="35" t="s">
        <v>8601</v>
      </c>
      <c r="Y2530" s="11"/>
    </row>
    <row r="2531" spans="1:25" ht="280.5" x14ac:dyDescent="0.2">
      <c r="A2531" s="33" t="s">
        <v>8827</v>
      </c>
      <c r="B2531" s="36" t="s">
        <v>8594</v>
      </c>
      <c r="C2531" s="35" t="s">
        <v>8595</v>
      </c>
      <c r="D2531" s="35" t="s">
        <v>8828</v>
      </c>
      <c r="E2531" s="17" t="s">
        <v>231</v>
      </c>
      <c r="F2531" s="37" t="s">
        <v>8829</v>
      </c>
      <c r="G2531" s="37" t="s">
        <v>8830</v>
      </c>
      <c r="H2531" s="19">
        <v>43899</v>
      </c>
      <c r="I2531" s="19">
        <v>44629</v>
      </c>
      <c r="J2531" s="19" t="str">
        <f ca="1">IF(Ugovori_OPULJP[[#This Row],[DATUM ZAVRŠETKA OPERACIJE]]&lt;TODAY(),"završen","u provedbi")</f>
        <v>završen</v>
      </c>
      <c r="K2531" s="18" t="s">
        <v>31</v>
      </c>
      <c r="L2531" s="18" t="s">
        <v>31</v>
      </c>
      <c r="M2531" s="42">
        <v>0.85</v>
      </c>
      <c r="N2531" s="42">
        <v>0.15</v>
      </c>
      <c r="O2531" s="27">
        <f>Ugovori_OPULJP[[#This Row],[Bespovratna sredstva - Ukupno (EU+Nac) HRK
= Ukupna ugovorena vrijednost bespovratnih sredstava]]*Ugovori_OPULJP[[#This Row],[EU STOPA SUFINANCIRANJA %
EU CO-FINANCING RATE %]]</f>
        <v>2249341.5784999998</v>
      </c>
      <c r="P2531" s="27">
        <f>Ugovori_OPULJP[[#This Row],[Bespovratna sredstva - Ukupno (EU+Nac) HRK
= Ukupna ugovorena vrijednost bespovratnih sredstava]]*Ugovori_OPULJP[[#This Row],[STOPA NACIONALNOG SUFINANCIRANJA %]]</f>
        <v>396942.63149999996</v>
      </c>
      <c r="Q2531" s="27">
        <v>2646284.21</v>
      </c>
      <c r="R2531" s="27">
        <v>0</v>
      </c>
      <c r="S2531" s="27">
        <v>0</v>
      </c>
      <c r="T2531" s="20">
        <f>Ugovori_OPULJP[[#This Row],[Bespovratna sredstva - Ukupno (EU+Nac) HRK
= Ukupna ugovorena vrijednost bespovratnih sredstava]]+Ugovori_OPULJP[[#This Row],[Javni doprinos korisnika - HRK]]+Ugovori_OPULJP[[#This Row],[Privatni doprinos korisnika - HRK]]</f>
        <v>2646284.21</v>
      </c>
      <c r="U2531" s="17" t="s">
        <v>8598</v>
      </c>
      <c r="V2531" s="17" t="s">
        <v>8599</v>
      </c>
      <c r="W2531" s="41" t="s">
        <v>8831</v>
      </c>
      <c r="X2531" s="35" t="s">
        <v>8601</v>
      </c>
      <c r="Y2531" s="11"/>
    </row>
    <row r="2532" spans="1:25" ht="89.25" customHeight="1" x14ac:dyDescent="0.2">
      <c r="A2532" s="33" t="s">
        <v>8832</v>
      </c>
      <c r="B2532" s="36" t="s">
        <v>8594</v>
      </c>
      <c r="C2532" s="35" t="s">
        <v>8595</v>
      </c>
      <c r="D2532" s="35" t="s">
        <v>8828</v>
      </c>
      <c r="E2532" s="17" t="s">
        <v>231</v>
      </c>
      <c r="F2532" s="37" t="s">
        <v>8833</v>
      </c>
      <c r="G2532" s="37" t="s">
        <v>8834</v>
      </c>
      <c r="H2532" s="19">
        <v>43899</v>
      </c>
      <c r="I2532" s="19">
        <v>44994</v>
      </c>
      <c r="J2532" s="19" t="str">
        <f ca="1">IF(Ugovori_OPULJP[[#This Row],[DATUM ZAVRŠETKA OPERACIJE]]&lt;TODAY(),"završen","u provedbi")</f>
        <v>u provedbi</v>
      </c>
      <c r="K2532" s="18" t="s">
        <v>8835</v>
      </c>
      <c r="L2532" s="18" t="s">
        <v>31</v>
      </c>
      <c r="M2532" s="42">
        <v>0.85</v>
      </c>
      <c r="N2532" s="42">
        <v>0.15</v>
      </c>
      <c r="O2532" s="27">
        <f>Ugovori_OPULJP[[#This Row],[Bespovratna sredstva - Ukupno (EU+Nac) HRK
= Ukupna ugovorena vrijednost bespovratnih sredstava]]*Ugovori_OPULJP[[#This Row],[EU STOPA SUFINANCIRANJA %
EU CO-FINANCING RATE %]]</f>
        <v>3380072.4299999997</v>
      </c>
      <c r="P2532" s="27">
        <f>Ugovori_OPULJP[[#This Row],[Bespovratna sredstva - Ukupno (EU+Nac) HRK
= Ukupna ugovorena vrijednost bespovratnih sredstava]]*Ugovori_OPULJP[[#This Row],[STOPA NACIONALNOG SUFINANCIRANJA %]]</f>
        <v>596483.37</v>
      </c>
      <c r="Q2532" s="27">
        <v>3976555.8</v>
      </c>
      <c r="R2532" s="27">
        <v>0</v>
      </c>
      <c r="S2532" s="27">
        <v>0</v>
      </c>
      <c r="T2532" s="20">
        <f>Ugovori_OPULJP[[#This Row],[Bespovratna sredstva - Ukupno (EU+Nac) HRK
= Ukupna ugovorena vrijednost bespovratnih sredstava]]+Ugovori_OPULJP[[#This Row],[Javni doprinos korisnika - HRK]]+Ugovori_OPULJP[[#This Row],[Privatni doprinos korisnika - HRK]]</f>
        <v>3976555.8</v>
      </c>
      <c r="U2532" s="17" t="s">
        <v>8598</v>
      </c>
      <c r="V2532" s="17" t="s">
        <v>8599</v>
      </c>
      <c r="W2532" s="41" t="s">
        <v>8836</v>
      </c>
      <c r="X2532" s="35" t="s">
        <v>8601</v>
      </c>
      <c r="Y2532" s="11"/>
    </row>
    <row r="2533" spans="1:25" ht="306" x14ac:dyDescent="0.2">
      <c r="A2533" s="33" t="s">
        <v>8837</v>
      </c>
      <c r="B2533" s="36" t="s">
        <v>8594</v>
      </c>
      <c r="C2533" s="35" t="s">
        <v>8595</v>
      </c>
      <c r="D2533" s="35" t="s">
        <v>8828</v>
      </c>
      <c r="E2533" s="17" t="s">
        <v>231</v>
      </c>
      <c r="F2533" s="37" t="s">
        <v>8838</v>
      </c>
      <c r="G2533" s="37" t="s">
        <v>8839</v>
      </c>
      <c r="H2533" s="19">
        <v>43899</v>
      </c>
      <c r="I2533" s="19">
        <v>44994</v>
      </c>
      <c r="J2533" s="19" t="str">
        <f ca="1">IF(Ugovori_OPULJP[[#This Row],[DATUM ZAVRŠETKA OPERACIJE]]&lt;TODAY(),"završen","u provedbi")</f>
        <v>u provedbi</v>
      </c>
      <c r="K2533" s="18" t="s">
        <v>31</v>
      </c>
      <c r="L2533" s="18" t="s">
        <v>31</v>
      </c>
      <c r="M2533" s="42">
        <v>0.85</v>
      </c>
      <c r="N2533" s="42">
        <v>0.15</v>
      </c>
      <c r="O2533" s="27">
        <f>Ugovori_OPULJP[[#This Row],[Bespovratna sredstva - Ukupno (EU+Nac) HRK
= Ukupna ugovorena vrijednost bespovratnih sredstava]]*Ugovori_OPULJP[[#This Row],[EU STOPA SUFINANCIRANJA %
EU CO-FINANCING RATE %]]</f>
        <v>3206107.2649999997</v>
      </c>
      <c r="P2533" s="27">
        <f>Ugovori_OPULJP[[#This Row],[Bespovratna sredstva - Ukupno (EU+Nac) HRK
= Ukupna ugovorena vrijednost bespovratnih sredstava]]*Ugovori_OPULJP[[#This Row],[STOPA NACIONALNOG SUFINANCIRANJA %]]</f>
        <v>565783.63500000001</v>
      </c>
      <c r="Q2533" s="27">
        <v>3771890.9</v>
      </c>
      <c r="R2533" s="27">
        <v>0</v>
      </c>
      <c r="S2533" s="27">
        <v>0</v>
      </c>
      <c r="T2533" s="20">
        <f>Ugovori_OPULJP[[#This Row],[Bespovratna sredstva - Ukupno (EU+Nac) HRK
= Ukupna ugovorena vrijednost bespovratnih sredstava]]+Ugovori_OPULJP[[#This Row],[Javni doprinos korisnika - HRK]]+Ugovori_OPULJP[[#This Row],[Privatni doprinos korisnika - HRK]]</f>
        <v>3771890.9</v>
      </c>
      <c r="U2533" s="17" t="s">
        <v>8598</v>
      </c>
      <c r="V2533" s="17" t="s">
        <v>8599</v>
      </c>
      <c r="W2533" s="41" t="s">
        <v>8840</v>
      </c>
      <c r="X2533" s="35" t="s">
        <v>8601</v>
      </c>
      <c r="Y2533" s="11"/>
    </row>
    <row r="2534" spans="1:25" ht="114.75" customHeight="1" x14ac:dyDescent="0.2">
      <c r="A2534" s="33" t="s">
        <v>8841</v>
      </c>
      <c r="B2534" s="36" t="s">
        <v>8594</v>
      </c>
      <c r="C2534" s="35" t="s">
        <v>8595</v>
      </c>
      <c r="D2534" s="35" t="s">
        <v>8828</v>
      </c>
      <c r="E2534" s="17" t="s">
        <v>231</v>
      </c>
      <c r="F2534" s="37" t="s">
        <v>8842</v>
      </c>
      <c r="G2534" s="37" t="s">
        <v>8784</v>
      </c>
      <c r="H2534" s="19">
        <v>43899</v>
      </c>
      <c r="I2534" s="19">
        <v>44994</v>
      </c>
      <c r="J2534" s="19" t="str">
        <f ca="1">IF(Ugovori_OPULJP[[#This Row],[DATUM ZAVRŠETKA OPERACIJE]]&lt;TODAY(),"završen","u provedbi")</f>
        <v>u provedbi</v>
      </c>
      <c r="K2534" s="18" t="s">
        <v>77</v>
      </c>
      <c r="L2534" s="18" t="s">
        <v>77</v>
      </c>
      <c r="M2534" s="42">
        <v>0.85</v>
      </c>
      <c r="N2534" s="42">
        <v>0.15</v>
      </c>
      <c r="O2534" s="27">
        <f>Ugovori_OPULJP[[#This Row],[Bespovratna sredstva - Ukupno (EU+Nac) HRK
= Ukupna ugovorena vrijednost bespovratnih sredstava]]*Ugovori_OPULJP[[#This Row],[EU STOPA SUFINANCIRANJA %
EU CO-FINANCING RATE %]]</f>
        <v>3399019.27</v>
      </c>
      <c r="P2534" s="27">
        <f>Ugovori_OPULJP[[#This Row],[Bespovratna sredstva - Ukupno (EU+Nac) HRK
= Ukupna ugovorena vrijednost bespovratnih sredstava]]*Ugovori_OPULJP[[#This Row],[STOPA NACIONALNOG SUFINANCIRANJA %]]</f>
        <v>599826.93000000005</v>
      </c>
      <c r="Q2534" s="27">
        <v>3998846.2</v>
      </c>
      <c r="R2534" s="27">
        <v>0</v>
      </c>
      <c r="S2534" s="27">
        <v>0</v>
      </c>
      <c r="T2534" s="20">
        <f>Ugovori_OPULJP[[#This Row],[Bespovratna sredstva - Ukupno (EU+Nac) HRK
= Ukupna ugovorena vrijednost bespovratnih sredstava]]+Ugovori_OPULJP[[#This Row],[Javni doprinos korisnika - HRK]]+Ugovori_OPULJP[[#This Row],[Privatni doprinos korisnika - HRK]]</f>
        <v>3998846.2</v>
      </c>
      <c r="U2534" s="17" t="s">
        <v>8598</v>
      </c>
      <c r="V2534" s="17" t="s">
        <v>8599</v>
      </c>
      <c r="W2534" s="41" t="s">
        <v>8843</v>
      </c>
      <c r="X2534" s="35" t="s">
        <v>8601</v>
      </c>
      <c r="Y2534" s="11"/>
    </row>
    <row r="2535" spans="1:25" ht="89.25" customHeight="1" x14ac:dyDescent="0.2">
      <c r="A2535" s="33" t="s">
        <v>8844</v>
      </c>
      <c r="B2535" s="36" t="s">
        <v>8594</v>
      </c>
      <c r="C2535" s="35" t="s">
        <v>8595</v>
      </c>
      <c r="D2535" s="35" t="s">
        <v>8828</v>
      </c>
      <c r="E2535" s="17" t="s">
        <v>231</v>
      </c>
      <c r="F2535" s="37" t="s">
        <v>8845</v>
      </c>
      <c r="G2535" s="37" t="s">
        <v>8789</v>
      </c>
      <c r="H2535" s="19">
        <v>43899</v>
      </c>
      <c r="I2535" s="19">
        <v>44994</v>
      </c>
      <c r="J2535" s="19" t="str">
        <f ca="1">IF(Ugovori_OPULJP[[#This Row],[DATUM ZAVRŠETKA OPERACIJE]]&lt;TODAY(),"završen","u provedbi")</f>
        <v>u provedbi</v>
      </c>
      <c r="K2535" s="18" t="s">
        <v>2704</v>
      </c>
      <c r="L2535" s="18" t="s">
        <v>77</v>
      </c>
      <c r="M2535" s="42">
        <v>0.85</v>
      </c>
      <c r="N2535" s="42">
        <v>0.15</v>
      </c>
      <c r="O2535" s="27">
        <f>Ugovori_OPULJP[[#This Row],[Bespovratna sredstva - Ukupno (EU+Nac) HRK
= Ukupna ugovorena vrijednost bespovratnih sredstava]]*Ugovori_OPULJP[[#This Row],[EU STOPA SUFINANCIRANJA %
EU CO-FINANCING RATE %]]</f>
        <v>2637404.9645000002</v>
      </c>
      <c r="P2535" s="27">
        <f>Ugovori_OPULJP[[#This Row],[Bespovratna sredstva - Ukupno (EU+Nac) HRK
= Ukupna ugovorena vrijednost bespovratnih sredstava]]*Ugovori_OPULJP[[#This Row],[STOPA NACIONALNOG SUFINANCIRANJA %]]</f>
        <v>465424.40549999999</v>
      </c>
      <c r="Q2535" s="27">
        <v>3102829.37</v>
      </c>
      <c r="R2535" s="27">
        <v>0</v>
      </c>
      <c r="S2535" s="27">
        <v>0</v>
      </c>
      <c r="T2535" s="20">
        <f>Ugovori_OPULJP[[#This Row],[Bespovratna sredstva - Ukupno (EU+Nac) HRK
= Ukupna ugovorena vrijednost bespovratnih sredstava]]+Ugovori_OPULJP[[#This Row],[Javni doprinos korisnika - HRK]]+Ugovori_OPULJP[[#This Row],[Privatni doprinos korisnika - HRK]]</f>
        <v>3102829.37</v>
      </c>
      <c r="U2535" s="17" t="s">
        <v>8598</v>
      </c>
      <c r="V2535" s="17" t="s">
        <v>8599</v>
      </c>
      <c r="W2535" s="41" t="s">
        <v>8846</v>
      </c>
      <c r="X2535" s="35" t="s">
        <v>8601</v>
      </c>
      <c r="Y2535" s="11"/>
    </row>
    <row r="2536" spans="1:25" ht="102" customHeight="1" x14ac:dyDescent="0.2">
      <c r="A2536" s="33" t="s">
        <v>8847</v>
      </c>
      <c r="B2536" s="36" t="s">
        <v>8594</v>
      </c>
      <c r="C2536" s="35" t="s">
        <v>8595</v>
      </c>
      <c r="D2536" s="35" t="s">
        <v>8828</v>
      </c>
      <c r="E2536" s="17" t="s">
        <v>231</v>
      </c>
      <c r="F2536" s="37" t="s">
        <v>8848</v>
      </c>
      <c r="G2536" s="37" t="s">
        <v>8676</v>
      </c>
      <c r="H2536" s="19">
        <v>43899</v>
      </c>
      <c r="I2536" s="19">
        <v>44994</v>
      </c>
      <c r="J2536" s="19" t="str">
        <f ca="1">IF(Ugovori_OPULJP[[#This Row],[DATUM ZAVRŠETKA OPERACIJE]]&lt;TODAY(),"završen","u provedbi")</f>
        <v>u provedbi</v>
      </c>
      <c r="K2536" s="18" t="s">
        <v>97</v>
      </c>
      <c r="L2536" s="18" t="s">
        <v>97</v>
      </c>
      <c r="M2536" s="42">
        <v>0.85</v>
      </c>
      <c r="N2536" s="42">
        <v>0.15</v>
      </c>
      <c r="O2536" s="27">
        <f>Ugovori_OPULJP[[#This Row],[Bespovratna sredstva - Ukupno (EU+Nac) HRK
= Ukupna ugovorena vrijednost bespovratnih sredstava]]*Ugovori_OPULJP[[#This Row],[EU STOPA SUFINANCIRANJA %
EU CO-FINANCING RATE %]]</f>
        <v>2659050.3420000002</v>
      </c>
      <c r="P2536" s="27">
        <f>Ugovori_OPULJP[[#This Row],[Bespovratna sredstva - Ukupno (EU+Nac) HRK
= Ukupna ugovorena vrijednost bespovratnih sredstava]]*Ugovori_OPULJP[[#This Row],[STOPA NACIONALNOG SUFINANCIRANJA %]]</f>
        <v>469244.17800000001</v>
      </c>
      <c r="Q2536" s="27">
        <v>3128294.52</v>
      </c>
      <c r="R2536" s="27">
        <v>0</v>
      </c>
      <c r="S2536" s="27">
        <v>0</v>
      </c>
      <c r="T2536" s="20">
        <f>Ugovori_OPULJP[[#This Row],[Bespovratna sredstva - Ukupno (EU+Nac) HRK
= Ukupna ugovorena vrijednost bespovratnih sredstava]]+Ugovori_OPULJP[[#This Row],[Javni doprinos korisnika - HRK]]+Ugovori_OPULJP[[#This Row],[Privatni doprinos korisnika - HRK]]</f>
        <v>3128294.52</v>
      </c>
      <c r="U2536" s="17" t="s">
        <v>8598</v>
      </c>
      <c r="V2536" s="17" t="s">
        <v>8599</v>
      </c>
      <c r="W2536" s="41" t="s">
        <v>8849</v>
      </c>
      <c r="X2536" s="35" t="s">
        <v>8601</v>
      </c>
      <c r="Y2536" s="11"/>
    </row>
    <row r="2537" spans="1:25" ht="267.75" x14ac:dyDescent="0.2">
      <c r="A2537" s="33" t="s">
        <v>8850</v>
      </c>
      <c r="B2537" s="36" t="s">
        <v>8594</v>
      </c>
      <c r="C2537" s="35" t="s">
        <v>8595</v>
      </c>
      <c r="D2537" s="35" t="s">
        <v>8828</v>
      </c>
      <c r="E2537" s="17" t="s">
        <v>231</v>
      </c>
      <c r="F2537" s="37" t="s">
        <v>8851</v>
      </c>
      <c r="G2537" s="37" t="s">
        <v>8852</v>
      </c>
      <c r="H2537" s="19">
        <v>43899</v>
      </c>
      <c r="I2537" s="19">
        <v>44994</v>
      </c>
      <c r="J2537" s="19" t="str">
        <f ca="1">IF(Ugovori_OPULJP[[#This Row],[DATUM ZAVRŠETKA OPERACIJE]]&lt;TODAY(),"završen","u provedbi")</f>
        <v>u provedbi</v>
      </c>
      <c r="K2537" s="18" t="s">
        <v>77</v>
      </c>
      <c r="L2537" s="18" t="s">
        <v>77</v>
      </c>
      <c r="M2537" s="42">
        <v>0.85</v>
      </c>
      <c r="N2537" s="42">
        <v>0.15</v>
      </c>
      <c r="O2537" s="27">
        <f>Ugovori_OPULJP[[#This Row],[Bespovratna sredstva - Ukupno (EU+Nac) HRK
= Ukupna ugovorena vrijednost bespovratnih sredstava]]*Ugovori_OPULJP[[#This Row],[EU STOPA SUFINANCIRANJA %
EU CO-FINANCING RATE %]]</f>
        <v>2414023.7999999998</v>
      </c>
      <c r="P2537" s="27">
        <f>Ugovori_OPULJP[[#This Row],[Bespovratna sredstva - Ukupno (EU+Nac) HRK
= Ukupna ugovorena vrijednost bespovratnih sredstava]]*Ugovori_OPULJP[[#This Row],[STOPA NACIONALNOG SUFINANCIRANJA %]]</f>
        <v>426004.2</v>
      </c>
      <c r="Q2537" s="27">
        <v>2840028</v>
      </c>
      <c r="R2537" s="27">
        <v>0</v>
      </c>
      <c r="S2537" s="27">
        <v>0</v>
      </c>
      <c r="T2537" s="20">
        <f>Ugovori_OPULJP[[#This Row],[Bespovratna sredstva - Ukupno (EU+Nac) HRK
= Ukupna ugovorena vrijednost bespovratnih sredstava]]+Ugovori_OPULJP[[#This Row],[Javni doprinos korisnika - HRK]]+Ugovori_OPULJP[[#This Row],[Privatni doprinos korisnika - HRK]]</f>
        <v>2840028</v>
      </c>
      <c r="U2537" s="17" t="s">
        <v>8598</v>
      </c>
      <c r="V2537" s="17" t="s">
        <v>8599</v>
      </c>
      <c r="W2537" s="41" t="s">
        <v>8853</v>
      </c>
      <c r="X2537" s="35" t="s">
        <v>8601</v>
      </c>
      <c r="Y2537" s="11"/>
    </row>
    <row r="2538" spans="1:25" ht="216.75" x14ac:dyDescent="0.2">
      <c r="A2538" s="33" t="s">
        <v>8854</v>
      </c>
      <c r="B2538" s="36" t="s">
        <v>8594</v>
      </c>
      <c r="C2538" s="35" t="s">
        <v>8595</v>
      </c>
      <c r="D2538" s="35" t="s">
        <v>8828</v>
      </c>
      <c r="E2538" s="17" t="s">
        <v>231</v>
      </c>
      <c r="F2538" s="37" t="s">
        <v>8855</v>
      </c>
      <c r="G2538" s="37" t="s">
        <v>8722</v>
      </c>
      <c r="H2538" s="19">
        <v>43899</v>
      </c>
      <c r="I2538" s="19">
        <v>44994</v>
      </c>
      <c r="J2538" s="19" t="str">
        <f ca="1">IF(Ugovori_OPULJP[[#This Row],[DATUM ZAVRŠETKA OPERACIJE]]&lt;TODAY(),"završen","u provedbi")</f>
        <v>u provedbi</v>
      </c>
      <c r="K2538" s="18" t="s">
        <v>6585</v>
      </c>
      <c r="L2538" s="18" t="s">
        <v>128</v>
      </c>
      <c r="M2538" s="42">
        <v>0.85</v>
      </c>
      <c r="N2538" s="42">
        <v>0.15</v>
      </c>
      <c r="O2538" s="27">
        <f>Ugovori_OPULJP[[#This Row],[Bespovratna sredstva - Ukupno (EU+Nac) HRK
= Ukupna ugovorena vrijednost bespovratnih sredstava]]*Ugovori_OPULJP[[#This Row],[EU STOPA SUFINANCIRANJA %
EU CO-FINANCING RATE %]]</f>
        <v>3348817.2415</v>
      </c>
      <c r="P2538" s="27">
        <f>Ugovori_OPULJP[[#This Row],[Bespovratna sredstva - Ukupno (EU+Nac) HRK
= Ukupna ugovorena vrijednost bespovratnih sredstava]]*Ugovori_OPULJP[[#This Row],[STOPA NACIONALNOG SUFINANCIRANJA %]]</f>
        <v>590967.74849999999</v>
      </c>
      <c r="Q2538" s="27">
        <v>3939784.99</v>
      </c>
      <c r="R2538" s="27">
        <v>0</v>
      </c>
      <c r="S2538" s="27">
        <v>0</v>
      </c>
      <c r="T2538" s="20">
        <f>Ugovori_OPULJP[[#This Row],[Bespovratna sredstva - Ukupno (EU+Nac) HRK
= Ukupna ugovorena vrijednost bespovratnih sredstava]]+Ugovori_OPULJP[[#This Row],[Javni doprinos korisnika - HRK]]+Ugovori_OPULJP[[#This Row],[Privatni doprinos korisnika - HRK]]</f>
        <v>3939784.99</v>
      </c>
      <c r="U2538" s="17" t="s">
        <v>8598</v>
      </c>
      <c r="V2538" s="17" t="s">
        <v>8599</v>
      </c>
      <c r="W2538" s="41" t="s">
        <v>8856</v>
      </c>
      <c r="X2538" s="35" t="s">
        <v>8601</v>
      </c>
      <c r="Y2538" s="11"/>
    </row>
    <row r="2539" spans="1:25" ht="293.25" x14ac:dyDescent="0.2">
      <c r="A2539" s="33" t="s">
        <v>8857</v>
      </c>
      <c r="B2539" s="36" t="s">
        <v>8594</v>
      </c>
      <c r="C2539" s="35" t="s">
        <v>8595</v>
      </c>
      <c r="D2539" s="35" t="s">
        <v>8828</v>
      </c>
      <c r="E2539" s="17" t="s">
        <v>231</v>
      </c>
      <c r="F2539" s="37" t="s">
        <v>8858</v>
      </c>
      <c r="G2539" s="37" t="s">
        <v>8656</v>
      </c>
      <c r="H2539" s="19">
        <v>43899</v>
      </c>
      <c r="I2539" s="19">
        <v>44994</v>
      </c>
      <c r="J2539" s="19" t="str">
        <f ca="1">IF(Ugovori_OPULJP[[#This Row],[DATUM ZAVRŠETKA OPERACIJE]]&lt;TODAY(),"završen","u provedbi")</f>
        <v>u provedbi</v>
      </c>
      <c r="K2539" s="18" t="s">
        <v>30</v>
      </c>
      <c r="L2539" s="18" t="s">
        <v>31</v>
      </c>
      <c r="M2539" s="42">
        <v>0.85</v>
      </c>
      <c r="N2539" s="42">
        <v>0.15</v>
      </c>
      <c r="O2539" s="27">
        <f>Ugovori_OPULJP[[#This Row],[Bespovratna sredstva - Ukupno (EU+Nac) HRK
= Ukupna ugovorena vrijednost bespovratnih sredstava]]*Ugovori_OPULJP[[#This Row],[EU STOPA SUFINANCIRANJA %
EU CO-FINANCING RATE %]]</f>
        <v>3192940.4844999998</v>
      </c>
      <c r="P2539" s="27">
        <f>Ugovori_OPULJP[[#This Row],[Bespovratna sredstva - Ukupno (EU+Nac) HRK
= Ukupna ugovorena vrijednost bespovratnih sredstava]]*Ugovori_OPULJP[[#This Row],[STOPA NACIONALNOG SUFINANCIRANJA %]]</f>
        <v>563460.08549999993</v>
      </c>
      <c r="Q2539" s="27">
        <v>3756400.57</v>
      </c>
      <c r="R2539" s="27">
        <v>0</v>
      </c>
      <c r="S2539" s="27">
        <v>0</v>
      </c>
      <c r="T2539" s="20">
        <f>Ugovori_OPULJP[[#This Row],[Bespovratna sredstva - Ukupno (EU+Nac) HRK
= Ukupna ugovorena vrijednost bespovratnih sredstava]]+Ugovori_OPULJP[[#This Row],[Javni doprinos korisnika - HRK]]+Ugovori_OPULJP[[#This Row],[Privatni doprinos korisnika - HRK]]</f>
        <v>3756400.57</v>
      </c>
      <c r="U2539" s="17" t="s">
        <v>8598</v>
      </c>
      <c r="V2539" s="17" t="s">
        <v>8599</v>
      </c>
      <c r="W2539" s="41" t="s">
        <v>8859</v>
      </c>
      <c r="X2539" s="35" t="s">
        <v>8601</v>
      </c>
      <c r="Y2539" s="11"/>
    </row>
    <row r="2540" spans="1:25" ht="280.5" x14ac:dyDescent="0.2">
      <c r="A2540" s="33" t="s">
        <v>8860</v>
      </c>
      <c r="B2540" s="36" t="s">
        <v>8594</v>
      </c>
      <c r="C2540" s="35" t="s">
        <v>8595</v>
      </c>
      <c r="D2540" s="35" t="s">
        <v>8828</v>
      </c>
      <c r="E2540" s="17" t="s">
        <v>231</v>
      </c>
      <c r="F2540" s="37" t="s">
        <v>8861</v>
      </c>
      <c r="G2540" s="37" t="s">
        <v>8605</v>
      </c>
      <c r="H2540" s="19">
        <v>43899</v>
      </c>
      <c r="I2540" s="19">
        <v>44994</v>
      </c>
      <c r="J2540" s="19" t="str">
        <f ca="1">IF(Ugovori_OPULJP[[#This Row],[DATUM ZAVRŠETKA OPERACIJE]]&lt;TODAY(),"završen","u provedbi")</f>
        <v>u provedbi</v>
      </c>
      <c r="K2540" s="18" t="s">
        <v>31</v>
      </c>
      <c r="L2540" s="18" t="s">
        <v>31</v>
      </c>
      <c r="M2540" s="42">
        <v>0.85</v>
      </c>
      <c r="N2540" s="42">
        <v>0.15</v>
      </c>
      <c r="O2540" s="27">
        <f>Ugovori_OPULJP[[#This Row],[Bespovratna sredstva - Ukupno (EU+Nac) HRK
= Ukupna ugovorena vrijednost bespovratnih sredstava]]*Ugovori_OPULJP[[#This Row],[EU STOPA SUFINANCIRANJA %
EU CO-FINANCING RATE %]]</f>
        <v>3130881.1514999997</v>
      </c>
      <c r="P2540" s="27">
        <f>Ugovori_OPULJP[[#This Row],[Bespovratna sredstva - Ukupno (EU+Nac) HRK
= Ukupna ugovorena vrijednost bespovratnih sredstava]]*Ugovori_OPULJP[[#This Row],[STOPA NACIONALNOG SUFINANCIRANJA %]]</f>
        <v>552508.43849999993</v>
      </c>
      <c r="Q2540" s="27">
        <v>3683389.59</v>
      </c>
      <c r="R2540" s="27">
        <v>0</v>
      </c>
      <c r="S2540" s="27">
        <v>0</v>
      </c>
      <c r="T2540" s="20">
        <f>Ugovori_OPULJP[[#This Row],[Bespovratna sredstva - Ukupno (EU+Nac) HRK
= Ukupna ugovorena vrijednost bespovratnih sredstava]]+Ugovori_OPULJP[[#This Row],[Javni doprinos korisnika - HRK]]+Ugovori_OPULJP[[#This Row],[Privatni doprinos korisnika - HRK]]</f>
        <v>3683389.59</v>
      </c>
      <c r="U2540" s="17" t="s">
        <v>8598</v>
      </c>
      <c r="V2540" s="17" t="s">
        <v>8599</v>
      </c>
      <c r="W2540" s="41" t="s">
        <v>8862</v>
      </c>
      <c r="X2540" s="35" t="s">
        <v>8601</v>
      </c>
      <c r="Y2540" s="11"/>
    </row>
    <row r="2541" spans="1:25" ht="267.75" x14ac:dyDescent="0.2">
      <c r="A2541" s="33" t="s">
        <v>8863</v>
      </c>
      <c r="B2541" s="36" t="s">
        <v>8594</v>
      </c>
      <c r="C2541" s="35" t="s">
        <v>8595</v>
      </c>
      <c r="D2541" s="35" t="s">
        <v>8828</v>
      </c>
      <c r="E2541" s="17" t="s">
        <v>231</v>
      </c>
      <c r="F2541" s="37" t="s">
        <v>8864</v>
      </c>
      <c r="G2541" s="37" t="s">
        <v>8735</v>
      </c>
      <c r="H2541" s="19">
        <v>43899</v>
      </c>
      <c r="I2541" s="19">
        <v>44994</v>
      </c>
      <c r="J2541" s="19" t="str">
        <f ca="1">IF(Ugovori_OPULJP[[#This Row],[DATUM ZAVRŠETKA OPERACIJE]]&lt;TODAY(),"završen","u provedbi")</f>
        <v>u provedbi</v>
      </c>
      <c r="K2541" s="18" t="s">
        <v>8865</v>
      </c>
      <c r="L2541" s="18" t="s">
        <v>31</v>
      </c>
      <c r="M2541" s="42">
        <v>0.85</v>
      </c>
      <c r="N2541" s="42">
        <v>0.15</v>
      </c>
      <c r="O2541" s="27">
        <f>Ugovori_OPULJP[[#This Row],[Bespovratna sredstva - Ukupno (EU+Nac) HRK
= Ukupna ugovorena vrijednost bespovratnih sredstava]]*Ugovori_OPULJP[[#This Row],[EU STOPA SUFINANCIRANJA %
EU CO-FINANCING RATE %]]</f>
        <v>3198888.6995000001</v>
      </c>
      <c r="P2541" s="27">
        <f>Ugovori_OPULJP[[#This Row],[Bespovratna sredstva - Ukupno (EU+Nac) HRK
= Ukupna ugovorena vrijednost bespovratnih sredstava]]*Ugovori_OPULJP[[#This Row],[STOPA NACIONALNOG SUFINANCIRANJA %]]</f>
        <v>564509.77049999998</v>
      </c>
      <c r="Q2541" s="27">
        <v>3763398.47</v>
      </c>
      <c r="R2541" s="27">
        <v>0</v>
      </c>
      <c r="S2541" s="27">
        <v>0</v>
      </c>
      <c r="T2541" s="20">
        <f>Ugovori_OPULJP[[#This Row],[Bespovratna sredstva - Ukupno (EU+Nac) HRK
= Ukupna ugovorena vrijednost bespovratnih sredstava]]+Ugovori_OPULJP[[#This Row],[Javni doprinos korisnika - HRK]]+Ugovori_OPULJP[[#This Row],[Privatni doprinos korisnika - HRK]]</f>
        <v>3763398.47</v>
      </c>
      <c r="U2541" s="17" t="s">
        <v>8598</v>
      </c>
      <c r="V2541" s="17" t="s">
        <v>8599</v>
      </c>
      <c r="W2541" s="41" t="s">
        <v>8866</v>
      </c>
      <c r="X2541" s="35" t="s">
        <v>8601</v>
      </c>
      <c r="Y2541" s="11"/>
    </row>
    <row r="2542" spans="1:25" ht="306" x14ac:dyDescent="0.2">
      <c r="A2542" s="33" t="s">
        <v>8867</v>
      </c>
      <c r="B2542" s="36" t="s">
        <v>8594</v>
      </c>
      <c r="C2542" s="35" t="s">
        <v>8595</v>
      </c>
      <c r="D2542" s="35" t="s">
        <v>8828</v>
      </c>
      <c r="E2542" s="17" t="s">
        <v>231</v>
      </c>
      <c r="F2542" s="37" t="s">
        <v>8868</v>
      </c>
      <c r="G2542" s="37" t="s">
        <v>8624</v>
      </c>
      <c r="H2542" s="19">
        <v>43899</v>
      </c>
      <c r="I2542" s="19">
        <v>44994</v>
      </c>
      <c r="J2542" s="19" t="str">
        <f ca="1">IF(Ugovori_OPULJP[[#This Row],[DATUM ZAVRŠETKA OPERACIJE]]&lt;TODAY(),"završen","u provedbi")</f>
        <v>u provedbi</v>
      </c>
      <c r="K2542" s="18" t="s">
        <v>30</v>
      </c>
      <c r="L2542" s="18" t="s">
        <v>31</v>
      </c>
      <c r="M2542" s="42">
        <v>0.85</v>
      </c>
      <c r="N2542" s="42">
        <v>0.15</v>
      </c>
      <c r="O2542" s="27">
        <f>Ugovori_OPULJP[[#This Row],[Bespovratna sredstva - Ukupno (EU+Nac) HRK
= Ukupna ugovorena vrijednost bespovratnih sredstava]]*Ugovori_OPULJP[[#This Row],[EU STOPA SUFINANCIRANJA %
EU CO-FINANCING RATE %]]</f>
        <v>3234917.9044999997</v>
      </c>
      <c r="P2542" s="27">
        <f>Ugovori_OPULJP[[#This Row],[Bespovratna sredstva - Ukupno (EU+Nac) HRK
= Ukupna ugovorena vrijednost bespovratnih sredstava]]*Ugovori_OPULJP[[#This Row],[STOPA NACIONALNOG SUFINANCIRANJA %]]</f>
        <v>570867.86549999996</v>
      </c>
      <c r="Q2542" s="27">
        <v>3805785.77</v>
      </c>
      <c r="R2542" s="27">
        <v>0</v>
      </c>
      <c r="S2542" s="27">
        <v>0</v>
      </c>
      <c r="T2542" s="20">
        <f>Ugovori_OPULJP[[#This Row],[Bespovratna sredstva - Ukupno (EU+Nac) HRK
= Ukupna ugovorena vrijednost bespovratnih sredstava]]+Ugovori_OPULJP[[#This Row],[Javni doprinos korisnika - HRK]]+Ugovori_OPULJP[[#This Row],[Privatni doprinos korisnika - HRK]]</f>
        <v>3805785.77</v>
      </c>
      <c r="U2542" s="17" t="s">
        <v>8598</v>
      </c>
      <c r="V2542" s="17" t="s">
        <v>8599</v>
      </c>
      <c r="W2542" s="41" t="s">
        <v>8869</v>
      </c>
      <c r="X2542" s="35" t="s">
        <v>8601</v>
      </c>
      <c r="Y2542" s="11"/>
    </row>
    <row r="2543" spans="1:25" ht="102" x14ac:dyDescent="0.2">
      <c r="A2543" s="33" t="s">
        <v>8870</v>
      </c>
      <c r="B2543" s="36" t="s">
        <v>8594</v>
      </c>
      <c r="C2543" s="35" t="s">
        <v>8595</v>
      </c>
      <c r="D2543" s="35" t="s">
        <v>8828</v>
      </c>
      <c r="E2543" s="17" t="s">
        <v>231</v>
      </c>
      <c r="F2543" s="37" t="s">
        <v>8871</v>
      </c>
      <c r="G2543" s="37" t="s">
        <v>8691</v>
      </c>
      <c r="H2543" s="19">
        <v>43899</v>
      </c>
      <c r="I2543" s="19">
        <v>44994</v>
      </c>
      <c r="J2543" s="19" t="str">
        <f ca="1">IF(Ugovori_OPULJP[[#This Row],[DATUM ZAVRŠETKA OPERACIJE]]&lt;TODAY(),"završen","u provedbi")</f>
        <v>u provedbi</v>
      </c>
      <c r="K2543" s="18" t="s">
        <v>8389</v>
      </c>
      <c r="L2543" s="18" t="s">
        <v>31</v>
      </c>
      <c r="M2543" s="42">
        <v>0.85</v>
      </c>
      <c r="N2543" s="42">
        <v>0.15</v>
      </c>
      <c r="O2543" s="27">
        <f>Ugovori_OPULJP[[#This Row],[Bespovratna sredstva - Ukupno (EU+Nac) HRK
= Ukupna ugovorena vrijednost bespovratnih sredstava]]*Ugovori_OPULJP[[#This Row],[EU STOPA SUFINANCIRANJA %
EU CO-FINANCING RATE %]]</f>
        <v>2879293.5870000003</v>
      </c>
      <c r="P2543" s="27">
        <f>Ugovori_OPULJP[[#This Row],[Bespovratna sredstva - Ukupno (EU+Nac) HRK
= Ukupna ugovorena vrijednost bespovratnih sredstava]]*Ugovori_OPULJP[[#This Row],[STOPA NACIONALNOG SUFINANCIRANJA %]]</f>
        <v>508110.63300000003</v>
      </c>
      <c r="Q2543" s="27">
        <v>3387404.22</v>
      </c>
      <c r="R2543" s="27">
        <v>0</v>
      </c>
      <c r="S2543" s="27">
        <v>0</v>
      </c>
      <c r="T2543" s="20">
        <f>Ugovori_OPULJP[[#This Row],[Bespovratna sredstva - Ukupno (EU+Nac) HRK
= Ukupna ugovorena vrijednost bespovratnih sredstava]]+Ugovori_OPULJP[[#This Row],[Javni doprinos korisnika - HRK]]+Ugovori_OPULJP[[#This Row],[Privatni doprinos korisnika - HRK]]</f>
        <v>3387404.22</v>
      </c>
      <c r="U2543" s="17" t="s">
        <v>8598</v>
      </c>
      <c r="V2543" s="17" t="s">
        <v>8599</v>
      </c>
      <c r="W2543" s="41" t="s">
        <v>8872</v>
      </c>
      <c r="X2543" s="35" t="s">
        <v>8601</v>
      </c>
      <c r="Y2543" s="11"/>
    </row>
    <row r="2544" spans="1:25" ht="242.25" x14ac:dyDescent="0.2">
      <c r="A2544" s="33" t="s">
        <v>8873</v>
      </c>
      <c r="B2544" s="36" t="s">
        <v>8594</v>
      </c>
      <c r="C2544" s="35" t="s">
        <v>8595</v>
      </c>
      <c r="D2544" s="35" t="s">
        <v>8828</v>
      </c>
      <c r="E2544" s="17" t="s">
        <v>231</v>
      </c>
      <c r="F2544" s="37" t="s">
        <v>8874</v>
      </c>
      <c r="G2544" s="37" t="s">
        <v>8819</v>
      </c>
      <c r="H2544" s="19">
        <v>43899</v>
      </c>
      <c r="I2544" s="19">
        <v>44994</v>
      </c>
      <c r="J2544" s="19" t="str">
        <f ca="1">IF(Ugovori_OPULJP[[#This Row],[DATUM ZAVRŠETKA OPERACIJE]]&lt;TODAY(),"završen","u provedbi")</f>
        <v>u provedbi</v>
      </c>
      <c r="K2544" s="18" t="s">
        <v>198</v>
      </c>
      <c r="L2544" s="18" t="s">
        <v>198</v>
      </c>
      <c r="M2544" s="42">
        <v>0.85</v>
      </c>
      <c r="N2544" s="42">
        <v>0.15</v>
      </c>
      <c r="O2544" s="27">
        <f>Ugovori_OPULJP[[#This Row],[Bespovratna sredstva - Ukupno (EU+Nac) HRK
= Ukupna ugovorena vrijednost bespovratnih sredstava]]*Ugovori_OPULJP[[#This Row],[EU STOPA SUFINANCIRANJA %
EU CO-FINANCING RATE %]]</f>
        <v>2863831.9424999999</v>
      </c>
      <c r="P2544" s="27">
        <f>Ugovori_OPULJP[[#This Row],[Bespovratna sredstva - Ukupno (EU+Nac) HRK
= Ukupna ugovorena vrijednost bespovratnih sredstava]]*Ugovori_OPULJP[[#This Row],[STOPA NACIONALNOG SUFINANCIRANJA %]]</f>
        <v>505382.10749999993</v>
      </c>
      <c r="Q2544" s="27">
        <v>3369214.05</v>
      </c>
      <c r="R2544" s="27">
        <v>0</v>
      </c>
      <c r="S2544" s="27">
        <v>0</v>
      </c>
      <c r="T2544" s="20">
        <f>Ugovori_OPULJP[[#This Row],[Bespovratna sredstva - Ukupno (EU+Nac) HRK
= Ukupna ugovorena vrijednost bespovratnih sredstava]]+Ugovori_OPULJP[[#This Row],[Javni doprinos korisnika - HRK]]+Ugovori_OPULJP[[#This Row],[Privatni doprinos korisnika - HRK]]</f>
        <v>3369214.05</v>
      </c>
      <c r="U2544" s="17" t="s">
        <v>8598</v>
      </c>
      <c r="V2544" s="17" t="s">
        <v>8599</v>
      </c>
      <c r="W2544" s="41" t="s">
        <v>8875</v>
      </c>
      <c r="X2544" s="35" t="s">
        <v>8601</v>
      </c>
      <c r="Y2544" s="11"/>
    </row>
    <row r="2545" spans="1:25" ht="102" customHeight="1" x14ac:dyDescent="0.2">
      <c r="A2545" s="33" t="s">
        <v>8876</v>
      </c>
      <c r="B2545" s="36" t="s">
        <v>8594</v>
      </c>
      <c r="C2545" s="35" t="s">
        <v>8595</v>
      </c>
      <c r="D2545" s="35" t="s">
        <v>8828</v>
      </c>
      <c r="E2545" s="17" t="s">
        <v>231</v>
      </c>
      <c r="F2545" s="37" t="s">
        <v>8877</v>
      </c>
      <c r="G2545" s="37" t="s">
        <v>8668</v>
      </c>
      <c r="H2545" s="19">
        <v>43899</v>
      </c>
      <c r="I2545" s="19">
        <v>44994</v>
      </c>
      <c r="J2545" s="19" t="str">
        <f ca="1">IF(Ugovori_OPULJP[[#This Row],[DATUM ZAVRŠETKA OPERACIJE]]&lt;TODAY(),"završen","u provedbi")</f>
        <v>u provedbi</v>
      </c>
      <c r="K2545" s="18" t="s">
        <v>4538</v>
      </c>
      <c r="L2545" s="18" t="s">
        <v>31</v>
      </c>
      <c r="M2545" s="42">
        <v>0.85</v>
      </c>
      <c r="N2545" s="42">
        <v>0.15</v>
      </c>
      <c r="O2545" s="27">
        <f>Ugovori_OPULJP[[#This Row],[Bespovratna sredstva - Ukupno (EU+Nac) HRK
= Ukupna ugovorena vrijednost bespovratnih sredstava]]*Ugovori_OPULJP[[#This Row],[EU STOPA SUFINANCIRANJA %
EU CO-FINANCING RATE %]]</f>
        <v>3167424.3514999999</v>
      </c>
      <c r="P2545" s="27">
        <f>Ugovori_OPULJP[[#This Row],[Bespovratna sredstva - Ukupno (EU+Nac) HRK
= Ukupna ugovorena vrijednost bespovratnih sredstava]]*Ugovori_OPULJP[[#This Row],[STOPA NACIONALNOG SUFINANCIRANJA %]]</f>
        <v>558957.23849999998</v>
      </c>
      <c r="Q2545" s="27">
        <v>3726381.59</v>
      </c>
      <c r="R2545" s="27">
        <v>0</v>
      </c>
      <c r="S2545" s="27">
        <v>0</v>
      </c>
      <c r="T2545" s="20">
        <f>Ugovori_OPULJP[[#This Row],[Bespovratna sredstva - Ukupno (EU+Nac) HRK
= Ukupna ugovorena vrijednost bespovratnih sredstava]]+Ugovori_OPULJP[[#This Row],[Javni doprinos korisnika - HRK]]+Ugovori_OPULJP[[#This Row],[Privatni doprinos korisnika - HRK]]</f>
        <v>3726381.59</v>
      </c>
      <c r="U2545" s="17" t="s">
        <v>8598</v>
      </c>
      <c r="V2545" s="17" t="s">
        <v>8599</v>
      </c>
      <c r="W2545" s="41" t="s">
        <v>8878</v>
      </c>
      <c r="X2545" s="35" t="s">
        <v>8601</v>
      </c>
      <c r="Y2545" s="11"/>
    </row>
    <row r="2546" spans="1:25" ht="280.5" x14ac:dyDescent="0.2">
      <c r="A2546" s="33" t="s">
        <v>8879</v>
      </c>
      <c r="B2546" s="36" t="s">
        <v>8594</v>
      </c>
      <c r="C2546" s="35" t="s">
        <v>8595</v>
      </c>
      <c r="D2546" s="35" t="s">
        <v>8828</v>
      </c>
      <c r="E2546" s="17" t="s">
        <v>231</v>
      </c>
      <c r="F2546" s="37" t="s">
        <v>8880</v>
      </c>
      <c r="G2546" s="37" t="s">
        <v>8766</v>
      </c>
      <c r="H2546" s="19">
        <v>43899</v>
      </c>
      <c r="I2546" s="19">
        <v>44994</v>
      </c>
      <c r="J2546" s="19" t="str">
        <f ca="1">IF(Ugovori_OPULJP[[#This Row],[DATUM ZAVRŠETKA OPERACIJE]]&lt;TODAY(),"završen","u provedbi")</f>
        <v>u provedbi</v>
      </c>
      <c r="K2546" s="18" t="s">
        <v>8881</v>
      </c>
      <c r="L2546" s="18" t="s">
        <v>31</v>
      </c>
      <c r="M2546" s="42">
        <v>0.85</v>
      </c>
      <c r="N2546" s="42">
        <v>0.15</v>
      </c>
      <c r="O2546" s="27">
        <f>Ugovori_OPULJP[[#This Row],[Bespovratna sredstva - Ukupno (EU+Nac) HRK
= Ukupna ugovorena vrijednost bespovratnih sredstava]]*Ugovori_OPULJP[[#This Row],[EU STOPA SUFINANCIRANJA %
EU CO-FINANCING RATE %]]</f>
        <v>2929984.6629999997</v>
      </c>
      <c r="P2546" s="27">
        <f>Ugovori_OPULJP[[#This Row],[Bespovratna sredstva - Ukupno (EU+Nac) HRK
= Ukupna ugovorena vrijednost bespovratnih sredstava]]*Ugovori_OPULJP[[#This Row],[STOPA NACIONALNOG SUFINANCIRANJA %]]</f>
        <v>517056.11699999997</v>
      </c>
      <c r="Q2546" s="27">
        <v>3447040.78</v>
      </c>
      <c r="R2546" s="27">
        <v>0</v>
      </c>
      <c r="S2546" s="27">
        <v>0</v>
      </c>
      <c r="T2546" s="20">
        <f>Ugovori_OPULJP[[#This Row],[Bespovratna sredstva - Ukupno (EU+Nac) HRK
= Ukupna ugovorena vrijednost bespovratnih sredstava]]+Ugovori_OPULJP[[#This Row],[Javni doprinos korisnika - HRK]]+Ugovori_OPULJP[[#This Row],[Privatni doprinos korisnika - HRK]]</f>
        <v>3447040.78</v>
      </c>
      <c r="U2546" s="17" t="s">
        <v>8598</v>
      </c>
      <c r="V2546" s="17" t="s">
        <v>8599</v>
      </c>
      <c r="W2546" s="41" t="s">
        <v>8882</v>
      </c>
      <c r="X2546" s="35" t="s">
        <v>8601</v>
      </c>
      <c r="Y2546" s="11"/>
    </row>
    <row r="2547" spans="1:25" ht="229.5" x14ac:dyDescent="0.2">
      <c r="A2547" s="33" t="s">
        <v>8883</v>
      </c>
      <c r="B2547" s="36" t="s">
        <v>8594</v>
      </c>
      <c r="C2547" s="35" t="s">
        <v>8595</v>
      </c>
      <c r="D2547" s="35" t="s">
        <v>8828</v>
      </c>
      <c r="E2547" s="17" t="s">
        <v>231</v>
      </c>
      <c r="F2547" s="37" t="s">
        <v>8884</v>
      </c>
      <c r="G2547" s="37" t="s">
        <v>8885</v>
      </c>
      <c r="H2547" s="19">
        <v>43899</v>
      </c>
      <c r="I2547" s="19">
        <v>44994</v>
      </c>
      <c r="J2547" s="19" t="str">
        <f ca="1">IF(Ugovori_OPULJP[[#This Row],[DATUM ZAVRŠETKA OPERACIJE]]&lt;TODAY(),"završen","u provedbi")</f>
        <v>u provedbi</v>
      </c>
      <c r="K2547" s="18" t="s">
        <v>248</v>
      </c>
      <c r="L2547" s="18" t="s">
        <v>248</v>
      </c>
      <c r="M2547" s="42">
        <v>0.85</v>
      </c>
      <c r="N2547" s="42">
        <v>0.15</v>
      </c>
      <c r="O2547" s="27">
        <f>Ugovori_OPULJP[[#This Row],[Bespovratna sredstva - Ukupno (EU+Nac) HRK
= Ukupna ugovorena vrijednost bespovratnih sredstava]]*Ugovori_OPULJP[[#This Row],[EU STOPA SUFINANCIRANJA %
EU CO-FINANCING RATE %]]</f>
        <v>3336948.7340000002</v>
      </c>
      <c r="P2547" s="27">
        <f>Ugovori_OPULJP[[#This Row],[Bespovratna sredstva - Ukupno (EU+Nac) HRK
= Ukupna ugovorena vrijednost bespovratnih sredstava]]*Ugovori_OPULJP[[#This Row],[STOPA NACIONALNOG SUFINANCIRANJA %]]</f>
        <v>588873.30599999998</v>
      </c>
      <c r="Q2547" s="27">
        <v>3925822.04</v>
      </c>
      <c r="R2547" s="27">
        <v>0</v>
      </c>
      <c r="S2547" s="27">
        <v>0</v>
      </c>
      <c r="T2547" s="20">
        <f>Ugovori_OPULJP[[#This Row],[Bespovratna sredstva - Ukupno (EU+Nac) HRK
= Ukupna ugovorena vrijednost bespovratnih sredstava]]+Ugovori_OPULJP[[#This Row],[Javni doprinos korisnika - HRK]]+Ugovori_OPULJP[[#This Row],[Privatni doprinos korisnika - HRK]]</f>
        <v>3925822.04</v>
      </c>
      <c r="U2547" s="17" t="s">
        <v>8598</v>
      </c>
      <c r="V2547" s="17" t="s">
        <v>8599</v>
      </c>
      <c r="W2547" s="41" t="s">
        <v>8886</v>
      </c>
      <c r="X2547" s="35" t="s">
        <v>8601</v>
      </c>
      <c r="Y2547" s="11"/>
    </row>
    <row r="2548" spans="1:25" ht="165.75" x14ac:dyDescent="0.2">
      <c r="A2548" s="33" t="s">
        <v>8887</v>
      </c>
      <c r="B2548" s="36" t="s">
        <v>8594</v>
      </c>
      <c r="C2548" s="35" t="s">
        <v>8595</v>
      </c>
      <c r="D2548" s="35" t="s">
        <v>8828</v>
      </c>
      <c r="E2548" s="17" t="s">
        <v>231</v>
      </c>
      <c r="F2548" s="37" t="s">
        <v>8888</v>
      </c>
      <c r="G2548" s="37" t="s">
        <v>8889</v>
      </c>
      <c r="H2548" s="19">
        <v>43899</v>
      </c>
      <c r="I2548" s="19">
        <v>44994</v>
      </c>
      <c r="J2548" s="19" t="str">
        <f ca="1">IF(Ugovori_OPULJP[[#This Row],[DATUM ZAVRŠETKA OPERACIJE]]&lt;TODAY(),"završen","u provedbi")</f>
        <v>u provedbi</v>
      </c>
      <c r="K2548" s="18" t="s">
        <v>102</v>
      </c>
      <c r="L2548" s="18" t="s">
        <v>102</v>
      </c>
      <c r="M2548" s="42">
        <v>0.85</v>
      </c>
      <c r="N2548" s="42">
        <v>0.15</v>
      </c>
      <c r="O2548" s="27">
        <f>Ugovori_OPULJP[[#This Row],[Bespovratna sredstva - Ukupno (EU+Nac) HRK
= Ukupna ugovorena vrijednost bespovratnih sredstava]]*Ugovori_OPULJP[[#This Row],[EU STOPA SUFINANCIRANJA %
EU CO-FINANCING RATE %]]</f>
        <v>3393017.5049999999</v>
      </c>
      <c r="P2548" s="27">
        <f>Ugovori_OPULJP[[#This Row],[Bespovratna sredstva - Ukupno (EU+Nac) HRK
= Ukupna ugovorena vrijednost bespovratnih sredstava]]*Ugovori_OPULJP[[#This Row],[STOPA NACIONALNOG SUFINANCIRANJA %]]</f>
        <v>598767.79499999993</v>
      </c>
      <c r="Q2548" s="27">
        <v>3991785.3</v>
      </c>
      <c r="R2548" s="27">
        <v>0</v>
      </c>
      <c r="S2548" s="27">
        <v>0</v>
      </c>
      <c r="T2548" s="20">
        <f>Ugovori_OPULJP[[#This Row],[Bespovratna sredstva - Ukupno (EU+Nac) HRK
= Ukupna ugovorena vrijednost bespovratnih sredstava]]+Ugovori_OPULJP[[#This Row],[Javni doprinos korisnika - HRK]]+Ugovori_OPULJP[[#This Row],[Privatni doprinos korisnika - HRK]]</f>
        <v>3991785.3</v>
      </c>
      <c r="U2548" s="17" t="s">
        <v>8598</v>
      </c>
      <c r="V2548" s="17" t="s">
        <v>8599</v>
      </c>
      <c r="W2548" s="41" t="s">
        <v>8890</v>
      </c>
      <c r="X2548" s="35" t="s">
        <v>8601</v>
      </c>
      <c r="Y2548" s="11"/>
    </row>
    <row r="2549" spans="1:25" ht="216.75" x14ac:dyDescent="0.2">
      <c r="A2549" s="33" t="s">
        <v>8891</v>
      </c>
      <c r="B2549" s="36" t="s">
        <v>8594</v>
      </c>
      <c r="C2549" s="35" t="s">
        <v>8595</v>
      </c>
      <c r="D2549" s="35" t="s">
        <v>8828</v>
      </c>
      <c r="E2549" s="17" t="s">
        <v>231</v>
      </c>
      <c r="F2549" s="37" t="s">
        <v>8892</v>
      </c>
      <c r="G2549" s="37" t="s">
        <v>8628</v>
      </c>
      <c r="H2549" s="19">
        <v>43899</v>
      </c>
      <c r="I2549" s="19">
        <v>44874</v>
      </c>
      <c r="J2549" s="19" t="str">
        <f ca="1">IF(Ugovori_OPULJP[[#This Row],[DATUM ZAVRŠETKA OPERACIJE]]&lt;TODAY(),"završen","u provedbi")</f>
        <v>u provedbi</v>
      </c>
      <c r="K2549" s="18" t="s">
        <v>31</v>
      </c>
      <c r="L2549" s="18" t="s">
        <v>31</v>
      </c>
      <c r="M2549" s="42">
        <v>0.85</v>
      </c>
      <c r="N2549" s="42">
        <v>0.15</v>
      </c>
      <c r="O2549" s="27">
        <f>Ugovori_OPULJP[[#This Row],[Bespovratna sredstva - Ukupno (EU+Nac) HRK
= Ukupna ugovorena vrijednost bespovratnih sredstava]]*Ugovori_OPULJP[[#This Row],[EU STOPA SUFINANCIRANJA %
EU CO-FINANCING RATE %]]</f>
        <v>3393602.3645000001</v>
      </c>
      <c r="P2549" s="27">
        <f>Ugovori_OPULJP[[#This Row],[Bespovratna sredstva - Ukupno (EU+Nac) HRK
= Ukupna ugovorena vrijednost bespovratnih sredstava]]*Ugovori_OPULJP[[#This Row],[STOPA NACIONALNOG SUFINANCIRANJA %]]</f>
        <v>598871.00549999997</v>
      </c>
      <c r="Q2549" s="27">
        <v>3992473.37</v>
      </c>
      <c r="R2549" s="27">
        <v>0</v>
      </c>
      <c r="S2549" s="27">
        <v>0</v>
      </c>
      <c r="T2549" s="20">
        <f>Ugovori_OPULJP[[#This Row],[Bespovratna sredstva - Ukupno (EU+Nac) HRK
= Ukupna ugovorena vrijednost bespovratnih sredstava]]+Ugovori_OPULJP[[#This Row],[Javni doprinos korisnika - HRK]]+Ugovori_OPULJP[[#This Row],[Privatni doprinos korisnika - HRK]]</f>
        <v>3992473.37</v>
      </c>
      <c r="U2549" s="17" t="s">
        <v>8598</v>
      </c>
      <c r="V2549" s="17" t="s">
        <v>8599</v>
      </c>
      <c r="W2549" s="41" t="s">
        <v>8893</v>
      </c>
      <c r="X2549" s="35" t="s">
        <v>8601</v>
      </c>
      <c r="Y2549" s="11"/>
    </row>
    <row r="2550" spans="1:25" ht="267.75" x14ac:dyDescent="0.2">
      <c r="A2550" s="33" t="s">
        <v>8894</v>
      </c>
      <c r="B2550" s="36" t="s">
        <v>8594</v>
      </c>
      <c r="C2550" s="35" t="s">
        <v>8595</v>
      </c>
      <c r="D2550" s="35" t="s">
        <v>8828</v>
      </c>
      <c r="E2550" s="17" t="s">
        <v>231</v>
      </c>
      <c r="F2550" s="37" t="s">
        <v>8895</v>
      </c>
      <c r="G2550" s="37" t="s">
        <v>8710</v>
      </c>
      <c r="H2550" s="19">
        <v>43899</v>
      </c>
      <c r="I2550" s="19">
        <v>44994</v>
      </c>
      <c r="J2550" s="19" t="str">
        <f ca="1">IF(Ugovori_OPULJP[[#This Row],[DATUM ZAVRŠETKA OPERACIJE]]&lt;TODAY(),"završen","u provedbi")</f>
        <v>u provedbi</v>
      </c>
      <c r="K2550" s="18" t="s">
        <v>248</v>
      </c>
      <c r="L2550" s="18" t="s">
        <v>248</v>
      </c>
      <c r="M2550" s="42">
        <v>0.85</v>
      </c>
      <c r="N2550" s="42">
        <v>0.15</v>
      </c>
      <c r="O2550" s="27">
        <f>Ugovori_OPULJP[[#This Row],[Bespovratna sredstva - Ukupno (EU+Nac) HRK
= Ukupna ugovorena vrijednost bespovratnih sredstava]]*Ugovori_OPULJP[[#This Row],[EU STOPA SUFINANCIRANJA %
EU CO-FINANCING RATE %]]</f>
        <v>2820861.0765</v>
      </c>
      <c r="P2550" s="27">
        <f>Ugovori_OPULJP[[#This Row],[Bespovratna sredstva - Ukupno (EU+Nac) HRK
= Ukupna ugovorena vrijednost bespovratnih sredstava]]*Ugovori_OPULJP[[#This Row],[STOPA NACIONALNOG SUFINANCIRANJA %]]</f>
        <v>497799.01349999994</v>
      </c>
      <c r="Q2550" s="27">
        <v>3318660.09</v>
      </c>
      <c r="R2550" s="27">
        <v>0</v>
      </c>
      <c r="S2550" s="27">
        <v>0</v>
      </c>
      <c r="T2550" s="20">
        <f>Ugovori_OPULJP[[#This Row],[Bespovratna sredstva - Ukupno (EU+Nac) HRK
= Ukupna ugovorena vrijednost bespovratnih sredstava]]+Ugovori_OPULJP[[#This Row],[Javni doprinos korisnika - HRK]]+Ugovori_OPULJP[[#This Row],[Privatni doprinos korisnika - HRK]]</f>
        <v>3318660.09</v>
      </c>
      <c r="U2550" s="17" t="s">
        <v>8598</v>
      </c>
      <c r="V2550" s="17" t="s">
        <v>8599</v>
      </c>
      <c r="W2550" s="41" t="s">
        <v>8896</v>
      </c>
      <c r="X2550" s="35" t="s">
        <v>8601</v>
      </c>
      <c r="Y2550" s="11"/>
    </row>
    <row r="2551" spans="1:25" ht="293.25" x14ac:dyDescent="0.2">
      <c r="A2551" s="33" t="s">
        <v>8897</v>
      </c>
      <c r="B2551" s="36" t="s">
        <v>8594</v>
      </c>
      <c r="C2551" s="35" t="s">
        <v>8595</v>
      </c>
      <c r="D2551" s="35" t="s">
        <v>8828</v>
      </c>
      <c r="E2551" s="17" t="s">
        <v>231</v>
      </c>
      <c r="F2551" s="37" t="s">
        <v>8898</v>
      </c>
      <c r="G2551" s="37" t="s">
        <v>8779</v>
      </c>
      <c r="H2551" s="19">
        <v>43899</v>
      </c>
      <c r="I2551" s="19">
        <v>44994</v>
      </c>
      <c r="J2551" s="19" t="str">
        <f ca="1">IF(Ugovori_OPULJP[[#This Row],[DATUM ZAVRŠETKA OPERACIJE]]&lt;TODAY(),"završen","u provedbi")</f>
        <v>u provedbi</v>
      </c>
      <c r="K2551" s="18" t="s">
        <v>2414</v>
      </c>
      <c r="L2551" s="18" t="s">
        <v>77</v>
      </c>
      <c r="M2551" s="42">
        <v>0.85</v>
      </c>
      <c r="N2551" s="42">
        <v>0.15</v>
      </c>
      <c r="O2551" s="27">
        <f>Ugovori_OPULJP[[#This Row],[Bespovratna sredstva - Ukupno (EU+Nac) HRK
= Ukupna ugovorena vrijednost bespovratnih sredstava]]*Ugovori_OPULJP[[#This Row],[EU STOPA SUFINANCIRANJA %
EU CO-FINANCING RATE %]]</f>
        <v>2714718.44</v>
      </c>
      <c r="P2551" s="27">
        <f>Ugovori_OPULJP[[#This Row],[Bespovratna sredstva - Ukupno (EU+Nac) HRK
= Ukupna ugovorena vrijednost bespovratnih sredstava]]*Ugovori_OPULJP[[#This Row],[STOPA NACIONALNOG SUFINANCIRANJA %]]</f>
        <v>479067.95999999996</v>
      </c>
      <c r="Q2551" s="27">
        <v>3193786.4</v>
      </c>
      <c r="R2551" s="27">
        <v>0</v>
      </c>
      <c r="S2551" s="27">
        <v>0</v>
      </c>
      <c r="T2551" s="20">
        <f>Ugovori_OPULJP[[#This Row],[Bespovratna sredstva - Ukupno (EU+Nac) HRK
= Ukupna ugovorena vrijednost bespovratnih sredstava]]+Ugovori_OPULJP[[#This Row],[Javni doprinos korisnika - HRK]]+Ugovori_OPULJP[[#This Row],[Privatni doprinos korisnika - HRK]]</f>
        <v>3193786.4</v>
      </c>
      <c r="U2551" s="17" t="s">
        <v>8598</v>
      </c>
      <c r="V2551" s="17" t="s">
        <v>8599</v>
      </c>
      <c r="W2551" s="41" t="s">
        <v>8899</v>
      </c>
      <c r="X2551" s="35" t="s">
        <v>8601</v>
      </c>
      <c r="Y2551" s="11"/>
    </row>
    <row r="2552" spans="1:25" ht="255" x14ac:dyDescent="0.2">
      <c r="A2552" s="33" t="s">
        <v>8900</v>
      </c>
      <c r="B2552" s="36" t="s">
        <v>8594</v>
      </c>
      <c r="C2552" s="35" t="s">
        <v>8595</v>
      </c>
      <c r="D2552" s="35" t="s">
        <v>8828</v>
      </c>
      <c r="E2552" s="17" t="s">
        <v>231</v>
      </c>
      <c r="F2552" s="37" t="s">
        <v>8901</v>
      </c>
      <c r="G2552" s="37" t="s">
        <v>8902</v>
      </c>
      <c r="H2552" s="19">
        <v>43899</v>
      </c>
      <c r="I2552" s="19">
        <v>44994</v>
      </c>
      <c r="J2552" s="19" t="str">
        <f ca="1">IF(Ugovori_OPULJP[[#This Row],[DATUM ZAVRŠETKA OPERACIJE]]&lt;TODAY(),"završen","u provedbi")</f>
        <v>u provedbi</v>
      </c>
      <c r="K2552" s="18" t="s">
        <v>8903</v>
      </c>
      <c r="L2552" s="18" t="s">
        <v>128</v>
      </c>
      <c r="M2552" s="42">
        <v>0.85</v>
      </c>
      <c r="N2552" s="42">
        <v>0.15</v>
      </c>
      <c r="O2552" s="27">
        <f>Ugovori_OPULJP[[#This Row],[Bespovratna sredstva - Ukupno (EU+Nac) HRK
= Ukupna ugovorena vrijednost bespovratnih sredstava]]*Ugovori_OPULJP[[#This Row],[EU STOPA SUFINANCIRANJA %
EU CO-FINANCING RATE %]]</f>
        <v>3378609.5715000001</v>
      </c>
      <c r="P2552" s="27">
        <f>Ugovori_OPULJP[[#This Row],[Bespovratna sredstva - Ukupno (EU+Nac) HRK
= Ukupna ugovorena vrijednost bespovratnih sredstava]]*Ugovori_OPULJP[[#This Row],[STOPA NACIONALNOG SUFINANCIRANJA %]]</f>
        <v>596225.21849999996</v>
      </c>
      <c r="Q2552" s="27">
        <v>3974834.79</v>
      </c>
      <c r="R2552" s="27">
        <v>0</v>
      </c>
      <c r="S2552" s="27">
        <v>0</v>
      </c>
      <c r="T2552" s="20">
        <f>Ugovori_OPULJP[[#This Row],[Bespovratna sredstva - Ukupno (EU+Nac) HRK
= Ukupna ugovorena vrijednost bespovratnih sredstava]]+Ugovori_OPULJP[[#This Row],[Javni doprinos korisnika - HRK]]+Ugovori_OPULJP[[#This Row],[Privatni doprinos korisnika - HRK]]</f>
        <v>3974834.79</v>
      </c>
      <c r="U2552" s="17" t="s">
        <v>8598</v>
      </c>
      <c r="V2552" s="17" t="s">
        <v>8599</v>
      </c>
      <c r="W2552" s="41" t="s">
        <v>8904</v>
      </c>
      <c r="X2552" s="35" t="s">
        <v>8601</v>
      </c>
      <c r="Y2552" s="11"/>
    </row>
    <row r="2553" spans="1:25" ht="242.25" x14ac:dyDescent="0.2">
      <c r="A2553" s="33" t="s">
        <v>8905</v>
      </c>
      <c r="B2553" s="36" t="s">
        <v>8594</v>
      </c>
      <c r="C2553" s="35" t="s">
        <v>8595</v>
      </c>
      <c r="D2553" s="35" t="s">
        <v>8828</v>
      </c>
      <c r="E2553" s="17" t="s">
        <v>231</v>
      </c>
      <c r="F2553" s="37" t="s">
        <v>8906</v>
      </c>
      <c r="G2553" s="37" t="s">
        <v>513</v>
      </c>
      <c r="H2553" s="19">
        <v>43899</v>
      </c>
      <c r="I2553" s="19">
        <v>44994</v>
      </c>
      <c r="J2553" s="19" t="str">
        <f ca="1">IF(Ugovori_OPULJP[[#This Row],[DATUM ZAVRŠETKA OPERACIJE]]&lt;TODAY(),"završen","u provedbi")</f>
        <v>u provedbi</v>
      </c>
      <c r="K2553" s="18" t="s">
        <v>266</v>
      </c>
      <c r="L2553" s="18" t="s">
        <v>266</v>
      </c>
      <c r="M2553" s="42">
        <v>0.85</v>
      </c>
      <c r="N2553" s="42">
        <v>0.15</v>
      </c>
      <c r="O2553" s="27">
        <f>Ugovori_OPULJP[[#This Row],[Bespovratna sredstva - Ukupno (EU+Nac) HRK
= Ukupna ugovorena vrijednost bespovratnih sredstava]]*Ugovori_OPULJP[[#This Row],[EU STOPA SUFINANCIRANJA %
EU CO-FINANCING RATE %]]</f>
        <v>2143217.37</v>
      </c>
      <c r="P2553" s="27">
        <f>Ugovori_OPULJP[[#This Row],[Bespovratna sredstva - Ukupno (EU+Nac) HRK
= Ukupna ugovorena vrijednost bespovratnih sredstava]]*Ugovori_OPULJP[[#This Row],[STOPA NACIONALNOG SUFINANCIRANJA %]]</f>
        <v>378214.83</v>
      </c>
      <c r="Q2553" s="27">
        <v>2521432.2000000002</v>
      </c>
      <c r="R2553" s="27">
        <v>0</v>
      </c>
      <c r="S2553" s="27">
        <v>0</v>
      </c>
      <c r="T2553" s="20">
        <f>Ugovori_OPULJP[[#This Row],[Bespovratna sredstva - Ukupno (EU+Nac) HRK
= Ukupna ugovorena vrijednost bespovratnih sredstava]]+Ugovori_OPULJP[[#This Row],[Javni doprinos korisnika - HRK]]+Ugovori_OPULJP[[#This Row],[Privatni doprinos korisnika - HRK]]</f>
        <v>2521432.2000000002</v>
      </c>
      <c r="U2553" s="17" t="s">
        <v>8598</v>
      </c>
      <c r="V2553" s="17" t="s">
        <v>8599</v>
      </c>
      <c r="W2553" s="41" t="s">
        <v>8907</v>
      </c>
      <c r="X2553" s="35" t="s">
        <v>8601</v>
      </c>
      <c r="Y2553" s="11"/>
    </row>
    <row r="2554" spans="1:25" ht="280.5" x14ac:dyDescent="0.2">
      <c r="A2554" s="33" t="s">
        <v>8908</v>
      </c>
      <c r="B2554" s="36" t="s">
        <v>8594</v>
      </c>
      <c r="C2554" s="35" t="s">
        <v>8595</v>
      </c>
      <c r="D2554" s="35" t="s">
        <v>8828</v>
      </c>
      <c r="E2554" s="17" t="s">
        <v>231</v>
      </c>
      <c r="F2554" s="37" t="s">
        <v>8909</v>
      </c>
      <c r="G2554" s="37" t="s">
        <v>8660</v>
      </c>
      <c r="H2554" s="19">
        <v>43899</v>
      </c>
      <c r="I2554" s="19">
        <v>44994</v>
      </c>
      <c r="J2554" s="19" t="str">
        <f ca="1">IF(Ugovori_OPULJP[[#This Row],[DATUM ZAVRŠETKA OPERACIJE]]&lt;TODAY(),"završen","u provedbi")</f>
        <v>u provedbi</v>
      </c>
      <c r="K2554" s="18" t="s">
        <v>31</v>
      </c>
      <c r="L2554" s="18" t="s">
        <v>31</v>
      </c>
      <c r="M2554" s="42">
        <v>0.85</v>
      </c>
      <c r="N2554" s="42">
        <v>0.15</v>
      </c>
      <c r="O2554" s="27">
        <f>Ugovori_OPULJP[[#This Row],[Bespovratna sredstva - Ukupno (EU+Nac) HRK
= Ukupna ugovorena vrijednost bespovratnih sredstava]]*Ugovori_OPULJP[[#This Row],[EU STOPA SUFINANCIRANJA %
EU CO-FINANCING RATE %]]</f>
        <v>3352135.7349999999</v>
      </c>
      <c r="P2554" s="27">
        <f>Ugovori_OPULJP[[#This Row],[Bespovratna sredstva - Ukupno (EU+Nac) HRK
= Ukupna ugovorena vrijednost bespovratnih sredstava]]*Ugovori_OPULJP[[#This Row],[STOPA NACIONALNOG SUFINANCIRANJA %]]</f>
        <v>591553.36499999999</v>
      </c>
      <c r="Q2554" s="27">
        <v>3943689.1</v>
      </c>
      <c r="R2554" s="27">
        <v>0</v>
      </c>
      <c r="S2554" s="27">
        <v>0</v>
      </c>
      <c r="T2554" s="20">
        <f>Ugovori_OPULJP[[#This Row],[Bespovratna sredstva - Ukupno (EU+Nac) HRK
= Ukupna ugovorena vrijednost bespovratnih sredstava]]+Ugovori_OPULJP[[#This Row],[Javni doprinos korisnika - HRK]]+Ugovori_OPULJP[[#This Row],[Privatni doprinos korisnika - HRK]]</f>
        <v>3943689.1</v>
      </c>
      <c r="U2554" s="17" t="s">
        <v>8598</v>
      </c>
      <c r="V2554" s="17" t="s">
        <v>8599</v>
      </c>
      <c r="W2554" s="41" t="s">
        <v>8910</v>
      </c>
      <c r="X2554" s="35" t="s">
        <v>8601</v>
      </c>
      <c r="Y2554" s="11"/>
    </row>
    <row r="2555" spans="1:25" ht="114.75" x14ac:dyDescent="0.2">
      <c r="A2555" s="33" t="s">
        <v>8911</v>
      </c>
      <c r="B2555" s="36" t="s">
        <v>8594</v>
      </c>
      <c r="C2555" s="35" t="s">
        <v>8595</v>
      </c>
      <c r="D2555" s="35" t="s">
        <v>8828</v>
      </c>
      <c r="E2555" s="17" t="s">
        <v>231</v>
      </c>
      <c r="F2555" s="37" t="s">
        <v>8912</v>
      </c>
      <c r="G2555" s="37" t="s">
        <v>8694</v>
      </c>
      <c r="H2555" s="19">
        <v>43899</v>
      </c>
      <c r="I2555" s="19">
        <v>44994</v>
      </c>
      <c r="J2555" s="19" t="str">
        <f ca="1">IF(Ugovori_OPULJP[[#This Row],[DATUM ZAVRŠETKA OPERACIJE]]&lt;TODAY(),"završen","u provedbi")</f>
        <v>u provedbi</v>
      </c>
      <c r="K2555" s="18" t="s">
        <v>248</v>
      </c>
      <c r="L2555" s="18" t="s">
        <v>248</v>
      </c>
      <c r="M2555" s="42">
        <v>0.85</v>
      </c>
      <c r="N2555" s="42">
        <v>0.15</v>
      </c>
      <c r="O2555" s="27">
        <f>Ugovori_OPULJP[[#This Row],[Bespovratna sredstva - Ukupno (EU+Nac) HRK
= Ukupna ugovorena vrijednost bespovratnih sredstava]]*Ugovori_OPULJP[[#This Row],[EU STOPA SUFINANCIRANJA %
EU CO-FINANCING RATE %]]</f>
        <v>3361107.9354999997</v>
      </c>
      <c r="P2555" s="27">
        <f>Ugovori_OPULJP[[#This Row],[Bespovratna sredstva - Ukupno (EU+Nac) HRK
= Ukupna ugovorena vrijednost bespovratnih sredstava]]*Ugovori_OPULJP[[#This Row],[STOPA NACIONALNOG SUFINANCIRANJA %]]</f>
        <v>593136.69449999998</v>
      </c>
      <c r="Q2555" s="27">
        <v>3954244.63</v>
      </c>
      <c r="R2555" s="27">
        <v>0</v>
      </c>
      <c r="S2555" s="27">
        <v>0</v>
      </c>
      <c r="T2555" s="20">
        <f>Ugovori_OPULJP[[#This Row],[Bespovratna sredstva - Ukupno (EU+Nac) HRK
= Ukupna ugovorena vrijednost bespovratnih sredstava]]+Ugovori_OPULJP[[#This Row],[Javni doprinos korisnika - HRK]]+Ugovori_OPULJP[[#This Row],[Privatni doprinos korisnika - HRK]]</f>
        <v>3954244.63</v>
      </c>
      <c r="U2555" s="17" t="s">
        <v>8598</v>
      </c>
      <c r="V2555" s="17" t="s">
        <v>8599</v>
      </c>
      <c r="W2555" s="41" t="s">
        <v>8913</v>
      </c>
      <c r="X2555" s="35" t="s">
        <v>8601</v>
      </c>
      <c r="Y2555" s="11"/>
    </row>
    <row r="2556" spans="1:25" ht="280.5" x14ac:dyDescent="0.2">
      <c r="A2556" s="33" t="s">
        <v>8914</v>
      </c>
      <c r="B2556" s="36" t="s">
        <v>8594</v>
      </c>
      <c r="C2556" s="35" t="s">
        <v>8595</v>
      </c>
      <c r="D2556" s="35" t="s">
        <v>8828</v>
      </c>
      <c r="E2556" s="17" t="s">
        <v>231</v>
      </c>
      <c r="F2556" s="37" t="s">
        <v>8915</v>
      </c>
      <c r="G2556" s="37" t="s">
        <v>8916</v>
      </c>
      <c r="H2556" s="19">
        <v>43899</v>
      </c>
      <c r="I2556" s="19">
        <v>44813</v>
      </c>
      <c r="J2556" s="19" t="str">
        <f ca="1">IF(Ugovori_OPULJP[[#This Row],[DATUM ZAVRŠETKA OPERACIJE]]&lt;TODAY(),"završen","u provedbi")</f>
        <v>u provedbi</v>
      </c>
      <c r="K2556" s="18" t="s">
        <v>8917</v>
      </c>
      <c r="L2556" s="18" t="s">
        <v>153</v>
      </c>
      <c r="M2556" s="42">
        <v>0.85</v>
      </c>
      <c r="N2556" s="42">
        <v>0.15</v>
      </c>
      <c r="O2556" s="27">
        <f>Ugovori_OPULJP[[#This Row],[Bespovratna sredstva - Ukupno (EU+Nac) HRK
= Ukupna ugovorena vrijednost bespovratnih sredstava]]*Ugovori_OPULJP[[#This Row],[EU STOPA SUFINANCIRANJA %
EU CO-FINANCING RATE %]]</f>
        <v>2438321.8659999999</v>
      </c>
      <c r="P2556" s="27">
        <f>Ugovori_OPULJP[[#This Row],[Bespovratna sredstva - Ukupno (EU+Nac) HRK
= Ukupna ugovorena vrijednost bespovratnih sredstava]]*Ugovori_OPULJP[[#This Row],[STOPA NACIONALNOG SUFINANCIRANJA %]]</f>
        <v>430292.09399999998</v>
      </c>
      <c r="Q2556" s="27">
        <v>2868613.96</v>
      </c>
      <c r="R2556" s="27">
        <v>0</v>
      </c>
      <c r="S2556" s="27">
        <v>0</v>
      </c>
      <c r="T2556" s="20">
        <f>Ugovori_OPULJP[[#This Row],[Bespovratna sredstva - Ukupno (EU+Nac) HRK
= Ukupna ugovorena vrijednost bespovratnih sredstava]]+Ugovori_OPULJP[[#This Row],[Javni doprinos korisnika - HRK]]+Ugovori_OPULJP[[#This Row],[Privatni doprinos korisnika - HRK]]</f>
        <v>2868613.96</v>
      </c>
      <c r="U2556" s="17" t="s">
        <v>8598</v>
      </c>
      <c r="V2556" s="17" t="s">
        <v>8599</v>
      </c>
      <c r="W2556" s="41" t="s">
        <v>8918</v>
      </c>
      <c r="X2556" s="35" t="s">
        <v>8601</v>
      </c>
      <c r="Y2556" s="11"/>
    </row>
    <row r="2557" spans="1:25" ht="242.25" x14ac:dyDescent="0.2">
      <c r="A2557" s="33" t="s">
        <v>8919</v>
      </c>
      <c r="B2557" s="36" t="s">
        <v>8594</v>
      </c>
      <c r="C2557" s="35" t="s">
        <v>8595</v>
      </c>
      <c r="D2557" s="35" t="s">
        <v>8828</v>
      </c>
      <c r="E2557" s="17" t="s">
        <v>231</v>
      </c>
      <c r="F2557" s="37" t="s">
        <v>8920</v>
      </c>
      <c r="G2557" s="37" t="s">
        <v>8640</v>
      </c>
      <c r="H2557" s="19">
        <v>43899</v>
      </c>
      <c r="I2557" s="19">
        <v>44994</v>
      </c>
      <c r="J2557" s="19" t="str">
        <f ca="1">IF(Ugovori_OPULJP[[#This Row],[DATUM ZAVRŠETKA OPERACIJE]]&lt;TODAY(),"završen","u provedbi")</f>
        <v>u provedbi</v>
      </c>
      <c r="K2557" s="18" t="s">
        <v>4680</v>
      </c>
      <c r="L2557" s="18" t="s">
        <v>31</v>
      </c>
      <c r="M2557" s="42">
        <v>0.85</v>
      </c>
      <c r="N2557" s="42">
        <v>0.15</v>
      </c>
      <c r="O2557" s="27">
        <f>Ugovori_OPULJP[[#This Row],[Bespovratna sredstva - Ukupno (EU+Nac) HRK
= Ukupna ugovorena vrijednost bespovratnih sredstava]]*Ugovori_OPULJP[[#This Row],[EU STOPA SUFINANCIRANJA %
EU CO-FINANCING RATE %]]</f>
        <v>2976825.324</v>
      </c>
      <c r="P2557" s="27">
        <f>Ugovori_OPULJP[[#This Row],[Bespovratna sredstva - Ukupno (EU+Nac) HRK
= Ukupna ugovorena vrijednost bespovratnih sredstava]]*Ugovori_OPULJP[[#This Row],[STOPA NACIONALNOG SUFINANCIRANJA %]]</f>
        <v>525322.11599999992</v>
      </c>
      <c r="Q2557" s="27">
        <v>3502147.44</v>
      </c>
      <c r="R2557" s="27">
        <v>0</v>
      </c>
      <c r="S2557" s="27">
        <v>0</v>
      </c>
      <c r="T2557" s="20">
        <f>Ugovori_OPULJP[[#This Row],[Bespovratna sredstva - Ukupno (EU+Nac) HRK
= Ukupna ugovorena vrijednost bespovratnih sredstava]]+Ugovori_OPULJP[[#This Row],[Javni doprinos korisnika - HRK]]+Ugovori_OPULJP[[#This Row],[Privatni doprinos korisnika - HRK]]</f>
        <v>3502147.44</v>
      </c>
      <c r="U2557" s="17" t="s">
        <v>8598</v>
      </c>
      <c r="V2557" s="17" t="s">
        <v>8599</v>
      </c>
      <c r="W2557" s="41" t="s">
        <v>8921</v>
      </c>
      <c r="X2557" s="35" t="s">
        <v>8601</v>
      </c>
      <c r="Y2557" s="11"/>
    </row>
    <row r="2558" spans="1:25" ht="267.75" x14ac:dyDescent="0.2">
      <c r="A2558" s="33" t="s">
        <v>8922</v>
      </c>
      <c r="B2558" s="36" t="s">
        <v>8594</v>
      </c>
      <c r="C2558" s="35" t="s">
        <v>8595</v>
      </c>
      <c r="D2558" s="35" t="s">
        <v>8828</v>
      </c>
      <c r="E2558" s="17" t="s">
        <v>231</v>
      </c>
      <c r="F2558" s="37" t="s">
        <v>8923</v>
      </c>
      <c r="G2558" s="37" t="s">
        <v>8620</v>
      </c>
      <c r="H2558" s="19">
        <v>43899</v>
      </c>
      <c r="I2558" s="19">
        <v>44994</v>
      </c>
      <c r="J2558" s="19" t="str">
        <f ca="1">IF(Ugovori_OPULJP[[#This Row],[DATUM ZAVRŠETKA OPERACIJE]]&lt;TODAY(),"završen","u provedbi")</f>
        <v>u provedbi</v>
      </c>
      <c r="K2558" s="18" t="s">
        <v>8924</v>
      </c>
      <c r="L2558" s="18" t="s">
        <v>31</v>
      </c>
      <c r="M2558" s="42">
        <v>0.85</v>
      </c>
      <c r="N2558" s="42">
        <v>0.15</v>
      </c>
      <c r="O2558" s="27">
        <f>Ugovori_OPULJP[[#This Row],[Bespovratna sredstva - Ukupno (EU+Nac) HRK
= Ukupna ugovorena vrijednost bespovratnih sredstava]]*Ugovori_OPULJP[[#This Row],[EU STOPA SUFINANCIRANJA %
EU CO-FINANCING RATE %]]</f>
        <v>3317224.5690000001</v>
      </c>
      <c r="P2558" s="27">
        <f>Ugovori_OPULJP[[#This Row],[Bespovratna sredstva - Ukupno (EU+Nac) HRK
= Ukupna ugovorena vrijednost bespovratnih sredstava]]*Ugovori_OPULJP[[#This Row],[STOPA NACIONALNOG SUFINANCIRANJA %]]</f>
        <v>585392.571</v>
      </c>
      <c r="Q2558" s="27">
        <v>3902617.14</v>
      </c>
      <c r="R2558" s="27">
        <v>0</v>
      </c>
      <c r="S2558" s="27">
        <v>0</v>
      </c>
      <c r="T2558" s="20">
        <f>Ugovori_OPULJP[[#This Row],[Bespovratna sredstva - Ukupno (EU+Nac) HRK
= Ukupna ugovorena vrijednost bespovratnih sredstava]]+Ugovori_OPULJP[[#This Row],[Javni doprinos korisnika - HRK]]+Ugovori_OPULJP[[#This Row],[Privatni doprinos korisnika - HRK]]</f>
        <v>3902617.14</v>
      </c>
      <c r="U2558" s="17" t="s">
        <v>8598</v>
      </c>
      <c r="V2558" s="17" t="s">
        <v>8599</v>
      </c>
      <c r="W2558" s="41" t="s">
        <v>8925</v>
      </c>
      <c r="X2558" s="35" t="s">
        <v>8601</v>
      </c>
      <c r="Y2558" s="11"/>
    </row>
    <row r="2559" spans="1:25" ht="63.75" customHeight="1" x14ac:dyDescent="0.2">
      <c r="A2559" s="33" t="s">
        <v>8926</v>
      </c>
      <c r="B2559" s="36" t="s">
        <v>8594</v>
      </c>
      <c r="C2559" s="35" t="s">
        <v>8927</v>
      </c>
      <c r="D2559" s="35" t="s">
        <v>8928</v>
      </c>
      <c r="E2559" s="17" t="s">
        <v>28</v>
      </c>
      <c r="F2559" s="37" t="s">
        <v>8928</v>
      </c>
      <c r="G2559" s="37" t="s">
        <v>8598</v>
      </c>
      <c r="H2559" s="19">
        <v>42948</v>
      </c>
      <c r="I2559" s="19">
        <v>44805</v>
      </c>
      <c r="J2559" s="19" t="str">
        <f ca="1">IF(Ugovori_OPULJP[[#This Row],[DATUM ZAVRŠETKA OPERACIJE]]&lt;TODAY(),"završen","u provedbi")</f>
        <v>u provedbi</v>
      </c>
      <c r="K2559" s="18" t="s">
        <v>30</v>
      </c>
      <c r="L2559" s="18" t="s">
        <v>31</v>
      </c>
      <c r="M2559" s="42">
        <v>0.85</v>
      </c>
      <c r="N2559" s="42">
        <v>0.15</v>
      </c>
      <c r="O2559" s="27">
        <f>Ugovori_OPULJP[[#This Row],[Bespovratna sredstva - Ukupno (EU+Nac) HRK
= Ukupna ugovorena vrijednost bespovratnih sredstava]]*Ugovori_OPULJP[[#This Row],[EU STOPA SUFINANCIRANJA %
EU CO-FINANCING RATE %]]</f>
        <v>158158012.5</v>
      </c>
      <c r="P2559" s="27">
        <f>Ugovori_OPULJP[[#This Row],[Bespovratna sredstva - Ukupno (EU+Nac) HRK
= Ukupna ugovorena vrijednost bespovratnih sredstava]]*Ugovori_OPULJP[[#This Row],[STOPA NACIONALNOG SUFINANCIRANJA %]]</f>
        <v>27910237.5</v>
      </c>
      <c r="Q2559" s="27">
        <v>186068250</v>
      </c>
      <c r="R2559" s="27">
        <v>0</v>
      </c>
      <c r="S2559" s="27">
        <v>0</v>
      </c>
      <c r="T2559" s="20">
        <f>Ugovori_OPULJP[[#This Row],[Bespovratna sredstva - Ukupno (EU+Nac) HRK
= Ukupna ugovorena vrijednost bespovratnih sredstava]]+Ugovori_OPULJP[[#This Row],[Javni doprinos korisnika - HRK]]+Ugovori_OPULJP[[#This Row],[Privatni doprinos korisnika - HRK]]</f>
        <v>186068250</v>
      </c>
      <c r="U2559" s="17" t="s">
        <v>8598</v>
      </c>
      <c r="V2559" s="17" t="s">
        <v>8599</v>
      </c>
      <c r="W2559" s="41" t="s">
        <v>8929</v>
      </c>
      <c r="X2559" s="35" t="s">
        <v>8601</v>
      </c>
      <c r="Y2559" s="11"/>
    </row>
    <row r="2560" spans="1:25" ht="267.75" x14ac:dyDescent="0.2">
      <c r="A2560" s="33" t="s">
        <v>8930</v>
      </c>
      <c r="B2560" s="36" t="s">
        <v>8594</v>
      </c>
      <c r="C2560" s="35" t="s">
        <v>8927</v>
      </c>
      <c r="D2560" s="35" t="s">
        <v>8931</v>
      </c>
      <c r="E2560" s="17" t="s">
        <v>28</v>
      </c>
      <c r="F2560" s="37" t="s">
        <v>8931</v>
      </c>
      <c r="G2560" s="37" t="s">
        <v>8598</v>
      </c>
      <c r="H2560" s="19">
        <v>42948</v>
      </c>
      <c r="I2560" s="19">
        <v>44896</v>
      </c>
      <c r="J2560" s="19" t="str">
        <f ca="1">IF(Ugovori_OPULJP[[#This Row],[DATUM ZAVRŠETKA OPERACIJE]]&lt;TODAY(),"završen","u provedbi")</f>
        <v>u provedbi</v>
      </c>
      <c r="K2560" s="18" t="s">
        <v>30</v>
      </c>
      <c r="L2560" s="18" t="s">
        <v>31</v>
      </c>
      <c r="M2560" s="42">
        <v>0.85</v>
      </c>
      <c r="N2560" s="42">
        <v>0.15</v>
      </c>
      <c r="O2560" s="27">
        <f>Ugovori_OPULJP[[#This Row],[Bespovratna sredstva - Ukupno (EU+Nac) HRK
= Ukupna ugovorena vrijednost bespovratnih sredstava]]*Ugovori_OPULJP[[#This Row],[EU STOPA SUFINANCIRANJA %
EU CO-FINANCING RATE %]]</f>
        <v>272906992.5</v>
      </c>
      <c r="P2560" s="27">
        <f>Ugovori_OPULJP[[#This Row],[Bespovratna sredstva - Ukupno (EU+Nac) HRK
= Ukupna ugovorena vrijednost bespovratnih sredstava]]*Ugovori_OPULJP[[#This Row],[STOPA NACIONALNOG SUFINANCIRANJA %]]</f>
        <v>48160057.5</v>
      </c>
      <c r="Q2560" s="27">
        <v>321067050</v>
      </c>
      <c r="R2560" s="27">
        <v>0</v>
      </c>
      <c r="S2560" s="27">
        <v>0</v>
      </c>
      <c r="T2560" s="20">
        <f>Ugovori_OPULJP[[#This Row],[Bespovratna sredstva - Ukupno (EU+Nac) HRK
= Ukupna ugovorena vrijednost bespovratnih sredstava]]+Ugovori_OPULJP[[#This Row],[Javni doprinos korisnika - HRK]]+Ugovori_OPULJP[[#This Row],[Privatni doprinos korisnika - HRK]]</f>
        <v>321067050</v>
      </c>
      <c r="U2560" s="17" t="s">
        <v>8598</v>
      </c>
      <c r="V2560" s="17" t="s">
        <v>8599</v>
      </c>
      <c r="W2560" s="41" t="s">
        <v>8932</v>
      </c>
      <c r="X2560" s="35" t="s">
        <v>8601</v>
      </c>
      <c r="Y2560" s="11"/>
    </row>
    <row r="2561" spans="1:25" ht="293.25" x14ac:dyDescent="0.2">
      <c r="A2561" s="33" t="s">
        <v>8933</v>
      </c>
      <c r="B2561" s="36" t="s">
        <v>8594</v>
      </c>
      <c r="C2561" s="35" t="s">
        <v>8934</v>
      </c>
      <c r="D2561" s="35" t="s">
        <v>8935</v>
      </c>
      <c r="E2561" s="17" t="s">
        <v>28</v>
      </c>
      <c r="F2561" s="37" t="s">
        <v>8936</v>
      </c>
      <c r="G2561" s="37" t="s">
        <v>8937</v>
      </c>
      <c r="H2561" s="19">
        <v>42465</v>
      </c>
      <c r="I2561" s="19">
        <v>44561</v>
      </c>
      <c r="J2561" s="19" t="str">
        <f ca="1">IF(Ugovori_OPULJP[[#This Row],[DATUM ZAVRŠETKA OPERACIJE]]&lt;TODAY(),"završen","u provedbi")</f>
        <v>završen</v>
      </c>
      <c r="K2561" s="18" t="s">
        <v>31</v>
      </c>
      <c r="L2561" s="18" t="s">
        <v>31</v>
      </c>
      <c r="M2561" s="42">
        <v>0.85</v>
      </c>
      <c r="N2561" s="42">
        <v>0.15</v>
      </c>
      <c r="O2561" s="27">
        <f>Ugovori_OPULJP[[#This Row],[Bespovratna sredstva - Ukupno (EU+Nac) HRK
= Ukupna ugovorena vrijednost bespovratnih sredstava]]*Ugovori_OPULJP[[#This Row],[EU STOPA SUFINANCIRANJA %
EU CO-FINANCING RATE %]]</f>
        <v>113696000</v>
      </c>
      <c r="P2561" s="27">
        <f>Ugovori_OPULJP[[#This Row],[Bespovratna sredstva - Ukupno (EU+Nac) HRK
= Ukupna ugovorena vrijednost bespovratnih sredstava]]*Ugovori_OPULJP[[#This Row],[STOPA NACIONALNOG SUFINANCIRANJA %]]</f>
        <v>20064000</v>
      </c>
      <c r="Q2561" s="27">
        <v>133760000</v>
      </c>
      <c r="R2561" s="27">
        <v>0</v>
      </c>
      <c r="S2561" s="27">
        <v>0</v>
      </c>
      <c r="T2561" s="20">
        <f>Ugovori_OPULJP[[#This Row],[Bespovratna sredstva - Ukupno (EU+Nac) HRK
= Ukupna ugovorena vrijednost bespovratnih sredstava]]+Ugovori_OPULJP[[#This Row],[Javni doprinos korisnika - HRK]]+Ugovori_OPULJP[[#This Row],[Privatni doprinos korisnika - HRK]]</f>
        <v>133760000</v>
      </c>
      <c r="U2561" s="17" t="s">
        <v>8598</v>
      </c>
      <c r="V2561" s="17" t="s">
        <v>8599</v>
      </c>
      <c r="W2561" s="41" t="s">
        <v>8938</v>
      </c>
      <c r="X2561" s="35" t="s">
        <v>8601</v>
      </c>
      <c r="Y2561" s="11"/>
    </row>
    <row r="2562" spans="1:25" ht="293.25" x14ac:dyDescent="0.2">
      <c r="A2562" s="33" t="s">
        <v>8939</v>
      </c>
      <c r="B2562" s="36" t="s">
        <v>8594</v>
      </c>
      <c r="C2562" s="35" t="s">
        <v>8934</v>
      </c>
      <c r="D2562" s="35" t="s">
        <v>8940</v>
      </c>
      <c r="E2562" s="17" t="s">
        <v>28</v>
      </c>
      <c r="F2562" s="37" t="s">
        <v>8941</v>
      </c>
      <c r="G2562" s="37" t="s">
        <v>8942</v>
      </c>
      <c r="H2562" s="19">
        <v>43004</v>
      </c>
      <c r="I2562" s="19">
        <v>45011</v>
      </c>
      <c r="J2562" s="19" t="str">
        <f ca="1">IF(Ugovori_OPULJP[[#This Row],[DATUM ZAVRŠETKA OPERACIJE]]&lt;TODAY(),"završen","u provedbi")</f>
        <v>u provedbi</v>
      </c>
      <c r="K2562" s="18" t="s">
        <v>31</v>
      </c>
      <c r="L2562" s="18" t="s">
        <v>31</v>
      </c>
      <c r="M2562" s="42">
        <v>0.85</v>
      </c>
      <c r="N2562" s="42">
        <v>0.15</v>
      </c>
      <c r="O2562" s="27">
        <f>Ugovori_OPULJP[[#This Row],[Bespovratna sredstva - Ukupno (EU+Nac) HRK
= Ukupna ugovorena vrijednost bespovratnih sredstava]]*Ugovori_OPULJP[[#This Row],[EU STOPA SUFINANCIRANJA %
EU CO-FINANCING RATE %]]</f>
        <v>68926500</v>
      </c>
      <c r="P2562" s="27">
        <f>Ugovori_OPULJP[[#This Row],[Bespovratna sredstva - Ukupno (EU+Nac) HRK
= Ukupna ugovorena vrijednost bespovratnih sredstava]]*Ugovori_OPULJP[[#This Row],[STOPA NACIONALNOG SUFINANCIRANJA %]]</f>
        <v>12163500</v>
      </c>
      <c r="Q2562" s="27">
        <v>81090000</v>
      </c>
      <c r="R2562" s="27">
        <v>0</v>
      </c>
      <c r="S2562" s="27">
        <v>0</v>
      </c>
      <c r="T2562" s="20">
        <f>Ugovori_OPULJP[[#This Row],[Bespovratna sredstva - Ukupno (EU+Nac) HRK
= Ukupna ugovorena vrijednost bespovratnih sredstava]]+Ugovori_OPULJP[[#This Row],[Javni doprinos korisnika - HRK]]+Ugovori_OPULJP[[#This Row],[Privatni doprinos korisnika - HRK]]</f>
        <v>81090000</v>
      </c>
      <c r="U2562" s="17" t="s">
        <v>8598</v>
      </c>
      <c r="V2562" s="17" t="s">
        <v>8599</v>
      </c>
      <c r="W2562" s="41" t="s">
        <v>8943</v>
      </c>
      <c r="X2562" s="35" t="s">
        <v>8601</v>
      </c>
      <c r="Y2562" s="11"/>
    </row>
    <row r="2563" spans="1:25" ht="267.75" x14ac:dyDescent="0.2">
      <c r="A2563" s="33" t="s">
        <v>8944</v>
      </c>
      <c r="B2563" s="36" t="s">
        <v>8594</v>
      </c>
      <c r="C2563" s="35" t="s">
        <v>8934</v>
      </c>
      <c r="D2563" s="35" t="s">
        <v>8945</v>
      </c>
      <c r="E2563" s="17" t="s">
        <v>28</v>
      </c>
      <c r="F2563" s="37" t="s">
        <v>8945</v>
      </c>
      <c r="G2563" s="37" t="s">
        <v>8942</v>
      </c>
      <c r="H2563" s="19">
        <v>43269</v>
      </c>
      <c r="I2563" s="19">
        <v>45278</v>
      </c>
      <c r="J2563" s="19" t="str">
        <f ca="1">IF(Ugovori_OPULJP[[#This Row],[DATUM ZAVRŠETKA OPERACIJE]]&lt;TODAY(),"završen","u provedbi")</f>
        <v>u provedbi</v>
      </c>
      <c r="K2563" s="18" t="s">
        <v>30</v>
      </c>
      <c r="L2563" s="18" t="s">
        <v>31</v>
      </c>
      <c r="M2563" s="42">
        <v>0.85</v>
      </c>
      <c r="N2563" s="42">
        <v>0.15</v>
      </c>
      <c r="O2563" s="27">
        <f>Ugovori_OPULJP[[#This Row],[Bespovratna sredstva - Ukupno (EU+Nac) HRK
= Ukupna ugovorena vrijednost bespovratnih sredstava]]*Ugovori_OPULJP[[#This Row],[EU STOPA SUFINANCIRANJA %
EU CO-FINANCING RATE %]]</f>
        <v>38116074</v>
      </c>
      <c r="P2563" s="27">
        <f>Ugovori_OPULJP[[#This Row],[Bespovratna sredstva - Ukupno (EU+Nac) HRK
= Ukupna ugovorena vrijednost bespovratnih sredstava]]*Ugovori_OPULJP[[#This Row],[STOPA NACIONALNOG SUFINANCIRANJA %]]</f>
        <v>6726366</v>
      </c>
      <c r="Q2563" s="27">
        <v>44842440</v>
      </c>
      <c r="R2563" s="27">
        <v>0</v>
      </c>
      <c r="S2563" s="27">
        <v>0</v>
      </c>
      <c r="T2563" s="20">
        <f>Ugovori_OPULJP[[#This Row],[Bespovratna sredstva - Ukupno (EU+Nac) HRK
= Ukupna ugovorena vrijednost bespovratnih sredstava]]+Ugovori_OPULJP[[#This Row],[Javni doprinos korisnika - HRK]]+Ugovori_OPULJP[[#This Row],[Privatni doprinos korisnika - HRK]]</f>
        <v>44842440</v>
      </c>
      <c r="U2563" s="17" t="s">
        <v>8598</v>
      </c>
      <c r="V2563" s="17" t="s">
        <v>8599</v>
      </c>
      <c r="W2563" s="41" t="s">
        <v>8946</v>
      </c>
      <c r="X2563" s="35" t="s">
        <v>8601</v>
      </c>
      <c r="Y2563" s="11"/>
    </row>
    <row r="2564" spans="1:25" ht="280.5" x14ac:dyDescent="0.2">
      <c r="A2564" s="33" t="s">
        <v>8947</v>
      </c>
      <c r="B2564" s="36" t="s">
        <v>8594</v>
      </c>
      <c r="C2564" s="35" t="s">
        <v>8948</v>
      </c>
      <c r="D2564" s="35" t="s">
        <v>8949</v>
      </c>
      <c r="E2564" s="17" t="s">
        <v>231</v>
      </c>
      <c r="F2564" s="37" t="s">
        <v>12937</v>
      </c>
      <c r="G2564" s="37" t="s">
        <v>293</v>
      </c>
      <c r="H2564" s="19">
        <v>42241</v>
      </c>
      <c r="I2564" s="19">
        <v>42606</v>
      </c>
      <c r="J2564" s="19" t="str">
        <f ca="1">IF(Ugovori_OPULJP[[#This Row],[DATUM ZAVRŠETKA OPERACIJE]]&lt;TODAY(),"završen","u provedbi")</f>
        <v>završen</v>
      </c>
      <c r="K2564" s="18" t="s">
        <v>198</v>
      </c>
      <c r="L2564" s="18" t="s">
        <v>198</v>
      </c>
      <c r="M2564" s="42">
        <v>0.85</v>
      </c>
      <c r="N2564" s="42">
        <v>0.15</v>
      </c>
      <c r="O2564" s="27">
        <f>Ugovori_OPULJP[[#This Row],[Bespovratna sredstva - Ukupno (EU+Nac) HRK
= Ukupna ugovorena vrijednost bespovratnih sredstava]]*Ugovori_OPULJP[[#This Row],[EU STOPA SUFINANCIRANJA %
EU CO-FINANCING RATE %]]</f>
        <v>2125000</v>
      </c>
      <c r="P2564" s="27">
        <f>Ugovori_OPULJP[[#This Row],[Bespovratna sredstva - Ukupno (EU+Nac) HRK
= Ukupna ugovorena vrijednost bespovratnih sredstava]]*Ugovori_OPULJP[[#This Row],[STOPA NACIONALNOG SUFINANCIRANJA %]]</f>
        <v>375000</v>
      </c>
      <c r="Q2564" s="27">
        <v>2500000</v>
      </c>
      <c r="R2564" s="27">
        <v>2445458.7999999998</v>
      </c>
      <c r="S2564" s="27">
        <v>0</v>
      </c>
      <c r="T2564" s="20">
        <f>Ugovori_OPULJP[[#This Row],[Bespovratna sredstva - Ukupno (EU+Nac) HRK
= Ukupna ugovorena vrijednost bespovratnih sredstava]]+Ugovori_OPULJP[[#This Row],[Javni doprinos korisnika - HRK]]+Ugovori_OPULJP[[#This Row],[Privatni doprinos korisnika - HRK]]</f>
        <v>4945458.8</v>
      </c>
      <c r="U2564" s="17" t="s">
        <v>8598</v>
      </c>
      <c r="V2564" s="17" t="s">
        <v>8599</v>
      </c>
      <c r="W2564" s="41" t="s">
        <v>8950</v>
      </c>
      <c r="X2564" s="35" t="s">
        <v>8951</v>
      </c>
      <c r="Y2564" s="11"/>
    </row>
    <row r="2565" spans="1:25" ht="267.75" x14ac:dyDescent="0.2">
      <c r="A2565" s="33" t="s">
        <v>8952</v>
      </c>
      <c r="B2565" s="36" t="s">
        <v>8594</v>
      </c>
      <c r="C2565" s="35" t="s">
        <v>8948</v>
      </c>
      <c r="D2565" s="35" t="s">
        <v>8949</v>
      </c>
      <c r="E2565" s="17" t="s">
        <v>231</v>
      </c>
      <c r="F2565" s="37" t="s">
        <v>12938</v>
      </c>
      <c r="G2565" s="37" t="s">
        <v>5289</v>
      </c>
      <c r="H2565" s="19">
        <v>42251</v>
      </c>
      <c r="I2565" s="19">
        <v>42616</v>
      </c>
      <c r="J2565" s="19" t="str">
        <f ca="1">IF(Ugovori_OPULJP[[#This Row],[DATUM ZAVRŠETKA OPERACIJE]]&lt;TODAY(),"završen","u provedbi")</f>
        <v>završen</v>
      </c>
      <c r="K2565" s="18" t="s">
        <v>354</v>
      </c>
      <c r="L2565" s="18" t="s">
        <v>354</v>
      </c>
      <c r="M2565" s="42">
        <v>0.85</v>
      </c>
      <c r="N2565" s="42">
        <v>0.15</v>
      </c>
      <c r="O2565" s="27">
        <f>Ugovori_OPULJP[[#This Row],[Bespovratna sredstva - Ukupno (EU+Nac) HRK
= Ukupna ugovorena vrijednost bespovratnih sredstava]]*Ugovori_OPULJP[[#This Row],[EU STOPA SUFINANCIRANJA %
EU CO-FINANCING RATE %]]</f>
        <v>1961954.4534999998</v>
      </c>
      <c r="P2565" s="27">
        <f>Ugovori_OPULJP[[#This Row],[Bespovratna sredstva - Ukupno (EU+Nac) HRK
= Ukupna ugovorena vrijednost bespovratnih sredstava]]*Ugovori_OPULJP[[#This Row],[STOPA NACIONALNOG SUFINANCIRANJA %]]</f>
        <v>346227.25649999996</v>
      </c>
      <c r="Q2565" s="27">
        <v>2308181.71</v>
      </c>
      <c r="R2565" s="27">
        <v>124043.49000000022</v>
      </c>
      <c r="S2565" s="27">
        <v>0</v>
      </c>
      <c r="T2565" s="20">
        <f>Ugovori_OPULJP[[#This Row],[Bespovratna sredstva - Ukupno (EU+Nac) HRK
= Ukupna ugovorena vrijednost bespovratnih sredstava]]+Ugovori_OPULJP[[#This Row],[Javni doprinos korisnika - HRK]]+Ugovori_OPULJP[[#This Row],[Privatni doprinos korisnika - HRK]]</f>
        <v>2432225.2000000002</v>
      </c>
      <c r="U2565" s="17" t="s">
        <v>8598</v>
      </c>
      <c r="V2565" s="17" t="s">
        <v>8599</v>
      </c>
      <c r="W2565" s="41" t="s">
        <v>8953</v>
      </c>
      <c r="X2565" s="35" t="s">
        <v>8951</v>
      </c>
      <c r="Y2565" s="11"/>
    </row>
    <row r="2566" spans="1:25" ht="216.75" x14ac:dyDescent="0.2">
      <c r="A2566" s="33" t="s">
        <v>8954</v>
      </c>
      <c r="B2566" s="36" t="s">
        <v>8594</v>
      </c>
      <c r="C2566" s="35" t="s">
        <v>8948</v>
      </c>
      <c r="D2566" s="35" t="s">
        <v>8949</v>
      </c>
      <c r="E2566" s="17" t="s">
        <v>231</v>
      </c>
      <c r="F2566" s="37" t="s">
        <v>8955</v>
      </c>
      <c r="G2566" s="37" t="s">
        <v>6690</v>
      </c>
      <c r="H2566" s="19">
        <v>42242</v>
      </c>
      <c r="I2566" s="19">
        <v>42607</v>
      </c>
      <c r="J2566" s="19" t="str">
        <f ca="1">IF(Ugovori_OPULJP[[#This Row],[DATUM ZAVRŠETKA OPERACIJE]]&lt;TODAY(),"završen","u provedbi")</f>
        <v>završen</v>
      </c>
      <c r="K2566" s="18" t="s">
        <v>77</v>
      </c>
      <c r="L2566" s="18" t="s">
        <v>77</v>
      </c>
      <c r="M2566" s="42">
        <v>0.85</v>
      </c>
      <c r="N2566" s="42">
        <v>0.15</v>
      </c>
      <c r="O2566" s="27">
        <f>Ugovori_OPULJP[[#This Row],[Bespovratna sredstva - Ukupno (EU+Nac) HRK
= Ukupna ugovorena vrijednost bespovratnih sredstava]]*Ugovori_OPULJP[[#This Row],[EU STOPA SUFINANCIRANJA %
EU CO-FINANCING RATE %]]</f>
        <v>184597.56</v>
      </c>
      <c r="P2566" s="27">
        <f>Ugovori_OPULJP[[#This Row],[Bespovratna sredstva - Ukupno (EU+Nac) HRK
= Ukupna ugovorena vrijednost bespovratnih sredstava]]*Ugovori_OPULJP[[#This Row],[STOPA NACIONALNOG SUFINANCIRANJA %]]</f>
        <v>32576.04</v>
      </c>
      <c r="Q2566" s="27">
        <v>217173.6</v>
      </c>
      <c r="R2566" s="27">
        <v>24130.399999999994</v>
      </c>
      <c r="S2566" s="27">
        <v>0</v>
      </c>
      <c r="T2566" s="20">
        <f>Ugovori_OPULJP[[#This Row],[Bespovratna sredstva - Ukupno (EU+Nac) HRK
= Ukupna ugovorena vrijednost bespovratnih sredstava]]+Ugovori_OPULJP[[#This Row],[Javni doprinos korisnika - HRK]]+Ugovori_OPULJP[[#This Row],[Privatni doprinos korisnika - HRK]]</f>
        <v>241304</v>
      </c>
      <c r="U2566" s="17" t="s">
        <v>8598</v>
      </c>
      <c r="V2566" s="17" t="s">
        <v>8599</v>
      </c>
      <c r="W2566" s="41" t="s">
        <v>8956</v>
      </c>
      <c r="X2566" s="35" t="s">
        <v>8951</v>
      </c>
      <c r="Y2566" s="11"/>
    </row>
    <row r="2567" spans="1:25" ht="280.5" x14ac:dyDescent="0.2">
      <c r="A2567" s="33" t="s">
        <v>8957</v>
      </c>
      <c r="B2567" s="36" t="s">
        <v>8594</v>
      </c>
      <c r="C2567" s="35" t="s">
        <v>8948</v>
      </c>
      <c r="D2567" s="35" t="s">
        <v>8949</v>
      </c>
      <c r="E2567" s="17" t="s">
        <v>231</v>
      </c>
      <c r="F2567" s="37" t="s">
        <v>8958</v>
      </c>
      <c r="G2567" s="37" t="s">
        <v>8959</v>
      </c>
      <c r="H2567" s="19">
        <v>42251</v>
      </c>
      <c r="I2567" s="19">
        <v>42616</v>
      </c>
      <c r="J2567" s="19" t="str">
        <f ca="1">IF(Ugovori_OPULJP[[#This Row],[DATUM ZAVRŠETKA OPERACIJE]]&lt;TODAY(),"završen","u provedbi")</f>
        <v>završen</v>
      </c>
      <c r="K2567" s="18" t="s">
        <v>77</v>
      </c>
      <c r="L2567" s="18" t="s">
        <v>77</v>
      </c>
      <c r="M2567" s="42">
        <v>0.85</v>
      </c>
      <c r="N2567" s="42">
        <v>0.15</v>
      </c>
      <c r="O2567" s="27">
        <f>Ugovori_OPULJP[[#This Row],[Bespovratna sredstva - Ukupno (EU+Nac) HRK
= Ukupna ugovorena vrijednost bespovratnih sredstava]]*Ugovori_OPULJP[[#This Row],[EU STOPA SUFINANCIRANJA %
EU CO-FINANCING RATE %]]</f>
        <v>2000585.7294999999</v>
      </c>
      <c r="P2567" s="27">
        <f>Ugovori_OPULJP[[#This Row],[Bespovratna sredstva - Ukupno (EU+Nac) HRK
= Ukupna ugovorena vrijednost bespovratnih sredstava]]*Ugovori_OPULJP[[#This Row],[STOPA NACIONALNOG SUFINANCIRANJA %]]</f>
        <v>353044.5405</v>
      </c>
      <c r="Q2567" s="27">
        <v>2353630.27</v>
      </c>
      <c r="R2567" s="27">
        <v>417636.73</v>
      </c>
      <c r="S2567" s="27">
        <v>0</v>
      </c>
      <c r="T2567" s="20">
        <f>Ugovori_OPULJP[[#This Row],[Bespovratna sredstva - Ukupno (EU+Nac) HRK
= Ukupna ugovorena vrijednost bespovratnih sredstava]]+Ugovori_OPULJP[[#This Row],[Javni doprinos korisnika - HRK]]+Ugovori_OPULJP[[#This Row],[Privatni doprinos korisnika - HRK]]</f>
        <v>2771267</v>
      </c>
      <c r="U2567" s="17" t="s">
        <v>8598</v>
      </c>
      <c r="V2567" s="17" t="s">
        <v>8599</v>
      </c>
      <c r="W2567" s="41" t="s">
        <v>8960</v>
      </c>
      <c r="X2567" s="35" t="s">
        <v>8951</v>
      </c>
      <c r="Y2567" s="11"/>
    </row>
    <row r="2568" spans="1:25" ht="280.5" x14ac:dyDescent="0.2">
      <c r="A2568" s="33" t="s">
        <v>8961</v>
      </c>
      <c r="B2568" s="36" t="s">
        <v>8594</v>
      </c>
      <c r="C2568" s="35" t="s">
        <v>8948</v>
      </c>
      <c r="D2568" s="35" t="s">
        <v>8949</v>
      </c>
      <c r="E2568" s="17" t="s">
        <v>231</v>
      </c>
      <c r="F2568" s="37" t="s">
        <v>8962</v>
      </c>
      <c r="G2568" s="37" t="s">
        <v>794</v>
      </c>
      <c r="H2568" s="19">
        <v>42236</v>
      </c>
      <c r="I2568" s="19">
        <v>42601</v>
      </c>
      <c r="J2568" s="19" t="str">
        <f ca="1">IF(Ugovori_OPULJP[[#This Row],[DATUM ZAVRŠETKA OPERACIJE]]&lt;TODAY(),"završen","u provedbi")</f>
        <v>završen</v>
      </c>
      <c r="K2568" s="18" t="s">
        <v>556</v>
      </c>
      <c r="L2568" s="18" t="s">
        <v>556</v>
      </c>
      <c r="M2568" s="42">
        <v>0.85</v>
      </c>
      <c r="N2568" s="42">
        <v>0.15</v>
      </c>
      <c r="O2568" s="27">
        <f>Ugovori_OPULJP[[#This Row],[Bespovratna sredstva - Ukupno (EU+Nac) HRK
= Ukupna ugovorena vrijednost bespovratnih sredstava]]*Ugovori_OPULJP[[#This Row],[EU STOPA SUFINANCIRANJA %
EU CO-FINANCING RATE %]]</f>
        <v>2125000</v>
      </c>
      <c r="P2568" s="27">
        <f>Ugovori_OPULJP[[#This Row],[Bespovratna sredstva - Ukupno (EU+Nac) HRK
= Ukupna ugovorena vrijednost bespovratnih sredstava]]*Ugovori_OPULJP[[#This Row],[STOPA NACIONALNOG SUFINANCIRANJA %]]</f>
        <v>375000</v>
      </c>
      <c r="Q2568" s="27">
        <v>2500000</v>
      </c>
      <c r="R2568" s="27">
        <v>165257.24000000022</v>
      </c>
      <c r="S2568" s="27">
        <v>0</v>
      </c>
      <c r="T2568" s="20">
        <f>Ugovori_OPULJP[[#This Row],[Bespovratna sredstva - Ukupno (EU+Nac) HRK
= Ukupna ugovorena vrijednost bespovratnih sredstava]]+Ugovori_OPULJP[[#This Row],[Javni doprinos korisnika - HRK]]+Ugovori_OPULJP[[#This Row],[Privatni doprinos korisnika - HRK]]</f>
        <v>2665257.2400000002</v>
      </c>
      <c r="U2568" s="17" t="s">
        <v>8598</v>
      </c>
      <c r="V2568" s="17" t="s">
        <v>8599</v>
      </c>
      <c r="W2568" s="41" t="s">
        <v>8963</v>
      </c>
      <c r="X2568" s="35" t="s">
        <v>8951</v>
      </c>
      <c r="Y2568" s="11"/>
    </row>
    <row r="2569" spans="1:25" ht="293.25" x14ac:dyDescent="0.2">
      <c r="A2569" s="33" t="s">
        <v>8964</v>
      </c>
      <c r="B2569" s="36" t="s">
        <v>8594</v>
      </c>
      <c r="C2569" s="35" t="s">
        <v>8948</v>
      </c>
      <c r="D2569" s="35" t="s">
        <v>8949</v>
      </c>
      <c r="E2569" s="17" t="s">
        <v>231</v>
      </c>
      <c r="F2569" s="37" t="s">
        <v>12989</v>
      </c>
      <c r="G2569" s="37" t="s">
        <v>761</v>
      </c>
      <c r="H2569" s="19">
        <v>42248</v>
      </c>
      <c r="I2569" s="19">
        <v>42613</v>
      </c>
      <c r="J2569" s="19" t="str">
        <f ca="1">IF(Ugovori_OPULJP[[#This Row],[DATUM ZAVRŠETKA OPERACIJE]]&lt;TODAY(),"završen","u provedbi")</f>
        <v>završen</v>
      </c>
      <c r="K2569" s="18" t="s">
        <v>556</v>
      </c>
      <c r="L2569" s="18" t="s">
        <v>556</v>
      </c>
      <c r="M2569" s="42">
        <v>0.85</v>
      </c>
      <c r="N2569" s="42">
        <v>0.15</v>
      </c>
      <c r="O2569" s="27">
        <f>Ugovori_OPULJP[[#This Row],[Bespovratna sredstva - Ukupno (EU+Nac) HRK
= Ukupna ugovorena vrijednost bespovratnih sredstava]]*Ugovori_OPULJP[[#This Row],[EU STOPA SUFINANCIRANJA %
EU CO-FINANCING RATE %]]</f>
        <v>1819606.05</v>
      </c>
      <c r="P2569" s="27">
        <f>Ugovori_OPULJP[[#This Row],[Bespovratna sredstva - Ukupno (EU+Nac) HRK
= Ukupna ugovorena vrijednost bespovratnih sredstava]]*Ugovori_OPULJP[[#This Row],[STOPA NACIONALNOG SUFINANCIRANJA %]]</f>
        <v>321106.95</v>
      </c>
      <c r="Q2569" s="27">
        <v>2140713</v>
      </c>
      <c r="R2569" s="27">
        <v>237857</v>
      </c>
      <c r="S2569" s="27">
        <v>0</v>
      </c>
      <c r="T2569" s="20">
        <f>Ugovori_OPULJP[[#This Row],[Bespovratna sredstva - Ukupno (EU+Nac) HRK
= Ukupna ugovorena vrijednost bespovratnih sredstava]]+Ugovori_OPULJP[[#This Row],[Javni doprinos korisnika - HRK]]+Ugovori_OPULJP[[#This Row],[Privatni doprinos korisnika - HRK]]</f>
        <v>2378570</v>
      </c>
      <c r="U2569" s="17" t="s">
        <v>8598</v>
      </c>
      <c r="V2569" s="17" t="s">
        <v>8599</v>
      </c>
      <c r="W2569" s="41" t="s">
        <v>8965</v>
      </c>
      <c r="X2569" s="35" t="s">
        <v>8951</v>
      </c>
      <c r="Y2569" s="11"/>
    </row>
    <row r="2570" spans="1:25" ht="280.5" x14ac:dyDescent="0.2">
      <c r="A2570" s="33" t="s">
        <v>8966</v>
      </c>
      <c r="B2570" s="36" t="s">
        <v>8594</v>
      </c>
      <c r="C2570" s="35" t="s">
        <v>8948</v>
      </c>
      <c r="D2570" s="35" t="s">
        <v>8949</v>
      </c>
      <c r="E2570" s="17" t="s">
        <v>231</v>
      </c>
      <c r="F2570" s="37" t="s">
        <v>12939</v>
      </c>
      <c r="G2570" s="37" t="s">
        <v>8967</v>
      </c>
      <c r="H2570" s="19">
        <v>42233</v>
      </c>
      <c r="I2570" s="19">
        <v>42598</v>
      </c>
      <c r="J2570" s="19" t="str">
        <f ca="1">IF(Ugovori_OPULJP[[#This Row],[DATUM ZAVRŠETKA OPERACIJE]]&lt;TODAY(),"završen","u provedbi")</f>
        <v>završen</v>
      </c>
      <c r="K2570" s="18" t="s">
        <v>128</v>
      </c>
      <c r="L2570" s="18" t="s">
        <v>128</v>
      </c>
      <c r="M2570" s="42">
        <v>0.85</v>
      </c>
      <c r="N2570" s="42">
        <v>0.15</v>
      </c>
      <c r="O2570" s="27">
        <f>Ugovori_OPULJP[[#This Row],[Bespovratna sredstva - Ukupno (EU+Nac) HRK
= Ukupna ugovorena vrijednost bespovratnih sredstava]]*Ugovori_OPULJP[[#This Row],[EU STOPA SUFINANCIRANJA %
EU CO-FINANCING RATE %]]</f>
        <v>1553406.1864999998</v>
      </c>
      <c r="P2570" s="27">
        <f>Ugovori_OPULJP[[#This Row],[Bespovratna sredstva - Ukupno (EU+Nac) HRK
= Ukupna ugovorena vrijednost bespovratnih sredstava]]*Ugovori_OPULJP[[#This Row],[STOPA NACIONALNOG SUFINANCIRANJA %]]</f>
        <v>274130.50349999999</v>
      </c>
      <c r="Q2570" s="27">
        <v>1827536.69</v>
      </c>
      <c r="R2570" s="27">
        <v>203059.64000000013</v>
      </c>
      <c r="S2570" s="27">
        <v>0</v>
      </c>
      <c r="T2570" s="20">
        <f>Ugovori_OPULJP[[#This Row],[Bespovratna sredstva - Ukupno (EU+Nac) HRK
= Ukupna ugovorena vrijednost bespovratnih sredstava]]+Ugovori_OPULJP[[#This Row],[Javni doprinos korisnika - HRK]]+Ugovori_OPULJP[[#This Row],[Privatni doprinos korisnika - HRK]]</f>
        <v>2030596.33</v>
      </c>
      <c r="U2570" s="17" t="s">
        <v>8598</v>
      </c>
      <c r="V2570" s="17" t="s">
        <v>8599</v>
      </c>
      <c r="W2570" s="41" t="s">
        <v>8968</v>
      </c>
      <c r="X2570" s="35" t="s">
        <v>8951</v>
      </c>
      <c r="Y2570" s="11"/>
    </row>
    <row r="2571" spans="1:25" ht="293.25" x14ac:dyDescent="0.2">
      <c r="A2571" s="33" t="s">
        <v>8969</v>
      </c>
      <c r="B2571" s="36" t="s">
        <v>8594</v>
      </c>
      <c r="C2571" s="35" t="s">
        <v>8948</v>
      </c>
      <c r="D2571" s="35" t="s">
        <v>8949</v>
      </c>
      <c r="E2571" s="17" t="s">
        <v>231</v>
      </c>
      <c r="F2571" s="37" t="s">
        <v>8970</v>
      </c>
      <c r="G2571" s="23" t="s">
        <v>1432</v>
      </c>
      <c r="H2571" s="19">
        <v>42248</v>
      </c>
      <c r="I2571" s="19">
        <v>42613</v>
      </c>
      <c r="J2571" s="19" t="str">
        <f ca="1">IF(Ugovori_OPULJP[[#This Row],[DATUM ZAVRŠETKA OPERACIJE]]&lt;TODAY(),"završen","u provedbi")</f>
        <v>završen</v>
      </c>
      <c r="K2571" s="18" t="s">
        <v>184</v>
      </c>
      <c r="L2571" s="18" t="s">
        <v>184</v>
      </c>
      <c r="M2571" s="42">
        <v>0.85</v>
      </c>
      <c r="N2571" s="42">
        <v>0.15</v>
      </c>
      <c r="O2571" s="27">
        <f>Ugovori_OPULJP[[#This Row],[Bespovratna sredstva - Ukupno (EU+Nac) HRK
= Ukupna ugovorena vrijednost bespovratnih sredstava]]*Ugovori_OPULJP[[#This Row],[EU STOPA SUFINANCIRANJA %
EU CO-FINANCING RATE %]]</f>
        <v>1459911.9324999999</v>
      </c>
      <c r="P2571" s="27">
        <f>Ugovori_OPULJP[[#This Row],[Bespovratna sredstva - Ukupno (EU+Nac) HRK
= Ukupna ugovorena vrijednost bespovratnih sredstava]]*Ugovori_OPULJP[[#This Row],[STOPA NACIONALNOG SUFINANCIRANJA %]]</f>
        <v>257631.51749999999</v>
      </c>
      <c r="Q2571" s="27">
        <v>1717543.45</v>
      </c>
      <c r="R2571" s="27">
        <v>90397.030000000028</v>
      </c>
      <c r="S2571" s="27">
        <v>0</v>
      </c>
      <c r="T2571" s="20">
        <f>Ugovori_OPULJP[[#This Row],[Bespovratna sredstva - Ukupno (EU+Nac) HRK
= Ukupna ugovorena vrijednost bespovratnih sredstava]]+Ugovori_OPULJP[[#This Row],[Javni doprinos korisnika - HRK]]+Ugovori_OPULJP[[#This Row],[Privatni doprinos korisnika - HRK]]</f>
        <v>1807940.48</v>
      </c>
      <c r="U2571" s="17" t="s">
        <v>8598</v>
      </c>
      <c r="V2571" s="17" t="s">
        <v>8599</v>
      </c>
      <c r="W2571" s="41" t="s">
        <v>8971</v>
      </c>
      <c r="X2571" s="35" t="s">
        <v>8951</v>
      </c>
      <c r="Y2571" s="11"/>
    </row>
    <row r="2572" spans="1:25" ht="242.25" x14ac:dyDescent="0.2">
      <c r="A2572" s="33" t="s">
        <v>8972</v>
      </c>
      <c r="B2572" s="36" t="s">
        <v>8594</v>
      </c>
      <c r="C2572" s="35" t="s">
        <v>8948</v>
      </c>
      <c r="D2572" s="35" t="s">
        <v>8949</v>
      </c>
      <c r="E2572" s="17" t="s">
        <v>231</v>
      </c>
      <c r="F2572" s="37" t="s">
        <v>8973</v>
      </c>
      <c r="G2572" s="37" t="s">
        <v>331</v>
      </c>
      <c r="H2572" s="19">
        <v>42248</v>
      </c>
      <c r="I2572" s="19">
        <v>42613</v>
      </c>
      <c r="J2572" s="19" t="str">
        <f ca="1">IF(Ugovori_OPULJP[[#This Row],[DATUM ZAVRŠETKA OPERACIJE]]&lt;TODAY(),"završen","u provedbi")</f>
        <v>završen</v>
      </c>
      <c r="K2572" s="18" t="s">
        <v>128</v>
      </c>
      <c r="L2572" s="18" t="s">
        <v>128</v>
      </c>
      <c r="M2572" s="42">
        <v>0.85</v>
      </c>
      <c r="N2572" s="42">
        <v>0.15</v>
      </c>
      <c r="O2572" s="27">
        <f>Ugovori_OPULJP[[#This Row],[Bespovratna sredstva - Ukupno (EU+Nac) HRK
= Ukupna ugovorena vrijednost bespovratnih sredstava]]*Ugovori_OPULJP[[#This Row],[EU STOPA SUFINANCIRANJA %
EU CO-FINANCING RATE %]]</f>
        <v>2008607.2899999998</v>
      </c>
      <c r="P2572" s="27">
        <f>Ugovori_OPULJP[[#This Row],[Bespovratna sredstva - Ukupno (EU+Nac) HRK
= Ukupna ugovorena vrijednost bespovratnih sredstava]]*Ugovori_OPULJP[[#This Row],[STOPA NACIONALNOG SUFINANCIRANJA %]]</f>
        <v>354460.11</v>
      </c>
      <c r="Q2572" s="27">
        <v>2363067.4</v>
      </c>
      <c r="R2572" s="27">
        <v>205484.12999999989</v>
      </c>
      <c r="S2572" s="27">
        <v>0</v>
      </c>
      <c r="T2572" s="20">
        <f>Ugovori_OPULJP[[#This Row],[Bespovratna sredstva - Ukupno (EU+Nac) HRK
= Ukupna ugovorena vrijednost bespovratnih sredstava]]+Ugovori_OPULJP[[#This Row],[Javni doprinos korisnika - HRK]]+Ugovori_OPULJP[[#This Row],[Privatni doprinos korisnika - HRK]]</f>
        <v>2568551.5299999998</v>
      </c>
      <c r="U2572" s="17" t="s">
        <v>8598</v>
      </c>
      <c r="V2572" s="17" t="s">
        <v>8599</v>
      </c>
      <c r="W2572" s="41" t="s">
        <v>8974</v>
      </c>
      <c r="X2572" s="35" t="s">
        <v>8951</v>
      </c>
      <c r="Y2572" s="11"/>
    </row>
    <row r="2573" spans="1:25" ht="280.5" x14ac:dyDescent="0.2">
      <c r="A2573" s="33" t="s">
        <v>8975</v>
      </c>
      <c r="B2573" s="36" t="s">
        <v>8594</v>
      </c>
      <c r="C2573" s="35" t="s">
        <v>8948</v>
      </c>
      <c r="D2573" s="35" t="s">
        <v>8949</v>
      </c>
      <c r="E2573" s="17" t="s">
        <v>231</v>
      </c>
      <c r="F2573" s="37" t="s">
        <v>8976</v>
      </c>
      <c r="G2573" s="37" t="s">
        <v>8977</v>
      </c>
      <c r="H2573" s="19">
        <v>42233</v>
      </c>
      <c r="I2573" s="19">
        <v>42598</v>
      </c>
      <c r="J2573" s="19" t="str">
        <f ca="1">IF(Ugovori_OPULJP[[#This Row],[DATUM ZAVRŠETKA OPERACIJE]]&lt;TODAY(),"završen","u provedbi")</f>
        <v>završen</v>
      </c>
      <c r="K2573" s="18" t="s">
        <v>153</v>
      </c>
      <c r="L2573" s="18" t="s">
        <v>153</v>
      </c>
      <c r="M2573" s="42">
        <v>0.85</v>
      </c>
      <c r="N2573" s="42">
        <v>0.15</v>
      </c>
      <c r="O2573" s="27">
        <f>Ugovori_OPULJP[[#This Row],[Bespovratna sredstva - Ukupno (EU+Nac) HRK
= Ukupna ugovorena vrijednost bespovratnih sredstava]]*Ugovori_OPULJP[[#This Row],[EU STOPA SUFINANCIRANJA %
EU CO-FINANCING RATE %]]</f>
        <v>1886811.3</v>
      </c>
      <c r="P2573" s="27">
        <f>Ugovori_OPULJP[[#This Row],[Bespovratna sredstva - Ukupno (EU+Nac) HRK
= Ukupna ugovorena vrijednost bespovratnih sredstava]]*Ugovori_OPULJP[[#This Row],[STOPA NACIONALNOG SUFINANCIRANJA %]]</f>
        <v>332966.7</v>
      </c>
      <c r="Q2573" s="27">
        <v>2219778</v>
      </c>
      <c r="R2573" s="27">
        <v>246642</v>
      </c>
      <c r="S2573" s="27">
        <v>0</v>
      </c>
      <c r="T2573" s="20">
        <f>Ugovori_OPULJP[[#This Row],[Bespovratna sredstva - Ukupno (EU+Nac) HRK
= Ukupna ugovorena vrijednost bespovratnih sredstava]]+Ugovori_OPULJP[[#This Row],[Javni doprinos korisnika - HRK]]+Ugovori_OPULJP[[#This Row],[Privatni doprinos korisnika - HRK]]</f>
        <v>2466420</v>
      </c>
      <c r="U2573" s="17" t="s">
        <v>8598</v>
      </c>
      <c r="V2573" s="17" t="s">
        <v>8599</v>
      </c>
      <c r="W2573" s="41" t="s">
        <v>8978</v>
      </c>
      <c r="X2573" s="35" t="s">
        <v>8951</v>
      </c>
      <c r="Y2573" s="11"/>
    </row>
    <row r="2574" spans="1:25" ht="229.5" x14ac:dyDescent="0.2">
      <c r="A2574" s="33" t="s">
        <v>8979</v>
      </c>
      <c r="B2574" s="36" t="s">
        <v>8594</v>
      </c>
      <c r="C2574" s="35" t="s">
        <v>8948</v>
      </c>
      <c r="D2574" s="35" t="s">
        <v>8949</v>
      </c>
      <c r="E2574" s="17" t="s">
        <v>231</v>
      </c>
      <c r="F2574" s="37" t="s">
        <v>12940</v>
      </c>
      <c r="G2574" s="37" t="s">
        <v>2376</v>
      </c>
      <c r="H2574" s="19">
        <v>42248</v>
      </c>
      <c r="I2574" s="19">
        <v>42613</v>
      </c>
      <c r="J2574" s="19" t="str">
        <f ca="1">IF(Ugovori_OPULJP[[#This Row],[DATUM ZAVRŠETKA OPERACIJE]]&lt;TODAY(),"završen","u provedbi")</f>
        <v>završen</v>
      </c>
      <c r="K2574" s="18" t="s">
        <v>266</v>
      </c>
      <c r="L2574" s="18" t="s">
        <v>266</v>
      </c>
      <c r="M2574" s="42">
        <v>0.85</v>
      </c>
      <c r="N2574" s="42">
        <v>0.15</v>
      </c>
      <c r="O2574" s="27">
        <f>Ugovori_OPULJP[[#This Row],[Bespovratna sredstva - Ukupno (EU+Nac) HRK
= Ukupna ugovorena vrijednost bespovratnih sredstava]]*Ugovori_OPULJP[[#This Row],[EU STOPA SUFINANCIRANJA %
EU CO-FINANCING RATE %]]</f>
        <v>897728.23100000003</v>
      </c>
      <c r="P2574" s="27">
        <f>Ugovori_OPULJP[[#This Row],[Bespovratna sredstva - Ukupno (EU+Nac) HRK
= Ukupna ugovorena vrijednost bespovratnih sredstava]]*Ugovori_OPULJP[[#This Row],[STOPA NACIONALNOG SUFINANCIRANJA %]]</f>
        <v>158422.62900000002</v>
      </c>
      <c r="Q2574" s="27">
        <v>1056150.8600000001</v>
      </c>
      <c r="R2574" s="27">
        <v>91947.139999999898</v>
      </c>
      <c r="S2574" s="27">
        <v>0</v>
      </c>
      <c r="T2574" s="20">
        <f>Ugovori_OPULJP[[#This Row],[Bespovratna sredstva - Ukupno (EU+Nac) HRK
= Ukupna ugovorena vrijednost bespovratnih sredstava]]+Ugovori_OPULJP[[#This Row],[Javni doprinos korisnika - HRK]]+Ugovori_OPULJP[[#This Row],[Privatni doprinos korisnika - HRK]]</f>
        <v>1148098</v>
      </c>
      <c r="U2574" s="17" t="s">
        <v>8598</v>
      </c>
      <c r="V2574" s="17" t="s">
        <v>8599</v>
      </c>
      <c r="W2574" s="41" t="s">
        <v>8980</v>
      </c>
      <c r="X2574" s="35" t="s">
        <v>8951</v>
      </c>
      <c r="Y2574" s="11"/>
    </row>
    <row r="2575" spans="1:25" ht="280.5" x14ac:dyDescent="0.2">
      <c r="A2575" s="33" t="s">
        <v>8981</v>
      </c>
      <c r="B2575" s="36" t="s">
        <v>8594</v>
      </c>
      <c r="C2575" s="35" t="s">
        <v>8948</v>
      </c>
      <c r="D2575" s="35" t="s">
        <v>8949</v>
      </c>
      <c r="E2575" s="17" t="s">
        <v>231</v>
      </c>
      <c r="F2575" s="37" t="s">
        <v>8982</v>
      </c>
      <c r="G2575" s="37" t="s">
        <v>8983</v>
      </c>
      <c r="H2575" s="19">
        <v>42251</v>
      </c>
      <c r="I2575" s="19">
        <v>42616</v>
      </c>
      <c r="J2575" s="19" t="str">
        <f ca="1">IF(Ugovori_OPULJP[[#This Row],[DATUM ZAVRŠETKA OPERACIJE]]&lt;TODAY(),"završen","u provedbi")</f>
        <v>završen</v>
      </c>
      <c r="K2575" s="18" t="s">
        <v>209</v>
      </c>
      <c r="L2575" s="18" t="s">
        <v>209</v>
      </c>
      <c r="M2575" s="42">
        <v>0.85</v>
      </c>
      <c r="N2575" s="42">
        <v>0.15</v>
      </c>
      <c r="O2575" s="27">
        <f>Ugovori_OPULJP[[#This Row],[Bespovratna sredstva - Ukupno (EU+Nac) HRK
= Ukupna ugovorena vrijednost bespovratnih sredstava]]*Ugovori_OPULJP[[#This Row],[EU STOPA SUFINANCIRANJA %
EU CO-FINANCING RATE %]]</f>
        <v>1752286.3304999999</v>
      </c>
      <c r="P2575" s="27">
        <f>Ugovori_OPULJP[[#This Row],[Bespovratna sredstva - Ukupno (EU+Nac) HRK
= Ukupna ugovorena vrijednost bespovratnih sredstava]]*Ugovori_OPULJP[[#This Row],[STOPA NACIONALNOG SUFINANCIRANJA %]]</f>
        <v>309226.99949999998</v>
      </c>
      <c r="Q2575" s="27">
        <v>2061513.33</v>
      </c>
      <c r="R2575" s="27">
        <v>179262.0299999998</v>
      </c>
      <c r="S2575" s="27">
        <v>0</v>
      </c>
      <c r="T2575" s="20">
        <f>Ugovori_OPULJP[[#This Row],[Bespovratna sredstva - Ukupno (EU+Nac) HRK
= Ukupna ugovorena vrijednost bespovratnih sredstava]]+Ugovori_OPULJP[[#This Row],[Javni doprinos korisnika - HRK]]+Ugovori_OPULJP[[#This Row],[Privatni doprinos korisnika - HRK]]</f>
        <v>2240775.36</v>
      </c>
      <c r="U2575" s="17" t="s">
        <v>8598</v>
      </c>
      <c r="V2575" s="17" t="s">
        <v>8599</v>
      </c>
      <c r="W2575" s="41" t="s">
        <v>8984</v>
      </c>
      <c r="X2575" s="35" t="s">
        <v>8951</v>
      </c>
      <c r="Y2575" s="11"/>
    </row>
    <row r="2576" spans="1:25" ht="229.5" x14ac:dyDescent="0.2">
      <c r="A2576" s="33" t="s">
        <v>8985</v>
      </c>
      <c r="B2576" s="36" t="s">
        <v>8594</v>
      </c>
      <c r="C2576" s="35" t="s">
        <v>8948</v>
      </c>
      <c r="D2576" s="35" t="s">
        <v>8949</v>
      </c>
      <c r="E2576" s="17" t="s">
        <v>231</v>
      </c>
      <c r="F2576" s="37" t="s">
        <v>8986</v>
      </c>
      <c r="G2576" s="37" t="s">
        <v>8987</v>
      </c>
      <c r="H2576" s="19">
        <v>42251</v>
      </c>
      <c r="I2576" s="19">
        <v>42616</v>
      </c>
      <c r="J2576" s="19" t="str">
        <f ca="1">IF(Ugovori_OPULJP[[#This Row],[DATUM ZAVRŠETKA OPERACIJE]]&lt;TODAY(),"završen","u provedbi")</f>
        <v>završen</v>
      </c>
      <c r="K2576" s="18" t="s">
        <v>209</v>
      </c>
      <c r="L2576" s="18" t="s">
        <v>209</v>
      </c>
      <c r="M2576" s="42">
        <v>0.85</v>
      </c>
      <c r="N2576" s="42">
        <v>0.15</v>
      </c>
      <c r="O2576" s="27">
        <f>Ugovori_OPULJP[[#This Row],[Bespovratna sredstva - Ukupno (EU+Nac) HRK
= Ukupna ugovorena vrijednost bespovratnih sredstava]]*Ugovori_OPULJP[[#This Row],[EU STOPA SUFINANCIRANJA %
EU CO-FINANCING RATE %]]</f>
        <v>2007161.0999999999</v>
      </c>
      <c r="P2576" s="27">
        <f>Ugovori_OPULJP[[#This Row],[Bespovratna sredstva - Ukupno (EU+Nac) HRK
= Ukupna ugovorena vrijednost bespovratnih sredstava]]*Ugovori_OPULJP[[#This Row],[STOPA NACIONALNOG SUFINANCIRANJA %]]</f>
        <v>354204.89999999997</v>
      </c>
      <c r="Q2576" s="27">
        <v>2361366</v>
      </c>
      <c r="R2576" s="27">
        <v>130000</v>
      </c>
      <c r="S2576" s="27">
        <v>0</v>
      </c>
      <c r="T2576" s="20">
        <f>Ugovori_OPULJP[[#This Row],[Bespovratna sredstva - Ukupno (EU+Nac) HRK
= Ukupna ugovorena vrijednost bespovratnih sredstava]]+Ugovori_OPULJP[[#This Row],[Javni doprinos korisnika - HRK]]+Ugovori_OPULJP[[#This Row],[Privatni doprinos korisnika - HRK]]</f>
        <v>2491366</v>
      </c>
      <c r="U2576" s="17" t="s">
        <v>8598</v>
      </c>
      <c r="V2576" s="17" t="s">
        <v>8599</v>
      </c>
      <c r="W2576" s="41" t="s">
        <v>8988</v>
      </c>
      <c r="X2576" s="35" t="s">
        <v>8951</v>
      </c>
      <c r="Y2576" s="11"/>
    </row>
    <row r="2577" spans="1:25" ht="293.25" x14ac:dyDescent="0.2">
      <c r="A2577" s="33" t="s">
        <v>8989</v>
      </c>
      <c r="B2577" s="36" t="s">
        <v>8594</v>
      </c>
      <c r="C2577" s="35" t="s">
        <v>8948</v>
      </c>
      <c r="D2577" s="35" t="s">
        <v>8949</v>
      </c>
      <c r="E2577" s="17" t="s">
        <v>231</v>
      </c>
      <c r="F2577" s="37" t="s">
        <v>8990</v>
      </c>
      <c r="G2577" s="37" t="s">
        <v>8991</v>
      </c>
      <c r="H2577" s="19">
        <v>42251</v>
      </c>
      <c r="I2577" s="19">
        <v>42616</v>
      </c>
      <c r="J2577" s="19" t="str">
        <f ca="1">IF(Ugovori_OPULJP[[#This Row],[DATUM ZAVRŠETKA OPERACIJE]]&lt;TODAY(),"završen","u provedbi")</f>
        <v>završen</v>
      </c>
      <c r="K2577" s="18" t="s">
        <v>153</v>
      </c>
      <c r="L2577" s="18" t="s">
        <v>31</v>
      </c>
      <c r="M2577" s="42">
        <v>0.85</v>
      </c>
      <c r="N2577" s="42">
        <v>0.15</v>
      </c>
      <c r="O2577" s="27">
        <f>Ugovori_OPULJP[[#This Row],[Bespovratna sredstva - Ukupno (EU+Nac) HRK
= Ukupna ugovorena vrijednost bespovratnih sredstava]]*Ugovori_OPULJP[[#This Row],[EU STOPA SUFINANCIRANJA %
EU CO-FINANCING RATE %]]</f>
        <v>2125000</v>
      </c>
      <c r="P2577" s="27">
        <f>Ugovori_OPULJP[[#This Row],[Bespovratna sredstva - Ukupno (EU+Nac) HRK
= Ukupna ugovorena vrijednost bespovratnih sredstava]]*Ugovori_OPULJP[[#This Row],[STOPA NACIONALNOG SUFINANCIRANJA %]]</f>
        <v>375000</v>
      </c>
      <c r="Q2577" s="27">
        <v>2500000</v>
      </c>
      <c r="R2577" s="27">
        <v>282515.33999999985</v>
      </c>
      <c r="S2577" s="27">
        <v>0</v>
      </c>
      <c r="T2577" s="20">
        <f>Ugovori_OPULJP[[#This Row],[Bespovratna sredstva - Ukupno (EU+Nac) HRK
= Ukupna ugovorena vrijednost bespovratnih sredstava]]+Ugovori_OPULJP[[#This Row],[Javni doprinos korisnika - HRK]]+Ugovori_OPULJP[[#This Row],[Privatni doprinos korisnika - HRK]]</f>
        <v>2782515.34</v>
      </c>
      <c r="U2577" s="17" t="s">
        <v>8598</v>
      </c>
      <c r="V2577" s="17" t="s">
        <v>8599</v>
      </c>
      <c r="W2577" s="41" t="s">
        <v>8992</v>
      </c>
      <c r="X2577" s="35" t="s">
        <v>8951</v>
      </c>
      <c r="Y2577" s="11"/>
    </row>
    <row r="2578" spans="1:25" ht="280.5" x14ac:dyDescent="0.2">
      <c r="A2578" s="33" t="s">
        <v>8993</v>
      </c>
      <c r="B2578" s="36" t="s">
        <v>8594</v>
      </c>
      <c r="C2578" s="35" t="s">
        <v>8948</v>
      </c>
      <c r="D2578" s="35" t="s">
        <v>8949</v>
      </c>
      <c r="E2578" s="17" t="s">
        <v>231</v>
      </c>
      <c r="F2578" s="37" t="s">
        <v>8994</v>
      </c>
      <c r="G2578" s="37" t="s">
        <v>2417</v>
      </c>
      <c r="H2578" s="19">
        <v>42248</v>
      </c>
      <c r="I2578" s="19">
        <v>42613</v>
      </c>
      <c r="J2578" s="19" t="str">
        <f ca="1">IF(Ugovori_OPULJP[[#This Row],[DATUM ZAVRŠETKA OPERACIJE]]&lt;TODAY(),"završen","u provedbi")</f>
        <v>završen</v>
      </c>
      <c r="K2578" s="18" t="s">
        <v>320</v>
      </c>
      <c r="L2578" s="18" t="s">
        <v>320</v>
      </c>
      <c r="M2578" s="42">
        <v>0.85</v>
      </c>
      <c r="N2578" s="42">
        <v>0.15</v>
      </c>
      <c r="O2578" s="27">
        <f>Ugovori_OPULJP[[#This Row],[Bespovratna sredstva - Ukupno (EU+Nac) HRK
= Ukupna ugovorena vrijednost bespovratnih sredstava]]*Ugovori_OPULJP[[#This Row],[EU STOPA SUFINANCIRANJA %
EU CO-FINANCING RATE %]]</f>
        <v>1395633.2324999999</v>
      </c>
      <c r="P2578" s="27">
        <f>Ugovori_OPULJP[[#This Row],[Bespovratna sredstva - Ukupno (EU+Nac) HRK
= Ukupna ugovorena vrijednost bespovratnih sredstava]]*Ugovori_OPULJP[[#This Row],[STOPA NACIONALNOG SUFINANCIRANJA %]]</f>
        <v>246288.21749999997</v>
      </c>
      <c r="Q2578" s="27">
        <v>1641921.45</v>
      </c>
      <c r="R2578" s="27">
        <v>86500</v>
      </c>
      <c r="S2578" s="27">
        <v>0</v>
      </c>
      <c r="T2578" s="20">
        <f>Ugovori_OPULJP[[#This Row],[Bespovratna sredstva - Ukupno (EU+Nac) HRK
= Ukupna ugovorena vrijednost bespovratnih sredstava]]+Ugovori_OPULJP[[#This Row],[Javni doprinos korisnika - HRK]]+Ugovori_OPULJP[[#This Row],[Privatni doprinos korisnika - HRK]]</f>
        <v>1728421.45</v>
      </c>
      <c r="U2578" s="17" t="s">
        <v>8598</v>
      </c>
      <c r="V2578" s="17" t="s">
        <v>8599</v>
      </c>
      <c r="W2578" s="41" t="s">
        <v>8995</v>
      </c>
      <c r="X2578" s="35" t="s">
        <v>8951</v>
      </c>
      <c r="Y2578" s="11"/>
    </row>
    <row r="2579" spans="1:25" ht="280.5" x14ac:dyDescent="0.2">
      <c r="A2579" s="33" t="s">
        <v>8996</v>
      </c>
      <c r="B2579" s="36" t="s">
        <v>8594</v>
      </c>
      <c r="C2579" s="35" t="s">
        <v>8948</v>
      </c>
      <c r="D2579" s="35" t="s">
        <v>8949</v>
      </c>
      <c r="E2579" s="17" t="s">
        <v>231</v>
      </c>
      <c r="F2579" s="37" t="s">
        <v>8997</v>
      </c>
      <c r="G2579" s="37" t="s">
        <v>8998</v>
      </c>
      <c r="H2579" s="19">
        <v>42248</v>
      </c>
      <c r="I2579" s="19">
        <v>42613</v>
      </c>
      <c r="J2579" s="19" t="str">
        <f ca="1">IF(Ugovori_OPULJP[[#This Row],[DATUM ZAVRŠETKA OPERACIJE]]&lt;TODAY(),"završen","u provedbi")</f>
        <v>završen</v>
      </c>
      <c r="K2579" s="18" t="s">
        <v>248</v>
      </c>
      <c r="L2579" s="18" t="s">
        <v>248</v>
      </c>
      <c r="M2579" s="42">
        <v>0.85</v>
      </c>
      <c r="N2579" s="42">
        <v>0.15</v>
      </c>
      <c r="O2579" s="27">
        <f>Ugovori_OPULJP[[#This Row],[Bespovratna sredstva - Ukupno (EU+Nac) HRK
= Ukupna ugovorena vrijednost bespovratnih sredstava]]*Ugovori_OPULJP[[#This Row],[EU STOPA SUFINANCIRANJA %
EU CO-FINANCING RATE %]]</f>
        <v>2124436.977</v>
      </c>
      <c r="P2579" s="27">
        <f>Ugovori_OPULJP[[#This Row],[Bespovratna sredstva - Ukupno (EU+Nac) HRK
= Ukupna ugovorena vrijednost bespovratnih sredstava]]*Ugovori_OPULJP[[#This Row],[STOPA NACIONALNOG SUFINANCIRANJA %]]</f>
        <v>374900.64299999998</v>
      </c>
      <c r="Q2579" s="27">
        <v>2499337.62</v>
      </c>
      <c r="R2579" s="27">
        <v>292871.04000000004</v>
      </c>
      <c r="S2579" s="27">
        <v>0</v>
      </c>
      <c r="T2579" s="20">
        <f>Ugovori_OPULJP[[#This Row],[Bespovratna sredstva - Ukupno (EU+Nac) HRK
= Ukupna ugovorena vrijednost bespovratnih sredstava]]+Ugovori_OPULJP[[#This Row],[Javni doprinos korisnika - HRK]]+Ugovori_OPULJP[[#This Row],[Privatni doprinos korisnika - HRK]]</f>
        <v>2792208.66</v>
      </c>
      <c r="U2579" s="17" t="s">
        <v>8598</v>
      </c>
      <c r="V2579" s="17" t="s">
        <v>8599</v>
      </c>
      <c r="W2579" s="41" t="s">
        <v>8999</v>
      </c>
      <c r="X2579" s="35" t="s">
        <v>8951</v>
      </c>
      <c r="Y2579" s="11"/>
    </row>
    <row r="2580" spans="1:25" ht="280.5" x14ac:dyDescent="0.2">
      <c r="A2580" s="33" t="s">
        <v>9000</v>
      </c>
      <c r="B2580" s="36" t="s">
        <v>8594</v>
      </c>
      <c r="C2580" s="35" t="s">
        <v>8948</v>
      </c>
      <c r="D2580" s="35" t="s">
        <v>8949</v>
      </c>
      <c r="E2580" s="17" t="s">
        <v>231</v>
      </c>
      <c r="F2580" s="37" t="s">
        <v>12941</v>
      </c>
      <c r="G2580" s="37" t="s">
        <v>728</v>
      </c>
      <c r="H2580" s="19">
        <v>42237</v>
      </c>
      <c r="I2580" s="19">
        <v>42602</v>
      </c>
      <c r="J2580" s="19" t="str">
        <f ca="1">IF(Ugovori_OPULJP[[#This Row],[DATUM ZAVRŠETKA OPERACIJE]]&lt;TODAY(),"završen","u provedbi")</f>
        <v>završen</v>
      </c>
      <c r="K2580" s="18" t="s">
        <v>402</v>
      </c>
      <c r="L2580" s="18" t="s">
        <v>402</v>
      </c>
      <c r="M2580" s="42">
        <v>0.85</v>
      </c>
      <c r="N2580" s="42">
        <v>0.15</v>
      </c>
      <c r="O2580" s="27">
        <f>Ugovori_OPULJP[[#This Row],[Bespovratna sredstva - Ukupno (EU+Nac) HRK
= Ukupna ugovorena vrijednost bespovratnih sredstava]]*Ugovori_OPULJP[[#This Row],[EU STOPA SUFINANCIRANJA %
EU CO-FINANCING RATE %]]</f>
        <v>2016364.7215</v>
      </c>
      <c r="P2580" s="27">
        <f>Ugovori_OPULJP[[#This Row],[Bespovratna sredstva - Ukupno (EU+Nac) HRK
= Ukupna ugovorena vrijednost bespovratnih sredstava]]*Ugovori_OPULJP[[#This Row],[STOPA NACIONALNOG SUFINANCIRANJA %]]</f>
        <v>355829.06849999999</v>
      </c>
      <c r="Q2580" s="27">
        <v>2372193.79</v>
      </c>
      <c r="R2580" s="27">
        <v>263577.08999999985</v>
      </c>
      <c r="S2580" s="27">
        <v>0</v>
      </c>
      <c r="T2580" s="20">
        <f>Ugovori_OPULJP[[#This Row],[Bespovratna sredstva - Ukupno (EU+Nac) HRK
= Ukupna ugovorena vrijednost bespovratnih sredstava]]+Ugovori_OPULJP[[#This Row],[Javni doprinos korisnika - HRK]]+Ugovori_OPULJP[[#This Row],[Privatni doprinos korisnika - HRK]]</f>
        <v>2635770.8799999999</v>
      </c>
      <c r="U2580" s="17" t="s">
        <v>8598</v>
      </c>
      <c r="V2580" s="17" t="s">
        <v>8599</v>
      </c>
      <c r="W2580" s="41" t="s">
        <v>9001</v>
      </c>
      <c r="X2580" s="35" t="s">
        <v>8951</v>
      </c>
      <c r="Y2580" s="11"/>
    </row>
    <row r="2581" spans="1:25" ht="255" x14ac:dyDescent="0.2">
      <c r="A2581" s="33" t="s">
        <v>9002</v>
      </c>
      <c r="B2581" s="36" t="s">
        <v>8594</v>
      </c>
      <c r="C2581" s="35" t="s">
        <v>8948</v>
      </c>
      <c r="D2581" s="35" t="s">
        <v>8949</v>
      </c>
      <c r="E2581" s="17" t="s">
        <v>231</v>
      </c>
      <c r="F2581" s="37" t="s">
        <v>12942</v>
      </c>
      <c r="G2581" s="37" t="s">
        <v>1823</v>
      </c>
      <c r="H2581" s="19">
        <v>42248</v>
      </c>
      <c r="I2581" s="19">
        <v>42613</v>
      </c>
      <c r="J2581" s="19" t="str">
        <f ca="1">IF(Ugovori_OPULJP[[#This Row],[DATUM ZAVRŠETKA OPERACIJE]]&lt;TODAY(),"završen","u provedbi")</f>
        <v>završen</v>
      </c>
      <c r="K2581" s="18" t="s">
        <v>97</v>
      </c>
      <c r="L2581" s="18" t="s">
        <v>97</v>
      </c>
      <c r="M2581" s="42">
        <v>0.85</v>
      </c>
      <c r="N2581" s="42">
        <v>0.15</v>
      </c>
      <c r="O2581" s="27">
        <f>Ugovori_OPULJP[[#This Row],[Bespovratna sredstva - Ukupno (EU+Nac) HRK
= Ukupna ugovorena vrijednost bespovratnih sredstava]]*Ugovori_OPULJP[[#This Row],[EU STOPA SUFINANCIRANJA %
EU CO-FINANCING RATE %]]</f>
        <v>2104387.5</v>
      </c>
      <c r="P2581" s="27">
        <f>Ugovori_OPULJP[[#This Row],[Bespovratna sredstva - Ukupno (EU+Nac) HRK
= Ukupna ugovorena vrijednost bespovratnih sredstava]]*Ugovori_OPULJP[[#This Row],[STOPA NACIONALNOG SUFINANCIRANJA %]]</f>
        <v>371362.5</v>
      </c>
      <c r="Q2581" s="27">
        <v>2475750</v>
      </c>
      <c r="R2581" s="27">
        <v>140000</v>
      </c>
      <c r="S2581" s="27">
        <v>0</v>
      </c>
      <c r="T2581" s="20">
        <f>Ugovori_OPULJP[[#This Row],[Bespovratna sredstva - Ukupno (EU+Nac) HRK
= Ukupna ugovorena vrijednost bespovratnih sredstava]]+Ugovori_OPULJP[[#This Row],[Javni doprinos korisnika - HRK]]+Ugovori_OPULJP[[#This Row],[Privatni doprinos korisnika - HRK]]</f>
        <v>2615750</v>
      </c>
      <c r="U2581" s="17" t="s">
        <v>8598</v>
      </c>
      <c r="V2581" s="17" t="s">
        <v>8599</v>
      </c>
      <c r="W2581" s="41" t="s">
        <v>9004</v>
      </c>
      <c r="X2581" s="35" t="s">
        <v>8951</v>
      </c>
      <c r="Y2581" s="11"/>
    </row>
    <row r="2582" spans="1:25" ht="267.75" x14ac:dyDescent="0.2">
      <c r="A2582" s="33" t="s">
        <v>9005</v>
      </c>
      <c r="B2582" s="36" t="s">
        <v>8594</v>
      </c>
      <c r="C2582" s="35" t="s">
        <v>8948</v>
      </c>
      <c r="D2582" s="35" t="s">
        <v>8949</v>
      </c>
      <c r="E2582" s="17" t="s">
        <v>231</v>
      </c>
      <c r="F2582" s="37" t="s">
        <v>12943</v>
      </c>
      <c r="G2582" s="37" t="s">
        <v>9006</v>
      </c>
      <c r="H2582" s="19">
        <v>42251</v>
      </c>
      <c r="I2582" s="19">
        <v>42616</v>
      </c>
      <c r="J2582" s="19" t="str">
        <f ca="1">IF(Ugovori_OPULJP[[#This Row],[DATUM ZAVRŠETKA OPERACIJE]]&lt;TODAY(),"završen","u provedbi")</f>
        <v>završen</v>
      </c>
      <c r="K2582" s="18" t="s">
        <v>354</v>
      </c>
      <c r="L2582" s="18" t="s">
        <v>354</v>
      </c>
      <c r="M2582" s="42">
        <v>0.85</v>
      </c>
      <c r="N2582" s="42">
        <v>0.15</v>
      </c>
      <c r="O2582" s="27">
        <f>Ugovori_OPULJP[[#This Row],[Bespovratna sredstva - Ukupno (EU+Nac) HRK
= Ukupna ugovorena vrijednost bespovratnih sredstava]]*Ugovori_OPULJP[[#This Row],[EU STOPA SUFINANCIRANJA %
EU CO-FINANCING RATE %]]</f>
        <v>547672.08499999996</v>
      </c>
      <c r="P2582" s="27">
        <f>Ugovori_OPULJP[[#This Row],[Bespovratna sredstva - Ukupno (EU+Nac) HRK
= Ukupna ugovorena vrijednost bespovratnih sredstava]]*Ugovori_OPULJP[[#This Row],[STOPA NACIONALNOG SUFINANCIRANJA %]]</f>
        <v>96648.014999999999</v>
      </c>
      <c r="Q2582" s="27">
        <v>644320.1</v>
      </c>
      <c r="R2582" s="27">
        <v>56609.140000000014</v>
      </c>
      <c r="S2582" s="27">
        <v>0</v>
      </c>
      <c r="T2582" s="20">
        <f>Ugovori_OPULJP[[#This Row],[Bespovratna sredstva - Ukupno (EU+Nac) HRK
= Ukupna ugovorena vrijednost bespovratnih sredstava]]+Ugovori_OPULJP[[#This Row],[Javni doprinos korisnika - HRK]]+Ugovori_OPULJP[[#This Row],[Privatni doprinos korisnika - HRK]]</f>
        <v>700929.24</v>
      </c>
      <c r="U2582" s="17" t="s">
        <v>8598</v>
      </c>
      <c r="V2582" s="17" t="s">
        <v>8599</v>
      </c>
      <c r="W2582" s="41" t="s">
        <v>9007</v>
      </c>
      <c r="X2582" s="35" t="s">
        <v>8951</v>
      </c>
      <c r="Y2582" s="11"/>
    </row>
    <row r="2583" spans="1:25" ht="280.5" x14ac:dyDescent="0.2">
      <c r="A2583" s="33" t="s">
        <v>9008</v>
      </c>
      <c r="B2583" s="36" t="s">
        <v>8594</v>
      </c>
      <c r="C2583" s="35" t="s">
        <v>8948</v>
      </c>
      <c r="D2583" s="35" t="s">
        <v>8949</v>
      </c>
      <c r="E2583" s="17" t="s">
        <v>231</v>
      </c>
      <c r="F2583" s="37" t="s">
        <v>9009</v>
      </c>
      <c r="G2583" s="37" t="s">
        <v>782</v>
      </c>
      <c r="H2583" s="19">
        <v>42240</v>
      </c>
      <c r="I2583" s="19">
        <v>42605</v>
      </c>
      <c r="J2583" s="19" t="str">
        <f ca="1">IF(Ugovori_OPULJP[[#This Row],[DATUM ZAVRŠETKA OPERACIJE]]&lt;TODAY(),"završen","u provedbi")</f>
        <v>završen</v>
      </c>
      <c r="K2583" s="18" t="s">
        <v>77</v>
      </c>
      <c r="L2583" s="18" t="s">
        <v>77</v>
      </c>
      <c r="M2583" s="42">
        <v>0.85</v>
      </c>
      <c r="N2583" s="42">
        <v>0.15</v>
      </c>
      <c r="O2583" s="27">
        <f>Ugovori_OPULJP[[#This Row],[Bespovratna sredstva - Ukupno (EU+Nac) HRK
= Ukupna ugovorena vrijednost bespovratnih sredstava]]*Ugovori_OPULJP[[#This Row],[EU STOPA SUFINANCIRANJA %
EU CO-FINANCING RATE %]]</f>
        <v>1778068.3859999999</v>
      </c>
      <c r="P2583" s="27">
        <f>Ugovori_OPULJP[[#This Row],[Bespovratna sredstva - Ukupno (EU+Nac) HRK
= Ukupna ugovorena vrijednost bespovratnih sredstava]]*Ugovori_OPULJP[[#This Row],[STOPA NACIONALNOG SUFINANCIRANJA %]]</f>
        <v>313776.77399999998</v>
      </c>
      <c r="Q2583" s="27">
        <v>2091845.16</v>
      </c>
      <c r="R2583" s="27">
        <v>369149.1399999999</v>
      </c>
      <c r="S2583" s="27">
        <v>0</v>
      </c>
      <c r="T2583" s="20">
        <f>Ugovori_OPULJP[[#This Row],[Bespovratna sredstva - Ukupno (EU+Nac) HRK
= Ukupna ugovorena vrijednost bespovratnih sredstava]]+Ugovori_OPULJP[[#This Row],[Javni doprinos korisnika - HRK]]+Ugovori_OPULJP[[#This Row],[Privatni doprinos korisnika - HRK]]</f>
        <v>2460994.2999999998</v>
      </c>
      <c r="U2583" s="17" t="s">
        <v>8598</v>
      </c>
      <c r="V2583" s="17" t="s">
        <v>8599</v>
      </c>
      <c r="W2583" s="41" t="s">
        <v>9010</v>
      </c>
      <c r="X2583" s="35" t="s">
        <v>8951</v>
      </c>
      <c r="Y2583" s="11"/>
    </row>
    <row r="2584" spans="1:25" ht="255" x14ac:dyDescent="0.2">
      <c r="A2584" s="33" t="s">
        <v>9011</v>
      </c>
      <c r="B2584" s="36" t="s">
        <v>8594</v>
      </c>
      <c r="C2584" s="35" t="s">
        <v>8948</v>
      </c>
      <c r="D2584" s="35" t="s">
        <v>8949</v>
      </c>
      <c r="E2584" s="17" t="s">
        <v>231</v>
      </c>
      <c r="F2584" s="37" t="s">
        <v>9012</v>
      </c>
      <c r="G2584" s="23" t="s">
        <v>7306</v>
      </c>
      <c r="H2584" s="19">
        <v>42233</v>
      </c>
      <c r="I2584" s="19">
        <v>42598</v>
      </c>
      <c r="J2584" s="19" t="str">
        <f ca="1">IF(Ugovori_OPULJP[[#This Row],[DATUM ZAVRŠETKA OPERACIJE]]&lt;TODAY(),"završen","u provedbi")</f>
        <v>završen</v>
      </c>
      <c r="K2584" s="18" t="s">
        <v>171</v>
      </c>
      <c r="L2584" s="18" t="s">
        <v>171</v>
      </c>
      <c r="M2584" s="42">
        <v>0.85</v>
      </c>
      <c r="N2584" s="42">
        <v>0.15</v>
      </c>
      <c r="O2584" s="27">
        <f>Ugovori_OPULJP[[#This Row],[Bespovratna sredstva - Ukupno (EU+Nac) HRK
= Ukupna ugovorena vrijednost bespovratnih sredstava]]*Ugovori_OPULJP[[#This Row],[EU STOPA SUFINANCIRANJA %
EU CO-FINANCING RATE %]]</f>
        <v>2116257.2145000002</v>
      </c>
      <c r="P2584" s="27">
        <f>Ugovori_OPULJP[[#This Row],[Bespovratna sredstva - Ukupno (EU+Nac) HRK
= Ukupna ugovorena vrijednost bespovratnih sredstava]]*Ugovori_OPULJP[[#This Row],[STOPA NACIONALNOG SUFINANCIRANJA %]]</f>
        <v>373457.15549999999</v>
      </c>
      <c r="Q2584" s="27">
        <v>2489714.37</v>
      </c>
      <c r="R2584" s="27">
        <v>414973.15999999968</v>
      </c>
      <c r="S2584" s="27">
        <v>0</v>
      </c>
      <c r="T2584" s="20">
        <f>Ugovori_OPULJP[[#This Row],[Bespovratna sredstva - Ukupno (EU+Nac) HRK
= Ukupna ugovorena vrijednost bespovratnih sredstava]]+Ugovori_OPULJP[[#This Row],[Javni doprinos korisnika - HRK]]+Ugovori_OPULJP[[#This Row],[Privatni doprinos korisnika - HRK]]</f>
        <v>2904687.53</v>
      </c>
      <c r="U2584" s="17" t="s">
        <v>8598</v>
      </c>
      <c r="V2584" s="17" t="s">
        <v>8599</v>
      </c>
      <c r="W2584" s="41" t="s">
        <v>9013</v>
      </c>
      <c r="X2584" s="35" t="s">
        <v>8951</v>
      </c>
      <c r="Y2584" s="11"/>
    </row>
    <row r="2585" spans="1:25" ht="267.75" x14ac:dyDescent="0.2">
      <c r="A2585" s="33" t="s">
        <v>9014</v>
      </c>
      <c r="B2585" s="36" t="s">
        <v>8594</v>
      </c>
      <c r="C2585" s="35" t="s">
        <v>8948</v>
      </c>
      <c r="D2585" s="35" t="s">
        <v>8949</v>
      </c>
      <c r="E2585" s="17" t="s">
        <v>231</v>
      </c>
      <c r="F2585" s="37" t="s">
        <v>9015</v>
      </c>
      <c r="G2585" s="37" t="s">
        <v>9016</v>
      </c>
      <c r="H2585" s="19">
        <v>42248</v>
      </c>
      <c r="I2585" s="19">
        <v>42613</v>
      </c>
      <c r="J2585" s="19" t="str">
        <f ca="1">IF(Ugovori_OPULJP[[#This Row],[DATUM ZAVRŠETKA OPERACIJE]]&lt;TODAY(),"završen","u provedbi")</f>
        <v>završen</v>
      </c>
      <c r="K2585" s="18" t="s">
        <v>266</v>
      </c>
      <c r="L2585" s="18" t="s">
        <v>266</v>
      </c>
      <c r="M2585" s="42">
        <v>0.85</v>
      </c>
      <c r="N2585" s="42">
        <v>0.15</v>
      </c>
      <c r="O2585" s="27">
        <f>Ugovori_OPULJP[[#This Row],[Bespovratna sredstva - Ukupno (EU+Nac) HRK
= Ukupna ugovorena vrijednost bespovratnih sredstava]]*Ugovori_OPULJP[[#This Row],[EU STOPA SUFINANCIRANJA %
EU CO-FINANCING RATE %]]</f>
        <v>1773412.392</v>
      </c>
      <c r="P2585" s="27">
        <f>Ugovori_OPULJP[[#This Row],[Bespovratna sredstva - Ukupno (EU+Nac) HRK
= Ukupna ugovorena vrijednost bespovratnih sredstava]]*Ugovori_OPULJP[[#This Row],[STOPA NACIONALNOG SUFINANCIRANJA %]]</f>
        <v>312955.12799999997</v>
      </c>
      <c r="Q2585" s="27">
        <v>2086367.52</v>
      </c>
      <c r="R2585" s="27">
        <v>109815.47999999998</v>
      </c>
      <c r="S2585" s="27">
        <v>0</v>
      </c>
      <c r="T2585" s="20">
        <f>Ugovori_OPULJP[[#This Row],[Bespovratna sredstva - Ukupno (EU+Nac) HRK
= Ukupna ugovorena vrijednost bespovratnih sredstava]]+Ugovori_OPULJP[[#This Row],[Javni doprinos korisnika - HRK]]+Ugovori_OPULJP[[#This Row],[Privatni doprinos korisnika - HRK]]</f>
        <v>2196183</v>
      </c>
      <c r="U2585" s="17" t="s">
        <v>8598</v>
      </c>
      <c r="V2585" s="17" t="s">
        <v>8599</v>
      </c>
      <c r="W2585" s="41" t="s">
        <v>9017</v>
      </c>
      <c r="X2585" s="35" t="s">
        <v>8951</v>
      </c>
      <c r="Y2585" s="11"/>
    </row>
    <row r="2586" spans="1:25" ht="306" x14ac:dyDescent="0.2">
      <c r="A2586" s="33" t="s">
        <v>9018</v>
      </c>
      <c r="B2586" s="36" t="s">
        <v>8594</v>
      </c>
      <c r="C2586" s="35" t="s">
        <v>8948</v>
      </c>
      <c r="D2586" s="35" t="s">
        <v>8949</v>
      </c>
      <c r="E2586" s="17" t="s">
        <v>231</v>
      </c>
      <c r="F2586" s="37" t="s">
        <v>9019</v>
      </c>
      <c r="G2586" s="37" t="s">
        <v>31</v>
      </c>
      <c r="H2586" s="19">
        <v>42237</v>
      </c>
      <c r="I2586" s="19">
        <v>42602</v>
      </c>
      <c r="J2586" s="19" t="str">
        <f ca="1">IF(Ugovori_OPULJP[[#This Row],[DATUM ZAVRŠETKA OPERACIJE]]&lt;TODAY(),"završen","u provedbi")</f>
        <v>završen</v>
      </c>
      <c r="K2586" s="18" t="s">
        <v>31</v>
      </c>
      <c r="L2586" s="18" t="s">
        <v>31</v>
      </c>
      <c r="M2586" s="42">
        <v>0.85</v>
      </c>
      <c r="N2586" s="42">
        <v>0.15</v>
      </c>
      <c r="O2586" s="27">
        <f>Ugovori_OPULJP[[#This Row],[Bespovratna sredstva - Ukupno (EU+Nac) HRK
= Ukupna ugovorena vrijednost bespovratnih sredstava]]*Ugovori_OPULJP[[#This Row],[EU STOPA SUFINANCIRANJA %
EU CO-FINANCING RATE %]]</f>
        <v>3825000</v>
      </c>
      <c r="P2586" s="27">
        <f>Ugovori_OPULJP[[#This Row],[Bespovratna sredstva - Ukupno (EU+Nac) HRK
= Ukupna ugovorena vrijednost bespovratnih sredstava]]*Ugovori_OPULJP[[#This Row],[STOPA NACIONALNOG SUFINANCIRANJA %]]</f>
        <v>675000</v>
      </c>
      <c r="Q2586" s="27">
        <v>4500000</v>
      </c>
      <c r="R2586" s="27">
        <v>910997.29999999981</v>
      </c>
      <c r="S2586" s="27">
        <v>0</v>
      </c>
      <c r="T2586" s="20">
        <f>Ugovori_OPULJP[[#This Row],[Bespovratna sredstva - Ukupno (EU+Nac) HRK
= Ukupna ugovorena vrijednost bespovratnih sredstava]]+Ugovori_OPULJP[[#This Row],[Javni doprinos korisnika - HRK]]+Ugovori_OPULJP[[#This Row],[Privatni doprinos korisnika - HRK]]</f>
        <v>5410997.2999999998</v>
      </c>
      <c r="U2586" s="17" t="s">
        <v>8598</v>
      </c>
      <c r="V2586" s="17" t="s">
        <v>8599</v>
      </c>
      <c r="W2586" s="41" t="s">
        <v>9020</v>
      </c>
      <c r="X2586" s="35" t="s">
        <v>8951</v>
      </c>
      <c r="Y2586" s="11"/>
    </row>
    <row r="2587" spans="1:25" ht="293.25" x14ac:dyDescent="0.2">
      <c r="A2587" s="33" t="s">
        <v>9021</v>
      </c>
      <c r="B2587" s="36" t="s">
        <v>8594</v>
      </c>
      <c r="C2587" s="35" t="s">
        <v>8948</v>
      </c>
      <c r="D2587" s="35" t="s">
        <v>8949</v>
      </c>
      <c r="E2587" s="17" t="s">
        <v>231</v>
      </c>
      <c r="F2587" s="37" t="s">
        <v>9076</v>
      </c>
      <c r="G2587" s="37" t="s">
        <v>1377</v>
      </c>
      <c r="H2587" s="19">
        <v>42248</v>
      </c>
      <c r="I2587" s="19">
        <v>42613</v>
      </c>
      <c r="J2587" s="19" t="str">
        <f ca="1">IF(Ugovori_OPULJP[[#This Row],[DATUM ZAVRŠETKA OPERACIJE]]&lt;TODAY(),"završen","u provedbi")</f>
        <v>završen</v>
      </c>
      <c r="K2587" s="18" t="s">
        <v>184</v>
      </c>
      <c r="L2587" s="18" t="s">
        <v>184</v>
      </c>
      <c r="M2587" s="42">
        <v>0.85</v>
      </c>
      <c r="N2587" s="42">
        <v>0.15</v>
      </c>
      <c r="O2587" s="27">
        <f>Ugovori_OPULJP[[#This Row],[Bespovratna sredstva - Ukupno (EU+Nac) HRK
= Ukupna ugovorena vrijednost bespovratnih sredstava]]*Ugovori_OPULJP[[#This Row],[EU STOPA SUFINANCIRANJA %
EU CO-FINANCING RATE %]]</f>
        <v>1277136.135</v>
      </c>
      <c r="P2587" s="27">
        <f>Ugovori_OPULJP[[#This Row],[Bespovratna sredstva - Ukupno (EU+Nac) HRK
= Ukupna ugovorena vrijednost bespovratnih sredstava]]*Ugovori_OPULJP[[#This Row],[STOPA NACIONALNOG SUFINANCIRANJA %]]</f>
        <v>225376.965</v>
      </c>
      <c r="Q2587" s="27">
        <v>1502513.1</v>
      </c>
      <c r="R2587" s="27">
        <v>132544.07999999984</v>
      </c>
      <c r="S2587" s="27">
        <v>0</v>
      </c>
      <c r="T2587" s="20">
        <f>Ugovori_OPULJP[[#This Row],[Bespovratna sredstva - Ukupno (EU+Nac) HRK
= Ukupna ugovorena vrijednost bespovratnih sredstava]]+Ugovori_OPULJP[[#This Row],[Javni doprinos korisnika - HRK]]+Ugovori_OPULJP[[#This Row],[Privatni doprinos korisnika - HRK]]</f>
        <v>1635057.18</v>
      </c>
      <c r="U2587" s="17" t="s">
        <v>8598</v>
      </c>
      <c r="V2587" s="17" t="s">
        <v>8599</v>
      </c>
      <c r="W2587" s="41" t="s">
        <v>9022</v>
      </c>
      <c r="X2587" s="35" t="s">
        <v>8951</v>
      </c>
      <c r="Y2587" s="11"/>
    </row>
    <row r="2588" spans="1:25" ht="267.75" x14ac:dyDescent="0.2">
      <c r="A2588" s="33" t="s">
        <v>9023</v>
      </c>
      <c r="B2588" s="36" t="s">
        <v>8594</v>
      </c>
      <c r="C2588" s="35" t="s">
        <v>8948</v>
      </c>
      <c r="D2588" s="35" t="s">
        <v>8949</v>
      </c>
      <c r="E2588" s="17" t="s">
        <v>231</v>
      </c>
      <c r="F2588" s="37" t="s">
        <v>9024</v>
      </c>
      <c r="G2588" s="37" t="s">
        <v>2467</v>
      </c>
      <c r="H2588" s="19">
        <v>42244</v>
      </c>
      <c r="I2588" s="19">
        <v>42609</v>
      </c>
      <c r="J2588" s="19" t="str">
        <f ca="1">IF(Ugovori_OPULJP[[#This Row],[DATUM ZAVRŠETKA OPERACIJE]]&lt;TODAY(),"završen","u provedbi")</f>
        <v>završen</v>
      </c>
      <c r="K2588" s="18" t="s">
        <v>153</v>
      </c>
      <c r="L2588" s="18" t="s">
        <v>153</v>
      </c>
      <c r="M2588" s="42">
        <v>0.85</v>
      </c>
      <c r="N2588" s="42">
        <v>0.15</v>
      </c>
      <c r="O2588" s="27">
        <f>Ugovori_OPULJP[[#This Row],[Bespovratna sredstva - Ukupno (EU+Nac) HRK
= Ukupna ugovorena vrijednost bespovratnih sredstava]]*Ugovori_OPULJP[[#This Row],[EU STOPA SUFINANCIRANJA %
EU CO-FINANCING RATE %]]</f>
        <v>897288.18599999987</v>
      </c>
      <c r="P2588" s="27">
        <f>Ugovori_OPULJP[[#This Row],[Bespovratna sredstva - Ukupno (EU+Nac) HRK
= Ukupna ugovorena vrijednost bespovratnih sredstava]]*Ugovori_OPULJP[[#This Row],[STOPA NACIONALNOG SUFINANCIRANJA %]]</f>
        <v>158344.97399999999</v>
      </c>
      <c r="Q2588" s="27">
        <v>1055633.1599999999</v>
      </c>
      <c r="R2588" s="27">
        <v>117292.58000000007</v>
      </c>
      <c r="S2588" s="27">
        <v>0</v>
      </c>
      <c r="T2588" s="20">
        <f>Ugovori_OPULJP[[#This Row],[Bespovratna sredstva - Ukupno (EU+Nac) HRK
= Ukupna ugovorena vrijednost bespovratnih sredstava]]+Ugovori_OPULJP[[#This Row],[Javni doprinos korisnika - HRK]]+Ugovori_OPULJP[[#This Row],[Privatni doprinos korisnika - HRK]]</f>
        <v>1172925.74</v>
      </c>
      <c r="U2588" s="17" t="s">
        <v>8598</v>
      </c>
      <c r="V2588" s="17" t="s">
        <v>8599</v>
      </c>
      <c r="W2588" s="41" t="s">
        <v>9025</v>
      </c>
      <c r="X2588" s="35" t="s">
        <v>8951</v>
      </c>
      <c r="Y2588" s="11"/>
    </row>
    <row r="2589" spans="1:25" ht="280.5" x14ac:dyDescent="0.2">
      <c r="A2589" s="33" t="s">
        <v>9026</v>
      </c>
      <c r="B2589" s="36" t="s">
        <v>8594</v>
      </c>
      <c r="C2589" s="35" t="s">
        <v>8948</v>
      </c>
      <c r="D2589" s="35" t="s">
        <v>8949</v>
      </c>
      <c r="E2589" s="17" t="s">
        <v>231</v>
      </c>
      <c r="F2589" s="37" t="s">
        <v>9027</v>
      </c>
      <c r="G2589" s="23" t="s">
        <v>7294</v>
      </c>
      <c r="H2589" s="19">
        <v>42251</v>
      </c>
      <c r="I2589" s="19">
        <v>42616</v>
      </c>
      <c r="J2589" s="19" t="str">
        <f ca="1">IF(Ugovori_OPULJP[[#This Row],[DATUM ZAVRŠETKA OPERACIJE]]&lt;TODAY(),"završen","u provedbi")</f>
        <v>završen</v>
      </c>
      <c r="K2589" s="18" t="s">
        <v>324</v>
      </c>
      <c r="L2589" s="18" t="s">
        <v>324</v>
      </c>
      <c r="M2589" s="42">
        <v>0.85</v>
      </c>
      <c r="N2589" s="42">
        <v>0.15</v>
      </c>
      <c r="O2589" s="27">
        <f>Ugovori_OPULJP[[#This Row],[Bespovratna sredstva - Ukupno (EU+Nac) HRK
= Ukupna ugovorena vrijednost bespovratnih sredstava]]*Ugovori_OPULJP[[#This Row],[EU STOPA SUFINANCIRANJA %
EU CO-FINANCING RATE %]]</f>
        <v>1559430.8674999999</v>
      </c>
      <c r="P2589" s="27">
        <f>Ugovori_OPULJP[[#This Row],[Bespovratna sredstva - Ukupno (EU+Nac) HRK
= Ukupna ugovorena vrijednost bespovratnih sredstava]]*Ugovori_OPULJP[[#This Row],[STOPA NACIONALNOG SUFINANCIRANJA %]]</f>
        <v>275193.6825</v>
      </c>
      <c r="Q2589" s="27">
        <v>1834624.55</v>
      </c>
      <c r="R2589" s="27">
        <v>96559.189999999944</v>
      </c>
      <c r="S2589" s="27">
        <v>0</v>
      </c>
      <c r="T2589" s="20">
        <f>Ugovori_OPULJP[[#This Row],[Bespovratna sredstva - Ukupno (EU+Nac) HRK
= Ukupna ugovorena vrijednost bespovratnih sredstava]]+Ugovori_OPULJP[[#This Row],[Javni doprinos korisnika - HRK]]+Ugovori_OPULJP[[#This Row],[Privatni doprinos korisnika - HRK]]</f>
        <v>1931183.74</v>
      </c>
      <c r="U2589" s="17" t="s">
        <v>8598</v>
      </c>
      <c r="V2589" s="17" t="s">
        <v>8599</v>
      </c>
      <c r="W2589" s="41" t="s">
        <v>9028</v>
      </c>
      <c r="X2589" s="35" t="s">
        <v>8951</v>
      </c>
      <c r="Y2589" s="11"/>
    </row>
    <row r="2590" spans="1:25" ht="63.75" customHeight="1" x14ac:dyDescent="0.2">
      <c r="A2590" s="33" t="s">
        <v>9029</v>
      </c>
      <c r="B2590" s="36" t="s">
        <v>8594</v>
      </c>
      <c r="C2590" s="35" t="s">
        <v>8948</v>
      </c>
      <c r="D2590" s="35" t="s">
        <v>8949</v>
      </c>
      <c r="E2590" s="17" t="s">
        <v>231</v>
      </c>
      <c r="F2590" s="37" t="s">
        <v>9030</v>
      </c>
      <c r="G2590" s="37" t="s">
        <v>9031</v>
      </c>
      <c r="H2590" s="19">
        <v>42251</v>
      </c>
      <c r="I2590" s="19">
        <v>42616</v>
      </c>
      <c r="J2590" s="19" t="str">
        <f ca="1">IF(Ugovori_OPULJP[[#This Row],[DATUM ZAVRŠETKA OPERACIJE]]&lt;TODAY(),"završen","u provedbi")</f>
        <v>završen</v>
      </c>
      <c r="K2590" s="18" t="s">
        <v>324</v>
      </c>
      <c r="L2590" s="18" t="s">
        <v>324</v>
      </c>
      <c r="M2590" s="42">
        <v>0.85</v>
      </c>
      <c r="N2590" s="42">
        <v>0.15</v>
      </c>
      <c r="O2590" s="27">
        <f>Ugovori_OPULJP[[#This Row],[Bespovratna sredstva - Ukupno (EU+Nac) HRK
= Ukupna ugovorena vrijednost bespovratnih sredstava]]*Ugovori_OPULJP[[#This Row],[EU STOPA SUFINANCIRANJA %
EU CO-FINANCING RATE %]]</f>
        <v>863139.53800000006</v>
      </c>
      <c r="P2590" s="27">
        <f>Ugovori_OPULJP[[#This Row],[Bespovratna sredstva - Ukupno (EU+Nac) HRK
= Ukupna ugovorena vrijednost bespovratnih sredstava]]*Ugovori_OPULJP[[#This Row],[STOPA NACIONALNOG SUFINANCIRANJA %]]</f>
        <v>152318.742</v>
      </c>
      <c r="Q2590" s="27">
        <v>1015458.28</v>
      </c>
      <c r="R2590" s="27">
        <v>88300.719999999972</v>
      </c>
      <c r="S2590" s="27">
        <v>0</v>
      </c>
      <c r="T2590" s="20">
        <f>Ugovori_OPULJP[[#This Row],[Bespovratna sredstva - Ukupno (EU+Nac) HRK
= Ukupna ugovorena vrijednost bespovratnih sredstava]]+Ugovori_OPULJP[[#This Row],[Javni doprinos korisnika - HRK]]+Ugovori_OPULJP[[#This Row],[Privatni doprinos korisnika - HRK]]</f>
        <v>1103759</v>
      </c>
      <c r="U2590" s="17" t="s">
        <v>8598</v>
      </c>
      <c r="V2590" s="17" t="s">
        <v>8599</v>
      </c>
      <c r="W2590" s="41" t="s">
        <v>9032</v>
      </c>
      <c r="X2590" s="35" t="s">
        <v>8951</v>
      </c>
      <c r="Y2590" s="11"/>
    </row>
    <row r="2591" spans="1:25" ht="293.25" x14ac:dyDescent="0.2">
      <c r="A2591" s="33" t="s">
        <v>9033</v>
      </c>
      <c r="B2591" s="36" t="s">
        <v>8594</v>
      </c>
      <c r="C2591" s="35" t="s">
        <v>8948</v>
      </c>
      <c r="D2591" s="35" t="s">
        <v>8949</v>
      </c>
      <c r="E2591" s="17" t="s">
        <v>231</v>
      </c>
      <c r="F2591" s="37" t="s">
        <v>9034</v>
      </c>
      <c r="G2591" s="37" t="s">
        <v>1913</v>
      </c>
      <c r="H2591" s="19">
        <v>42251</v>
      </c>
      <c r="I2591" s="19">
        <v>42616</v>
      </c>
      <c r="J2591" s="19" t="str">
        <f ca="1">IF(Ugovori_OPULJP[[#This Row],[DATUM ZAVRŠETKA OPERACIJE]]&lt;TODAY(),"završen","u provedbi")</f>
        <v>završen</v>
      </c>
      <c r="K2591" s="18" t="s">
        <v>560</v>
      </c>
      <c r="L2591" s="18" t="s">
        <v>560</v>
      </c>
      <c r="M2591" s="42">
        <v>0.85</v>
      </c>
      <c r="N2591" s="42">
        <v>0.15</v>
      </c>
      <c r="O2591" s="27">
        <f>Ugovori_OPULJP[[#This Row],[Bespovratna sredstva - Ukupno (EU+Nac) HRK
= Ukupna ugovorena vrijednost bespovratnih sredstava]]*Ugovori_OPULJP[[#This Row],[EU STOPA SUFINANCIRANJA %
EU CO-FINANCING RATE %]]</f>
        <v>712785.40949999995</v>
      </c>
      <c r="P2591" s="27">
        <f>Ugovori_OPULJP[[#This Row],[Bespovratna sredstva - Ukupno (EU+Nac) HRK
= Ukupna ugovorena vrijednost bespovratnih sredstava]]*Ugovori_OPULJP[[#This Row],[STOPA NACIONALNOG SUFINANCIRANJA %]]</f>
        <v>125785.66049999998</v>
      </c>
      <c r="Q2591" s="27">
        <v>838571.07</v>
      </c>
      <c r="R2591" s="27">
        <v>72919.230000000098</v>
      </c>
      <c r="S2591" s="27">
        <v>0</v>
      </c>
      <c r="T2591" s="20">
        <f>Ugovori_OPULJP[[#This Row],[Bespovratna sredstva - Ukupno (EU+Nac) HRK
= Ukupna ugovorena vrijednost bespovratnih sredstava]]+Ugovori_OPULJP[[#This Row],[Javni doprinos korisnika - HRK]]+Ugovori_OPULJP[[#This Row],[Privatni doprinos korisnika - HRK]]</f>
        <v>911490.3</v>
      </c>
      <c r="U2591" s="17" t="s">
        <v>8598</v>
      </c>
      <c r="V2591" s="17" t="s">
        <v>8599</v>
      </c>
      <c r="W2591" s="41" t="s">
        <v>9035</v>
      </c>
      <c r="X2591" s="35" t="s">
        <v>8951</v>
      </c>
      <c r="Y2591" s="11"/>
    </row>
    <row r="2592" spans="1:25" ht="140.25" x14ac:dyDescent="0.2">
      <c r="A2592" s="33" t="s">
        <v>9036</v>
      </c>
      <c r="B2592" s="36" t="s">
        <v>8594</v>
      </c>
      <c r="C2592" s="35" t="s">
        <v>8948</v>
      </c>
      <c r="D2592" s="35" t="s">
        <v>8949</v>
      </c>
      <c r="E2592" s="17" t="s">
        <v>231</v>
      </c>
      <c r="F2592" s="37" t="s">
        <v>9037</v>
      </c>
      <c r="G2592" s="37" t="s">
        <v>1710</v>
      </c>
      <c r="H2592" s="19">
        <v>42237</v>
      </c>
      <c r="I2592" s="19">
        <v>42602</v>
      </c>
      <c r="J2592" s="19" t="str">
        <f ca="1">IF(Ugovori_OPULJP[[#This Row],[DATUM ZAVRŠETKA OPERACIJE]]&lt;TODAY(),"završen","u provedbi")</f>
        <v>završen</v>
      </c>
      <c r="K2592" s="18" t="s">
        <v>92</v>
      </c>
      <c r="L2592" s="18" t="s">
        <v>92</v>
      </c>
      <c r="M2592" s="42">
        <v>0.85</v>
      </c>
      <c r="N2592" s="42">
        <v>0.15</v>
      </c>
      <c r="O2592" s="27">
        <f>Ugovori_OPULJP[[#This Row],[Bespovratna sredstva - Ukupno (EU+Nac) HRK
= Ukupna ugovorena vrijednost bespovratnih sredstava]]*Ugovori_OPULJP[[#This Row],[EU STOPA SUFINANCIRANJA %
EU CO-FINANCING RATE %]]</f>
        <v>935698.53</v>
      </c>
      <c r="P2592" s="27">
        <f>Ugovori_OPULJP[[#This Row],[Bespovratna sredstva - Ukupno (EU+Nac) HRK
= Ukupna ugovorena vrijednost bespovratnih sredstava]]*Ugovori_OPULJP[[#This Row],[STOPA NACIONALNOG SUFINANCIRANJA %]]</f>
        <v>165123.26999999999</v>
      </c>
      <c r="Q2592" s="27">
        <v>1100821.8</v>
      </c>
      <c r="R2592" s="27">
        <v>98199.869999999879</v>
      </c>
      <c r="S2592" s="27">
        <v>0</v>
      </c>
      <c r="T2592" s="20">
        <f>Ugovori_OPULJP[[#This Row],[Bespovratna sredstva - Ukupno (EU+Nac) HRK
= Ukupna ugovorena vrijednost bespovratnih sredstava]]+Ugovori_OPULJP[[#This Row],[Javni doprinos korisnika - HRK]]+Ugovori_OPULJP[[#This Row],[Privatni doprinos korisnika - HRK]]</f>
        <v>1199021.67</v>
      </c>
      <c r="U2592" s="17" t="s">
        <v>8598</v>
      </c>
      <c r="V2592" s="17" t="s">
        <v>8599</v>
      </c>
      <c r="W2592" s="41" t="s">
        <v>9038</v>
      </c>
      <c r="X2592" s="35" t="s">
        <v>8951</v>
      </c>
      <c r="Y2592" s="11"/>
    </row>
    <row r="2593" spans="1:25" ht="165.75" x14ac:dyDescent="0.2">
      <c r="A2593" s="33" t="s">
        <v>9039</v>
      </c>
      <c r="B2593" s="36" t="s">
        <v>8594</v>
      </c>
      <c r="C2593" s="35" t="s">
        <v>8948</v>
      </c>
      <c r="D2593" s="35" t="s">
        <v>8949</v>
      </c>
      <c r="E2593" s="17" t="s">
        <v>231</v>
      </c>
      <c r="F2593" s="37" t="s">
        <v>9040</v>
      </c>
      <c r="G2593" s="37" t="s">
        <v>9041</v>
      </c>
      <c r="H2593" s="19">
        <v>42251</v>
      </c>
      <c r="I2593" s="19">
        <v>42616</v>
      </c>
      <c r="J2593" s="19" t="str">
        <f ca="1">IF(Ugovori_OPULJP[[#This Row],[DATUM ZAVRŠETKA OPERACIJE]]&lt;TODAY(),"završen","u provedbi")</f>
        <v>završen</v>
      </c>
      <c r="K2593" s="18" t="s">
        <v>92</v>
      </c>
      <c r="L2593" s="18" t="s">
        <v>92</v>
      </c>
      <c r="M2593" s="42">
        <v>0.85</v>
      </c>
      <c r="N2593" s="42">
        <v>0.15</v>
      </c>
      <c r="O2593" s="27">
        <f>Ugovori_OPULJP[[#This Row],[Bespovratna sredstva - Ukupno (EU+Nac) HRK
= Ukupna ugovorena vrijednost bespovratnih sredstava]]*Ugovori_OPULJP[[#This Row],[EU STOPA SUFINANCIRANJA %
EU CO-FINANCING RATE %]]</f>
        <v>1690711.4805000001</v>
      </c>
      <c r="P2593" s="27">
        <f>Ugovori_OPULJP[[#This Row],[Bespovratna sredstva - Ukupno (EU+Nac) HRK
= Ukupna ugovorena vrijednost bespovratnih sredstava]]*Ugovori_OPULJP[[#This Row],[STOPA NACIONALNOG SUFINANCIRANJA %]]</f>
        <v>298360.84950000001</v>
      </c>
      <c r="Q2593" s="27">
        <v>1989072.33</v>
      </c>
      <c r="R2593" s="27">
        <v>106452.66999999993</v>
      </c>
      <c r="S2593" s="27">
        <v>0</v>
      </c>
      <c r="T2593" s="20">
        <f>Ugovori_OPULJP[[#This Row],[Bespovratna sredstva - Ukupno (EU+Nac) HRK
= Ukupna ugovorena vrijednost bespovratnih sredstava]]+Ugovori_OPULJP[[#This Row],[Javni doprinos korisnika - HRK]]+Ugovori_OPULJP[[#This Row],[Privatni doprinos korisnika - HRK]]</f>
        <v>2095525</v>
      </c>
      <c r="U2593" s="17" t="s">
        <v>8598</v>
      </c>
      <c r="V2593" s="17" t="s">
        <v>8599</v>
      </c>
      <c r="W2593" s="41" t="s">
        <v>9042</v>
      </c>
      <c r="X2593" s="35" t="s">
        <v>8951</v>
      </c>
      <c r="Y2593" s="11"/>
    </row>
    <row r="2594" spans="1:25" ht="63.75" customHeight="1" x14ac:dyDescent="0.2">
      <c r="A2594" s="33" t="s">
        <v>9043</v>
      </c>
      <c r="B2594" s="36" t="s">
        <v>8594</v>
      </c>
      <c r="C2594" s="35" t="s">
        <v>8948</v>
      </c>
      <c r="D2594" s="35" t="s">
        <v>8949</v>
      </c>
      <c r="E2594" s="17" t="s">
        <v>231</v>
      </c>
      <c r="F2594" s="37" t="s">
        <v>9044</v>
      </c>
      <c r="G2594" s="37" t="s">
        <v>9045</v>
      </c>
      <c r="H2594" s="19">
        <v>42248</v>
      </c>
      <c r="I2594" s="19">
        <v>42613</v>
      </c>
      <c r="J2594" s="19" t="str">
        <f ca="1">IF(Ugovori_OPULJP[[#This Row],[DATUM ZAVRŠETKA OPERACIJE]]&lt;TODAY(),"završen","u provedbi")</f>
        <v>završen</v>
      </c>
      <c r="K2594" s="18" t="s">
        <v>324</v>
      </c>
      <c r="L2594" s="18" t="s">
        <v>324</v>
      </c>
      <c r="M2594" s="42">
        <v>0.85</v>
      </c>
      <c r="N2594" s="42">
        <v>0.15</v>
      </c>
      <c r="O2594" s="27">
        <f>Ugovori_OPULJP[[#This Row],[Bespovratna sredstva - Ukupno (EU+Nac) HRK
= Ukupna ugovorena vrijednost bespovratnih sredstava]]*Ugovori_OPULJP[[#This Row],[EU STOPA SUFINANCIRANJA %
EU CO-FINANCING RATE %]]</f>
        <v>947025.17099999997</v>
      </c>
      <c r="P2594" s="27">
        <f>Ugovori_OPULJP[[#This Row],[Bespovratna sredstva - Ukupno (EU+Nac) HRK
= Ukupna ugovorena vrijednost bespovratnih sredstava]]*Ugovori_OPULJP[[#This Row],[STOPA NACIONALNOG SUFINANCIRANJA %]]</f>
        <v>167122.08900000001</v>
      </c>
      <c r="Q2594" s="27">
        <v>1114147.26</v>
      </c>
      <c r="R2594" s="27">
        <v>123794.14999999991</v>
      </c>
      <c r="S2594" s="27">
        <v>0</v>
      </c>
      <c r="T2594" s="20">
        <f>Ugovori_OPULJP[[#This Row],[Bespovratna sredstva - Ukupno (EU+Nac) HRK
= Ukupna ugovorena vrijednost bespovratnih sredstava]]+Ugovori_OPULJP[[#This Row],[Javni doprinos korisnika - HRK]]+Ugovori_OPULJP[[#This Row],[Privatni doprinos korisnika - HRK]]</f>
        <v>1237941.4099999999</v>
      </c>
      <c r="U2594" s="17" t="s">
        <v>8598</v>
      </c>
      <c r="V2594" s="17" t="s">
        <v>8599</v>
      </c>
      <c r="W2594" s="41" t="s">
        <v>9046</v>
      </c>
      <c r="X2594" s="35" t="s">
        <v>8951</v>
      </c>
      <c r="Y2594" s="11"/>
    </row>
    <row r="2595" spans="1:25" ht="140.25" x14ac:dyDescent="0.2">
      <c r="A2595" s="33" t="s">
        <v>9047</v>
      </c>
      <c r="B2595" s="36" t="s">
        <v>8594</v>
      </c>
      <c r="C2595" s="35" t="s">
        <v>8948</v>
      </c>
      <c r="D2595" s="35" t="s">
        <v>8949</v>
      </c>
      <c r="E2595" s="17" t="s">
        <v>231</v>
      </c>
      <c r="F2595" s="37" t="s">
        <v>9221</v>
      </c>
      <c r="G2595" s="37" t="s">
        <v>9048</v>
      </c>
      <c r="H2595" s="19">
        <v>42248</v>
      </c>
      <c r="I2595" s="19">
        <v>42613</v>
      </c>
      <c r="J2595" s="19" t="str">
        <f ca="1">IF(Ugovori_OPULJP[[#This Row],[DATUM ZAVRŠETKA OPERACIJE]]&lt;TODAY(),"završen","u provedbi")</f>
        <v>završen</v>
      </c>
      <c r="K2595" s="18" t="s">
        <v>102</v>
      </c>
      <c r="L2595" s="18" t="s">
        <v>102</v>
      </c>
      <c r="M2595" s="42">
        <v>0.85</v>
      </c>
      <c r="N2595" s="42">
        <v>0.15</v>
      </c>
      <c r="O2595" s="27">
        <f>Ugovori_OPULJP[[#This Row],[Bespovratna sredstva - Ukupno (EU+Nac) HRK
= Ukupna ugovorena vrijednost bespovratnih sredstava]]*Ugovori_OPULJP[[#This Row],[EU STOPA SUFINANCIRANJA %
EU CO-FINANCING RATE %]]</f>
        <v>1764196.301</v>
      </c>
      <c r="P2595" s="27">
        <f>Ugovori_OPULJP[[#This Row],[Bespovratna sredstva - Ukupno (EU+Nac) HRK
= Ukupna ugovorena vrijednost bespovratnih sredstava]]*Ugovori_OPULJP[[#This Row],[STOPA NACIONALNOG SUFINANCIRANJA %]]</f>
        <v>311328.75900000002</v>
      </c>
      <c r="Q2595" s="27">
        <v>2075525.06</v>
      </c>
      <c r="R2595" s="27">
        <v>116832.85999999987</v>
      </c>
      <c r="S2595" s="27">
        <v>0</v>
      </c>
      <c r="T2595" s="20">
        <f>Ugovori_OPULJP[[#This Row],[Bespovratna sredstva - Ukupno (EU+Nac) HRK
= Ukupna ugovorena vrijednost bespovratnih sredstava]]+Ugovori_OPULJP[[#This Row],[Javni doprinos korisnika - HRK]]+Ugovori_OPULJP[[#This Row],[Privatni doprinos korisnika - HRK]]</f>
        <v>2192357.92</v>
      </c>
      <c r="U2595" s="17" t="s">
        <v>8598</v>
      </c>
      <c r="V2595" s="17" t="s">
        <v>8599</v>
      </c>
      <c r="W2595" s="41" t="s">
        <v>9049</v>
      </c>
      <c r="X2595" s="35" t="s">
        <v>8951</v>
      </c>
      <c r="Y2595" s="11"/>
    </row>
    <row r="2596" spans="1:25" ht="127.5" x14ac:dyDescent="0.2">
      <c r="A2596" s="33" t="s">
        <v>9050</v>
      </c>
      <c r="B2596" s="36" t="s">
        <v>8594</v>
      </c>
      <c r="C2596" s="35" t="s">
        <v>8948</v>
      </c>
      <c r="D2596" s="35" t="s">
        <v>8949</v>
      </c>
      <c r="E2596" s="17" t="s">
        <v>231</v>
      </c>
      <c r="F2596" s="37" t="s">
        <v>12944</v>
      </c>
      <c r="G2596" s="37" t="s">
        <v>822</v>
      </c>
      <c r="H2596" s="19">
        <v>42248</v>
      </c>
      <c r="I2596" s="19">
        <v>42613</v>
      </c>
      <c r="J2596" s="19" t="str">
        <f ca="1">IF(Ugovori_OPULJP[[#This Row],[DATUM ZAVRŠETKA OPERACIJE]]&lt;TODAY(),"završen","u provedbi")</f>
        <v>završen</v>
      </c>
      <c r="K2596" s="18" t="s">
        <v>102</v>
      </c>
      <c r="L2596" s="18" t="s">
        <v>102</v>
      </c>
      <c r="M2596" s="42">
        <v>0.85</v>
      </c>
      <c r="N2596" s="42">
        <v>0.15</v>
      </c>
      <c r="O2596" s="27">
        <f>Ugovori_OPULJP[[#This Row],[Bespovratna sredstva - Ukupno (EU+Nac) HRK
= Ukupna ugovorena vrijednost bespovratnih sredstava]]*Ugovori_OPULJP[[#This Row],[EU STOPA SUFINANCIRANJA %
EU CO-FINANCING RATE %]]</f>
        <v>419413.647</v>
      </c>
      <c r="P2596" s="27">
        <f>Ugovori_OPULJP[[#This Row],[Bespovratna sredstva - Ukupno (EU+Nac) HRK
= Ukupna ugovorena vrijednost bespovratnih sredstava]]*Ugovori_OPULJP[[#This Row],[STOPA NACIONALNOG SUFINANCIRANJA %]]</f>
        <v>74014.172999999995</v>
      </c>
      <c r="Q2596" s="27">
        <v>493427.82</v>
      </c>
      <c r="R2596" s="27">
        <v>43699.999999999942</v>
      </c>
      <c r="S2596" s="27">
        <v>0</v>
      </c>
      <c r="T2596" s="20">
        <f>Ugovori_OPULJP[[#This Row],[Bespovratna sredstva - Ukupno (EU+Nac) HRK
= Ukupna ugovorena vrijednost bespovratnih sredstava]]+Ugovori_OPULJP[[#This Row],[Javni doprinos korisnika - HRK]]+Ugovori_OPULJP[[#This Row],[Privatni doprinos korisnika - HRK]]</f>
        <v>537127.81999999995</v>
      </c>
      <c r="U2596" s="17" t="s">
        <v>8598</v>
      </c>
      <c r="V2596" s="17" t="s">
        <v>8599</v>
      </c>
      <c r="W2596" s="41" t="s">
        <v>9051</v>
      </c>
      <c r="X2596" s="35" t="s">
        <v>8951</v>
      </c>
      <c r="Y2596" s="11"/>
    </row>
    <row r="2597" spans="1:25" ht="306" x14ac:dyDescent="0.2">
      <c r="A2597" s="33" t="s">
        <v>9052</v>
      </c>
      <c r="B2597" s="36" t="s">
        <v>8594</v>
      </c>
      <c r="C2597" s="35" t="s">
        <v>8948</v>
      </c>
      <c r="D2597" s="35" t="s">
        <v>8949</v>
      </c>
      <c r="E2597" s="17" t="s">
        <v>231</v>
      </c>
      <c r="F2597" s="37" t="s">
        <v>12945</v>
      </c>
      <c r="G2597" s="37" t="s">
        <v>1117</v>
      </c>
      <c r="H2597" s="19">
        <v>42241</v>
      </c>
      <c r="I2597" s="19">
        <v>42606</v>
      </c>
      <c r="J2597" s="19" t="str">
        <f ca="1">IF(Ugovori_OPULJP[[#This Row],[DATUM ZAVRŠETKA OPERACIJE]]&lt;TODAY(),"završen","u provedbi")</f>
        <v>završen</v>
      </c>
      <c r="K2597" s="18" t="s">
        <v>320</v>
      </c>
      <c r="L2597" s="18" t="s">
        <v>320</v>
      </c>
      <c r="M2597" s="42">
        <v>0.85</v>
      </c>
      <c r="N2597" s="42">
        <v>0.15</v>
      </c>
      <c r="O2597" s="27">
        <f>Ugovori_OPULJP[[#This Row],[Bespovratna sredstva - Ukupno (EU+Nac) HRK
= Ukupna ugovorena vrijednost bespovratnih sredstava]]*Ugovori_OPULJP[[#This Row],[EU STOPA SUFINANCIRANJA %
EU CO-FINANCING RATE %]]</f>
        <v>1272857.575</v>
      </c>
      <c r="P2597" s="27">
        <f>Ugovori_OPULJP[[#This Row],[Bespovratna sredstva - Ukupno (EU+Nac) HRK
= Ukupna ugovorena vrijednost bespovratnih sredstava]]*Ugovori_OPULJP[[#This Row],[STOPA NACIONALNOG SUFINANCIRANJA %]]</f>
        <v>224621.92499999999</v>
      </c>
      <c r="Q2597" s="27">
        <v>1497479.5</v>
      </c>
      <c r="R2597" s="27">
        <v>130433</v>
      </c>
      <c r="S2597" s="27">
        <v>0</v>
      </c>
      <c r="T2597" s="20">
        <f>Ugovori_OPULJP[[#This Row],[Bespovratna sredstva - Ukupno (EU+Nac) HRK
= Ukupna ugovorena vrijednost bespovratnih sredstava]]+Ugovori_OPULJP[[#This Row],[Javni doprinos korisnika - HRK]]+Ugovori_OPULJP[[#This Row],[Privatni doprinos korisnika - HRK]]</f>
        <v>1627912.5</v>
      </c>
      <c r="U2597" s="17" t="s">
        <v>8598</v>
      </c>
      <c r="V2597" s="17" t="s">
        <v>8599</v>
      </c>
      <c r="W2597" s="41" t="s">
        <v>9053</v>
      </c>
      <c r="X2597" s="35" t="s">
        <v>8951</v>
      </c>
      <c r="Y2597" s="11"/>
    </row>
    <row r="2598" spans="1:25" ht="306" x14ac:dyDescent="0.2">
      <c r="A2598" s="33" t="s">
        <v>9054</v>
      </c>
      <c r="B2598" s="36" t="s">
        <v>8594</v>
      </c>
      <c r="C2598" s="35" t="s">
        <v>8948</v>
      </c>
      <c r="D2598" s="35" t="s">
        <v>8949</v>
      </c>
      <c r="E2598" s="17" t="s">
        <v>231</v>
      </c>
      <c r="F2598" s="37" t="s">
        <v>9055</v>
      </c>
      <c r="G2598" s="37" t="s">
        <v>1885</v>
      </c>
      <c r="H2598" s="19">
        <v>42236</v>
      </c>
      <c r="I2598" s="19">
        <v>42601</v>
      </c>
      <c r="J2598" s="19" t="str">
        <f ca="1">IF(Ugovori_OPULJP[[#This Row],[DATUM ZAVRŠETKA OPERACIJE]]&lt;TODAY(),"završen","u provedbi")</f>
        <v>završen</v>
      </c>
      <c r="K2598" s="18" t="s">
        <v>248</v>
      </c>
      <c r="L2598" s="18" t="s">
        <v>248</v>
      </c>
      <c r="M2598" s="42">
        <v>0.85</v>
      </c>
      <c r="N2598" s="42">
        <v>0.15</v>
      </c>
      <c r="O2598" s="27">
        <f>Ugovori_OPULJP[[#This Row],[Bespovratna sredstva - Ukupno (EU+Nac) HRK
= Ukupna ugovorena vrijednost bespovratnih sredstava]]*Ugovori_OPULJP[[#This Row],[EU STOPA SUFINANCIRANJA %
EU CO-FINANCING RATE %]]</f>
        <v>2125000</v>
      </c>
      <c r="P2598" s="27">
        <f>Ugovori_OPULJP[[#This Row],[Bespovratna sredstva - Ukupno (EU+Nac) HRK
= Ukupna ugovorena vrijednost bespovratnih sredstava]]*Ugovori_OPULJP[[#This Row],[STOPA NACIONALNOG SUFINANCIRANJA %]]</f>
        <v>375000</v>
      </c>
      <c r="Q2598" s="27">
        <v>2500000</v>
      </c>
      <c r="R2598" s="27">
        <v>600000.02</v>
      </c>
      <c r="S2598" s="27">
        <v>0</v>
      </c>
      <c r="T2598" s="20">
        <f>Ugovori_OPULJP[[#This Row],[Bespovratna sredstva - Ukupno (EU+Nac) HRK
= Ukupna ugovorena vrijednost bespovratnih sredstava]]+Ugovori_OPULJP[[#This Row],[Javni doprinos korisnika - HRK]]+Ugovori_OPULJP[[#This Row],[Privatni doprinos korisnika - HRK]]</f>
        <v>3100000.02</v>
      </c>
      <c r="U2598" s="17" t="s">
        <v>8598</v>
      </c>
      <c r="V2598" s="17" t="s">
        <v>8599</v>
      </c>
      <c r="W2598" s="41" t="s">
        <v>9056</v>
      </c>
      <c r="X2598" s="35" t="s">
        <v>8951</v>
      </c>
      <c r="Y2598" s="11"/>
    </row>
    <row r="2599" spans="1:25" ht="293.25" x14ac:dyDescent="0.2">
      <c r="A2599" s="33" t="s">
        <v>9057</v>
      </c>
      <c r="B2599" s="36" t="s">
        <v>8594</v>
      </c>
      <c r="C2599" s="35" t="s">
        <v>8948</v>
      </c>
      <c r="D2599" s="35" t="s">
        <v>8949</v>
      </c>
      <c r="E2599" s="17" t="s">
        <v>231</v>
      </c>
      <c r="F2599" s="37" t="s">
        <v>12946</v>
      </c>
      <c r="G2599" s="37" t="s">
        <v>6656</v>
      </c>
      <c r="H2599" s="19">
        <v>42233</v>
      </c>
      <c r="I2599" s="19">
        <v>42598</v>
      </c>
      <c r="J2599" s="19" t="str">
        <f ca="1">IF(Ugovori_OPULJP[[#This Row],[DATUM ZAVRŠETKA OPERACIJE]]&lt;TODAY(),"završen","u provedbi")</f>
        <v>završen</v>
      </c>
      <c r="K2599" s="18" t="s">
        <v>243</v>
      </c>
      <c r="L2599" s="18" t="s">
        <v>243</v>
      </c>
      <c r="M2599" s="42">
        <v>0.85</v>
      </c>
      <c r="N2599" s="42">
        <v>0.15</v>
      </c>
      <c r="O2599" s="27">
        <f>Ugovori_OPULJP[[#This Row],[Bespovratna sredstva - Ukupno (EU+Nac) HRK
= Ukupna ugovorena vrijednost bespovratnih sredstava]]*Ugovori_OPULJP[[#This Row],[EU STOPA SUFINANCIRANJA %
EU CO-FINANCING RATE %]]</f>
        <v>599801.45449999999</v>
      </c>
      <c r="P2599" s="27">
        <f>Ugovori_OPULJP[[#This Row],[Bespovratna sredstva - Ukupno (EU+Nac) HRK
= Ukupna ugovorena vrijednost bespovratnih sredstava]]*Ugovori_OPULJP[[#This Row],[STOPA NACIONALNOG SUFINANCIRANJA %]]</f>
        <v>105847.3155</v>
      </c>
      <c r="Q2599" s="27">
        <v>705648.77</v>
      </c>
      <c r="R2599" s="27">
        <v>124526.26000000001</v>
      </c>
      <c r="S2599" s="27">
        <v>0</v>
      </c>
      <c r="T2599" s="20">
        <f>Ugovori_OPULJP[[#This Row],[Bespovratna sredstva - Ukupno (EU+Nac) HRK
= Ukupna ugovorena vrijednost bespovratnih sredstava]]+Ugovori_OPULJP[[#This Row],[Javni doprinos korisnika - HRK]]+Ugovori_OPULJP[[#This Row],[Privatni doprinos korisnika - HRK]]</f>
        <v>830175.03</v>
      </c>
      <c r="U2599" s="17" t="s">
        <v>8598</v>
      </c>
      <c r="V2599" s="17" t="s">
        <v>8599</v>
      </c>
      <c r="W2599" s="41" t="s">
        <v>9058</v>
      </c>
      <c r="X2599" s="35" t="s">
        <v>8951</v>
      </c>
      <c r="Y2599" s="11"/>
    </row>
    <row r="2600" spans="1:25" ht="293.25" x14ac:dyDescent="0.2">
      <c r="A2600" s="33" t="s">
        <v>9059</v>
      </c>
      <c r="B2600" s="36" t="s">
        <v>8594</v>
      </c>
      <c r="C2600" s="35" t="s">
        <v>8948</v>
      </c>
      <c r="D2600" s="35" t="s">
        <v>8949</v>
      </c>
      <c r="E2600" s="17" t="s">
        <v>231</v>
      </c>
      <c r="F2600" s="37" t="s">
        <v>9060</v>
      </c>
      <c r="G2600" s="37" t="s">
        <v>1034</v>
      </c>
      <c r="H2600" s="19">
        <v>42233</v>
      </c>
      <c r="I2600" s="19">
        <v>42598</v>
      </c>
      <c r="J2600" s="19" t="str">
        <f ca="1">IF(Ugovori_OPULJP[[#This Row],[DATUM ZAVRŠETKA OPERACIJE]]&lt;TODAY(),"završen","u provedbi")</f>
        <v>završen</v>
      </c>
      <c r="K2600" s="18" t="s">
        <v>402</v>
      </c>
      <c r="L2600" s="18" t="s">
        <v>402</v>
      </c>
      <c r="M2600" s="42">
        <v>0.85</v>
      </c>
      <c r="N2600" s="42">
        <v>0.15</v>
      </c>
      <c r="O2600" s="27">
        <f>Ugovori_OPULJP[[#This Row],[Bespovratna sredstva - Ukupno (EU+Nac) HRK
= Ukupna ugovorena vrijednost bespovratnih sredstava]]*Ugovori_OPULJP[[#This Row],[EU STOPA SUFINANCIRANJA %
EU CO-FINANCING RATE %]]</f>
        <v>2039279.9309999999</v>
      </c>
      <c r="P2600" s="27">
        <f>Ugovori_OPULJP[[#This Row],[Bespovratna sredstva - Ukupno (EU+Nac) HRK
= Ukupna ugovorena vrijednost bespovratnih sredstava]]*Ugovori_OPULJP[[#This Row],[STOPA NACIONALNOG SUFINANCIRANJA %]]</f>
        <v>359872.92899999995</v>
      </c>
      <c r="Q2600" s="27">
        <v>2399152.86</v>
      </c>
      <c r="R2600" s="27">
        <v>266572.54000000004</v>
      </c>
      <c r="S2600" s="27">
        <v>0</v>
      </c>
      <c r="T2600" s="20">
        <f>Ugovori_OPULJP[[#This Row],[Bespovratna sredstva - Ukupno (EU+Nac) HRK
= Ukupna ugovorena vrijednost bespovratnih sredstava]]+Ugovori_OPULJP[[#This Row],[Javni doprinos korisnika - HRK]]+Ugovori_OPULJP[[#This Row],[Privatni doprinos korisnika - HRK]]</f>
        <v>2665725.4</v>
      </c>
      <c r="U2600" s="17" t="s">
        <v>8598</v>
      </c>
      <c r="V2600" s="17" t="s">
        <v>8599</v>
      </c>
      <c r="W2600" s="41" t="s">
        <v>9061</v>
      </c>
      <c r="X2600" s="35" t="s">
        <v>8951</v>
      </c>
      <c r="Y2600" s="11"/>
    </row>
    <row r="2601" spans="1:25" ht="293.25" x14ac:dyDescent="0.2">
      <c r="A2601" s="33" t="s">
        <v>9062</v>
      </c>
      <c r="B2601" s="36" t="s">
        <v>8594</v>
      </c>
      <c r="C2601" s="35" t="s">
        <v>8948</v>
      </c>
      <c r="D2601" s="35" t="s">
        <v>8949</v>
      </c>
      <c r="E2601" s="17" t="s">
        <v>231</v>
      </c>
      <c r="F2601" s="37" t="s">
        <v>9063</v>
      </c>
      <c r="G2601" s="23" t="s">
        <v>4443</v>
      </c>
      <c r="H2601" s="19">
        <v>42251</v>
      </c>
      <c r="I2601" s="19">
        <v>42616</v>
      </c>
      <c r="J2601" s="19" t="str">
        <f ca="1">IF(Ugovori_OPULJP[[#This Row],[DATUM ZAVRŠETKA OPERACIJE]]&lt;TODAY(),"završen","u provedbi")</f>
        <v>završen</v>
      </c>
      <c r="K2601" s="18" t="s">
        <v>560</v>
      </c>
      <c r="L2601" s="18" t="s">
        <v>560</v>
      </c>
      <c r="M2601" s="42">
        <v>0.85</v>
      </c>
      <c r="N2601" s="42">
        <v>0.15</v>
      </c>
      <c r="O2601" s="27">
        <f>Ugovori_OPULJP[[#This Row],[Bespovratna sredstva - Ukupno (EU+Nac) HRK
= Ukupna ugovorena vrijednost bespovratnih sredstava]]*Ugovori_OPULJP[[#This Row],[EU STOPA SUFINANCIRANJA %
EU CO-FINANCING RATE %]]</f>
        <v>1074764.9135</v>
      </c>
      <c r="P2601" s="27">
        <f>Ugovori_OPULJP[[#This Row],[Bespovratna sredstva - Ukupno (EU+Nac) HRK
= Ukupna ugovorena vrijednost bespovratnih sredstava]]*Ugovori_OPULJP[[#This Row],[STOPA NACIONALNOG SUFINANCIRANJA %]]</f>
        <v>189664.3965</v>
      </c>
      <c r="Q2601" s="27">
        <v>1264429.31</v>
      </c>
      <c r="R2601" s="27">
        <v>66548.919999999925</v>
      </c>
      <c r="S2601" s="27">
        <v>0</v>
      </c>
      <c r="T2601" s="20">
        <f>Ugovori_OPULJP[[#This Row],[Bespovratna sredstva - Ukupno (EU+Nac) HRK
= Ukupna ugovorena vrijednost bespovratnih sredstava]]+Ugovori_OPULJP[[#This Row],[Javni doprinos korisnika - HRK]]+Ugovori_OPULJP[[#This Row],[Privatni doprinos korisnika - HRK]]</f>
        <v>1330978.23</v>
      </c>
      <c r="U2601" s="17" t="s">
        <v>8598</v>
      </c>
      <c r="V2601" s="17" t="s">
        <v>8599</v>
      </c>
      <c r="W2601" s="41" t="s">
        <v>9064</v>
      </c>
      <c r="X2601" s="35" t="s">
        <v>8951</v>
      </c>
      <c r="Y2601" s="11"/>
    </row>
    <row r="2602" spans="1:25" ht="255" x14ac:dyDescent="0.2">
      <c r="A2602" s="33" t="s">
        <v>9065</v>
      </c>
      <c r="B2602" s="36" t="s">
        <v>8594</v>
      </c>
      <c r="C2602" s="35" t="s">
        <v>8948</v>
      </c>
      <c r="D2602" s="35" t="s">
        <v>8949</v>
      </c>
      <c r="E2602" s="17" t="s">
        <v>231</v>
      </c>
      <c r="F2602" s="37" t="s">
        <v>9066</v>
      </c>
      <c r="G2602" s="37" t="s">
        <v>3044</v>
      </c>
      <c r="H2602" s="19">
        <v>42248</v>
      </c>
      <c r="I2602" s="19">
        <v>42613</v>
      </c>
      <c r="J2602" s="19" t="str">
        <f ca="1">IF(Ugovori_OPULJP[[#This Row],[DATUM ZAVRŠETKA OPERACIJE]]&lt;TODAY(),"završen","u provedbi")</f>
        <v>završen</v>
      </c>
      <c r="K2602" s="18" t="s">
        <v>97</v>
      </c>
      <c r="L2602" s="18" t="s">
        <v>97</v>
      </c>
      <c r="M2602" s="42">
        <v>0.85</v>
      </c>
      <c r="N2602" s="42">
        <v>0.15</v>
      </c>
      <c r="O2602" s="27">
        <f>Ugovori_OPULJP[[#This Row],[Bespovratna sredstva - Ukupno (EU+Nac) HRK
= Ukupna ugovorena vrijednost bespovratnih sredstava]]*Ugovori_OPULJP[[#This Row],[EU STOPA SUFINANCIRANJA %
EU CO-FINANCING RATE %]]</f>
        <v>1793586.87</v>
      </c>
      <c r="P2602" s="27">
        <f>Ugovori_OPULJP[[#This Row],[Bespovratna sredstva - Ukupno (EU+Nac) HRK
= Ukupna ugovorena vrijednost bespovratnih sredstava]]*Ugovori_OPULJP[[#This Row],[STOPA NACIONALNOG SUFINANCIRANJA %]]</f>
        <v>316515.33</v>
      </c>
      <c r="Q2602" s="27">
        <v>2110102.2000000002</v>
      </c>
      <c r="R2602" s="27">
        <v>234455.79999999981</v>
      </c>
      <c r="S2602" s="27">
        <v>0</v>
      </c>
      <c r="T2602" s="20">
        <f>Ugovori_OPULJP[[#This Row],[Bespovratna sredstva - Ukupno (EU+Nac) HRK
= Ukupna ugovorena vrijednost bespovratnih sredstava]]+Ugovori_OPULJP[[#This Row],[Javni doprinos korisnika - HRK]]+Ugovori_OPULJP[[#This Row],[Privatni doprinos korisnika - HRK]]</f>
        <v>2344558</v>
      </c>
      <c r="U2602" s="17" t="s">
        <v>8598</v>
      </c>
      <c r="V2602" s="17" t="s">
        <v>8599</v>
      </c>
      <c r="W2602" s="41" t="s">
        <v>9067</v>
      </c>
      <c r="X2602" s="35" t="s">
        <v>8951</v>
      </c>
      <c r="Y2602" s="11"/>
    </row>
    <row r="2603" spans="1:25" ht="191.25" x14ac:dyDescent="0.2">
      <c r="A2603" s="33" t="s">
        <v>9068</v>
      </c>
      <c r="B2603" s="36" t="s">
        <v>8594</v>
      </c>
      <c r="C2603" s="35" t="s">
        <v>8948</v>
      </c>
      <c r="D2603" s="35" t="s">
        <v>8949</v>
      </c>
      <c r="E2603" s="17" t="s">
        <v>231</v>
      </c>
      <c r="F2603" s="37" t="s">
        <v>9069</v>
      </c>
      <c r="G2603" s="37" t="s">
        <v>242</v>
      </c>
      <c r="H2603" s="19">
        <v>42248</v>
      </c>
      <c r="I2603" s="19">
        <v>42613</v>
      </c>
      <c r="J2603" s="19" t="str">
        <f ca="1">IF(Ugovori_OPULJP[[#This Row],[DATUM ZAVRŠETKA OPERACIJE]]&lt;TODAY(),"završen","u provedbi")</f>
        <v>završen</v>
      </c>
      <c r="K2603" s="18" t="s">
        <v>243</v>
      </c>
      <c r="L2603" s="18" t="s">
        <v>243</v>
      </c>
      <c r="M2603" s="42">
        <v>0.85</v>
      </c>
      <c r="N2603" s="42">
        <v>0.15</v>
      </c>
      <c r="O2603" s="27">
        <f>Ugovori_OPULJP[[#This Row],[Bespovratna sredstva - Ukupno (EU+Nac) HRK
= Ukupna ugovorena vrijednost bespovratnih sredstava]]*Ugovori_OPULJP[[#This Row],[EU STOPA SUFINANCIRANJA %
EU CO-FINANCING RATE %]]</f>
        <v>1910093.9475</v>
      </c>
      <c r="P2603" s="27">
        <f>Ugovori_OPULJP[[#This Row],[Bespovratna sredstva - Ukupno (EU+Nac) HRK
= Ukupna ugovorena vrijednost bespovratnih sredstava]]*Ugovori_OPULJP[[#This Row],[STOPA NACIONALNOG SUFINANCIRANJA %]]</f>
        <v>337075.40250000003</v>
      </c>
      <c r="Q2603" s="27">
        <v>2247169.35</v>
      </c>
      <c r="R2603" s="27">
        <v>249685.48999999976</v>
      </c>
      <c r="S2603" s="27">
        <v>0</v>
      </c>
      <c r="T2603" s="20">
        <f>Ugovori_OPULJP[[#This Row],[Bespovratna sredstva - Ukupno (EU+Nac) HRK
= Ukupna ugovorena vrijednost bespovratnih sredstava]]+Ugovori_OPULJP[[#This Row],[Javni doprinos korisnika - HRK]]+Ugovori_OPULJP[[#This Row],[Privatni doprinos korisnika - HRK]]</f>
        <v>2496854.84</v>
      </c>
      <c r="U2603" s="17" t="s">
        <v>8598</v>
      </c>
      <c r="V2603" s="17" t="s">
        <v>8599</v>
      </c>
      <c r="W2603" s="41" t="s">
        <v>9070</v>
      </c>
      <c r="X2603" s="35" t="s">
        <v>8951</v>
      </c>
      <c r="Y2603" s="11"/>
    </row>
    <row r="2604" spans="1:25" ht="267.75" x14ac:dyDescent="0.2">
      <c r="A2604" s="33" t="s">
        <v>9071</v>
      </c>
      <c r="B2604" s="36" t="s">
        <v>8594</v>
      </c>
      <c r="C2604" s="35" t="s">
        <v>8948</v>
      </c>
      <c r="D2604" s="35" t="s">
        <v>8949</v>
      </c>
      <c r="E2604" s="17" t="s">
        <v>231</v>
      </c>
      <c r="F2604" s="37" t="s">
        <v>9072</v>
      </c>
      <c r="G2604" s="37" t="s">
        <v>4270</v>
      </c>
      <c r="H2604" s="19">
        <v>42240</v>
      </c>
      <c r="I2604" s="19">
        <v>42605</v>
      </c>
      <c r="J2604" s="19" t="str">
        <f ca="1">IF(Ugovori_OPULJP[[#This Row],[DATUM ZAVRŠETKA OPERACIJE]]&lt;TODAY(),"završen","u provedbi")</f>
        <v>završen</v>
      </c>
      <c r="K2604" s="18" t="s">
        <v>248</v>
      </c>
      <c r="L2604" s="18" t="s">
        <v>248</v>
      </c>
      <c r="M2604" s="42">
        <v>0.85</v>
      </c>
      <c r="N2604" s="42">
        <v>0.15</v>
      </c>
      <c r="O2604" s="27">
        <f>Ugovori_OPULJP[[#This Row],[Bespovratna sredstva - Ukupno (EU+Nac) HRK
= Ukupna ugovorena vrijednost bespovratnih sredstava]]*Ugovori_OPULJP[[#This Row],[EU STOPA SUFINANCIRANJA %
EU CO-FINANCING RATE %]]</f>
        <v>234827.75750000001</v>
      </c>
      <c r="P2604" s="27">
        <f>Ugovori_OPULJP[[#This Row],[Bespovratna sredstva - Ukupno (EU+Nac) HRK
= Ukupna ugovorena vrijednost bespovratnih sredstava]]*Ugovori_OPULJP[[#This Row],[STOPA NACIONALNOG SUFINANCIRANJA %]]</f>
        <v>41440.192499999997</v>
      </c>
      <c r="Q2604" s="27">
        <v>276267.95</v>
      </c>
      <c r="R2604" s="27">
        <v>34832.049999999988</v>
      </c>
      <c r="S2604" s="27">
        <v>0</v>
      </c>
      <c r="T2604" s="20">
        <f>Ugovori_OPULJP[[#This Row],[Bespovratna sredstva - Ukupno (EU+Nac) HRK
= Ukupna ugovorena vrijednost bespovratnih sredstava]]+Ugovori_OPULJP[[#This Row],[Javni doprinos korisnika - HRK]]+Ugovori_OPULJP[[#This Row],[Privatni doprinos korisnika - HRK]]</f>
        <v>311100</v>
      </c>
      <c r="U2604" s="17" t="s">
        <v>8598</v>
      </c>
      <c r="V2604" s="17" t="s">
        <v>8599</v>
      </c>
      <c r="W2604" s="41" t="s">
        <v>9073</v>
      </c>
      <c r="X2604" s="35" t="s">
        <v>8951</v>
      </c>
      <c r="Y2604" s="11"/>
    </row>
    <row r="2605" spans="1:25" ht="255" x14ac:dyDescent="0.2">
      <c r="A2605" s="33" t="s">
        <v>9074</v>
      </c>
      <c r="B2605" s="36" t="s">
        <v>8594</v>
      </c>
      <c r="C2605" s="35" t="s">
        <v>8948</v>
      </c>
      <c r="D2605" s="35" t="s">
        <v>9075</v>
      </c>
      <c r="E2605" s="17" t="s">
        <v>231</v>
      </c>
      <c r="F2605" s="37" t="s">
        <v>9076</v>
      </c>
      <c r="G2605" s="37" t="s">
        <v>1377</v>
      </c>
      <c r="H2605" s="19">
        <v>42606</v>
      </c>
      <c r="I2605" s="19">
        <v>42970</v>
      </c>
      <c r="J2605" s="19" t="str">
        <f ca="1">IF(Ugovori_OPULJP[[#This Row],[DATUM ZAVRŠETKA OPERACIJE]]&lt;TODAY(),"završen","u provedbi")</f>
        <v>završen</v>
      </c>
      <c r="K2605" s="18" t="s">
        <v>184</v>
      </c>
      <c r="L2605" s="18" t="s">
        <v>184</v>
      </c>
      <c r="M2605" s="42">
        <v>0.85</v>
      </c>
      <c r="N2605" s="42">
        <v>0.15</v>
      </c>
      <c r="O2605" s="27">
        <f>Ugovori_OPULJP[[#This Row],[Bespovratna sredstva - Ukupno (EU+Nac) HRK
= Ukupna ugovorena vrijednost bespovratnih sredstava]]*Ugovori_OPULJP[[#This Row],[EU STOPA SUFINANCIRANJA %
EU CO-FINANCING RATE %]]</f>
        <v>1435428.6600000001</v>
      </c>
      <c r="P2605" s="27">
        <f>Ugovori_OPULJP[[#This Row],[Bespovratna sredstva - Ukupno (EU+Nac) HRK
= Ukupna ugovorena vrijednost bespovratnih sredstava]]*Ugovori_OPULJP[[#This Row],[STOPA NACIONALNOG SUFINANCIRANJA %]]</f>
        <v>253310.94</v>
      </c>
      <c r="Q2605" s="27">
        <v>1688739.6</v>
      </c>
      <c r="R2605" s="27">
        <v>159723.91999999993</v>
      </c>
      <c r="S2605" s="27">
        <v>0</v>
      </c>
      <c r="T2605" s="20">
        <f>Ugovori_OPULJP[[#This Row],[Bespovratna sredstva - Ukupno (EU+Nac) HRK
= Ukupna ugovorena vrijednost bespovratnih sredstava]]+Ugovori_OPULJP[[#This Row],[Javni doprinos korisnika - HRK]]+Ugovori_OPULJP[[#This Row],[Privatni doprinos korisnika - HRK]]</f>
        <v>1848463.52</v>
      </c>
      <c r="U2605" s="17" t="s">
        <v>8598</v>
      </c>
      <c r="V2605" s="17" t="s">
        <v>8599</v>
      </c>
      <c r="W2605" s="41" t="s">
        <v>9077</v>
      </c>
      <c r="X2605" s="35" t="s">
        <v>8951</v>
      </c>
      <c r="Y2605" s="11"/>
    </row>
    <row r="2606" spans="1:25" ht="280.5" x14ac:dyDescent="0.2">
      <c r="A2606" s="33" t="s">
        <v>9078</v>
      </c>
      <c r="B2606" s="36" t="s">
        <v>8594</v>
      </c>
      <c r="C2606" s="35" t="s">
        <v>8948</v>
      </c>
      <c r="D2606" s="35" t="s">
        <v>9075</v>
      </c>
      <c r="E2606" s="17" t="s">
        <v>231</v>
      </c>
      <c r="F2606" s="37" t="s">
        <v>9079</v>
      </c>
      <c r="G2606" s="37" t="s">
        <v>728</v>
      </c>
      <c r="H2606" s="19">
        <v>42583</v>
      </c>
      <c r="I2606" s="19">
        <v>42947</v>
      </c>
      <c r="J2606" s="19" t="str">
        <f ca="1">IF(Ugovori_OPULJP[[#This Row],[DATUM ZAVRŠETKA OPERACIJE]]&lt;TODAY(),"završen","u provedbi")</f>
        <v>završen</v>
      </c>
      <c r="K2606" s="18" t="s">
        <v>402</v>
      </c>
      <c r="L2606" s="18" t="s">
        <v>402</v>
      </c>
      <c r="M2606" s="42">
        <v>0.85</v>
      </c>
      <c r="N2606" s="42">
        <v>0.15</v>
      </c>
      <c r="O2606" s="27">
        <f>Ugovori_OPULJP[[#This Row],[Bespovratna sredstva - Ukupno (EU+Nac) HRK
= Ukupna ugovorena vrijednost bespovratnih sredstava]]*Ugovori_OPULJP[[#This Row],[EU STOPA SUFINANCIRANJA %
EU CO-FINANCING RATE %]]</f>
        <v>1700000</v>
      </c>
      <c r="P2606" s="27">
        <f>Ugovori_OPULJP[[#This Row],[Bespovratna sredstva - Ukupno (EU+Nac) HRK
= Ukupna ugovorena vrijednost bespovratnih sredstava]]*Ugovori_OPULJP[[#This Row],[STOPA NACIONALNOG SUFINANCIRANJA %]]</f>
        <v>300000</v>
      </c>
      <c r="Q2606" s="27">
        <v>2000000</v>
      </c>
      <c r="R2606" s="27">
        <v>1035274.04</v>
      </c>
      <c r="S2606" s="27">
        <v>0</v>
      </c>
      <c r="T2606" s="20">
        <f>Ugovori_OPULJP[[#This Row],[Bespovratna sredstva - Ukupno (EU+Nac) HRK
= Ukupna ugovorena vrijednost bespovratnih sredstava]]+Ugovori_OPULJP[[#This Row],[Javni doprinos korisnika - HRK]]+Ugovori_OPULJP[[#This Row],[Privatni doprinos korisnika - HRK]]</f>
        <v>3035274.04</v>
      </c>
      <c r="U2606" s="17" t="s">
        <v>8598</v>
      </c>
      <c r="V2606" s="17" t="s">
        <v>8599</v>
      </c>
      <c r="W2606" s="41" t="s">
        <v>9080</v>
      </c>
      <c r="X2606" s="35" t="s">
        <v>8951</v>
      </c>
      <c r="Y2606" s="11"/>
    </row>
    <row r="2607" spans="1:25" ht="280.5" x14ac:dyDescent="0.2">
      <c r="A2607" s="33" t="s">
        <v>9081</v>
      </c>
      <c r="B2607" s="36" t="s">
        <v>8594</v>
      </c>
      <c r="C2607" s="35" t="s">
        <v>8948</v>
      </c>
      <c r="D2607" s="35" t="s">
        <v>9075</v>
      </c>
      <c r="E2607" s="17" t="s">
        <v>231</v>
      </c>
      <c r="F2607" s="37" t="s">
        <v>9082</v>
      </c>
      <c r="G2607" s="37" t="s">
        <v>761</v>
      </c>
      <c r="H2607" s="19">
        <v>42613</v>
      </c>
      <c r="I2607" s="19">
        <v>42977</v>
      </c>
      <c r="J2607" s="19" t="str">
        <f ca="1">IF(Ugovori_OPULJP[[#This Row],[DATUM ZAVRŠETKA OPERACIJE]]&lt;TODAY(),"završen","u provedbi")</f>
        <v>završen</v>
      </c>
      <c r="K2607" s="18" t="s">
        <v>556</v>
      </c>
      <c r="L2607" s="18" t="s">
        <v>556</v>
      </c>
      <c r="M2607" s="42">
        <v>0.85</v>
      </c>
      <c r="N2607" s="42">
        <v>0.15</v>
      </c>
      <c r="O2607" s="27">
        <f>Ugovori_OPULJP[[#This Row],[Bespovratna sredstva - Ukupno (EU+Nac) HRK
= Ukupna ugovorena vrijednost bespovratnih sredstava]]*Ugovori_OPULJP[[#This Row],[EU STOPA SUFINANCIRANJA %
EU CO-FINANCING RATE %]]</f>
        <v>1531468.8</v>
      </c>
      <c r="P2607" s="27">
        <f>Ugovori_OPULJP[[#This Row],[Bespovratna sredstva - Ukupno (EU+Nac) HRK
= Ukupna ugovorena vrijednost bespovratnih sredstava]]*Ugovori_OPULJP[[#This Row],[STOPA NACIONALNOG SUFINANCIRANJA %]]</f>
        <v>270259.20000000001</v>
      </c>
      <c r="Q2607" s="27">
        <v>1801728</v>
      </c>
      <c r="R2607" s="27">
        <v>317952</v>
      </c>
      <c r="S2607" s="27">
        <v>0</v>
      </c>
      <c r="T2607" s="20">
        <f>Ugovori_OPULJP[[#This Row],[Bespovratna sredstva - Ukupno (EU+Nac) HRK
= Ukupna ugovorena vrijednost bespovratnih sredstava]]+Ugovori_OPULJP[[#This Row],[Javni doprinos korisnika - HRK]]+Ugovori_OPULJP[[#This Row],[Privatni doprinos korisnika - HRK]]</f>
        <v>2119680</v>
      </c>
      <c r="U2607" s="17" t="s">
        <v>8598</v>
      </c>
      <c r="V2607" s="17" t="s">
        <v>8599</v>
      </c>
      <c r="W2607" s="41" t="s">
        <v>9083</v>
      </c>
      <c r="X2607" s="35" t="s">
        <v>8951</v>
      </c>
      <c r="Y2607" s="11"/>
    </row>
    <row r="2608" spans="1:25" ht="204" x14ac:dyDescent="0.2">
      <c r="A2608" s="33" t="s">
        <v>9084</v>
      </c>
      <c r="B2608" s="36" t="s">
        <v>8594</v>
      </c>
      <c r="C2608" s="35" t="s">
        <v>8948</v>
      </c>
      <c r="D2608" s="35" t="s">
        <v>9075</v>
      </c>
      <c r="E2608" s="17" t="s">
        <v>231</v>
      </c>
      <c r="F2608" s="37" t="s">
        <v>9085</v>
      </c>
      <c r="G2608" s="37" t="s">
        <v>2376</v>
      </c>
      <c r="H2608" s="19">
        <v>42607</v>
      </c>
      <c r="I2608" s="19">
        <v>42971</v>
      </c>
      <c r="J2608" s="19" t="str">
        <f ca="1">IF(Ugovori_OPULJP[[#This Row],[DATUM ZAVRŠETKA OPERACIJE]]&lt;TODAY(),"završen","u provedbi")</f>
        <v>završen</v>
      </c>
      <c r="K2608" s="18" t="s">
        <v>266</v>
      </c>
      <c r="L2608" s="18" t="s">
        <v>266</v>
      </c>
      <c r="M2608" s="42">
        <v>0.85</v>
      </c>
      <c r="N2608" s="42">
        <v>0.15</v>
      </c>
      <c r="O2608" s="27">
        <f>Ugovori_OPULJP[[#This Row],[Bespovratna sredstva - Ukupno (EU+Nac) HRK
= Ukupna ugovorena vrijednost bespovratnih sredstava]]*Ugovori_OPULJP[[#This Row],[EU STOPA SUFINANCIRANJA %
EU CO-FINANCING RATE %]]</f>
        <v>1054962.574</v>
      </c>
      <c r="P2608" s="27">
        <f>Ugovori_OPULJP[[#This Row],[Bespovratna sredstva - Ukupno (EU+Nac) HRK
= Ukupna ugovorena vrijednost bespovratnih sredstava]]*Ugovori_OPULJP[[#This Row],[STOPA NACIONALNOG SUFINANCIRANJA %]]</f>
        <v>186169.86599999998</v>
      </c>
      <c r="Q2608" s="27">
        <v>1241132.44</v>
      </c>
      <c r="R2608" s="27">
        <v>107924.56000000006</v>
      </c>
      <c r="S2608" s="27">
        <v>0</v>
      </c>
      <c r="T2608" s="20">
        <f>Ugovori_OPULJP[[#This Row],[Bespovratna sredstva - Ukupno (EU+Nac) HRK
= Ukupna ugovorena vrijednost bespovratnih sredstava]]+Ugovori_OPULJP[[#This Row],[Javni doprinos korisnika - HRK]]+Ugovori_OPULJP[[#This Row],[Privatni doprinos korisnika - HRK]]</f>
        <v>1349057</v>
      </c>
      <c r="U2608" s="17" t="s">
        <v>8598</v>
      </c>
      <c r="V2608" s="17" t="s">
        <v>8599</v>
      </c>
      <c r="W2608" s="41" t="s">
        <v>9086</v>
      </c>
      <c r="X2608" s="35" t="s">
        <v>8951</v>
      </c>
      <c r="Y2608" s="11"/>
    </row>
    <row r="2609" spans="1:25" ht="216.75" x14ac:dyDescent="0.2">
      <c r="A2609" s="33" t="s">
        <v>9087</v>
      </c>
      <c r="B2609" s="36" t="s">
        <v>8594</v>
      </c>
      <c r="C2609" s="35" t="s">
        <v>8948</v>
      </c>
      <c r="D2609" s="35" t="s">
        <v>9075</v>
      </c>
      <c r="E2609" s="17" t="s">
        <v>231</v>
      </c>
      <c r="F2609" s="37" t="s">
        <v>9088</v>
      </c>
      <c r="G2609" s="37" t="s">
        <v>8987</v>
      </c>
      <c r="H2609" s="19">
        <v>42613</v>
      </c>
      <c r="I2609" s="19">
        <v>42977</v>
      </c>
      <c r="J2609" s="19" t="str">
        <f ca="1">IF(Ugovori_OPULJP[[#This Row],[DATUM ZAVRŠETKA OPERACIJE]]&lt;TODAY(),"završen","u provedbi")</f>
        <v>završen</v>
      </c>
      <c r="K2609" s="18" t="s">
        <v>209</v>
      </c>
      <c r="L2609" s="18" t="s">
        <v>209</v>
      </c>
      <c r="M2609" s="42">
        <v>0.85</v>
      </c>
      <c r="N2609" s="42">
        <v>0.15</v>
      </c>
      <c r="O2609" s="27">
        <f>Ugovori_OPULJP[[#This Row],[Bespovratna sredstva - Ukupno (EU+Nac) HRK
= Ukupna ugovorena vrijednost bespovratnih sredstava]]*Ugovori_OPULJP[[#This Row],[EU STOPA SUFINANCIRANJA %
EU CO-FINANCING RATE %]]</f>
        <v>1566509.625</v>
      </c>
      <c r="P2609" s="27">
        <f>Ugovori_OPULJP[[#This Row],[Bespovratna sredstva - Ukupno (EU+Nac) HRK
= Ukupna ugovorena vrijednost bespovratnih sredstava]]*Ugovori_OPULJP[[#This Row],[STOPA NACIONALNOG SUFINANCIRANJA %]]</f>
        <v>276442.875</v>
      </c>
      <c r="Q2609" s="27">
        <v>1842952.5</v>
      </c>
      <c r="R2609" s="27">
        <v>96997.5</v>
      </c>
      <c r="S2609" s="27">
        <v>0</v>
      </c>
      <c r="T2609" s="20">
        <f>Ugovori_OPULJP[[#This Row],[Bespovratna sredstva - Ukupno (EU+Nac) HRK
= Ukupna ugovorena vrijednost bespovratnih sredstava]]+Ugovori_OPULJP[[#This Row],[Javni doprinos korisnika - HRK]]+Ugovori_OPULJP[[#This Row],[Privatni doprinos korisnika - HRK]]</f>
        <v>1939950</v>
      </c>
      <c r="U2609" s="17" t="s">
        <v>8598</v>
      </c>
      <c r="V2609" s="17" t="s">
        <v>8599</v>
      </c>
      <c r="W2609" s="41" t="s">
        <v>9089</v>
      </c>
      <c r="X2609" s="35" t="s">
        <v>8951</v>
      </c>
      <c r="Y2609" s="11"/>
    </row>
    <row r="2610" spans="1:25" ht="229.5" x14ac:dyDescent="0.2">
      <c r="A2610" s="33" t="s">
        <v>9090</v>
      </c>
      <c r="B2610" s="36" t="s">
        <v>8594</v>
      </c>
      <c r="C2610" s="35" t="s">
        <v>8948</v>
      </c>
      <c r="D2610" s="35" t="s">
        <v>9075</v>
      </c>
      <c r="E2610" s="17" t="s">
        <v>231</v>
      </c>
      <c r="F2610" s="37" t="s">
        <v>9091</v>
      </c>
      <c r="G2610" s="37" t="s">
        <v>9006</v>
      </c>
      <c r="H2610" s="19">
        <v>42586</v>
      </c>
      <c r="I2610" s="19">
        <v>42950</v>
      </c>
      <c r="J2610" s="19" t="str">
        <f ca="1">IF(Ugovori_OPULJP[[#This Row],[DATUM ZAVRŠETKA OPERACIJE]]&lt;TODAY(),"završen","u provedbi")</f>
        <v>završen</v>
      </c>
      <c r="K2610" s="18" t="s">
        <v>354</v>
      </c>
      <c r="L2610" s="18" t="s">
        <v>354</v>
      </c>
      <c r="M2610" s="42">
        <v>0.85</v>
      </c>
      <c r="N2610" s="42">
        <v>0.15</v>
      </c>
      <c r="O2610" s="27">
        <f>Ugovori_OPULJP[[#This Row],[Bespovratna sredstva - Ukupno (EU+Nac) HRK
= Ukupna ugovorena vrijednost bespovratnih sredstava]]*Ugovori_OPULJP[[#This Row],[EU STOPA SUFINANCIRANJA %
EU CO-FINANCING RATE %]]</f>
        <v>655509.42599999998</v>
      </c>
      <c r="P2610" s="27">
        <f>Ugovori_OPULJP[[#This Row],[Bespovratna sredstva - Ukupno (EU+Nac) HRK
= Ukupna ugovorena vrijednost bespovratnih sredstava]]*Ugovori_OPULJP[[#This Row],[STOPA NACIONALNOG SUFINANCIRANJA %]]</f>
        <v>115678.13400000001</v>
      </c>
      <c r="Q2610" s="27">
        <v>771187.56</v>
      </c>
      <c r="R2610" s="27">
        <v>67059.789999999921</v>
      </c>
      <c r="S2610" s="27">
        <v>0</v>
      </c>
      <c r="T2610" s="20">
        <f>Ugovori_OPULJP[[#This Row],[Bespovratna sredstva - Ukupno (EU+Nac) HRK
= Ukupna ugovorena vrijednost bespovratnih sredstava]]+Ugovori_OPULJP[[#This Row],[Javni doprinos korisnika - HRK]]+Ugovori_OPULJP[[#This Row],[Privatni doprinos korisnika - HRK]]</f>
        <v>838247.35</v>
      </c>
      <c r="U2610" s="17" t="s">
        <v>8598</v>
      </c>
      <c r="V2610" s="17" t="s">
        <v>8599</v>
      </c>
      <c r="W2610" s="41" t="s">
        <v>9092</v>
      </c>
      <c r="X2610" s="35" t="s">
        <v>8951</v>
      </c>
      <c r="Y2610" s="11"/>
    </row>
    <row r="2611" spans="1:25" ht="267.75" x14ac:dyDescent="0.2">
      <c r="A2611" s="33" t="s">
        <v>9093</v>
      </c>
      <c r="B2611" s="36" t="s">
        <v>8594</v>
      </c>
      <c r="C2611" s="35" t="s">
        <v>8948</v>
      </c>
      <c r="D2611" s="35" t="s">
        <v>9075</v>
      </c>
      <c r="E2611" s="17" t="s">
        <v>231</v>
      </c>
      <c r="F2611" s="37" t="s">
        <v>9094</v>
      </c>
      <c r="G2611" s="37" t="s">
        <v>1050</v>
      </c>
      <c r="H2611" s="19">
        <v>42607</v>
      </c>
      <c r="I2611" s="19">
        <v>42971</v>
      </c>
      <c r="J2611" s="19" t="str">
        <f ca="1">IF(Ugovori_OPULJP[[#This Row],[DATUM ZAVRŠETKA OPERACIJE]]&lt;TODAY(),"završen","u provedbi")</f>
        <v>završen</v>
      </c>
      <c r="K2611" s="18" t="s">
        <v>198</v>
      </c>
      <c r="L2611" s="18" t="s">
        <v>198</v>
      </c>
      <c r="M2611" s="42">
        <v>0.85</v>
      </c>
      <c r="N2611" s="42">
        <v>0.15</v>
      </c>
      <c r="O2611" s="27">
        <f>Ugovori_OPULJP[[#This Row],[Bespovratna sredstva - Ukupno (EU+Nac) HRK
= Ukupna ugovorena vrijednost bespovratnih sredstava]]*Ugovori_OPULJP[[#This Row],[EU STOPA SUFINANCIRANJA %
EU CO-FINANCING RATE %]]</f>
        <v>1648939.7095000001</v>
      </c>
      <c r="P2611" s="27">
        <f>Ugovori_OPULJP[[#This Row],[Bespovratna sredstva - Ukupno (EU+Nac) HRK
= Ukupna ugovorena vrijednost bespovratnih sredstava]]*Ugovori_OPULJP[[#This Row],[STOPA NACIONALNOG SUFINANCIRANJA %]]</f>
        <v>290989.36050000001</v>
      </c>
      <c r="Q2611" s="27">
        <v>1939929.07</v>
      </c>
      <c r="R2611" s="27">
        <v>1828390.3299999998</v>
      </c>
      <c r="S2611" s="27">
        <v>0</v>
      </c>
      <c r="T2611" s="20">
        <f>Ugovori_OPULJP[[#This Row],[Bespovratna sredstva - Ukupno (EU+Nac) HRK
= Ukupna ugovorena vrijednost bespovratnih sredstava]]+Ugovori_OPULJP[[#This Row],[Javni doprinos korisnika - HRK]]+Ugovori_OPULJP[[#This Row],[Privatni doprinos korisnika - HRK]]</f>
        <v>3768319.4</v>
      </c>
      <c r="U2611" s="17" t="s">
        <v>8598</v>
      </c>
      <c r="V2611" s="17" t="s">
        <v>8599</v>
      </c>
      <c r="W2611" s="41" t="s">
        <v>9095</v>
      </c>
      <c r="X2611" s="35" t="s">
        <v>8951</v>
      </c>
      <c r="Y2611" s="11"/>
    </row>
    <row r="2612" spans="1:25" ht="293.25" x14ac:dyDescent="0.2">
      <c r="A2612" s="33" t="s">
        <v>9096</v>
      </c>
      <c r="B2612" s="36" t="s">
        <v>8594</v>
      </c>
      <c r="C2612" s="35" t="s">
        <v>8948</v>
      </c>
      <c r="D2612" s="35" t="s">
        <v>9075</v>
      </c>
      <c r="E2612" s="17" t="s">
        <v>231</v>
      </c>
      <c r="F2612" s="37" t="s">
        <v>9097</v>
      </c>
      <c r="G2612" s="37" t="s">
        <v>782</v>
      </c>
      <c r="H2612" s="19">
        <v>42599</v>
      </c>
      <c r="I2612" s="19">
        <v>42963</v>
      </c>
      <c r="J2612" s="19" t="str">
        <f ca="1">IF(Ugovori_OPULJP[[#This Row],[DATUM ZAVRŠETKA OPERACIJE]]&lt;TODAY(),"završen","u provedbi")</f>
        <v>završen</v>
      </c>
      <c r="K2612" s="18" t="s">
        <v>77</v>
      </c>
      <c r="L2612" s="18" t="s">
        <v>77</v>
      </c>
      <c r="M2612" s="42">
        <v>0.85</v>
      </c>
      <c r="N2612" s="42">
        <v>0.15</v>
      </c>
      <c r="O2612" s="27">
        <f>Ugovori_OPULJP[[#This Row],[Bespovratna sredstva - Ukupno (EU+Nac) HRK
= Ukupna ugovorena vrijednost bespovratnih sredstava]]*Ugovori_OPULJP[[#This Row],[EU STOPA SUFINANCIRANJA %
EU CO-FINANCING RATE %]]</f>
        <v>1413267.9104999998</v>
      </c>
      <c r="P2612" s="27">
        <f>Ugovori_OPULJP[[#This Row],[Bespovratna sredstva - Ukupno (EU+Nac) HRK
= Ukupna ugovorena vrijednost bespovratnih sredstava]]*Ugovori_OPULJP[[#This Row],[STOPA NACIONALNOG SUFINANCIRANJA %]]</f>
        <v>249400.21949999998</v>
      </c>
      <c r="Q2612" s="27">
        <v>1662668.13</v>
      </c>
      <c r="R2612" s="27">
        <v>293412.03000000003</v>
      </c>
      <c r="S2612" s="27">
        <v>0</v>
      </c>
      <c r="T2612" s="20">
        <f>Ugovori_OPULJP[[#This Row],[Bespovratna sredstva - Ukupno (EU+Nac) HRK
= Ukupna ugovorena vrijednost bespovratnih sredstava]]+Ugovori_OPULJP[[#This Row],[Javni doprinos korisnika - HRK]]+Ugovori_OPULJP[[#This Row],[Privatni doprinos korisnika - HRK]]</f>
        <v>1956080.16</v>
      </c>
      <c r="U2612" s="17" t="s">
        <v>8598</v>
      </c>
      <c r="V2612" s="17" t="s">
        <v>8599</v>
      </c>
      <c r="W2612" s="41" t="s">
        <v>9098</v>
      </c>
      <c r="X2612" s="35" t="s">
        <v>8951</v>
      </c>
      <c r="Y2612" s="11"/>
    </row>
    <row r="2613" spans="1:25" ht="293.25" x14ac:dyDescent="0.2">
      <c r="A2613" s="33" t="s">
        <v>9099</v>
      </c>
      <c r="B2613" s="36" t="s">
        <v>8594</v>
      </c>
      <c r="C2613" s="35" t="s">
        <v>8948</v>
      </c>
      <c r="D2613" s="35" t="s">
        <v>9075</v>
      </c>
      <c r="E2613" s="17" t="s">
        <v>231</v>
      </c>
      <c r="F2613" s="37" t="s">
        <v>12947</v>
      </c>
      <c r="G2613" s="37" t="s">
        <v>8959</v>
      </c>
      <c r="H2613" s="19">
        <v>42613</v>
      </c>
      <c r="I2613" s="19">
        <v>42977</v>
      </c>
      <c r="J2613" s="19" t="str">
        <f ca="1">IF(Ugovori_OPULJP[[#This Row],[DATUM ZAVRŠETKA OPERACIJE]]&lt;TODAY(),"završen","u provedbi")</f>
        <v>završen</v>
      </c>
      <c r="K2613" s="18" t="s">
        <v>77</v>
      </c>
      <c r="L2613" s="18" t="s">
        <v>77</v>
      </c>
      <c r="M2613" s="42">
        <v>0.85</v>
      </c>
      <c r="N2613" s="42">
        <v>0.15</v>
      </c>
      <c r="O2613" s="27">
        <f>Ugovori_OPULJP[[#This Row],[Bespovratna sredstva - Ukupno (EU+Nac) HRK
= Ukupna ugovorena vrijednost bespovratnih sredstava]]*Ugovori_OPULJP[[#This Row],[EU STOPA SUFINANCIRANJA %
EU CO-FINANCING RATE %]]</f>
        <v>1717480.08</v>
      </c>
      <c r="P2613" s="27">
        <f>Ugovori_OPULJP[[#This Row],[Bespovratna sredstva - Ukupno (EU+Nac) HRK
= Ukupna ugovorena vrijednost bespovratnih sredstava]]*Ugovori_OPULJP[[#This Row],[STOPA NACIONALNOG SUFINANCIRANJA %]]</f>
        <v>303084.71999999997</v>
      </c>
      <c r="Q2613" s="27">
        <v>2020564.8</v>
      </c>
      <c r="R2613" s="27">
        <v>505141.19999999995</v>
      </c>
      <c r="S2613" s="27">
        <v>0</v>
      </c>
      <c r="T2613" s="20">
        <f>Ugovori_OPULJP[[#This Row],[Bespovratna sredstva - Ukupno (EU+Nac) HRK
= Ukupna ugovorena vrijednost bespovratnih sredstava]]+Ugovori_OPULJP[[#This Row],[Javni doprinos korisnika - HRK]]+Ugovori_OPULJP[[#This Row],[Privatni doprinos korisnika - HRK]]</f>
        <v>2525706</v>
      </c>
      <c r="U2613" s="17" t="s">
        <v>8598</v>
      </c>
      <c r="V2613" s="17" t="s">
        <v>8599</v>
      </c>
      <c r="W2613" s="41" t="s">
        <v>9100</v>
      </c>
      <c r="X2613" s="35" t="s">
        <v>8951</v>
      </c>
      <c r="Y2613" s="11"/>
    </row>
    <row r="2614" spans="1:25" ht="267.75" x14ac:dyDescent="0.2">
      <c r="A2614" s="33" t="s">
        <v>9101</v>
      </c>
      <c r="B2614" s="36" t="s">
        <v>8594</v>
      </c>
      <c r="C2614" s="35" t="s">
        <v>8948</v>
      </c>
      <c r="D2614" s="35" t="s">
        <v>9075</v>
      </c>
      <c r="E2614" s="17" t="s">
        <v>231</v>
      </c>
      <c r="F2614" s="37" t="s">
        <v>9102</v>
      </c>
      <c r="G2614" s="37" t="s">
        <v>2417</v>
      </c>
      <c r="H2614" s="19">
        <v>42613</v>
      </c>
      <c r="I2614" s="19">
        <v>42977</v>
      </c>
      <c r="J2614" s="19" t="str">
        <f ca="1">IF(Ugovori_OPULJP[[#This Row],[DATUM ZAVRŠETKA OPERACIJE]]&lt;TODAY(),"završen","u provedbi")</f>
        <v>završen</v>
      </c>
      <c r="K2614" s="18" t="s">
        <v>320</v>
      </c>
      <c r="L2614" s="18" t="s">
        <v>320</v>
      </c>
      <c r="M2614" s="42">
        <v>0.85</v>
      </c>
      <c r="N2614" s="42">
        <v>0.15</v>
      </c>
      <c r="O2614" s="27">
        <f>Ugovori_OPULJP[[#This Row],[Bespovratna sredstva - Ukupno (EU+Nac) HRK
= Ukupna ugovorena vrijednost bespovratnih sredstava]]*Ugovori_OPULJP[[#This Row],[EU STOPA SUFINANCIRANJA %
EU CO-FINANCING RATE %]]</f>
        <v>1442011.9185000001</v>
      </c>
      <c r="P2614" s="27">
        <f>Ugovori_OPULJP[[#This Row],[Bespovratna sredstva - Ukupno (EU+Nac) HRK
= Ukupna ugovorena vrijednost bespovratnih sredstava]]*Ugovori_OPULJP[[#This Row],[STOPA NACIONALNOG SUFINANCIRANJA %]]</f>
        <v>254472.69150000002</v>
      </c>
      <c r="Q2614" s="27">
        <v>1696484.61</v>
      </c>
      <c r="R2614" s="27">
        <v>89288.669999999925</v>
      </c>
      <c r="S2614" s="27">
        <v>0</v>
      </c>
      <c r="T2614" s="20">
        <f>Ugovori_OPULJP[[#This Row],[Bespovratna sredstva - Ukupno (EU+Nac) HRK
= Ukupna ugovorena vrijednost bespovratnih sredstava]]+Ugovori_OPULJP[[#This Row],[Javni doprinos korisnika - HRK]]+Ugovori_OPULJP[[#This Row],[Privatni doprinos korisnika - HRK]]</f>
        <v>1785773.28</v>
      </c>
      <c r="U2614" s="17" t="s">
        <v>8598</v>
      </c>
      <c r="V2614" s="17" t="s">
        <v>8599</v>
      </c>
      <c r="W2614" s="41" t="s">
        <v>9103</v>
      </c>
      <c r="X2614" s="35" t="s">
        <v>8951</v>
      </c>
      <c r="Y2614" s="11"/>
    </row>
    <row r="2615" spans="1:25" ht="280.5" x14ac:dyDescent="0.2">
      <c r="A2615" s="33" t="s">
        <v>9104</v>
      </c>
      <c r="B2615" s="36" t="s">
        <v>8594</v>
      </c>
      <c r="C2615" s="35" t="s">
        <v>8948</v>
      </c>
      <c r="D2615" s="35" t="s">
        <v>9075</v>
      </c>
      <c r="E2615" s="17" t="s">
        <v>231</v>
      </c>
      <c r="F2615" s="37" t="s">
        <v>9105</v>
      </c>
      <c r="G2615" s="37" t="s">
        <v>4270</v>
      </c>
      <c r="H2615" s="19">
        <v>42606</v>
      </c>
      <c r="I2615" s="19">
        <v>42970</v>
      </c>
      <c r="J2615" s="19" t="str">
        <f ca="1">IF(Ugovori_OPULJP[[#This Row],[DATUM ZAVRŠETKA OPERACIJE]]&lt;TODAY(),"završen","u provedbi")</f>
        <v>završen</v>
      </c>
      <c r="K2615" s="18" t="s">
        <v>248</v>
      </c>
      <c r="L2615" s="18" t="s">
        <v>248</v>
      </c>
      <c r="M2615" s="42">
        <v>0.85</v>
      </c>
      <c r="N2615" s="42">
        <v>0.15</v>
      </c>
      <c r="O2615" s="27">
        <f>Ugovori_OPULJP[[#This Row],[Bespovratna sredstva - Ukupno (EU+Nac) HRK
= Ukupna ugovorena vrijednost bespovratnih sredstava]]*Ugovori_OPULJP[[#This Row],[EU STOPA SUFINANCIRANJA %
EU CO-FINANCING RATE %]]</f>
        <v>278854.995</v>
      </c>
      <c r="P2615" s="27">
        <f>Ugovori_OPULJP[[#This Row],[Bespovratna sredstva - Ukupno (EU+Nac) HRK
= Ukupna ugovorena vrijednost bespovratnih sredstava]]*Ugovori_OPULJP[[#This Row],[STOPA NACIONALNOG SUFINANCIRANJA %]]</f>
        <v>49209.705000000002</v>
      </c>
      <c r="Q2615" s="27">
        <v>328064.7</v>
      </c>
      <c r="R2615" s="27">
        <v>58500</v>
      </c>
      <c r="S2615" s="27">
        <v>0</v>
      </c>
      <c r="T2615" s="20">
        <f>Ugovori_OPULJP[[#This Row],[Bespovratna sredstva - Ukupno (EU+Nac) HRK
= Ukupna ugovorena vrijednost bespovratnih sredstava]]+Ugovori_OPULJP[[#This Row],[Javni doprinos korisnika - HRK]]+Ugovori_OPULJP[[#This Row],[Privatni doprinos korisnika - HRK]]</f>
        <v>386564.7</v>
      </c>
      <c r="U2615" s="17" t="s">
        <v>8598</v>
      </c>
      <c r="V2615" s="17" t="s">
        <v>8599</v>
      </c>
      <c r="W2615" s="41" t="s">
        <v>9106</v>
      </c>
      <c r="X2615" s="35" t="s">
        <v>8951</v>
      </c>
      <c r="Y2615" s="11"/>
    </row>
    <row r="2616" spans="1:25" ht="242.25" x14ac:dyDescent="0.2">
      <c r="A2616" s="33" t="s">
        <v>9107</v>
      </c>
      <c r="B2616" s="36" t="s">
        <v>8594</v>
      </c>
      <c r="C2616" s="35" t="s">
        <v>8948</v>
      </c>
      <c r="D2616" s="35" t="s">
        <v>9075</v>
      </c>
      <c r="E2616" s="17" t="s">
        <v>231</v>
      </c>
      <c r="F2616" s="37" t="s">
        <v>9108</v>
      </c>
      <c r="G2616" s="37" t="s">
        <v>6690</v>
      </c>
      <c r="H2616" s="19">
        <v>42604</v>
      </c>
      <c r="I2616" s="19">
        <v>42968</v>
      </c>
      <c r="J2616" s="19" t="str">
        <f ca="1">IF(Ugovori_OPULJP[[#This Row],[DATUM ZAVRŠETKA OPERACIJE]]&lt;TODAY(),"završen","u provedbi")</f>
        <v>završen</v>
      </c>
      <c r="K2616" s="18" t="s">
        <v>77</v>
      </c>
      <c r="L2616" s="18" t="s">
        <v>77</v>
      </c>
      <c r="M2616" s="42">
        <v>0.85</v>
      </c>
      <c r="N2616" s="42">
        <v>0.15</v>
      </c>
      <c r="O2616" s="27">
        <f>Ugovori_OPULJP[[#This Row],[Bespovratna sredstva - Ukupno (EU+Nac) HRK
= Ukupna ugovorena vrijednost bespovratnih sredstava]]*Ugovori_OPULJP[[#This Row],[EU STOPA SUFINANCIRANJA %
EU CO-FINANCING RATE %]]</f>
        <v>97092.150999999998</v>
      </c>
      <c r="P2616" s="27">
        <f>Ugovori_OPULJP[[#This Row],[Bespovratna sredstva - Ukupno (EU+Nac) HRK
= Ukupna ugovorena vrijednost bespovratnih sredstava]]*Ugovori_OPULJP[[#This Row],[STOPA NACIONALNOG SUFINANCIRANJA %]]</f>
        <v>17133.909</v>
      </c>
      <c r="Q2616" s="27">
        <v>114226.06</v>
      </c>
      <c r="R2616" s="27">
        <v>21742.679999999993</v>
      </c>
      <c r="S2616" s="27">
        <v>0</v>
      </c>
      <c r="T2616" s="20">
        <f>Ugovori_OPULJP[[#This Row],[Bespovratna sredstva - Ukupno (EU+Nac) HRK
= Ukupna ugovorena vrijednost bespovratnih sredstava]]+Ugovori_OPULJP[[#This Row],[Javni doprinos korisnika - HRK]]+Ugovori_OPULJP[[#This Row],[Privatni doprinos korisnika - HRK]]</f>
        <v>135968.74</v>
      </c>
      <c r="U2616" s="17" t="s">
        <v>8598</v>
      </c>
      <c r="V2616" s="17" t="s">
        <v>8599</v>
      </c>
      <c r="W2616" s="41" t="s">
        <v>9109</v>
      </c>
      <c r="X2616" s="35" t="s">
        <v>8951</v>
      </c>
      <c r="Y2616" s="11"/>
    </row>
    <row r="2617" spans="1:25" ht="51" customHeight="1" x14ac:dyDescent="0.2">
      <c r="A2617" s="33" t="s">
        <v>9110</v>
      </c>
      <c r="B2617" s="34" t="s">
        <v>8594</v>
      </c>
      <c r="C2617" s="35" t="s">
        <v>8948</v>
      </c>
      <c r="D2617" s="35" t="s">
        <v>9075</v>
      </c>
      <c r="E2617" s="17" t="s">
        <v>231</v>
      </c>
      <c r="F2617" s="37" t="s">
        <v>9111</v>
      </c>
      <c r="G2617" s="37" t="s">
        <v>1034</v>
      </c>
      <c r="H2617" s="19">
        <v>42583</v>
      </c>
      <c r="I2617" s="19">
        <v>42947</v>
      </c>
      <c r="J2617" s="19" t="str">
        <f ca="1">IF(Ugovori_OPULJP[[#This Row],[DATUM ZAVRŠETKA OPERACIJE]]&lt;TODAY(),"završen","u provedbi")</f>
        <v>završen</v>
      </c>
      <c r="K2617" s="18" t="s">
        <v>402</v>
      </c>
      <c r="L2617" s="18" t="s">
        <v>402</v>
      </c>
      <c r="M2617" s="42">
        <v>0.85</v>
      </c>
      <c r="N2617" s="42">
        <v>0.15</v>
      </c>
      <c r="O2617" s="27">
        <f>Ugovori_OPULJP[[#This Row],[Bespovratna sredstva - Ukupno (EU+Nac) HRK
= Ukupna ugovorena vrijednost bespovratnih sredstava]]*Ugovori_OPULJP[[#This Row],[EU STOPA SUFINANCIRANJA %
EU CO-FINANCING RATE %]]</f>
        <v>1509417.301</v>
      </c>
      <c r="P2617" s="27">
        <f>Ugovori_OPULJP[[#This Row],[Bespovratna sredstva - Ukupno (EU+Nac) HRK
= Ukupna ugovorena vrijednost bespovratnih sredstava]]*Ugovori_OPULJP[[#This Row],[STOPA NACIONALNOG SUFINANCIRANJA %]]</f>
        <v>266367.75900000002</v>
      </c>
      <c r="Q2617" s="27">
        <v>1775785.06</v>
      </c>
      <c r="R2617" s="27">
        <v>313373.83999999985</v>
      </c>
      <c r="S2617" s="27">
        <v>0</v>
      </c>
      <c r="T2617" s="20">
        <f>Ugovori_OPULJP[[#This Row],[Bespovratna sredstva - Ukupno (EU+Nac) HRK
= Ukupna ugovorena vrijednost bespovratnih sredstava]]+Ugovori_OPULJP[[#This Row],[Javni doprinos korisnika - HRK]]+Ugovori_OPULJP[[#This Row],[Privatni doprinos korisnika - HRK]]</f>
        <v>2089158.9</v>
      </c>
      <c r="U2617" s="17" t="s">
        <v>8598</v>
      </c>
      <c r="V2617" s="17" t="s">
        <v>8599</v>
      </c>
      <c r="W2617" s="35" t="s">
        <v>9112</v>
      </c>
      <c r="X2617" s="35" t="s">
        <v>8951</v>
      </c>
      <c r="Y2617" s="11"/>
    </row>
    <row r="2618" spans="1:25" ht="51" customHeight="1" x14ac:dyDescent="0.2">
      <c r="A2618" s="33" t="s">
        <v>9113</v>
      </c>
      <c r="B2618" s="34" t="s">
        <v>8594</v>
      </c>
      <c r="C2618" s="35" t="s">
        <v>8948</v>
      </c>
      <c r="D2618" s="35" t="s">
        <v>9075</v>
      </c>
      <c r="E2618" s="17" t="s">
        <v>231</v>
      </c>
      <c r="F2618" s="37" t="s">
        <v>9114</v>
      </c>
      <c r="G2618" s="37" t="s">
        <v>293</v>
      </c>
      <c r="H2618" s="19">
        <v>42607</v>
      </c>
      <c r="I2618" s="19">
        <v>42971</v>
      </c>
      <c r="J2618" s="19" t="str">
        <f ca="1">IF(Ugovori_OPULJP[[#This Row],[DATUM ZAVRŠETKA OPERACIJE]]&lt;TODAY(),"završen","u provedbi")</f>
        <v>završen</v>
      </c>
      <c r="K2618" s="18" t="s">
        <v>198</v>
      </c>
      <c r="L2618" s="18" t="s">
        <v>198</v>
      </c>
      <c r="M2618" s="42">
        <v>0.85</v>
      </c>
      <c r="N2618" s="42">
        <v>0.15</v>
      </c>
      <c r="O2618" s="27">
        <f>Ugovori_OPULJP[[#This Row],[Bespovratna sredstva - Ukupno (EU+Nac) HRK
= Ukupna ugovorena vrijednost bespovratnih sredstava]]*Ugovori_OPULJP[[#This Row],[EU STOPA SUFINANCIRANJA %
EU CO-FINANCING RATE %]]</f>
        <v>1575753.2390000001</v>
      </c>
      <c r="P2618" s="27">
        <f>Ugovori_OPULJP[[#This Row],[Bespovratna sredstva - Ukupno (EU+Nac) HRK
= Ukupna ugovorena vrijednost bespovratnih sredstava]]*Ugovori_OPULJP[[#This Row],[STOPA NACIONALNOG SUFINANCIRANJA %]]</f>
        <v>278074.10100000002</v>
      </c>
      <c r="Q2618" s="27">
        <v>1853827.34</v>
      </c>
      <c r="R2618" s="27">
        <v>1174132.6599999999</v>
      </c>
      <c r="S2618" s="27">
        <v>0</v>
      </c>
      <c r="T2618" s="20">
        <f>Ugovori_OPULJP[[#This Row],[Bespovratna sredstva - Ukupno (EU+Nac) HRK
= Ukupna ugovorena vrijednost bespovratnih sredstava]]+Ugovori_OPULJP[[#This Row],[Javni doprinos korisnika - HRK]]+Ugovori_OPULJP[[#This Row],[Privatni doprinos korisnika - HRK]]</f>
        <v>3027960</v>
      </c>
      <c r="U2618" s="17" t="s">
        <v>8598</v>
      </c>
      <c r="V2618" s="17" t="s">
        <v>8599</v>
      </c>
      <c r="W2618" s="35" t="s">
        <v>9115</v>
      </c>
      <c r="X2618" s="35" t="s">
        <v>8951</v>
      </c>
      <c r="Y2618" s="11"/>
    </row>
    <row r="2619" spans="1:25" ht="63.75" customHeight="1" x14ac:dyDescent="0.2">
      <c r="A2619" s="33" t="s">
        <v>9116</v>
      </c>
      <c r="B2619" s="34" t="s">
        <v>8594</v>
      </c>
      <c r="C2619" s="35" t="s">
        <v>8948</v>
      </c>
      <c r="D2619" s="35" t="s">
        <v>9075</v>
      </c>
      <c r="E2619" s="17" t="s">
        <v>231</v>
      </c>
      <c r="F2619" s="37" t="s">
        <v>9117</v>
      </c>
      <c r="G2619" s="37" t="s">
        <v>2467</v>
      </c>
      <c r="H2619" s="19">
        <v>42607</v>
      </c>
      <c r="I2619" s="19">
        <v>42971</v>
      </c>
      <c r="J2619" s="19" t="str">
        <f ca="1">IF(Ugovori_OPULJP[[#This Row],[DATUM ZAVRŠETKA OPERACIJE]]&lt;TODAY(),"završen","u provedbi")</f>
        <v>završen</v>
      </c>
      <c r="K2619" s="18" t="s">
        <v>153</v>
      </c>
      <c r="L2619" s="18" t="s">
        <v>153</v>
      </c>
      <c r="M2619" s="42">
        <v>0.85</v>
      </c>
      <c r="N2619" s="42">
        <v>0.15</v>
      </c>
      <c r="O2619" s="27">
        <f>Ugovori_OPULJP[[#This Row],[Bespovratna sredstva - Ukupno (EU+Nac) HRK
= Ukupna ugovorena vrijednost bespovratnih sredstava]]*Ugovori_OPULJP[[#This Row],[EU STOPA SUFINANCIRANJA %
EU CO-FINANCING RATE %]]</f>
        <v>727687.94099999999</v>
      </c>
      <c r="P2619" s="27">
        <f>Ugovori_OPULJP[[#This Row],[Bespovratna sredstva - Ukupno (EU+Nac) HRK
= Ukupna ugovorena vrijednost bespovratnih sredstava]]*Ugovori_OPULJP[[#This Row],[STOPA NACIONALNOG SUFINANCIRANJA %]]</f>
        <v>128415.51899999999</v>
      </c>
      <c r="Q2619" s="27">
        <v>856103.46</v>
      </c>
      <c r="R2619" s="27">
        <v>151077.10000000009</v>
      </c>
      <c r="S2619" s="27">
        <v>0</v>
      </c>
      <c r="T2619" s="20">
        <f>Ugovori_OPULJP[[#This Row],[Bespovratna sredstva - Ukupno (EU+Nac) HRK
= Ukupna ugovorena vrijednost bespovratnih sredstava]]+Ugovori_OPULJP[[#This Row],[Javni doprinos korisnika - HRK]]+Ugovori_OPULJP[[#This Row],[Privatni doprinos korisnika - HRK]]</f>
        <v>1007180.56</v>
      </c>
      <c r="U2619" s="17" t="s">
        <v>8598</v>
      </c>
      <c r="V2619" s="17" t="s">
        <v>8599</v>
      </c>
      <c r="W2619" s="35" t="s">
        <v>9118</v>
      </c>
      <c r="X2619" s="35" t="s">
        <v>8951</v>
      </c>
      <c r="Y2619" s="11"/>
    </row>
    <row r="2620" spans="1:25" ht="51" customHeight="1" x14ac:dyDescent="0.2">
      <c r="A2620" s="33" t="s">
        <v>9119</v>
      </c>
      <c r="B2620" s="34" t="s">
        <v>8594</v>
      </c>
      <c r="C2620" s="35" t="s">
        <v>8948</v>
      </c>
      <c r="D2620" s="35" t="s">
        <v>9075</v>
      </c>
      <c r="E2620" s="17" t="s">
        <v>231</v>
      </c>
      <c r="F2620" s="37" t="s">
        <v>3610</v>
      </c>
      <c r="G2620" s="37" t="s">
        <v>331</v>
      </c>
      <c r="H2620" s="19">
        <v>42599</v>
      </c>
      <c r="I2620" s="19">
        <v>42963</v>
      </c>
      <c r="J2620" s="19" t="str">
        <f ca="1">IF(Ugovori_OPULJP[[#This Row],[DATUM ZAVRŠETKA OPERACIJE]]&lt;TODAY(),"završen","u provedbi")</f>
        <v>završen</v>
      </c>
      <c r="K2620" s="18" t="s">
        <v>128</v>
      </c>
      <c r="L2620" s="18" t="s">
        <v>128</v>
      </c>
      <c r="M2620" s="42">
        <v>0.85</v>
      </c>
      <c r="N2620" s="42">
        <v>0.15</v>
      </c>
      <c r="O2620" s="27">
        <f>Ugovori_OPULJP[[#This Row],[Bespovratna sredstva - Ukupno (EU+Nac) HRK
= Ukupna ugovorena vrijednost bespovratnih sredstava]]*Ugovori_OPULJP[[#This Row],[EU STOPA SUFINANCIRANJA %
EU CO-FINANCING RATE %]]</f>
        <v>1560922.2010000001</v>
      </c>
      <c r="P2620" s="27">
        <f>Ugovori_OPULJP[[#This Row],[Bespovratna sredstva - Ukupno (EU+Nac) HRK
= Ukupna ugovorena vrijednost bespovratnih sredstava]]*Ugovori_OPULJP[[#This Row],[STOPA NACIONALNOG SUFINANCIRANJA %]]</f>
        <v>275456.859</v>
      </c>
      <c r="Q2620" s="27">
        <v>1836379.06</v>
      </c>
      <c r="R2620" s="27">
        <v>159685.1399999999</v>
      </c>
      <c r="S2620" s="27">
        <v>0</v>
      </c>
      <c r="T2620" s="20">
        <f>Ugovori_OPULJP[[#This Row],[Bespovratna sredstva - Ukupno (EU+Nac) HRK
= Ukupna ugovorena vrijednost bespovratnih sredstava]]+Ugovori_OPULJP[[#This Row],[Javni doprinos korisnika - HRK]]+Ugovori_OPULJP[[#This Row],[Privatni doprinos korisnika - HRK]]</f>
        <v>1996064.2</v>
      </c>
      <c r="U2620" s="17" t="s">
        <v>8598</v>
      </c>
      <c r="V2620" s="17" t="s">
        <v>8599</v>
      </c>
      <c r="W2620" s="35" t="s">
        <v>9120</v>
      </c>
      <c r="X2620" s="35" t="s">
        <v>8951</v>
      </c>
      <c r="Y2620" s="11"/>
    </row>
    <row r="2621" spans="1:25" ht="51" customHeight="1" x14ac:dyDescent="0.2">
      <c r="A2621" s="33" t="s">
        <v>9121</v>
      </c>
      <c r="B2621" s="34" t="s">
        <v>8594</v>
      </c>
      <c r="C2621" s="35" t="s">
        <v>8948</v>
      </c>
      <c r="D2621" s="35" t="s">
        <v>9075</v>
      </c>
      <c r="E2621" s="17" t="s">
        <v>231</v>
      </c>
      <c r="F2621" s="37" t="s">
        <v>9122</v>
      </c>
      <c r="G2621" s="37" t="s">
        <v>8977</v>
      </c>
      <c r="H2621" s="19">
        <v>42569</v>
      </c>
      <c r="I2621" s="19">
        <v>42933</v>
      </c>
      <c r="J2621" s="19" t="str">
        <f ca="1">IF(Ugovori_OPULJP[[#This Row],[DATUM ZAVRŠETKA OPERACIJE]]&lt;TODAY(),"završen","u provedbi")</f>
        <v>završen</v>
      </c>
      <c r="K2621" s="18" t="s">
        <v>153</v>
      </c>
      <c r="L2621" s="18" t="s">
        <v>153</v>
      </c>
      <c r="M2621" s="42">
        <v>0.85</v>
      </c>
      <c r="N2621" s="42">
        <v>0.15</v>
      </c>
      <c r="O2621" s="27">
        <f>Ugovori_OPULJP[[#This Row],[Bespovratna sredstva - Ukupno (EU+Nac) HRK
= Ukupna ugovorena vrijednost bespovratnih sredstava]]*Ugovori_OPULJP[[#This Row],[EU STOPA SUFINANCIRANJA %
EU CO-FINANCING RATE %]]</f>
        <v>1694408.4279999998</v>
      </c>
      <c r="P2621" s="27">
        <f>Ugovori_OPULJP[[#This Row],[Bespovratna sredstva - Ukupno (EU+Nac) HRK
= Ukupna ugovorena vrijednost bespovratnih sredstava]]*Ugovori_OPULJP[[#This Row],[STOPA NACIONALNOG SUFINANCIRANJA %]]</f>
        <v>299013.25199999998</v>
      </c>
      <c r="Q2621" s="27">
        <v>1993421.68</v>
      </c>
      <c r="R2621" s="27">
        <v>430878.34000000008</v>
      </c>
      <c r="S2621" s="27">
        <v>0</v>
      </c>
      <c r="T2621" s="20">
        <f>Ugovori_OPULJP[[#This Row],[Bespovratna sredstva - Ukupno (EU+Nac) HRK
= Ukupna ugovorena vrijednost bespovratnih sredstava]]+Ugovori_OPULJP[[#This Row],[Javni doprinos korisnika - HRK]]+Ugovori_OPULJP[[#This Row],[Privatni doprinos korisnika - HRK]]</f>
        <v>2424300.02</v>
      </c>
      <c r="U2621" s="17" t="s">
        <v>8598</v>
      </c>
      <c r="V2621" s="17" t="s">
        <v>8599</v>
      </c>
      <c r="W2621" s="35" t="s">
        <v>9123</v>
      </c>
      <c r="X2621" s="35" t="s">
        <v>8951</v>
      </c>
      <c r="Y2621" s="11"/>
    </row>
    <row r="2622" spans="1:25" ht="51" customHeight="1" x14ac:dyDescent="0.2">
      <c r="A2622" s="33" t="s">
        <v>9124</v>
      </c>
      <c r="B2622" s="34" t="s">
        <v>8594</v>
      </c>
      <c r="C2622" s="35" t="s">
        <v>8948</v>
      </c>
      <c r="D2622" s="35" t="s">
        <v>9075</v>
      </c>
      <c r="E2622" s="17" t="s">
        <v>231</v>
      </c>
      <c r="F2622" s="37" t="s">
        <v>9125</v>
      </c>
      <c r="G2622" s="37" t="s">
        <v>8998</v>
      </c>
      <c r="H2622" s="19">
        <v>42608</v>
      </c>
      <c r="I2622" s="19">
        <v>42972</v>
      </c>
      <c r="J2622" s="19" t="str">
        <f ca="1">IF(Ugovori_OPULJP[[#This Row],[DATUM ZAVRŠETKA OPERACIJE]]&lt;TODAY(),"završen","u provedbi")</f>
        <v>završen</v>
      </c>
      <c r="K2622" s="18" t="s">
        <v>248</v>
      </c>
      <c r="L2622" s="18" t="s">
        <v>248</v>
      </c>
      <c r="M2622" s="42">
        <v>0.85</v>
      </c>
      <c r="N2622" s="42">
        <v>0.15</v>
      </c>
      <c r="O2622" s="27">
        <f>Ugovori_OPULJP[[#This Row],[Bespovratna sredstva - Ukupno (EU+Nac) HRK
= Ukupna ugovorena vrijednost bespovratnih sredstava]]*Ugovori_OPULJP[[#This Row],[EU STOPA SUFINANCIRANJA %
EU CO-FINANCING RATE %]]</f>
        <v>2125000</v>
      </c>
      <c r="P2622" s="27">
        <f>Ugovori_OPULJP[[#This Row],[Bespovratna sredstva - Ukupno (EU+Nac) HRK
= Ukupna ugovorena vrijednost bespovratnih sredstava]]*Ugovori_OPULJP[[#This Row],[STOPA NACIONALNOG SUFINANCIRANJA %]]</f>
        <v>375000</v>
      </c>
      <c r="Q2622" s="27">
        <v>2500000</v>
      </c>
      <c r="R2622" s="27">
        <v>1027163.8999999999</v>
      </c>
      <c r="S2622" s="27">
        <v>0</v>
      </c>
      <c r="T2622" s="20">
        <f>Ugovori_OPULJP[[#This Row],[Bespovratna sredstva - Ukupno (EU+Nac) HRK
= Ukupna ugovorena vrijednost bespovratnih sredstava]]+Ugovori_OPULJP[[#This Row],[Javni doprinos korisnika - HRK]]+Ugovori_OPULJP[[#This Row],[Privatni doprinos korisnika - HRK]]</f>
        <v>3527163.9</v>
      </c>
      <c r="U2622" s="17" t="s">
        <v>8598</v>
      </c>
      <c r="V2622" s="17" t="s">
        <v>8599</v>
      </c>
      <c r="W2622" s="35" t="s">
        <v>9126</v>
      </c>
      <c r="X2622" s="35" t="s">
        <v>8951</v>
      </c>
      <c r="Y2622" s="11"/>
    </row>
    <row r="2623" spans="1:25" ht="51" customHeight="1" x14ac:dyDescent="0.2">
      <c r="A2623" s="33" t="s">
        <v>9127</v>
      </c>
      <c r="B2623" s="34" t="s">
        <v>8594</v>
      </c>
      <c r="C2623" s="35" t="s">
        <v>8948</v>
      </c>
      <c r="D2623" s="35" t="s">
        <v>9075</v>
      </c>
      <c r="E2623" s="17" t="s">
        <v>231</v>
      </c>
      <c r="F2623" s="37" t="s">
        <v>8990</v>
      </c>
      <c r="G2623" s="37" t="s">
        <v>8991</v>
      </c>
      <c r="H2623" s="19">
        <v>42590</v>
      </c>
      <c r="I2623" s="19">
        <v>42954</v>
      </c>
      <c r="J2623" s="19" t="str">
        <f ca="1">IF(Ugovori_OPULJP[[#This Row],[DATUM ZAVRŠETKA OPERACIJE]]&lt;TODAY(),"završen","u provedbi")</f>
        <v>završen</v>
      </c>
      <c r="K2623" s="18" t="s">
        <v>153</v>
      </c>
      <c r="L2623" s="18" t="s">
        <v>31</v>
      </c>
      <c r="M2623" s="42">
        <v>0.85</v>
      </c>
      <c r="N2623" s="42">
        <v>0.15</v>
      </c>
      <c r="O2623" s="27">
        <f>Ugovori_OPULJP[[#This Row],[Bespovratna sredstva - Ukupno (EU+Nac) HRK
= Ukupna ugovorena vrijednost bespovratnih sredstava]]*Ugovori_OPULJP[[#This Row],[EU STOPA SUFINANCIRANJA %
EU CO-FINANCING RATE %]]</f>
        <v>2125000</v>
      </c>
      <c r="P2623" s="27">
        <f>Ugovori_OPULJP[[#This Row],[Bespovratna sredstva - Ukupno (EU+Nac) HRK
= Ukupna ugovorena vrijednost bespovratnih sredstava]]*Ugovori_OPULJP[[#This Row],[STOPA NACIONALNOG SUFINANCIRANJA %]]</f>
        <v>375000</v>
      </c>
      <c r="Q2623" s="27">
        <v>2500000</v>
      </c>
      <c r="R2623" s="27">
        <v>1742152</v>
      </c>
      <c r="S2623" s="27">
        <v>0</v>
      </c>
      <c r="T2623" s="20">
        <f>Ugovori_OPULJP[[#This Row],[Bespovratna sredstva - Ukupno (EU+Nac) HRK
= Ukupna ugovorena vrijednost bespovratnih sredstava]]+Ugovori_OPULJP[[#This Row],[Javni doprinos korisnika - HRK]]+Ugovori_OPULJP[[#This Row],[Privatni doprinos korisnika - HRK]]</f>
        <v>4242152</v>
      </c>
      <c r="U2623" s="17" t="s">
        <v>8598</v>
      </c>
      <c r="V2623" s="17" t="s">
        <v>8599</v>
      </c>
      <c r="W2623" s="35" t="s">
        <v>9128</v>
      </c>
      <c r="X2623" s="35" t="s">
        <v>8951</v>
      </c>
      <c r="Y2623" s="11"/>
    </row>
    <row r="2624" spans="1:25" ht="51" customHeight="1" x14ac:dyDescent="0.2">
      <c r="A2624" s="33" t="s">
        <v>9129</v>
      </c>
      <c r="B2624" s="34" t="s">
        <v>8594</v>
      </c>
      <c r="C2624" s="35" t="s">
        <v>8948</v>
      </c>
      <c r="D2624" s="35" t="s">
        <v>9075</v>
      </c>
      <c r="E2624" s="17" t="s">
        <v>231</v>
      </c>
      <c r="F2624" s="37" t="s">
        <v>9130</v>
      </c>
      <c r="G2624" s="37" t="s">
        <v>9016</v>
      </c>
      <c r="H2624" s="19">
        <v>42608</v>
      </c>
      <c r="I2624" s="19">
        <v>42972</v>
      </c>
      <c r="J2624" s="19" t="str">
        <f ca="1">IF(Ugovori_OPULJP[[#This Row],[DATUM ZAVRŠETKA OPERACIJE]]&lt;TODAY(),"završen","u provedbi")</f>
        <v>završen</v>
      </c>
      <c r="K2624" s="18" t="s">
        <v>266</v>
      </c>
      <c r="L2624" s="18" t="s">
        <v>266</v>
      </c>
      <c r="M2624" s="42">
        <v>0.85</v>
      </c>
      <c r="N2624" s="42">
        <v>0.15</v>
      </c>
      <c r="O2624" s="27">
        <f>Ugovori_OPULJP[[#This Row],[Bespovratna sredstva - Ukupno (EU+Nac) HRK
= Ukupna ugovorena vrijednost bespovratnih sredstava]]*Ugovori_OPULJP[[#This Row],[EU STOPA SUFINANCIRANJA %
EU CO-FINANCING RATE %]]</f>
        <v>1510383.105</v>
      </c>
      <c r="P2624" s="27">
        <f>Ugovori_OPULJP[[#This Row],[Bespovratna sredstva - Ukupno (EU+Nac) HRK
= Ukupna ugovorena vrijednost bespovratnih sredstava]]*Ugovori_OPULJP[[#This Row],[STOPA NACIONALNOG SUFINANCIRANJA %]]</f>
        <v>266538.19500000001</v>
      </c>
      <c r="Q2624" s="27">
        <v>1776921.3</v>
      </c>
      <c r="R2624" s="27">
        <v>93522.199999999953</v>
      </c>
      <c r="S2624" s="27">
        <v>0</v>
      </c>
      <c r="T2624" s="20">
        <f>Ugovori_OPULJP[[#This Row],[Bespovratna sredstva - Ukupno (EU+Nac) HRK
= Ukupna ugovorena vrijednost bespovratnih sredstava]]+Ugovori_OPULJP[[#This Row],[Javni doprinos korisnika - HRK]]+Ugovori_OPULJP[[#This Row],[Privatni doprinos korisnika - HRK]]</f>
        <v>1870443.5</v>
      </c>
      <c r="U2624" s="17" t="s">
        <v>8598</v>
      </c>
      <c r="V2624" s="17" t="s">
        <v>8599</v>
      </c>
      <c r="W2624" s="41" t="s">
        <v>9131</v>
      </c>
      <c r="X2624" s="35" t="s">
        <v>8951</v>
      </c>
      <c r="Y2624" s="11"/>
    </row>
    <row r="2625" spans="1:25" ht="51" customHeight="1" x14ac:dyDescent="0.2">
      <c r="A2625" s="33" t="s">
        <v>9132</v>
      </c>
      <c r="B2625" s="34" t="s">
        <v>8594</v>
      </c>
      <c r="C2625" s="35" t="s">
        <v>8948</v>
      </c>
      <c r="D2625" s="35" t="s">
        <v>9075</v>
      </c>
      <c r="E2625" s="17" t="s">
        <v>231</v>
      </c>
      <c r="F2625" s="37" t="s">
        <v>9133</v>
      </c>
      <c r="G2625" s="37" t="s">
        <v>9134</v>
      </c>
      <c r="H2625" s="19">
        <v>42600</v>
      </c>
      <c r="I2625" s="19">
        <v>42964</v>
      </c>
      <c r="J2625" s="19" t="str">
        <f ca="1">IF(Ugovori_OPULJP[[#This Row],[DATUM ZAVRŠETKA OPERACIJE]]&lt;TODAY(),"završen","u provedbi")</f>
        <v>završen</v>
      </c>
      <c r="K2625" s="18" t="s">
        <v>153</v>
      </c>
      <c r="L2625" s="18" t="s">
        <v>153</v>
      </c>
      <c r="M2625" s="42">
        <v>0.85</v>
      </c>
      <c r="N2625" s="42">
        <v>0.15</v>
      </c>
      <c r="O2625" s="27">
        <f>Ugovori_OPULJP[[#This Row],[Bespovratna sredstva - Ukupno (EU+Nac) HRK
= Ukupna ugovorena vrijednost bespovratnih sredstava]]*Ugovori_OPULJP[[#This Row],[EU STOPA SUFINANCIRANJA %
EU CO-FINANCING RATE %]]</f>
        <v>691721.5</v>
      </c>
      <c r="P2625" s="27">
        <f>Ugovori_OPULJP[[#This Row],[Bespovratna sredstva - Ukupno (EU+Nac) HRK
= Ukupna ugovorena vrijednost bespovratnih sredstava]]*Ugovori_OPULJP[[#This Row],[STOPA NACIONALNOG SUFINANCIRANJA %]]</f>
        <v>122068.5</v>
      </c>
      <c r="Q2625" s="27">
        <v>813790</v>
      </c>
      <c r="R2625" s="27">
        <v>143610</v>
      </c>
      <c r="S2625" s="27">
        <v>0</v>
      </c>
      <c r="T2625" s="20">
        <f>Ugovori_OPULJP[[#This Row],[Bespovratna sredstva - Ukupno (EU+Nac) HRK
= Ukupna ugovorena vrijednost bespovratnih sredstava]]+Ugovori_OPULJP[[#This Row],[Javni doprinos korisnika - HRK]]+Ugovori_OPULJP[[#This Row],[Privatni doprinos korisnika - HRK]]</f>
        <v>957400</v>
      </c>
      <c r="U2625" s="17" t="s">
        <v>8598</v>
      </c>
      <c r="V2625" s="17" t="s">
        <v>8599</v>
      </c>
      <c r="W2625" s="35" t="s">
        <v>9135</v>
      </c>
      <c r="X2625" s="35" t="s">
        <v>8951</v>
      </c>
      <c r="Y2625" s="11"/>
    </row>
    <row r="2626" spans="1:25" ht="51" customHeight="1" x14ac:dyDescent="0.2">
      <c r="A2626" s="33" t="s">
        <v>9136</v>
      </c>
      <c r="B2626" s="34" t="s">
        <v>8594</v>
      </c>
      <c r="C2626" s="35" t="s">
        <v>8948</v>
      </c>
      <c r="D2626" s="35" t="s">
        <v>9075</v>
      </c>
      <c r="E2626" s="17" t="s">
        <v>231</v>
      </c>
      <c r="F2626" s="37" t="s">
        <v>9137</v>
      </c>
      <c r="G2626" s="37" t="s">
        <v>8983</v>
      </c>
      <c r="H2626" s="19">
        <v>42613</v>
      </c>
      <c r="I2626" s="19">
        <v>42977</v>
      </c>
      <c r="J2626" s="19" t="str">
        <f ca="1">IF(Ugovori_OPULJP[[#This Row],[DATUM ZAVRŠETKA OPERACIJE]]&lt;TODAY(),"završen","u provedbi")</f>
        <v>završen</v>
      </c>
      <c r="K2626" s="18" t="s">
        <v>209</v>
      </c>
      <c r="L2626" s="18" t="s">
        <v>209</v>
      </c>
      <c r="M2626" s="42">
        <v>0.85</v>
      </c>
      <c r="N2626" s="42">
        <v>0.15</v>
      </c>
      <c r="O2626" s="27">
        <f>Ugovori_OPULJP[[#This Row],[Bespovratna sredstva - Ukupno (EU+Nac) HRK
= Ukupna ugovorena vrijednost bespovratnih sredstava]]*Ugovori_OPULJP[[#This Row],[EU STOPA SUFINANCIRANJA %
EU CO-FINANCING RATE %]]</f>
        <v>1433691.6255000001</v>
      </c>
      <c r="P2626" s="27">
        <f>Ugovori_OPULJP[[#This Row],[Bespovratna sredstva - Ukupno (EU+Nac) HRK
= Ukupna ugovorena vrijednost bespovratnih sredstava]]*Ugovori_OPULJP[[#This Row],[STOPA NACIONALNOG SUFINANCIRANJA %]]</f>
        <v>253004.4045</v>
      </c>
      <c r="Q2626" s="27">
        <v>1686696.03</v>
      </c>
      <c r="R2626" s="27">
        <v>148664.17999999993</v>
      </c>
      <c r="S2626" s="27">
        <v>0</v>
      </c>
      <c r="T2626" s="20">
        <f>Ugovori_OPULJP[[#This Row],[Bespovratna sredstva - Ukupno (EU+Nac) HRK
= Ukupna ugovorena vrijednost bespovratnih sredstava]]+Ugovori_OPULJP[[#This Row],[Javni doprinos korisnika - HRK]]+Ugovori_OPULJP[[#This Row],[Privatni doprinos korisnika - HRK]]</f>
        <v>1835360.21</v>
      </c>
      <c r="U2626" s="17" t="s">
        <v>8598</v>
      </c>
      <c r="V2626" s="17" t="s">
        <v>8599</v>
      </c>
      <c r="W2626" s="35" t="s">
        <v>9138</v>
      </c>
      <c r="X2626" s="35" t="s">
        <v>8951</v>
      </c>
      <c r="Y2626" s="11"/>
    </row>
    <row r="2627" spans="1:25" ht="51" customHeight="1" x14ac:dyDescent="0.2">
      <c r="A2627" s="33" t="s">
        <v>9139</v>
      </c>
      <c r="B2627" s="34" t="s">
        <v>8594</v>
      </c>
      <c r="C2627" s="35" t="s">
        <v>8948</v>
      </c>
      <c r="D2627" s="35" t="s">
        <v>9075</v>
      </c>
      <c r="E2627" s="17" t="s">
        <v>231</v>
      </c>
      <c r="F2627" s="37" t="s">
        <v>9140</v>
      </c>
      <c r="G2627" s="23" t="s">
        <v>7306</v>
      </c>
      <c r="H2627" s="19">
        <v>42565</v>
      </c>
      <c r="I2627" s="19">
        <v>42929</v>
      </c>
      <c r="J2627" s="19" t="str">
        <f ca="1">IF(Ugovori_OPULJP[[#This Row],[DATUM ZAVRŠETKA OPERACIJE]]&lt;TODAY(),"završen","u provedbi")</f>
        <v>završen</v>
      </c>
      <c r="K2627" s="18" t="s">
        <v>171</v>
      </c>
      <c r="L2627" s="18" t="s">
        <v>171</v>
      </c>
      <c r="M2627" s="42">
        <v>0.85</v>
      </c>
      <c r="N2627" s="42">
        <v>0.15</v>
      </c>
      <c r="O2627" s="27">
        <f>Ugovori_OPULJP[[#This Row],[Bespovratna sredstva - Ukupno (EU+Nac) HRK
= Ukupna ugovorena vrijednost bespovratnih sredstava]]*Ugovori_OPULJP[[#This Row],[EU STOPA SUFINANCIRANJA %
EU CO-FINANCING RATE %]]</f>
        <v>1700000</v>
      </c>
      <c r="P2627" s="27">
        <f>Ugovori_OPULJP[[#This Row],[Bespovratna sredstva - Ukupno (EU+Nac) HRK
= Ukupna ugovorena vrijednost bespovratnih sredstava]]*Ugovori_OPULJP[[#This Row],[STOPA NACIONALNOG SUFINANCIRANJA %]]</f>
        <v>300000</v>
      </c>
      <c r="Q2627" s="27">
        <v>2000000</v>
      </c>
      <c r="R2627" s="27">
        <v>335843.33999999985</v>
      </c>
      <c r="S2627" s="27">
        <v>0</v>
      </c>
      <c r="T2627" s="20">
        <f>Ugovori_OPULJP[[#This Row],[Bespovratna sredstva - Ukupno (EU+Nac) HRK
= Ukupna ugovorena vrijednost bespovratnih sredstava]]+Ugovori_OPULJP[[#This Row],[Javni doprinos korisnika - HRK]]+Ugovori_OPULJP[[#This Row],[Privatni doprinos korisnika - HRK]]</f>
        <v>2335843.34</v>
      </c>
      <c r="U2627" s="17" t="s">
        <v>8598</v>
      </c>
      <c r="V2627" s="17" t="s">
        <v>8599</v>
      </c>
      <c r="W2627" s="35" t="s">
        <v>9141</v>
      </c>
      <c r="X2627" s="35" t="s">
        <v>8951</v>
      </c>
      <c r="Y2627" s="11"/>
    </row>
    <row r="2628" spans="1:25" ht="51" customHeight="1" x14ac:dyDescent="0.2">
      <c r="A2628" s="33" t="s">
        <v>9142</v>
      </c>
      <c r="B2628" s="34" t="s">
        <v>8594</v>
      </c>
      <c r="C2628" s="35" t="s">
        <v>8948</v>
      </c>
      <c r="D2628" s="35" t="s">
        <v>9075</v>
      </c>
      <c r="E2628" s="17" t="s">
        <v>231</v>
      </c>
      <c r="F2628" s="37" t="s">
        <v>9143</v>
      </c>
      <c r="G2628" s="37" t="s">
        <v>31</v>
      </c>
      <c r="H2628" s="19">
        <v>42565</v>
      </c>
      <c r="I2628" s="19">
        <v>42929</v>
      </c>
      <c r="J2628" s="19" t="str">
        <f ca="1">IF(Ugovori_OPULJP[[#This Row],[DATUM ZAVRŠETKA OPERACIJE]]&lt;TODAY(),"završen","u provedbi")</f>
        <v>završen</v>
      </c>
      <c r="K2628" s="18" t="s">
        <v>31</v>
      </c>
      <c r="L2628" s="18" t="s">
        <v>31</v>
      </c>
      <c r="M2628" s="42">
        <v>0.85</v>
      </c>
      <c r="N2628" s="42">
        <v>0.15</v>
      </c>
      <c r="O2628" s="27">
        <f>Ugovori_OPULJP[[#This Row],[Bespovratna sredstva - Ukupno (EU+Nac) HRK
= Ukupna ugovorena vrijednost bespovratnih sredstava]]*Ugovori_OPULJP[[#This Row],[EU STOPA SUFINANCIRANJA %
EU CO-FINANCING RATE %]]</f>
        <v>4250000</v>
      </c>
      <c r="P2628" s="27">
        <f>Ugovori_OPULJP[[#This Row],[Bespovratna sredstva - Ukupno (EU+Nac) HRK
= Ukupna ugovorena vrijednost bespovratnih sredstava]]*Ugovori_OPULJP[[#This Row],[STOPA NACIONALNOG SUFINANCIRANJA %]]</f>
        <v>750000</v>
      </c>
      <c r="Q2628" s="27">
        <v>5000000</v>
      </c>
      <c r="R2628" s="27">
        <v>2057906.9000000004</v>
      </c>
      <c r="S2628" s="27">
        <v>0</v>
      </c>
      <c r="T2628" s="20">
        <f>Ugovori_OPULJP[[#This Row],[Bespovratna sredstva - Ukupno (EU+Nac) HRK
= Ukupna ugovorena vrijednost bespovratnih sredstava]]+Ugovori_OPULJP[[#This Row],[Javni doprinos korisnika - HRK]]+Ugovori_OPULJP[[#This Row],[Privatni doprinos korisnika - HRK]]</f>
        <v>7057906.9000000004</v>
      </c>
      <c r="U2628" s="17" t="s">
        <v>8598</v>
      </c>
      <c r="V2628" s="17" t="s">
        <v>8599</v>
      </c>
      <c r="W2628" s="35" t="s">
        <v>9144</v>
      </c>
      <c r="X2628" s="35" t="s">
        <v>8951</v>
      </c>
      <c r="Y2628" s="11"/>
    </row>
    <row r="2629" spans="1:25" ht="51" customHeight="1" x14ac:dyDescent="0.2">
      <c r="A2629" s="33" t="s">
        <v>9145</v>
      </c>
      <c r="B2629" s="34" t="s">
        <v>8594</v>
      </c>
      <c r="C2629" s="35" t="s">
        <v>8948</v>
      </c>
      <c r="D2629" s="35" t="s">
        <v>9075</v>
      </c>
      <c r="E2629" s="17" t="s">
        <v>231</v>
      </c>
      <c r="F2629" s="37" t="s">
        <v>9146</v>
      </c>
      <c r="G2629" s="37" t="s">
        <v>242</v>
      </c>
      <c r="H2629" s="19">
        <v>42599</v>
      </c>
      <c r="I2629" s="19">
        <v>42963</v>
      </c>
      <c r="J2629" s="19" t="str">
        <f ca="1">IF(Ugovori_OPULJP[[#This Row],[DATUM ZAVRŠETKA OPERACIJE]]&lt;TODAY(),"završen","u provedbi")</f>
        <v>završen</v>
      </c>
      <c r="K2629" s="18" t="s">
        <v>243</v>
      </c>
      <c r="L2629" s="18" t="s">
        <v>243</v>
      </c>
      <c r="M2629" s="42">
        <v>0.85</v>
      </c>
      <c r="N2629" s="42">
        <v>0.15</v>
      </c>
      <c r="O2629" s="27">
        <f>Ugovori_OPULJP[[#This Row],[Bespovratna sredstva - Ukupno (EU+Nac) HRK
= Ukupna ugovorena vrijednost bespovratnih sredstava]]*Ugovori_OPULJP[[#This Row],[EU STOPA SUFINANCIRANJA %
EU CO-FINANCING RATE %]]</f>
        <v>1700000</v>
      </c>
      <c r="P2629" s="27">
        <f>Ugovori_OPULJP[[#This Row],[Bespovratna sredstva - Ukupno (EU+Nac) HRK
= Ukupna ugovorena vrijednost bespovratnih sredstava]]*Ugovori_OPULJP[[#This Row],[STOPA NACIONALNOG SUFINANCIRANJA %]]</f>
        <v>300000</v>
      </c>
      <c r="Q2629" s="27">
        <v>2000000</v>
      </c>
      <c r="R2629" s="27">
        <v>476900</v>
      </c>
      <c r="S2629" s="27">
        <v>0</v>
      </c>
      <c r="T2629" s="20">
        <f>Ugovori_OPULJP[[#This Row],[Bespovratna sredstva - Ukupno (EU+Nac) HRK
= Ukupna ugovorena vrijednost bespovratnih sredstava]]+Ugovori_OPULJP[[#This Row],[Javni doprinos korisnika - HRK]]+Ugovori_OPULJP[[#This Row],[Privatni doprinos korisnika - HRK]]</f>
        <v>2476900</v>
      </c>
      <c r="U2629" s="17" t="s">
        <v>8598</v>
      </c>
      <c r="V2629" s="17" t="s">
        <v>8599</v>
      </c>
      <c r="W2629" s="35" t="s">
        <v>9147</v>
      </c>
      <c r="X2629" s="35" t="s">
        <v>8951</v>
      </c>
      <c r="Y2629" s="11"/>
    </row>
    <row r="2630" spans="1:25" ht="51" customHeight="1" x14ac:dyDescent="0.2">
      <c r="A2630" s="33" t="s">
        <v>9148</v>
      </c>
      <c r="B2630" s="34" t="s">
        <v>8594</v>
      </c>
      <c r="C2630" s="35" t="s">
        <v>8948</v>
      </c>
      <c r="D2630" s="35" t="s">
        <v>9075</v>
      </c>
      <c r="E2630" s="17" t="s">
        <v>231</v>
      </c>
      <c r="F2630" s="37" t="s">
        <v>9149</v>
      </c>
      <c r="G2630" s="37" t="s">
        <v>1823</v>
      </c>
      <c r="H2630" s="19">
        <v>42613</v>
      </c>
      <c r="I2630" s="19">
        <v>42977</v>
      </c>
      <c r="J2630" s="19" t="str">
        <f ca="1">IF(Ugovori_OPULJP[[#This Row],[DATUM ZAVRŠETKA OPERACIJE]]&lt;TODAY(),"završen","u provedbi")</f>
        <v>završen</v>
      </c>
      <c r="K2630" s="18" t="s">
        <v>97</v>
      </c>
      <c r="L2630" s="18" t="s">
        <v>97</v>
      </c>
      <c r="M2630" s="42">
        <v>0.85</v>
      </c>
      <c r="N2630" s="42">
        <v>0.15</v>
      </c>
      <c r="O2630" s="27">
        <f>Ugovori_OPULJP[[#This Row],[Bespovratna sredstva - Ukupno (EU+Nac) HRK
= Ukupna ugovorena vrijednost bespovratnih sredstava]]*Ugovori_OPULJP[[#This Row],[EU STOPA SUFINANCIRANJA %
EU CO-FINANCING RATE %]]</f>
        <v>2118200</v>
      </c>
      <c r="P2630" s="27">
        <f>Ugovori_OPULJP[[#This Row],[Bespovratna sredstva - Ukupno (EU+Nac) HRK
= Ukupna ugovorena vrijednost bespovratnih sredstava]]*Ugovori_OPULJP[[#This Row],[STOPA NACIONALNOG SUFINANCIRANJA %]]</f>
        <v>373800</v>
      </c>
      <c r="Q2630" s="27">
        <v>2492000</v>
      </c>
      <c r="R2630" s="27">
        <v>140842</v>
      </c>
      <c r="S2630" s="27">
        <v>0</v>
      </c>
      <c r="T2630" s="20">
        <f>Ugovori_OPULJP[[#This Row],[Bespovratna sredstva - Ukupno (EU+Nac) HRK
= Ukupna ugovorena vrijednost bespovratnih sredstava]]+Ugovori_OPULJP[[#This Row],[Javni doprinos korisnika - HRK]]+Ugovori_OPULJP[[#This Row],[Privatni doprinos korisnika - HRK]]</f>
        <v>2632842</v>
      </c>
      <c r="U2630" s="17" t="s">
        <v>8598</v>
      </c>
      <c r="V2630" s="17" t="s">
        <v>8599</v>
      </c>
      <c r="W2630" s="35" t="s">
        <v>9150</v>
      </c>
      <c r="X2630" s="35" t="s">
        <v>8951</v>
      </c>
      <c r="Y2630" s="11"/>
    </row>
    <row r="2631" spans="1:25" ht="51" customHeight="1" x14ac:dyDescent="0.2">
      <c r="A2631" s="33" t="s">
        <v>9151</v>
      </c>
      <c r="B2631" s="34" t="s">
        <v>8594</v>
      </c>
      <c r="C2631" s="35" t="s">
        <v>8948</v>
      </c>
      <c r="D2631" s="35" t="s">
        <v>9075</v>
      </c>
      <c r="E2631" s="17" t="s">
        <v>231</v>
      </c>
      <c r="F2631" s="37" t="s">
        <v>9152</v>
      </c>
      <c r="G2631" s="37" t="s">
        <v>5289</v>
      </c>
      <c r="H2631" s="19">
        <v>42598</v>
      </c>
      <c r="I2631" s="19">
        <v>42962</v>
      </c>
      <c r="J2631" s="19" t="str">
        <f ca="1">IF(Ugovori_OPULJP[[#This Row],[DATUM ZAVRŠETKA OPERACIJE]]&lt;TODAY(),"završen","u provedbi")</f>
        <v>završen</v>
      </c>
      <c r="K2631" s="18" t="s">
        <v>354</v>
      </c>
      <c r="L2631" s="18" t="s">
        <v>354</v>
      </c>
      <c r="M2631" s="42">
        <v>0.85</v>
      </c>
      <c r="N2631" s="42">
        <v>0.15</v>
      </c>
      <c r="O2631" s="27">
        <f>Ugovori_OPULJP[[#This Row],[Bespovratna sredstva - Ukupno (EU+Nac) HRK
= Ukupna ugovorena vrijednost bespovratnih sredstava]]*Ugovori_OPULJP[[#This Row],[EU STOPA SUFINANCIRANJA %
EU CO-FINANCING RATE %]]</f>
        <v>1312140.9369999999</v>
      </c>
      <c r="P2631" s="27">
        <f>Ugovori_OPULJP[[#This Row],[Bespovratna sredstva - Ukupno (EU+Nac) HRK
= Ukupna ugovorena vrijednost bespovratnih sredstava]]*Ugovori_OPULJP[[#This Row],[STOPA NACIONALNOG SUFINANCIRANJA %]]</f>
        <v>231554.283</v>
      </c>
      <c r="Q2631" s="27">
        <v>1543695.22</v>
      </c>
      <c r="R2631" s="27">
        <v>82959.39000000013</v>
      </c>
      <c r="S2631" s="27">
        <v>0</v>
      </c>
      <c r="T2631" s="20">
        <f>Ugovori_OPULJP[[#This Row],[Bespovratna sredstva - Ukupno (EU+Nac) HRK
= Ukupna ugovorena vrijednost bespovratnih sredstava]]+Ugovori_OPULJP[[#This Row],[Javni doprinos korisnika - HRK]]+Ugovori_OPULJP[[#This Row],[Privatni doprinos korisnika - HRK]]</f>
        <v>1626654.61</v>
      </c>
      <c r="U2631" s="17" t="s">
        <v>8598</v>
      </c>
      <c r="V2631" s="17" t="s">
        <v>8599</v>
      </c>
      <c r="W2631" s="35" t="s">
        <v>9153</v>
      </c>
      <c r="X2631" s="35" t="s">
        <v>8951</v>
      </c>
      <c r="Y2631" s="11"/>
    </row>
    <row r="2632" spans="1:25" ht="51" customHeight="1" x14ac:dyDescent="0.2">
      <c r="A2632" s="33" t="s">
        <v>9154</v>
      </c>
      <c r="B2632" s="34" t="s">
        <v>8594</v>
      </c>
      <c r="C2632" s="35" t="s">
        <v>8948</v>
      </c>
      <c r="D2632" s="35" t="s">
        <v>9075</v>
      </c>
      <c r="E2632" s="17" t="s">
        <v>231</v>
      </c>
      <c r="F2632" s="37" t="s">
        <v>9155</v>
      </c>
      <c r="G2632" s="37" t="s">
        <v>794</v>
      </c>
      <c r="H2632" s="19">
        <v>42604</v>
      </c>
      <c r="I2632" s="19">
        <v>42968</v>
      </c>
      <c r="J2632" s="19" t="str">
        <f ca="1">IF(Ugovori_OPULJP[[#This Row],[DATUM ZAVRŠETKA OPERACIJE]]&lt;TODAY(),"završen","u provedbi")</f>
        <v>završen</v>
      </c>
      <c r="K2632" s="18" t="s">
        <v>556</v>
      </c>
      <c r="L2632" s="18" t="s">
        <v>556</v>
      </c>
      <c r="M2632" s="42">
        <v>0.85</v>
      </c>
      <c r="N2632" s="42">
        <v>0.15</v>
      </c>
      <c r="O2632" s="27">
        <f>Ugovori_OPULJP[[#This Row],[Bespovratna sredstva - Ukupno (EU+Nac) HRK
= Ukupna ugovorena vrijednost bespovratnih sredstava]]*Ugovori_OPULJP[[#This Row],[EU STOPA SUFINANCIRANJA %
EU CO-FINANCING RATE %]]</f>
        <v>1969430.5520000001</v>
      </c>
      <c r="P2632" s="27">
        <f>Ugovori_OPULJP[[#This Row],[Bespovratna sredstva - Ukupno (EU+Nac) HRK
= Ukupna ugovorena vrijednost bespovratnih sredstava]]*Ugovori_OPULJP[[#This Row],[STOPA NACIONALNOG SUFINANCIRANJA %]]</f>
        <v>347546.56800000003</v>
      </c>
      <c r="Q2632" s="27">
        <v>2316977.12</v>
      </c>
      <c r="R2632" s="27">
        <v>122046.12000000011</v>
      </c>
      <c r="S2632" s="27">
        <v>0</v>
      </c>
      <c r="T2632" s="20">
        <f>Ugovori_OPULJP[[#This Row],[Bespovratna sredstva - Ukupno (EU+Nac) HRK
= Ukupna ugovorena vrijednost bespovratnih sredstava]]+Ugovori_OPULJP[[#This Row],[Javni doprinos korisnika - HRK]]+Ugovori_OPULJP[[#This Row],[Privatni doprinos korisnika - HRK]]</f>
        <v>2439023.2400000002</v>
      </c>
      <c r="U2632" s="17" t="s">
        <v>8598</v>
      </c>
      <c r="V2632" s="17" t="s">
        <v>8599</v>
      </c>
      <c r="W2632" s="35" t="s">
        <v>9156</v>
      </c>
      <c r="X2632" s="35" t="s">
        <v>8951</v>
      </c>
      <c r="Y2632" s="11"/>
    </row>
    <row r="2633" spans="1:25" ht="51" customHeight="1" x14ac:dyDescent="0.2">
      <c r="A2633" s="33" t="s">
        <v>9157</v>
      </c>
      <c r="B2633" s="34" t="s">
        <v>8594</v>
      </c>
      <c r="C2633" s="35" t="s">
        <v>8948</v>
      </c>
      <c r="D2633" s="35" t="s">
        <v>9075</v>
      </c>
      <c r="E2633" s="17" t="s">
        <v>231</v>
      </c>
      <c r="F2633" s="37" t="s">
        <v>9158</v>
      </c>
      <c r="G2633" s="23" t="s">
        <v>4443</v>
      </c>
      <c r="H2633" s="19">
        <v>42601</v>
      </c>
      <c r="I2633" s="19">
        <v>42965</v>
      </c>
      <c r="J2633" s="19" t="str">
        <f ca="1">IF(Ugovori_OPULJP[[#This Row],[DATUM ZAVRŠETKA OPERACIJE]]&lt;TODAY(),"završen","u provedbi")</f>
        <v>završen</v>
      </c>
      <c r="K2633" s="18" t="s">
        <v>560</v>
      </c>
      <c r="L2633" s="18" t="s">
        <v>560</v>
      </c>
      <c r="M2633" s="42">
        <v>0.85</v>
      </c>
      <c r="N2633" s="42">
        <v>0.15</v>
      </c>
      <c r="O2633" s="27">
        <f>Ugovori_OPULJP[[#This Row],[Bespovratna sredstva - Ukupno (EU+Nac) HRK
= Ukupna ugovorena vrijednost bespovratnih sredstava]]*Ugovori_OPULJP[[#This Row],[EU STOPA SUFINANCIRANJA %
EU CO-FINANCING RATE %]]</f>
        <v>1398005.8459999999</v>
      </c>
      <c r="P2633" s="27">
        <f>Ugovori_OPULJP[[#This Row],[Bespovratna sredstva - Ukupno (EU+Nac) HRK
= Ukupna ugovorena vrijednost bespovratnih sredstava]]*Ugovori_OPULJP[[#This Row],[STOPA NACIONALNOG SUFINANCIRANJA %]]</f>
        <v>246706.91399999999</v>
      </c>
      <c r="Q2633" s="27">
        <v>1644712.76</v>
      </c>
      <c r="R2633" s="27">
        <v>86563.830000000075</v>
      </c>
      <c r="S2633" s="27">
        <v>0</v>
      </c>
      <c r="T2633" s="20">
        <f>Ugovori_OPULJP[[#This Row],[Bespovratna sredstva - Ukupno (EU+Nac) HRK
= Ukupna ugovorena vrijednost bespovratnih sredstava]]+Ugovori_OPULJP[[#This Row],[Javni doprinos korisnika - HRK]]+Ugovori_OPULJP[[#This Row],[Privatni doprinos korisnika - HRK]]</f>
        <v>1731276.59</v>
      </c>
      <c r="U2633" s="17" t="s">
        <v>8598</v>
      </c>
      <c r="V2633" s="17" t="s">
        <v>8599</v>
      </c>
      <c r="W2633" s="35" t="s">
        <v>9159</v>
      </c>
      <c r="X2633" s="35" t="s">
        <v>8951</v>
      </c>
      <c r="Y2633" s="11"/>
    </row>
    <row r="2634" spans="1:25" ht="51" customHeight="1" x14ac:dyDescent="0.2">
      <c r="A2634" s="33" t="s">
        <v>9160</v>
      </c>
      <c r="B2634" s="34" t="s">
        <v>8594</v>
      </c>
      <c r="C2634" s="35" t="s">
        <v>8948</v>
      </c>
      <c r="D2634" s="35" t="s">
        <v>9075</v>
      </c>
      <c r="E2634" s="17" t="s">
        <v>231</v>
      </c>
      <c r="F2634" s="37" t="s">
        <v>9161</v>
      </c>
      <c r="G2634" s="37" t="s">
        <v>1913</v>
      </c>
      <c r="H2634" s="19">
        <v>42599</v>
      </c>
      <c r="I2634" s="19">
        <v>42963</v>
      </c>
      <c r="J2634" s="19" t="str">
        <f ca="1">IF(Ugovori_OPULJP[[#This Row],[DATUM ZAVRŠETKA OPERACIJE]]&lt;TODAY(),"završen","u provedbi")</f>
        <v>završen</v>
      </c>
      <c r="K2634" s="18" t="s">
        <v>560</v>
      </c>
      <c r="L2634" s="18" t="s">
        <v>560</v>
      </c>
      <c r="M2634" s="42">
        <v>0.85</v>
      </c>
      <c r="N2634" s="42">
        <v>0.15</v>
      </c>
      <c r="O2634" s="27">
        <f>Ugovori_OPULJP[[#This Row],[Bespovratna sredstva - Ukupno (EU+Nac) HRK
= Ukupna ugovorena vrijednost bespovratnih sredstava]]*Ugovori_OPULJP[[#This Row],[EU STOPA SUFINANCIRANJA %
EU CO-FINANCING RATE %]]</f>
        <v>362836.49949999998</v>
      </c>
      <c r="P2634" s="27">
        <f>Ugovori_OPULJP[[#This Row],[Bespovratna sredstva - Ukupno (EU+Nac) HRK
= Ukupna ugovorena vrijednost bespovratnih sredstava]]*Ugovori_OPULJP[[#This Row],[STOPA NACIONALNOG SUFINANCIRANJA %]]</f>
        <v>64029.970499999996</v>
      </c>
      <c r="Q2634" s="27">
        <v>426866.47</v>
      </c>
      <c r="R2634" s="27">
        <v>37118.830000000016</v>
      </c>
      <c r="S2634" s="27">
        <v>0</v>
      </c>
      <c r="T2634" s="20">
        <f>Ugovori_OPULJP[[#This Row],[Bespovratna sredstva - Ukupno (EU+Nac) HRK
= Ukupna ugovorena vrijednost bespovratnih sredstava]]+Ugovori_OPULJP[[#This Row],[Javni doprinos korisnika - HRK]]+Ugovori_OPULJP[[#This Row],[Privatni doprinos korisnika - HRK]]</f>
        <v>463985.3</v>
      </c>
      <c r="U2634" s="17" t="s">
        <v>8598</v>
      </c>
      <c r="V2634" s="17" t="s">
        <v>8599</v>
      </c>
      <c r="W2634" s="35" t="s">
        <v>9162</v>
      </c>
      <c r="X2634" s="35" t="s">
        <v>8951</v>
      </c>
      <c r="Y2634" s="11"/>
    </row>
    <row r="2635" spans="1:25" ht="51" customHeight="1" x14ac:dyDescent="0.2">
      <c r="A2635" s="33" t="s">
        <v>9163</v>
      </c>
      <c r="B2635" s="34" t="s">
        <v>8594</v>
      </c>
      <c r="C2635" s="35" t="s">
        <v>8948</v>
      </c>
      <c r="D2635" s="35" t="s">
        <v>9075</v>
      </c>
      <c r="E2635" s="17" t="s">
        <v>231</v>
      </c>
      <c r="F2635" s="37" t="s">
        <v>12948</v>
      </c>
      <c r="G2635" s="37" t="s">
        <v>9031</v>
      </c>
      <c r="H2635" s="19">
        <v>42599</v>
      </c>
      <c r="I2635" s="19">
        <v>42963</v>
      </c>
      <c r="J2635" s="19" t="str">
        <f ca="1">IF(Ugovori_OPULJP[[#This Row],[DATUM ZAVRŠETKA OPERACIJE]]&lt;TODAY(),"završen","u provedbi")</f>
        <v>završen</v>
      </c>
      <c r="K2635" s="18" t="s">
        <v>324</v>
      </c>
      <c r="L2635" s="18" t="s">
        <v>324</v>
      </c>
      <c r="M2635" s="42">
        <v>0.85</v>
      </c>
      <c r="N2635" s="42">
        <v>0.15</v>
      </c>
      <c r="O2635" s="27">
        <f>Ugovori_OPULJP[[#This Row],[Bespovratna sredstva - Ukupno (EU+Nac) HRK
= Ukupna ugovorena vrijednost bespovratnih sredstava]]*Ugovori_OPULJP[[#This Row],[EU STOPA SUFINANCIRANJA %
EU CO-FINANCING RATE %]]</f>
        <v>709703.07149999996</v>
      </c>
      <c r="P2635" s="27">
        <f>Ugovori_OPULJP[[#This Row],[Bespovratna sredstva - Ukupno (EU+Nac) HRK
= Ukupna ugovorena vrijednost bespovratnih sredstava]]*Ugovori_OPULJP[[#This Row],[STOPA NACIONALNOG SUFINANCIRANJA %]]</f>
        <v>125241.7185</v>
      </c>
      <c r="Q2635" s="27">
        <v>834944.79</v>
      </c>
      <c r="R2635" s="27">
        <v>72603.899999999907</v>
      </c>
      <c r="S2635" s="27">
        <v>0</v>
      </c>
      <c r="T2635" s="20">
        <f>Ugovori_OPULJP[[#This Row],[Bespovratna sredstva - Ukupno (EU+Nac) HRK
= Ukupna ugovorena vrijednost bespovratnih sredstava]]+Ugovori_OPULJP[[#This Row],[Javni doprinos korisnika - HRK]]+Ugovori_OPULJP[[#This Row],[Privatni doprinos korisnika - HRK]]</f>
        <v>907548.69</v>
      </c>
      <c r="U2635" s="17" t="s">
        <v>8598</v>
      </c>
      <c r="V2635" s="17" t="s">
        <v>8599</v>
      </c>
      <c r="W2635" s="35" t="s">
        <v>9164</v>
      </c>
      <c r="X2635" s="35" t="s">
        <v>8951</v>
      </c>
      <c r="Y2635" s="11"/>
    </row>
    <row r="2636" spans="1:25" ht="51" customHeight="1" x14ac:dyDescent="0.2">
      <c r="A2636" s="33" t="s">
        <v>9165</v>
      </c>
      <c r="B2636" s="34" t="s">
        <v>8594</v>
      </c>
      <c r="C2636" s="35" t="s">
        <v>8948</v>
      </c>
      <c r="D2636" s="35" t="s">
        <v>9075</v>
      </c>
      <c r="E2636" s="17" t="s">
        <v>231</v>
      </c>
      <c r="F2636" s="37" t="s">
        <v>12949</v>
      </c>
      <c r="G2636" s="37" t="s">
        <v>822</v>
      </c>
      <c r="H2636" s="19">
        <v>42606</v>
      </c>
      <c r="I2636" s="19">
        <v>42970</v>
      </c>
      <c r="J2636" s="19" t="str">
        <f ca="1">IF(Ugovori_OPULJP[[#This Row],[DATUM ZAVRŠETKA OPERACIJE]]&lt;TODAY(),"završen","u provedbi")</f>
        <v>završen</v>
      </c>
      <c r="K2636" s="18" t="s">
        <v>102</v>
      </c>
      <c r="L2636" s="18" t="s">
        <v>102</v>
      </c>
      <c r="M2636" s="42">
        <v>0.85</v>
      </c>
      <c r="N2636" s="42">
        <v>0.15</v>
      </c>
      <c r="O2636" s="27">
        <f>Ugovori_OPULJP[[#This Row],[Bespovratna sredstva - Ukupno (EU+Nac) HRK
= Ukupna ugovorena vrijednost bespovratnih sredstava]]*Ugovori_OPULJP[[#This Row],[EU STOPA SUFINANCIRANJA %
EU CO-FINANCING RATE %]]</f>
        <v>717722.728</v>
      </c>
      <c r="P2636" s="27">
        <f>Ugovori_OPULJP[[#This Row],[Bespovratna sredstva - Ukupno (EU+Nac) HRK
= Ukupna ugovorena vrijednost bespovratnih sredstava]]*Ugovori_OPULJP[[#This Row],[STOPA NACIONALNOG SUFINANCIRANJA %]]</f>
        <v>126656.952</v>
      </c>
      <c r="Q2636" s="27">
        <v>844379.68</v>
      </c>
      <c r="R2636" s="27">
        <v>73424.319999999949</v>
      </c>
      <c r="S2636" s="27">
        <v>0</v>
      </c>
      <c r="T2636" s="20">
        <f>Ugovori_OPULJP[[#This Row],[Bespovratna sredstva - Ukupno (EU+Nac) HRK
= Ukupna ugovorena vrijednost bespovratnih sredstava]]+Ugovori_OPULJP[[#This Row],[Javni doprinos korisnika - HRK]]+Ugovori_OPULJP[[#This Row],[Privatni doprinos korisnika - HRK]]</f>
        <v>917804</v>
      </c>
      <c r="U2636" s="17" t="s">
        <v>8598</v>
      </c>
      <c r="V2636" s="17" t="s">
        <v>8599</v>
      </c>
      <c r="W2636" s="35" t="s">
        <v>9166</v>
      </c>
      <c r="X2636" s="35" t="s">
        <v>8951</v>
      </c>
      <c r="Y2636" s="11"/>
    </row>
    <row r="2637" spans="1:25" ht="51" customHeight="1" x14ac:dyDescent="0.2">
      <c r="A2637" s="33" t="s">
        <v>9167</v>
      </c>
      <c r="B2637" s="34" t="s">
        <v>8594</v>
      </c>
      <c r="C2637" s="35" t="s">
        <v>8948</v>
      </c>
      <c r="D2637" s="35" t="s">
        <v>9075</v>
      </c>
      <c r="E2637" s="17" t="s">
        <v>231</v>
      </c>
      <c r="F2637" s="37" t="s">
        <v>9168</v>
      </c>
      <c r="G2637" s="37" t="s">
        <v>8967</v>
      </c>
      <c r="H2637" s="19">
        <v>42583</v>
      </c>
      <c r="I2637" s="19">
        <v>42947</v>
      </c>
      <c r="J2637" s="19" t="str">
        <f ca="1">IF(Ugovori_OPULJP[[#This Row],[DATUM ZAVRŠETKA OPERACIJE]]&lt;TODAY(),"završen","u provedbi")</f>
        <v>završen</v>
      </c>
      <c r="K2637" s="18" t="s">
        <v>128</v>
      </c>
      <c r="L2637" s="18" t="s">
        <v>128</v>
      </c>
      <c r="M2637" s="42">
        <v>0.85</v>
      </c>
      <c r="N2637" s="42">
        <v>0.15</v>
      </c>
      <c r="O2637" s="27">
        <f>Ugovori_OPULJP[[#This Row],[Bespovratna sredstva - Ukupno (EU+Nac) HRK
= Ukupna ugovorena vrijednost bespovratnih sredstava]]*Ugovori_OPULJP[[#This Row],[EU STOPA SUFINANCIRANJA %
EU CO-FINANCING RATE %]]</f>
        <v>1179545</v>
      </c>
      <c r="P2637" s="27">
        <f>Ugovori_OPULJP[[#This Row],[Bespovratna sredstva - Ukupno (EU+Nac) HRK
= Ukupna ugovorena vrijednost bespovratnih sredstava]]*Ugovori_OPULJP[[#This Row],[STOPA NACIONALNOG SUFINANCIRANJA %]]</f>
        <v>208155</v>
      </c>
      <c r="Q2637" s="27">
        <v>1387700</v>
      </c>
      <c r="R2637" s="27">
        <v>244888.25</v>
      </c>
      <c r="S2637" s="27">
        <v>0</v>
      </c>
      <c r="T2637" s="20">
        <f>Ugovori_OPULJP[[#This Row],[Bespovratna sredstva - Ukupno (EU+Nac) HRK
= Ukupna ugovorena vrijednost bespovratnih sredstava]]+Ugovori_OPULJP[[#This Row],[Javni doprinos korisnika - HRK]]+Ugovori_OPULJP[[#This Row],[Privatni doprinos korisnika - HRK]]</f>
        <v>1632588.25</v>
      </c>
      <c r="U2637" s="17" t="s">
        <v>8598</v>
      </c>
      <c r="V2637" s="17" t="s">
        <v>8599</v>
      </c>
      <c r="W2637" s="35" t="s">
        <v>9169</v>
      </c>
      <c r="X2637" s="35" t="s">
        <v>8951</v>
      </c>
      <c r="Y2637" s="11"/>
    </row>
    <row r="2638" spans="1:25" ht="51" customHeight="1" x14ac:dyDescent="0.2">
      <c r="A2638" s="33" t="s">
        <v>9170</v>
      </c>
      <c r="B2638" s="34" t="s">
        <v>8594</v>
      </c>
      <c r="C2638" s="35" t="s">
        <v>8948</v>
      </c>
      <c r="D2638" s="35" t="s">
        <v>9075</v>
      </c>
      <c r="E2638" s="17" t="s">
        <v>231</v>
      </c>
      <c r="F2638" s="37" t="s">
        <v>9171</v>
      </c>
      <c r="G2638" s="37" t="s">
        <v>1117</v>
      </c>
      <c r="H2638" s="19">
        <v>42593</v>
      </c>
      <c r="I2638" s="19">
        <v>42957</v>
      </c>
      <c r="J2638" s="19" t="str">
        <f ca="1">IF(Ugovori_OPULJP[[#This Row],[DATUM ZAVRŠETKA OPERACIJE]]&lt;TODAY(),"završen","u provedbi")</f>
        <v>završen</v>
      </c>
      <c r="K2638" s="18" t="s">
        <v>320</v>
      </c>
      <c r="L2638" s="18" t="s">
        <v>320</v>
      </c>
      <c r="M2638" s="42">
        <v>0.85</v>
      </c>
      <c r="N2638" s="42">
        <v>0.15</v>
      </c>
      <c r="O2638" s="27">
        <f>Ugovori_OPULJP[[#This Row],[Bespovratna sredstva - Ukupno (EU+Nac) HRK
= Ukupna ugovorena vrijednost bespovratnih sredstava]]*Ugovori_OPULJP[[#This Row],[EU STOPA SUFINANCIRANJA %
EU CO-FINANCING RATE %]]</f>
        <v>1176886.5399999998</v>
      </c>
      <c r="P2638" s="27">
        <f>Ugovori_OPULJP[[#This Row],[Bespovratna sredstva - Ukupno (EU+Nac) HRK
= Ukupna ugovorena vrijednost bespovratnih sredstava]]*Ugovori_OPULJP[[#This Row],[STOPA NACIONALNOG SUFINANCIRANJA %]]</f>
        <v>207685.86</v>
      </c>
      <c r="Q2638" s="27">
        <v>1384572.4</v>
      </c>
      <c r="R2638" s="27">
        <v>120397.60000000009</v>
      </c>
      <c r="S2638" s="27">
        <v>0</v>
      </c>
      <c r="T2638" s="20">
        <f>Ugovori_OPULJP[[#This Row],[Bespovratna sredstva - Ukupno (EU+Nac) HRK
= Ukupna ugovorena vrijednost bespovratnih sredstava]]+Ugovori_OPULJP[[#This Row],[Javni doprinos korisnika - HRK]]+Ugovori_OPULJP[[#This Row],[Privatni doprinos korisnika - HRK]]</f>
        <v>1504970</v>
      </c>
      <c r="U2638" s="17" t="s">
        <v>8598</v>
      </c>
      <c r="V2638" s="17" t="s">
        <v>8599</v>
      </c>
      <c r="W2638" s="35" t="s">
        <v>9172</v>
      </c>
      <c r="X2638" s="35" t="s">
        <v>8951</v>
      </c>
      <c r="Y2638" s="11"/>
    </row>
    <row r="2639" spans="1:25" ht="51" customHeight="1" x14ac:dyDescent="0.2">
      <c r="A2639" s="33" t="s">
        <v>9173</v>
      </c>
      <c r="B2639" s="34" t="s">
        <v>8594</v>
      </c>
      <c r="C2639" s="35" t="s">
        <v>8948</v>
      </c>
      <c r="D2639" s="35" t="s">
        <v>9075</v>
      </c>
      <c r="E2639" s="17" t="s">
        <v>231</v>
      </c>
      <c r="F2639" s="37" t="s">
        <v>9174</v>
      </c>
      <c r="G2639" s="37" t="s">
        <v>9175</v>
      </c>
      <c r="H2639" s="19">
        <v>42608</v>
      </c>
      <c r="I2639" s="19">
        <v>42972</v>
      </c>
      <c r="J2639" s="19" t="str">
        <f ca="1">IF(Ugovori_OPULJP[[#This Row],[DATUM ZAVRŠETKA OPERACIJE]]&lt;TODAY(),"završen","u provedbi")</f>
        <v>završen</v>
      </c>
      <c r="K2639" s="18" t="s">
        <v>153</v>
      </c>
      <c r="L2639" s="18" t="s">
        <v>153</v>
      </c>
      <c r="M2639" s="42">
        <v>0.85</v>
      </c>
      <c r="N2639" s="42">
        <v>0.15</v>
      </c>
      <c r="O2639" s="27">
        <f>Ugovori_OPULJP[[#This Row],[Bespovratna sredstva - Ukupno (EU+Nac) HRK
= Ukupna ugovorena vrijednost bespovratnih sredstava]]*Ugovori_OPULJP[[#This Row],[EU STOPA SUFINANCIRANJA %
EU CO-FINANCING RATE %]]</f>
        <v>305333.92300000001</v>
      </c>
      <c r="P2639" s="27">
        <f>Ugovori_OPULJP[[#This Row],[Bespovratna sredstva - Ukupno (EU+Nac) HRK
= Ukupna ugovorena vrijednost bespovratnih sredstava]]*Ugovori_OPULJP[[#This Row],[STOPA NACIONALNOG SUFINANCIRANJA %]]</f>
        <v>53882.457000000002</v>
      </c>
      <c r="Q2639" s="27">
        <v>359216.38</v>
      </c>
      <c r="R2639" s="27">
        <v>31237</v>
      </c>
      <c r="S2639" s="27">
        <v>0</v>
      </c>
      <c r="T2639" s="20">
        <f>Ugovori_OPULJP[[#This Row],[Bespovratna sredstva - Ukupno (EU+Nac) HRK
= Ukupna ugovorena vrijednost bespovratnih sredstava]]+Ugovori_OPULJP[[#This Row],[Javni doprinos korisnika - HRK]]+Ugovori_OPULJP[[#This Row],[Privatni doprinos korisnika - HRK]]</f>
        <v>390453.38</v>
      </c>
      <c r="U2639" s="17" t="s">
        <v>8598</v>
      </c>
      <c r="V2639" s="17" t="s">
        <v>8599</v>
      </c>
      <c r="W2639" s="35" t="s">
        <v>9176</v>
      </c>
      <c r="X2639" s="35" t="s">
        <v>8951</v>
      </c>
      <c r="Y2639" s="11"/>
    </row>
    <row r="2640" spans="1:25" ht="51" customHeight="1" x14ac:dyDescent="0.2">
      <c r="A2640" s="33" t="s">
        <v>9177</v>
      </c>
      <c r="B2640" s="34" t="s">
        <v>8594</v>
      </c>
      <c r="C2640" s="35" t="s">
        <v>8948</v>
      </c>
      <c r="D2640" s="35" t="s">
        <v>9075</v>
      </c>
      <c r="E2640" s="17" t="s">
        <v>231</v>
      </c>
      <c r="F2640" s="37" t="s">
        <v>9178</v>
      </c>
      <c r="G2640" s="23" t="s">
        <v>2942</v>
      </c>
      <c r="H2640" s="19">
        <v>42606</v>
      </c>
      <c r="I2640" s="19">
        <v>42970</v>
      </c>
      <c r="J2640" s="19" t="str">
        <f ca="1">IF(Ugovori_OPULJP[[#This Row],[DATUM ZAVRŠETKA OPERACIJE]]&lt;TODAY(),"završen","u provedbi")</f>
        <v>završen</v>
      </c>
      <c r="K2640" s="18" t="s">
        <v>77</v>
      </c>
      <c r="L2640" s="18" t="s">
        <v>77</v>
      </c>
      <c r="M2640" s="42">
        <v>0.85</v>
      </c>
      <c r="N2640" s="42">
        <v>0.15</v>
      </c>
      <c r="O2640" s="27">
        <f>Ugovori_OPULJP[[#This Row],[Bespovratna sredstva - Ukupno (EU+Nac) HRK
= Ukupna ugovorena vrijednost bespovratnih sredstava]]*Ugovori_OPULJP[[#This Row],[EU STOPA SUFINANCIRANJA %
EU CO-FINANCING RATE %]]</f>
        <v>59534</v>
      </c>
      <c r="P2640" s="27">
        <f>Ugovori_OPULJP[[#This Row],[Bespovratna sredstva - Ukupno (EU+Nac) HRK
= Ukupna ugovorena vrijednost bespovratnih sredstava]]*Ugovori_OPULJP[[#This Row],[STOPA NACIONALNOG SUFINANCIRANJA %]]</f>
        <v>10506</v>
      </c>
      <c r="Q2640" s="27">
        <v>70040</v>
      </c>
      <c r="R2640" s="27">
        <v>17510</v>
      </c>
      <c r="S2640" s="27">
        <v>0</v>
      </c>
      <c r="T2640" s="20">
        <f>Ugovori_OPULJP[[#This Row],[Bespovratna sredstva - Ukupno (EU+Nac) HRK
= Ukupna ugovorena vrijednost bespovratnih sredstava]]+Ugovori_OPULJP[[#This Row],[Javni doprinos korisnika - HRK]]+Ugovori_OPULJP[[#This Row],[Privatni doprinos korisnika - HRK]]</f>
        <v>87550</v>
      </c>
      <c r="U2640" s="17" t="s">
        <v>8598</v>
      </c>
      <c r="V2640" s="17" t="s">
        <v>8599</v>
      </c>
      <c r="W2640" s="35" t="s">
        <v>9179</v>
      </c>
      <c r="X2640" s="35" t="s">
        <v>8951</v>
      </c>
      <c r="Y2640" s="11"/>
    </row>
    <row r="2641" spans="1:25" ht="51" customHeight="1" x14ac:dyDescent="0.2">
      <c r="A2641" s="33" t="s">
        <v>9180</v>
      </c>
      <c r="B2641" s="34" t="s">
        <v>8594</v>
      </c>
      <c r="C2641" s="35" t="s">
        <v>8948</v>
      </c>
      <c r="D2641" s="35" t="s">
        <v>9075</v>
      </c>
      <c r="E2641" s="17" t="s">
        <v>231</v>
      </c>
      <c r="F2641" s="37" t="s">
        <v>9181</v>
      </c>
      <c r="G2641" s="23" t="s">
        <v>1432</v>
      </c>
      <c r="H2641" s="19">
        <v>42613</v>
      </c>
      <c r="I2641" s="19">
        <v>42977</v>
      </c>
      <c r="J2641" s="19" t="str">
        <f ca="1">IF(Ugovori_OPULJP[[#This Row],[DATUM ZAVRŠETKA OPERACIJE]]&lt;TODAY(),"završen","u provedbi")</f>
        <v>završen</v>
      </c>
      <c r="K2641" s="18" t="s">
        <v>184</v>
      </c>
      <c r="L2641" s="18" t="s">
        <v>184</v>
      </c>
      <c r="M2641" s="42">
        <v>0.85</v>
      </c>
      <c r="N2641" s="42">
        <v>0.15</v>
      </c>
      <c r="O2641" s="27">
        <f>Ugovori_OPULJP[[#This Row],[Bespovratna sredstva - Ukupno (EU+Nac) HRK
= Ukupna ugovorena vrijednost bespovratnih sredstava]]*Ugovori_OPULJP[[#This Row],[EU STOPA SUFINANCIRANJA %
EU CO-FINANCING RATE %]]</f>
        <v>1561317.3574999999</v>
      </c>
      <c r="P2641" s="27">
        <f>Ugovori_OPULJP[[#This Row],[Bespovratna sredstva - Ukupno (EU+Nac) HRK
= Ukupna ugovorena vrijednost bespovratnih sredstava]]*Ugovori_OPULJP[[#This Row],[STOPA NACIONALNOG SUFINANCIRANJA %]]</f>
        <v>275526.59249999997</v>
      </c>
      <c r="Q2641" s="27">
        <v>1836843.95</v>
      </c>
      <c r="R2641" s="27">
        <v>96676.010000000009</v>
      </c>
      <c r="S2641" s="27">
        <v>0</v>
      </c>
      <c r="T2641" s="20">
        <f>Ugovori_OPULJP[[#This Row],[Bespovratna sredstva - Ukupno (EU+Nac) HRK
= Ukupna ugovorena vrijednost bespovratnih sredstava]]+Ugovori_OPULJP[[#This Row],[Javni doprinos korisnika - HRK]]+Ugovori_OPULJP[[#This Row],[Privatni doprinos korisnika - HRK]]</f>
        <v>1933519.96</v>
      </c>
      <c r="U2641" s="17" t="s">
        <v>8598</v>
      </c>
      <c r="V2641" s="17" t="s">
        <v>8599</v>
      </c>
      <c r="W2641" s="35" t="s">
        <v>9182</v>
      </c>
      <c r="X2641" s="35" t="s">
        <v>8951</v>
      </c>
      <c r="Y2641" s="11"/>
    </row>
    <row r="2642" spans="1:25" ht="165.75" x14ac:dyDescent="0.2">
      <c r="A2642" s="33" t="s">
        <v>9183</v>
      </c>
      <c r="B2642" s="36" t="s">
        <v>8594</v>
      </c>
      <c r="C2642" s="35" t="s">
        <v>8948</v>
      </c>
      <c r="D2642" s="35" t="s">
        <v>9075</v>
      </c>
      <c r="E2642" s="17" t="s">
        <v>231</v>
      </c>
      <c r="F2642" s="37" t="s">
        <v>9184</v>
      </c>
      <c r="G2642" s="37" t="s">
        <v>1710</v>
      </c>
      <c r="H2642" s="19">
        <v>42601</v>
      </c>
      <c r="I2642" s="19">
        <v>42965</v>
      </c>
      <c r="J2642" s="19" t="str">
        <f ca="1">IF(Ugovori_OPULJP[[#This Row],[DATUM ZAVRŠETKA OPERACIJE]]&lt;TODAY(),"završen","u provedbi")</f>
        <v>završen</v>
      </c>
      <c r="K2642" s="18" t="s">
        <v>92</v>
      </c>
      <c r="L2642" s="18" t="s">
        <v>92</v>
      </c>
      <c r="M2642" s="42">
        <v>0.85</v>
      </c>
      <c r="N2642" s="42">
        <v>0.15</v>
      </c>
      <c r="O2642" s="27">
        <f>Ugovori_OPULJP[[#This Row],[Bespovratna sredstva - Ukupno (EU+Nac) HRK
= Ukupna ugovorena vrijednost bespovratnih sredstava]]*Ugovori_OPULJP[[#This Row],[EU STOPA SUFINANCIRANJA %
EU CO-FINANCING RATE %]]</f>
        <v>1515956.0279999999</v>
      </c>
      <c r="P2642" s="27">
        <f>Ugovori_OPULJP[[#This Row],[Bespovratna sredstva - Ukupno (EU+Nac) HRK
= Ukupna ugovorena vrijednost bespovratnih sredstava]]*Ugovori_OPULJP[[#This Row],[STOPA NACIONALNOG SUFINANCIRANJA %]]</f>
        <v>267521.652</v>
      </c>
      <c r="Q2642" s="27">
        <v>1783477.68</v>
      </c>
      <c r="R2642" s="27">
        <v>155085.02000000002</v>
      </c>
      <c r="S2642" s="27">
        <v>0</v>
      </c>
      <c r="T2642" s="20">
        <f>Ugovori_OPULJP[[#This Row],[Bespovratna sredstva - Ukupno (EU+Nac) HRK
= Ukupna ugovorena vrijednost bespovratnih sredstava]]+Ugovori_OPULJP[[#This Row],[Javni doprinos korisnika - HRK]]+Ugovori_OPULJP[[#This Row],[Privatni doprinos korisnika - HRK]]</f>
        <v>1938562.7</v>
      </c>
      <c r="U2642" s="17" t="s">
        <v>8598</v>
      </c>
      <c r="V2642" s="17" t="s">
        <v>8599</v>
      </c>
      <c r="W2642" s="41" t="s">
        <v>9185</v>
      </c>
      <c r="X2642" s="35" t="s">
        <v>8951</v>
      </c>
      <c r="Y2642" s="11"/>
    </row>
    <row r="2643" spans="1:25" ht="165.75" x14ac:dyDescent="0.2">
      <c r="A2643" s="33" t="s">
        <v>9186</v>
      </c>
      <c r="B2643" s="36" t="s">
        <v>8594</v>
      </c>
      <c r="C2643" s="35" t="s">
        <v>8948</v>
      </c>
      <c r="D2643" s="35" t="s">
        <v>9075</v>
      </c>
      <c r="E2643" s="17" t="s">
        <v>231</v>
      </c>
      <c r="F2643" s="37" t="s">
        <v>9221</v>
      </c>
      <c r="G2643" s="37" t="s">
        <v>9048</v>
      </c>
      <c r="H2643" s="19">
        <v>42607</v>
      </c>
      <c r="I2643" s="19">
        <v>42971</v>
      </c>
      <c r="J2643" s="19" t="str">
        <f ca="1">IF(Ugovori_OPULJP[[#This Row],[DATUM ZAVRŠETKA OPERACIJE]]&lt;TODAY(),"završen","u provedbi")</f>
        <v>završen</v>
      </c>
      <c r="K2643" s="18" t="s">
        <v>102</v>
      </c>
      <c r="L2643" s="18" t="s">
        <v>102</v>
      </c>
      <c r="M2643" s="42">
        <v>0.85</v>
      </c>
      <c r="N2643" s="42">
        <v>0.15</v>
      </c>
      <c r="O2643" s="27">
        <f>Ugovori_OPULJP[[#This Row],[Bespovratna sredstva - Ukupno (EU+Nac) HRK
= Ukupna ugovorena vrijednost bespovratnih sredstava]]*Ugovori_OPULJP[[#This Row],[EU STOPA SUFINANCIRANJA %
EU CO-FINANCING RATE %]]</f>
        <v>1671089.1624999999</v>
      </c>
      <c r="P2643" s="27">
        <f>Ugovori_OPULJP[[#This Row],[Bespovratna sredstva - Ukupno (EU+Nac) HRK
= Ukupna ugovorena vrijednost bespovratnih sredstava]]*Ugovori_OPULJP[[#This Row],[STOPA NACIONALNOG SUFINANCIRANJA %]]</f>
        <v>294898.08749999997</v>
      </c>
      <c r="Q2643" s="27">
        <v>1965987.25</v>
      </c>
      <c r="R2643" s="27">
        <v>125488.55000000005</v>
      </c>
      <c r="S2643" s="27">
        <v>0</v>
      </c>
      <c r="T2643" s="20">
        <f>Ugovori_OPULJP[[#This Row],[Bespovratna sredstva - Ukupno (EU+Nac) HRK
= Ukupna ugovorena vrijednost bespovratnih sredstava]]+Ugovori_OPULJP[[#This Row],[Javni doprinos korisnika - HRK]]+Ugovori_OPULJP[[#This Row],[Privatni doprinos korisnika - HRK]]</f>
        <v>2091475.8</v>
      </c>
      <c r="U2643" s="17" t="s">
        <v>8598</v>
      </c>
      <c r="V2643" s="17" t="s">
        <v>8599</v>
      </c>
      <c r="W2643" s="41" t="s">
        <v>9187</v>
      </c>
      <c r="X2643" s="35" t="s">
        <v>8951</v>
      </c>
      <c r="Y2643" s="11"/>
    </row>
    <row r="2644" spans="1:25" ht="280.5" x14ac:dyDescent="0.2">
      <c r="A2644" s="33" t="s">
        <v>9188</v>
      </c>
      <c r="B2644" s="36" t="s">
        <v>8594</v>
      </c>
      <c r="C2644" s="35" t="s">
        <v>8948</v>
      </c>
      <c r="D2644" s="35" t="s">
        <v>9075</v>
      </c>
      <c r="E2644" s="17" t="s">
        <v>231</v>
      </c>
      <c r="F2644" s="37" t="s">
        <v>9189</v>
      </c>
      <c r="G2644" s="37" t="s">
        <v>6656</v>
      </c>
      <c r="H2644" s="19">
        <v>42600</v>
      </c>
      <c r="I2644" s="19">
        <v>42964</v>
      </c>
      <c r="J2644" s="19" t="str">
        <f ca="1">IF(Ugovori_OPULJP[[#This Row],[DATUM ZAVRŠETKA OPERACIJE]]&lt;TODAY(),"završen","u provedbi")</f>
        <v>završen</v>
      </c>
      <c r="K2644" s="18" t="s">
        <v>243</v>
      </c>
      <c r="L2644" s="18" t="s">
        <v>243</v>
      </c>
      <c r="M2644" s="42">
        <v>0.85</v>
      </c>
      <c r="N2644" s="42">
        <v>0.15</v>
      </c>
      <c r="O2644" s="27">
        <f>Ugovori_OPULJP[[#This Row],[Bespovratna sredstva - Ukupno (EU+Nac) HRK
= Ukupna ugovorena vrijednost bespovratnih sredstava]]*Ugovori_OPULJP[[#This Row],[EU STOPA SUFINANCIRANJA %
EU CO-FINANCING RATE %]]</f>
        <v>468433.3</v>
      </c>
      <c r="P2644" s="27">
        <f>Ugovori_OPULJP[[#This Row],[Bespovratna sredstva - Ukupno (EU+Nac) HRK
= Ukupna ugovorena vrijednost bespovratnih sredstava]]*Ugovori_OPULJP[[#This Row],[STOPA NACIONALNOG SUFINANCIRANJA %]]</f>
        <v>82664.7</v>
      </c>
      <c r="Q2644" s="27">
        <v>551098</v>
      </c>
      <c r="R2644" s="27">
        <v>137775.06999999995</v>
      </c>
      <c r="S2644" s="27">
        <v>0</v>
      </c>
      <c r="T2644" s="20">
        <f>Ugovori_OPULJP[[#This Row],[Bespovratna sredstva - Ukupno (EU+Nac) HRK
= Ukupna ugovorena vrijednost bespovratnih sredstava]]+Ugovori_OPULJP[[#This Row],[Javni doprinos korisnika - HRK]]+Ugovori_OPULJP[[#This Row],[Privatni doprinos korisnika - HRK]]</f>
        <v>688873.07</v>
      </c>
      <c r="U2644" s="17" t="s">
        <v>8598</v>
      </c>
      <c r="V2644" s="17" t="s">
        <v>8599</v>
      </c>
      <c r="W2644" s="41" t="s">
        <v>9190</v>
      </c>
      <c r="X2644" s="35" t="s">
        <v>8951</v>
      </c>
      <c r="Y2644" s="11"/>
    </row>
    <row r="2645" spans="1:25" ht="242.25" x14ac:dyDescent="0.2">
      <c r="A2645" s="33" t="s">
        <v>9191</v>
      </c>
      <c r="B2645" s="36" t="s">
        <v>8594</v>
      </c>
      <c r="C2645" s="35" t="s">
        <v>8948</v>
      </c>
      <c r="D2645" s="35" t="s">
        <v>9075</v>
      </c>
      <c r="E2645" s="17" t="s">
        <v>231</v>
      </c>
      <c r="F2645" s="37" t="s">
        <v>8997</v>
      </c>
      <c r="G2645" s="37" t="s">
        <v>9192</v>
      </c>
      <c r="H2645" s="19">
        <v>42613</v>
      </c>
      <c r="I2645" s="19">
        <v>42977</v>
      </c>
      <c r="J2645" s="19" t="str">
        <f ca="1">IF(Ugovori_OPULJP[[#This Row],[DATUM ZAVRŠETKA OPERACIJE]]&lt;TODAY(),"završen","u provedbi")</f>
        <v>završen</v>
      </c>
      <c r="K2645" s="18" t="s">
        <v>209</v>
      </c>
      <c r="L2645" s="18" t="s">
        <v>209</v>
      </c>
      <c r="M2645" s="42">
        <v>0.85</v>
      </c>
      <c r="N2645" s="42">
        <v>0.15</v>
      </c>
      <c r="O2645" s="27">
        <f>Ugovori_OPULJP[[#This Row],[Bespovratna sredstva - Ukupno (EU+Nac) HRK
= Ukupna ugovorena vrijednost bespovratnih sredstava]]*Ugovori_OPULJP[[#This Row],[EU STOPA SUFINANCIRANJA %
EU CO-FINANCING RATE %]]</f>
        <v>618316.91950000008</v>
      </c>
      <c r="P2645" s="27">
        <f>Ugovori_OPULJP[[#This Row],[Bespovratna sredstva - Ukupno (EU+Nac) HRK
= Ukupna ugovorena vrijednost bespovratnih sredstava]]*Ugovori_OPULJP[[#This Row],[STOPA NACIONALNOG SUFINANCIRANJA %]]</f>
        <v>109114.75050000001</v>
      </c>
      <c r="Q2645" s="27">
        <v>727431.67</v>
      </c>
      <c r="R2645" s="27">
        <v>63254.929999999935</v>
      </c>
      <c r="S2645" s="27">
        <v>0</v>
      </c>
      <c r="T2645" s="20">
        <f>Ugovori_OPULJP[[#This Row],[Bespovratna sredstva - Ukupno (EU+Nac) HRK
= Ukupna ugovorena vrijednost bespovratnih sredstava]]+Ugovori_OPULJP[[#This Row],[Javni doprinos korisnika - HRK]]+Ugovori_OPULJP[[#This Row],[Privatni doprinos korisnika - HRK]]</f>
        <v>790686.6</v>
      </c>
      <c r="U2645" s="17" t="s">
        <v>8598</v>
      </c>
      <c r="V2645" s="17" t="s">
        <v>8599</v>
      </c>
      <c r="W2645" s="41" t="s">
        <v>9193</v>
      </c>
      <c r="X2645" s="35" t="s">
        <v>8951</v>
      </c>
      <c r="Y2645" s="11"/>
    </row>
    <row r="2646" spans="1:25" ht="267.75" x14ac:dyDescent="0.2">
      <c r="A2646" s="33" t="s">
        <v>9194</v>
      </c>
      <c r="B2646" s="36" t="s">
        <v>8594</v>
      </c>
      <c r="C2646" s="35" t="s">
        <v>8948</v>
      </c>
      <c r="D2646" s="35" t="s">
        <v>9075</v>
      </c>
      <c r="E2646" s="17" t="s">
        <v>231</v>
      </c>
      <c r="F2646" s="37" t="s">
        <v>9195</v>
      </c>
      <c r="G2646" s="37" t="s">
        <v>1623</v>
      </c>
      <c r="H2646" s="19">
        <v>42601</v>
      </c>
      <c r="I2646" s="19">
        <v>42965</v>
      </c>
      <c r="J2646" s="19" t="str">
        <f ca="1">IF(Ugovori_OPULJP[[#This Row],[DATUM ZAVRŠETKA OPERACIJE]]&lt;TODAY(),"završen","u provedbi")</f>
        <v>završen</v>
      </c>
      <c r="K2646" s="18" t="s">
        <v>324</v>
      </c>
      <c r="L2646" s="18" t="s">
        <v>324</v>
      </c>
      <c r="M2646" s="42">
        <v>0.85</v>
      </c>
      <c r="N2646" s="42">
        <v>0.15</v>
      </c>
      <c r="O2646" s="27">
        <f>Ugovori_OPULJP[[#This Row],[Bespovratna sredstva - Ukupno (EU+Nac) HRK
= Ukupna ugovorena vrijednost bespovratnih sredstava]]*Ugovori_OPULJP[[#This Row],[EU STOPA SUFINANCIRANJA %
EU CO-FINANCING RATE %]]</f>
        <v>216596.677</v>
      </c>
      <c r="P2646" s="27">
        <f>Ugovori_OPULJP[[#This Row],[Bespovratna sredstva - Ukupno (EU+Nac) HRK
= Ukupna ugovorena vrijednost bespovratnih sredstava]]*Ugovori_OPULJP[[#This Row],[STOPA NACIONALNOG SUFINANCIRANJA %]]</f>
        <v>38222.942999999999</v>
      </c>
      <c r="Q2646" s="27">
        <v>254819.62</v>
      </c>
      <c r="R2646" s="27">
        <v>22158.229999999981</v>
      </c>
      <c r="S2646" s="27">
        <v>0</v>
      </c>
      <c r="T2646" s="20">
        <f>Ugovori_OPULJP[[#This Row],[Bespovratna sredstva - Ukupno (EU+Nac) HRK
= Ukupna ugovorena vrijednost bespovratnih sredstava]]+Ugovori_OPULJP[[#This Row],[Javni doprinos korisnika - HRK]]+Ugovori_OPULJP[[#This Row],[Privatni doprinos korisnika - HRK]]</f>
        <v>276977.84999999998</v>
      </c>
      <c r="U2646" s="17" t="s">
        <v>8598</v>
      </c>
      <c r="V2646" s="17" t="s">
        <v>8599</v>
      </c>
      <c r="W2646" s="41" t="s">
        <v>9196</v>
      </c>
      <c r="X2646" s="35" t="s">
        <v>8951</v>
      </c>
      <c r="Y2646" s="11"/>
    </row>
    <row r="2647" spans="1:25" ht="191.25" x14ac:dyDescent="0.2">
      <c r="A2647" s="33" t="s">
        <v>9197</v>
      </c>
      <c r="B2647" s="36" t="s">
        <v>8594</v>
      </c>
      <c r="C2647" s="35" t="s">
        <v>8948</v>
      </c>
      <c r="D2647" s="35" t="s">
        <v>9075</v>
      </c>
      <c r="E2647" s="17" t="s">
        <v>231</v>
      </c>
      <c r="F2647" s="37" t="s">
        <v>9198</v>
      </c>
      <c r="G2647" s="23" t="s">
        <v>7294</v>
      </c>
      <c r="H2647" s="19">
        <v>42583</v>
      </c>
      <c r="I2647" s="19">
        <v>42947</v>
      </c>
      <c r="J2647" s="19" t="str">
        <f ca="1">IF(Ugovori_OPULJP[[#This Row],[DATUM ZAVRŠETKA OPERACIJE]]&lt;TODAY(),"završen","u provedbi")</f>
        <v>završen</v>
      </c>
      <c r="K2647" s="18" t="s">
        <v>324</v>
      </c>
      <c r="L2647" s="18" t="s">
        <v>324</v>
      </c>
      <c r="M2647" s="42">
        <v>0.85</v>
      </c>
      <c r="N2647" s="42">
        <v>0.15</v>
      </c>
      <c r="O2647" s="27">
        <f>Ugovori_OPULJP[[#This Row],[Bespovratna sredstva - Ukupno (EU+Nac) HRK
= Ukupna ugovorena vrijednost bespovratnih sredstava]]*Ugovori_OPULJP[[#This Row],[EU STOPA SUFINANCIRANJA %
EU CO-FINANCING RATE %]]</f>
        <v>1642725.8694999998</v>
      </c>
      <c r="P2647" s="27">
        <f>Ugovori_OPULJP[[#This Row],[Bespovratna sredstva - Ukupno (EU+Nac) HRK
= Ukupna ugovorena vrijednost bespovratnih sredstava]]*Ugovori_OPULJP[[#This Row],[STOPA NACIONALNOG SUFINANCIRANJA %]]</f>
        <v>289892.80049999995</v>
      </c>
      <c r="Q2647" s="27">
        <v>1932618.67</v>
      </c>
      <c r="R2647" s="27">
        <v>101716.78000000003</v>
      </c>
      <c r="S2647" s="27">
        <v>0</v>
      </c>
      <c r="T2647" s="20">
        <f>Ugovori_OPULJP[[#This Row],[Bespovratna sredstva - Ukupno (EU+Nac) HRK
= Ukupna ugovorena vrijednost bespovratnih sredstava]]+Ugovori_OPULJP[[#This Row],[Javni doprinos korisnika - HRK]]+Ugovori_OPULJP[[#This Row],[Privatni doprinos korisnika - HRK]]</f>
        <v>2034335.45</v>
      </c>
      <c r="U2647" s="17" t="s">
        <v>8598</v>
      </c>
      <c r="V2647" s="17" t="s">
        <v>8599</v>
      </c>
      <c r="W2647" s="41" t="s">
        <v>9199</v>
      </c>
      <c r="X2647" s="35" t="s">
        <v>8951</v>
      </c>
      <c r="Y2647" s="11"/>
    </row>
    <row r="2648" spans="1:25" ht="114.75" x14ac:dyDescent="0.2">
      <c r="A2648" s="33" t="s">
        <v>9200</v>
      </c>
      <c r="B2648" s="36" t="s">
        <v>8594</v>
      </c>
      <c r="C2648" s="35" t="s">
        <v>8948</v>
      </c>
      <c r="D2648" s="35" t="s">
        <v>9075</v>
      </c>
      <c r="E2648" s="17" t="s">
        <v>231</v>
      </c>
      <c r="F2648" s="37" t="s">
        <v>9201</v>
      </c>
      <c r="G2648" s="37" t="s">
        <v>9041</v>
      </c>
      <c r="H2648" s="19">
        <v>42613</v>
      </c>
      <c r="I2648" s="19">
        <v>42977</v>
      </c>
      <c r="J2648" s="19" t="str">
        <f ca="1">IF(Ugovori_OPULJP[[#This Row],[DATUM ZAVRŠETKA OPERACIJE]]&lt;TODAY(),"završen","u provedbi")</f>
        <v>završen</v>
      </c>
      <c r="K2648" s="18" t="s">
        <v>92</v>
      </c>
      <c r="L2648" s="18" t="s">
        <v>92</v>
      </c>
      <c r="M2648" s="42">
        <v>0.85</v>
      </c>
      <c r="N2648" s="42">
        <v>0.15</v>
      </c>
      <c r="O2648" s="27">
        <f>Ugovori_OPULJP[[#This Row],[Bespovratna sredstva - Ukupno (EU+Nac) HRK
= Ukupna ugovorena vrijednost bespovratnih sredstava]]*Ugovori_OPULJP[[#This Row],[EU STOPA SUFINANCIRANJA %
EU CO-FINANCING RATE %]]</f>
        <v>1447125</v>
      </c>
      <c r="P2648" s="27">
        <f>Ugovori_OPULJP[[#This Row],[Bespovratna sredstva - Ukupno (EU+Nac) HRK
= Ukupna ugovorena vrijednost bespovratnih sredstava]]*Ugovori_OPULJP[[#This Row],[STOPA NACIONALNOG SUFINANCIRANJA %]]</f>
        <v>255375</v>
      </c>
      <c r="Q2648" s="27">
        <v>1702500</v>
      </c>
      <c r="R2648" s="27">
        <v>89981.229999999981</v>
      </c>
      <c r="S2648" s="27">
        <v>0</v>
      </c>
      <c r="T2648" s="20">
        <f>Ugovori_OPULJP[[#This Row],[Bespovratna sredstva - Ukupno (EU+Nac) HRK
= Ukupna ugovorena vrijednost bespovratnih sredstava]]+Ugovori_OPULJP[[#This Row],[Javni doprinos korisnika - HRK]]+Ugovori_OPULJP[[#This Row],[Privatni doprinos korisnika - HRK]]</f>
        <v>1792481.23</v>
      </c>
      <c r="U2648" s="17" t="s">
        <v>8598</v>
      </c>
      <c r="V2648" s="17" t="s">
        <v>8599</v>
      </c>
      <c r="W2648" s="41" t="s">
        <v>9202</v>
      </c>
      <c r="X2648" s="35" t="s">
        <v>8951</v>
      </c>
      <c r="Y2648" s="11"/>
    </row>
    <row r="2649" spans="1:25" ht="255" x14ac:dyDescent="0.2">
      <c r="A2649" s="33" t="s">
        <v>9203</v>
      </c>
      <c r="B2649" s="36" t="s">
        <v>8594</v>
      </c>
      <c r="C2649" s="35" t="s">
        <v>8948</v>
      </c>
      <c r="D2649" s="35" t="s">
        <v>9075</v>
      </c>
      <c r="E2649" s="17" t="s">
        <v>231</v>
      </c>
      <c r="F2649" s="37" t="s">
        <v>9204</v>
      </c>
      <c r="G2649" s="37" t="s">
        <v>1885</v>
      </c>
      <c r="H2649" s="19">
        <v>42606</v>
      </c>
      <c r="I2649" s="19">
        <v>42970</v>
      </c>
      <c r="J2649" s="19" t="str">
        <f ca="1">IF(Ugovori_OPULJP[[#This Row],[DATUM ZAVRŠETKA OPERACIJE]]&lt;TODAY(),"završen","u provedbi")</f>
        <v>završen</v>
      </c>
      <c r="K2649" s="18" t="s">
        <v>248</v>
      </c>
      <c r="L2649" s="18" t="s">
        <v>248</v>
      </c>
      <c r="M2649" s="42">
        <v>0.85</v>
      </c>
      <c r="N2649" s="42">
        <v>0.15</v>
      </c>
      <c r="O2649" s="27">
        <f>Ugovori_OPULJP[[#This Row],[Bespovratna sredstva - Ukupno (EU+Nac) HRK
= Ukupna ugovorena vrijednost bespovratnih sredstava]]*Ugovori_OPULJP[[#This Row],[EU STOPA SUFINANCIRANJA %
EU CO-FINANCING RATE %]]</f>
        <v>1690258.7534999999</v>
      </c>
      <c r="P2649" s="27">
        <f>Ugovori_OPULJP[[#This Row],[Bespovratna sredstva - Ukupno (EU+Nac) HRK
= Ukupna ugovorena vrijednost bespovratnih sredstava]]*Ugovori_OPULJP[[#This Row],[STOPA NACIONALNOG SUFINANCIRANJA %]]</f>
        <v>298280.95649999997</v>
      </c>
      <c r="Q2649" s="27">
        <v>1988539.71</v>
      </c>
      <c r="R2649" s="27">
        <v>1569045.69</v>
      </c>
      <c r="S2649" s="27">
        <v>0</v>
      </c>
      <c r="T2649" s="20">
        <f>Ugovori_OPULJP[[#This Row],[Bespovratna sredstva - Ukupno (EU+Nac) HRK
= Ukupna ugovorena vrijednost bespovratnih sredstava]]+Ugovori_OPULJP[[#This Row],[Javni doprinos korisnika - HRK]]+Ugovori_OPULJP[[#This Row],[Privatni doprinos korisnika - HRK]]</f>
        <v>3557585.4</v>
      </c>
      <c r="U2649" s="17" t="s">
        <v>8598</v>
      </c>
      <c r="V2649" s="17" t="s">
        <v>8599</v>
      </c>
      <c r="W2649" s="41" t="s">
        <v>9205</v>
      </c>
      <c r="X2649" s="35" t="s">
        <v>8951</v>
      </c>
      <c r="Y2649" s="11"/>
    </row>
    <row r="2650" spans="1:25" ht="267.75" x14ac:dyDescent="0.2">
      <c r="A2650" s="33" t="s">
        <v>9206</v>
      </c>
      <c r="B2650" s="36" t="s">
        <v>8594</v>
      </c>
      <c r="C2650" s="35" t="s">
        <v>8948</v>
      </c>
      <c r="D2650" s="35" t="s">
        <v>9075</v>
      </c>
      <c r="E2650" s="17" t="s">
        <v>231</v>
      </c>
      <c r="F2650" s="37" t="s">
        <v>9207</v>
      </c>
      <c r="G2650" s="37" t="s">
        <v>9208</v>
      </c>
      <c r="H2650" s="19">
        <v>42594</v>
      </c>
      <c r="I2650" s="19">
        <v>42958</v>
      </c>
      <c r="J2650" s="19" t="str">
        <f ca="1">IF(Ugovori_OPULJP[[#This Row],[DATUM ZAVRŠETKA OPERACIJE]]&lt;TODAY(),"završen","u provedbi")</f>
        <v>završen</v>
      </c>
      <c r="K2650" s="18" t="s">
        <v>82</v>
      </c>
      <c r="L2650" s="18" t="s">
        <v>82</v>
      </c>
      <c r="M2650" s="42">
        <v>0.85</v>
      </c>
      <c r="N2650" s="42">
        <v>0.15</v>
      </c>
      <c r="O2650" s="27">
        <f>Ugovori_OPULJP[[#This Row],[Bespovratna sredstva - Ukupno (EU+Nac) HRK
= Ukupna ugovorena vrijednost bespovratnih sredstava]]*Ugovori_OPULJP[[#This Row],[EU STOPA SUFINANCIRANJA %
EU CO-FINANCING RATE %]]</f>
        <v>722866.32449999999</v>
      </c>
      <c r="P2650" s="27">
        <f>Ugovori_OPULJP[[#This Row],[Bespovratna sredstva - Ukupno (EU+Nac) HRK
= Ukupna ugovorena vrijednost bespovratnih sredstava]]*Ugovori_OPULJP[[#This Row],[STOPA NACIONALNOG SUFINANCIRANJA %]]</f>
        <v>127564.64549999998</v>
      </c>
      <c r="Q2650" s="27">
        <v>850430.97</v>
      </c>
      <c r="R2650" s="27">
        <v>73950.520000000019</v>
      </c>
      <c r="S2650" s="27">
        <v>0</v>
      </c>
      <c r="T2650" s="20">
        <f>Ugovori_OPULJP[[#This Row],[Bespovratna sredstva - Ukupno (EU+Nac) HRK
= Ukupna ugovorena vrijednost bespovratnih sredstava]]+Ugovori_OPULJP[[#This Row],[Javni doprinos korisnika - HRK]]+Ugovori_OPULJP[[#This Row],[Privatni doprinos korisnika - HRK]]</f>
        <v>924381.49</v>
      </c>
      <c r="U2650" s="17" t="s">
        <v>8598</v>
      </c>
      <c r="V2650" s="17" t="s">
        <v>8599</v>
      </c>
      <c r="W2650" s="41" t="s">
        <v>9209</v>
      </c>
      <c r="X2650" s="35" t="s">
        <v>8951</v>
      </c>
      <c r="Y2650" s="11"/>
    </row>
    <row r="2651" spans="1:25" ht="267.75" x14ac:dyDescent="0.2">
      <c r="A2651" s="33" t="s">
        <v>9210</v>
      </c>
      <c r="B2651" s="36" t="s">
        <v>8594</v>
      </c>
      <c r="C2651" s="35" t="s">
        <v>8948</v>
      </c>
      <c r="D2651" s="35" t="s">
        <v>9075</v>
      </c>
      <c r="E2651" s="17" t="s">
        <v>231</v>
      </c>
      <c r="F2651" s="37" t="s">
        <v>9211</v>
      </c>
      <c r="G2651" s="37" t="s">
        <v>2320</v>
      </c>
      <c r="H2651" s="19">
        <v>42586</v>
      </c>
      <c r="I2651" s="19">
        <v>42950</v>
      </c>
      <c r="J2651" s="19" t="str">
        <f ca="1">IF(Ugovori_OPULJP[[#This Row],[DATUM ZAVRŠETKA OPERACIJE]]&lt;TODAY(),"završen","u provedbi")</f>
        <v>završen</v>
      </c>
      <c r="K2651" s="18" t="s">
        <v>82</v>
      </c>
      <c r="L2651" s="18" t="s">
        <v>82</v>
      </c>
      <c r="M2651" s="42">
        <v>0.85</v>
      </c>
      <c r="N2651" s="42">
        <v>0.15</v>
      </c>
      <c r="O2651" s="27">
        <f>Ugovori_OPULJP[[#This Row],[Bespovratna sredstva - Ukupno (EU+Nac) HRK
= Ukupna ugovorena vrijednost bespovratnih sredstava]]*Ugovori_OPULJP[[#This Row],[EU STOPA SUFINANCIRANJA %
EU CO-FINANCING RATE %]]</f>
        <v>892500</v>
      </c>
      <c r="P2651" s="27">
        <f>Ugovori_OPULJP[[#This Row],[Bespovratna sredstva - Ukupno (EU+Nac) HRK
= Ukupna ugovorena vrijednost bespovratnih sredstava]]*Ugovori_OPULJP[[#This Row],[STOPA NACIONALNOG SUFINANCIRANJA %]]</f>
        <v>157500</v>
      </c>
      <c r="Q2651" s="27">
        <v>1050000</v>
      </c>
      <c r="R2651" s="27">
        <v>196271.60000000009</v>
      </c>
      <c r="S2651" s="27">
        <v>0</v>
      </c>
      <c r="T2651" s="20">
        <f>Ugovori_OPULJP[[#This Row],[Bespovratna sredstva - Ukupno (EU+Nac) HRK
= Ukupna ugovorena vrijednost bespovratnih sredstava]]+Ugovori_OPULJP[[#This Row],[Javni doprinos korisnika - HRK]]+Ugovori_OPULJP[[#This Row],[Privatni doprinos korisnika - HRK]]</f>
        <v>1246271.6000000001</v>
      </c>
      <c r="U2651" s="17" t="s">
        <v>8598</v>
      </c>
      <c r="V2651" s="17" t="s">
        <v>8599</v>
      </c>
      <c r="W2651" s="41" t="s">
        <v>9212</v>
      </c>
      <c r="X2651" s="35" t="s">
        <v>8951</v>
      </c>
      <c r="Y2651" s="11"/>
    </row>
    <row r="2652" spans="1:25" ht="293.25" x14ac:dyDescent="0.2">
      <c r="A2652" s="33" t="s">
        <v>9213</v>
      </c>
      <c r="B2652" s="36" t="s">
        <v>8594</v>
      </c>
      <c r="C2652" s="35" t="s">
        <v>8948</v>
      </c>
      <c r="D2652" s="35" t="s">
        <v>9075</v>
      </c>
      <c r="E2652" s="17" t="s">
        <v>231</v>
      </c>
      <c r="F2652" s="37" t="s">
        <v>9214</v>
      </c>
      <c r="G2652" s="37" t="s">
        <v>9045</v>
      </c>
      <c r="H2652" s="19">
        <v>42583</v>
      </c>
      <c r="I2652" s="19">
        <v>42947</v>
      </c>
      <c r="J2652" s="19" t="str">
        <f ca="1">IF(Ugovori_OPULJP[[#This Row],[DATUM ZAVRŠETKA OPERACIJE]]&lt;TODAY(),"završen","u provedbi")</f>
        <v>završen</v>
      </c>
      <c r="K2652" s="18" t="s">
        <v>324</v>
      </c>
      <c r="L2652" s="18" t="s">
        <v>324</v>
      </c>
      <c r="M2652" s="42">
        <v>0.85</v>
      </c>
      <c r="N2652" s="42">
        <v>0.15</v>
      </c>
      <c r="O2652" s="27">
        <f>Ugovori_OPULJP[[#This Row],[Bespovratna sredstva - Ukupno (EU+Nac) HRK
= Ukupna ugovorena vrijednost bespovratnih sredstava]]*Ugovori_OPULJP[[#This Row],[EU STOPA SUFINANCIRANJA %
EU CO-FINANCING RATE %]]</f>
        <v>998787.97799999989</v>
      </c>
      <c r="P2652" s="27">
        <f>Ugovori_OPULJP[[#This Row],[Bespovratna sredstva - Ukupno (EU+Nac) HRK
= Ukupna ugovorena vrijednost bespovratnih sredstava]]*Ugovori_OPULJP[[#This Row],[STOPA NACIONALNOG SUFINANCIRANJA %]]</f>
        <v>176256.70199999999</v>
      </c>
      <c r="Q2652" s="27">
        <v>1175044.68</v>
      </c>
      <c r="R2652" s="27">
        <v>207360.83000000007</v>
      </c>
      <c r="S2652" s="27">
        <v>0</v>
      </c>
      <c r="T2652" s="20">
        <f>Ugovori_OPULJP[[#This Row],[Bespovratna sredstva - Ukupno (EU+Nac) HRK
= Ukupna ugovorena vrijednost bespovratnih sredstava]]+Ugovori_OPULJP[[#This Row],[Javni doprinos korisnika - HRK]]+Ugovori_OPULJP[[#This Row],[Privatni doprinos korisnika - HRK]]</f>
        <v>1382405.51</v>
      </c>
      <c r="U2652" s="17" t="s">
        <v>8598</v>
      </c>
      <c r="V2652" s="17" t="s">
        <v>8599</v>
      </c>
      <c r="W2652" s="41" t="s">
        <v>9215</v>
      </c>
      <c r="X2652" s="35" t="s">
        <v>8951</v>
      </c>
      <c r="Y2652" s="11"/>
    </row>
    <row r="2653" spans="1:25" ht="255" x14ac:dyDescent="0.2">
      <c r="A2653" s="33" t="s">
        <v>9216</v>
      </c>
      <c r="B2653" s="36" t="s">
        <v>8594</v>
      </c>
      <c r="C2653" s="35" t="s">
        <v>8948</v>
      </c>
      <c r="D2653" s="35" t="s">
        <v>9075</v>
      </c>
      <c r="E2653" s="17" t="s">
        <v>231</v>
      </c>
      <c r="F2653" s="37" t="s">
        <v>9217</v>
      </c>
      <c r="G2653" s="37" t="s">
        <v>3044</v>
      </c>
      <c r="H2653" s="19">
        <v>42599</v>
      </c>
      <c r="I2653" s="19">
        <v>42963</v>
      </c>
      <c r="J2653" s="19" t="str">
        <f ca="1">IF(Ugovori_OPULJP[[#This Row],[DATUM ZAVRŠETKA OPERACIJE]]&lt;TODAY(),"završen","u provedbi")</f>
        <v>završen</v>
      </c>
      <c r="K2653" s="18" t="s">
        <v>97</v>
      </c>
      <c r="L2653" s="18" t="s">
        <v>97</v>
      </c>
      <c r="M2653" s="42">
        <v>0.85</v>
      </c>
      <c r="N2653" s="42">
        <v>0.15</v>
      </c>
      <c r="O2653" s="27">
        <f>Ugovori_OPULJP[[#This Row],[Bespovratna sredstva - Ukupno (EU+Nac) HRK
= Ukupna ugovorena vrijednost bespovratnih sredstava]]*Ugovori_OPULJP[[#This Row],[EU STOPA SUFINANCIRANJA %
EU CO-FINANCING RATE %]]</f>
        <v>1624349.0649999999</v>
      </c>
      <c r="P2653" s="27">
        <f>Ugovori_OPULJP[[#This Row],[Bespovratna sredstva - Ukupno (EU+Nac) HRK
= Ukupna ugovorena vrijednost bespovratnih sredstava]]*Ugovori_OPULJP[[#This Row],[STOPA NACIONALNOG SUFINANCIRANJA %]]</f>
        <v>286649.83499999996</v>
      </c>
      <c r="Q2653" s="27">
        <v>1910998.9</v>
      </c>
      <c r="R2653" s="27">
        <v>337235.10000000009</v>
      </c>
      <c r="S2653" s="27">
        <v>0</v>
      </c>
      <c r="T2653" s="20">
        <f>Ugovori_OPULJP[[#This Row],[Bespovratna sredstva - Ukupno (EU+Nac) HRK
= Ukupna ugovorena vrijednost bespovratnih sredstava]]+Ugovori_OPULJP[[#This Row],[Javni doprinos korisnika - HRK]]+Ugovori_OPULJP[[#This Row],[Privatni doprinos korisnika - HRK]]</f>
        <v>2248234</v>
      </c>
      <c r="U2653" s="17" t="s">
        <v>8598</v>
      </c>
      <c r="V2653" s="17" t="s">
        <v>8599</v>
      </c>
      <c r="W2653" s="41" t="s">
        <v>9218</v>
      </c>
      <c r="X2653" s="35" t="s">
        <v>8951</v>
      </c>
      <c r="Y2653" s="11"/>
    </row>
    <row r="2654" spans="1:25" ht="204" x14ac:dyDescent="0.2">
      <c r="A2654" s="33" t="s">
        <v>9219</v>
      </c>
      <c r="B2654" s="36" t="s">
        <v>8594</v>
      </c>
      <c r="C2654" s="35" t="s">
        <v>8948</v>
      </c>
      <c r="D2654" s="35" t="s">
        <v>9220</v>
      </c>
      <c r="E2654" s="17" t="s">
        <v>231</v>
      </c>
      <c r="F2654" s="37" t="s">
        <v>9221</v>
      </c>
      <c r="G2654" s="37" t="s">
        <v>9048</v>
      </c>
      <c r="H2654" s="19">
        <v>42977</v>
      </c>
      <c r="I2654" s="19">
        <v>44437</v>
      </c>
      <c r="J2654" s="19" t="str">
        <f ca="1">IF(Ugovori_OPULJP[[#This Row],[DATUM ZAVRŠETKA OPERACIJE]]&lt;TODAY(),"završen","u provedbi")</f>
        <v>završen</v>
      </c>
      <c r="K2654" s="18" t="s">
        <v>102</v>
      </c>
      <c r="L2654" s="18" t="s">
        <v>102</v>
      </c>
      <c r="M2654" s="42">
        <v>0.85</v>
      </c>
      <c r="N2654" s="42">
        <v>0.15</v>
      </c>
      <c r="O2654" s="27">
        <f>Ugovori_OPULJP[[#This Row],[Bespovratna sredstva - Ukupno (EU+Nac) HRK
= Ukupna ugovorena vrijednost bespovratnih sredstava]]*Ugovori_OPULJP[[#This Row],[EU STOPA SUFINANCIRANJA %
EU CO-FINANCING RATE %]]</f>
        <v>7608889.2400000002</v>
      </c>
      <c r="P2654" s="27">
        <f>Ugovori_OPULJP[[#This Row],[Bespovratna sredstva - Ukupno (EU+Nac) HRK
= Ukupna ugovorena vrijednost bespovratnih sredstava]]*Ugovori_OPULJP[[#This Row],[STOPA NACIONALNOG SUFINANCIRANJA %]]</f>
        <v>1342745.16</v>
      </c>
      <c r="Q2654" s="27">
        <v>8951634.4000000004</v>
      </c>
      <c r="R2654" s="27">
        <v>471140</v>
      </c>
      <c r="S2654" s="27">
        <v>0</v>
      </c>
      <c r="T2654" s="20">
        <f>Ugovori_OPULJP[[#This Row],[Bespovratna sredstva - Ukupno (EU+Nac) HRK
= Ukupna ugovorena vrijednost bespovratnih sredstava]]+Ugovori_OPULJP[[#This Row],[Javni doprinos korisnika - HRK]]+Ugovori_OPULJP[[#This Row],[Privatni doprinos korisnika - HRK]]</f>
        <v>9422774.4000000004</v>
      </c>
      <c r="U2654" s="17" t="s">
        <v>8598</v>
      </c>
      <c r="V2654" s="17" t="s">
        <v>8599</v>
      </c>
      <c r="W2654" s="41" t="s">
        <v>9222</v>
      </c>
      <c r="X2654" s="35" t="s">
        <v>8951</v>
      </c>
      <c r="Y2654" s="11"/>
    </row>
    <row r="2655" spans="1:25" ht="229.5" x14ac:dyDescent="0.2">
      <c r="A2655" s="33" t="s">
        <v>9223</v>
      </c>
      <c r="B2655" s="36" t="s">
        <v>8594</v>
      </c>
      <c r="C2655" s="35" t="s">
        <v>8948</v>
      </c>
      <c r="D2655" s="35" t="s">
        <v>9220</v>
      </c>
      <c r="E2655" s="17" t="s">
        <v>231</v>
      </c>
      <c r="F2655" s="37" t="s">
        <v>9224</v>
      </c>
      <c r="G2655" s="37" t="s">
        <v>1623</v>
      </c>
      <c r="H2655" s="19">
        <v>42956</v>
      </c>
      <c r="I2655" s="19">
        <v>44416</v>
      </c>
      <c r="J2655" s="19" t="str">
        <f ca="1">IF(Ugovori_OPULJP[[#This Row],[DATUM ZAVRŠETKA OPERACIJE]]&lt;TODAY(),"završen","u provedbi")</f>
        <v>završen</v>
      </c>
      <c r="K2655" s="18" t="s">
        <v>324</v>
      </c>
      <c r="L2655" s="18" t="s">
        <v>324</v>
      </c>
      <c r="M2655" s="42">
        <v>0.85</v>
      </c>
      <c r="N2655" s="42">
        <v>0.15</v>
      </c>
      <c r="O2655" s="27">
        <f>Ugovori_OPULJP[[#This Row],[Bespovratna sredstva - Ukupno (EU+Nac) HRK
= Ukupna ugovorena vrijednost bespovratnih sredstava]]*Ugovori_OPULJP[[#This Row],[EU STOPA SUFINANCIRANJA %
EU CO-FINANCING RATE %]]</f>
        <v>1700448.358</v>
      </c>
      <c r="P2655" s="27">
        <f>Ugovori_OPULJP[[#This Row],[Bespovratna sredstva - Ukupno (EU+Nac) HRK
= Ukupna ugovorena vrijednost bespovratnih sredstava]]*Ugovori_OPULJP[[#This Row],[STOPA NACIONALNOG SUFINANCIRANJA %]]</f>
        <v>300079.12199999997</v>
      </c>
      <c r="Q2655" s="27">
        <v>2000527.48</v>
      </c>
      <c r="R2655" s="27">
        <v>173958.91999999993</v>
      </c>
      <c r="S2655" s="27">
        <v>0</v>
      </c>
      <c r="T2655" s="20">
        <f>Ugovori_OPULJP[[#This Row],[Bespovratna sredstva - Ukupno (EU+Nac) HRK
= Ukupna ugovorena vrijednost bespovratnih sredstava]]+Ugovori_OPULJP[[#This Row],[Javni doprinos korisnika - HRK]]+Ugovori_OPULJP[[#This Row],[Privatni doprinos korisnika - HRK]]</f>
        <v>2174486.4</v>
      </c>
      <c r="U2655" s="17" t="s">
        <v>8598</v>
      </c>
      <c r="V2655" s="17" t="s">
        <v>8599</v>
      </c>
      <c r="W2655" s="41" t="s">
        <v>9225</v>
      </c>
      <c r="X2655" s="35" t="s">
        <v>8951</v>
      </c>
      <c r="Y2655" s="11"/>
    </row>
    <row r="2656" spans="1:25" ht="293.25" x14ac:dyDescent="0.2">
      <c r="A2656" s="33" t="s">
        <v>9226</v>
      </c>
      <c r="B2656" s="36" t="s">
        <v>8594</v>
      </c>
      <c r="C2656" s="35" t="s">
        <v>8948</v>
      </c>
      <c r="D2656" s="35" t="s">
        <v>9220</v>
      </c>
      <c r="E2656" s="17" t="s">
        <v>231</v>
      </c>
      <c r="F2656" s="37" t="s">
        <v>9227</v>
      </c>
      <c r="G2656" s="23" t="s">
        <v>7294</v>
      </c>
      <c r="H2656" s="19">
        <v>42948</v>
      </c>
      <c r="I2656" s="19">
        <v>44408</v>
      </c>
      <c r="J2656" s="19" t="str">
        <f ca="1">IF(Ugovori_OPULJP[[#This Row],[DATUM ZAVRŠETKA OPERACIJE]]&lt;TODAY(),"završen","u provedbi")</f>
        <v>završen</v>
      </c>
      <c r="K2656" s="18" t="s">
        <v>324</v>
      </c>
      <c r="L2656" s="18" t="s">
        <v>324</v>
      </c>
      <c r="M2656" s="42">
        <v>0.85</v>
      </c>
      <c r="N2656" s="42">
        <v>0.15</v>
      </c>
      <c r="O2656" s="27">
        <f>Ugovori_OPULJP[[#This Row],[Bespovratna sredstva - Ukupno (EU+Nac) HRK
= Ukupna ugovorena vrijednost bespovratnih sredstava]]*Ugovori_OPULJP[[#This Row],[EU STOPA SUFINANCIRANJA %
EU CO-FINANCING RATE %]]</f>
        <v>8194189.5839999989</v>
      </c>
      <c r="P2656" s="27">
        <f>Ugovori_OPULJP[[#This Row],[Bespovratna sredstva - Ukupno (EU+Nac) HRK
= Ukupna ugovorena vrijednost bespovratnih sredstava]]*Ugovori_OPULJP[[#This Row],[STOPA NACIONALNOG SUFINANCIRANJA %]]</f>
        <v>1446033.4559999998</v>
      </c>
      <c r="Q2656" s="27">
        <v>9640223.0399999991</v>
      </c>
      <c r="R2656" s="27">
        <v>507380.16000000015</v>
      </c>
      <c r="S2656" s="27">
        <v>0</v>
      </c>
      <c r="T2656" s="20">
        <f>Ugovori_OPULJP[[#This Row],[Bespovratna sredstva - Ukupno (EU+Nac) HRK
= Ukupna ugovorena vrijednost bespovratnih sredstava]]+Ugovori_OPULJP[[#This Row],[Javni doprinos korisnika - HRK]]+Ugovori_OPULJP[[#This Row],[Privatni doprinos korisnika - HRK]]</f>
        <v>10147603.199999999</v>
      </c>
      <c r="U2656" s="17" t="s">
        <v>8598</v>
      </c>
      <c r="V2656" s="17" t="s">
        <v>8599</v>
      </c>
      <c r="W2656" s="41" t="s">
        <v>9228</v>
      </c>
      <c r="X2656" s="35" t="s">
        <v>8951</v>
      </c>
      <c r="Y2656" s="11"/>
    </row>
    <row r="2657" spans="1:25" ht="153" x14ac:dyDescent="0.2">
      <c r="A2657" s="33" t="s">
        <v>9229</v>
      </c>
      <c r="B2657" s="36" t="s">
        <v>8594</v>
      </c>
      <c r="C2657" s="35" t="s">
        <v>8948</v>
      </c>
      <c r="D2657" s="35" t="s">
        <v>9220</v>
      </c>
      <c r="E2657" s="17" t="s">
        <v>231</v>
      </c>
      <c r="F2657" s="37" t="s">
        <v>9133</v>
      </c>
      <c r="G2657" s="37" t="s">
        <v>9134</v>
      </c>
      <c r="H2657" s="19">
        <v>42969</v>
      </c>
      <c r="I2657" s="19">
        <v>44429</v>
      </c>
      <c r="J2657" s="19" t="str">
        <f ca="1">IF(Ugovori_OPULJP[[#This Row],[DATUM ZAVRŠETKA OPERACIJE]]&lt;TODAY(),"završen","u provedbi")</f>
        <v>završen</v>
      </c>
      <c r="K2657" s="18" t="s">
        <v>153</v>
      </c>
      <c r="L2657" s="18" t="s">
        <v>153</v>
      </c>
      <c r="M2657" s="42">
        <v>0.85</v>
      </c>
      <c r="N2657" s="42">
        <v>0.15</v>
      </c>
      <c r="O2657" s="27">
        <f>Ugovori_OPULJP[[#This Row],[Bespovratna sredstva - Ukupno (EU+Nac) HRK
= Ukupna ugovorena vrijednost bespovratnih sredstava]]*Ugovori_OPULJP[[#This Row],[EU STOPA SUFINANCIRANJA %
EU CO-FINANCING RATE %]]</f>
        <v>2880288.4440000001</v>
      </c>
      <c r="P2657" s="27">
        <f>Ugovori_OPULJP[[#This Row],[Bespovratna sredstva - Ukupno (EU+Nac) HRK
= Ukupna ugovorena vrijednost bespovratnih sredstava]]*Ugovori_OPULJP[[#This Row],[STOPA NACIONALNOG SUFINANCIRANJA %]]</f>
        <v>508286.196</v>
      </c>
      <c r="Q2657" s="27">
        <v>3388574.64</v>
      </c>
      <c r="R2657" s="27">
        <v>597983.75999999978</v>
      </c>
      <c r="S2657" s="27">
        <v>0</v>
      </c>
      <c r="T2657" s="20">
        <f>Ugovori_OPULJP[[#This Row],[Bespovratna sredstva - Ukupno (EU+Nac) HRK
= Ukupna ugovorena vrijednost bespovratnih sredstava]]+Ugovori_OPULJP[[#This Row],[Javni doprinos korisnika - HRK]]+Ugovori_OPULJP[[#This Row],[Privatni doprinos korisnika - HRK]]</f>
        <v>3986558.4</v>
      </c>
      <c r="U2657" s="17" t="s">
        <v>8598</v>
      </c>
      <c r="V2657" s="17" t="s">
        <v>8599</v>
      </c>
      <c r="W2657" s="41" t="s">
        <v>9230</v>
      </c>
      <c r="X2657" s="35" t="s">
        <v>8951</v>
      </c>
      <c r="Y2657" s="11"/>
    </row>
    <row r="2658" spans="1:25" ht="280.5" x14ac:dyDescent="0.2">
      <c r="A2658" s="33" t="s">
        <v>9231</v>
      </c>
      <c r="B2658" s="36" t="s">
        <v>8594</v>
      </c>
      <c r="C2658" s="35" t="s">
        <v>8948</v>
      </c>
      <c r="D2658" s="35" t="s">
        <v>9220</v>
      </c>
      <c r="E2658" s="17" t="s">
        <v>231</v>
      </c>
      <c r="F2658" s="37" t="s">
        <v>9232</v>
      </c>
      <c r="G2658" s="37" t="s">
        <v>2467</v>
      </c>
      <c r="H2658" s="19">
        <v>42961</v>
      </c>
      <c r="I2658" s="19">
        <v>44421</v>
      </c>
      <c r="J2658" s="19" t="str">
        <f ca="1">IF(Ugovori_OPULJP[[#This Row],[DATUM ZAVRŠETKA OPERACIJE]]&lt;TODAY(),"završen","u provedbi")</f>
        <v>završen</v>
      </c>
      <c r="K2658" s="18" t="s">
        <v>153</v>
      </c>
      <c r="L2658" s="18" t="s">
        <v>153</v>
      </c>
      <c r="M2658" s="42">
        <v>0.85</v>
      </c>
      <c r="N2658" s="42">
        <v>0.15</v>
      </c>
      <c r="O2658" s="27">
        <f>Ugovori_OPULJP[[#This Row],[Bespovratna sredstva - Ukupno (EU+Nac) HRK
= Ukupna ugovorena vrijednost bespovratnih sredstava]]*Ugovori_OPULJP[[#This Row],[EU STOPA SUFINANCIRANJA %
EU CO-FINANCING RATE %]]</f>
        <v>4058588.2619999996</v>
      </c>
      <c r="P2658" s="27">
        <f>Ugovori_OPULJP[[#This Row],[Bespovratna sredstva - Ukupno (EU+Nac) HRK
= Ukupna ugovorena vrijednost bespovratnih sredstava]]*Ugovori_OPULJP[[#This Row],[STOPA NACIONALNOG SUFINANCIRANJA %]]</f>
        <v>716221.45799999998</v>
      </c>
      <c r="Q2658" s="27">
        <v>4774809.72</v>
      </c>
      <c r="R2658" s="27">
        <v>842613.48000000045</v>
      </c>
      <c r="S2658" s="27">
        <v>0</v>
      </c>
      <c r="T2658" s="20">
        <f>Ugovori_OPULJP[[#This Row],[Bespovratna sredstva - Ukupno (EU+Nac) HRK
= Ukupna ugovorena vrijednost bespovratnih sredstava]]+Ugovori_OPULJP[[#This Row],[Javni doprinos korisnika - HRK]]+Ugovori_OPULJP[[#This Row],[Privatni doprinos korisnika - HRK]]</f>
        <v>5617423.2000000002</v>
      </c>
      <c r="U2658" s="17" t="s">
        <v>8598</v>
      </c>
      <c r="V2658" s="17" t="s">
        <v>8599</v>
      </c>
      <c r="W2658" s="41" t="s">
        <v>9233</v>
      </c>
      <c r="X2658" s="35" t="s">
        <v>8951</v>
      </c>
      <c r="Y2658" s="11"/>
    </row>
    <row r="2659" spans="1:25" ht="280.5" x14ac:dyDescent="0.2">
      <c r="A2659" s="33" t="s">
        <v>9234</v>
      </c>
      <c r="B2659" s="36" t="s">
        <v>8594</v>
      </c>
      <c r="C2659" s="35" t="s">
        <v>8948</v>
      </c>
      <c r="D2659" s="35" t="s">
        <v>9220</v>
      </c>
      <c r="E2659" s="17" t="s">
        <v>231</v>
      </c>
      <c r="F2659" s="37" t="s">
        <v>9097</v>
      </c>
      <c r="G2659" s="37" t="s">
        <v>782</v>
      </c>
      <c r="H2659" s="19">
        <v>42955</v>
      </c>
      <c r="I2659" s="19">
        <v>44415</v>
      </c>
      <c r="J2659" s="19" t="str">
        <f ca="1">IF(Ugovori_OPULJP[[#This Row],[DATUM ZAVRŠETKA OPERACIJE]]&lt;TODAY(),"završen","u provedbi")</f>
        <v>završen</v>
      </c>
      <c r="K2659" s="18" t="s">
        <v>77</v>
      </c>
      <c r="L2659" s="18" t="s">
        <v>77</v>
      </c>
      <c r="M2659" s="42">
        <v>0.85</v>
      </c>
      <c r="N2659" s="42">
        <v>0.15</v>
      </c>
      <c r="O2659" s="27">
        <f>Ugovori_OPULJP[[#This Row],[Bespovratna sredstva - Ukupno (EU+Nac) HRK
= Ukupna ugovorena vrijednost bespovratnih sredstava]]*Ugovori_OPULJP[[#This Row],[EU STOPA SUFINANCIRANJA %
EU CO-FINANCING RATE %]]</f>
        <v>7069798.9079999998</v>
      </c>
      <c r="P2659" s="27">
        <f>Ugovori_OPULJP[[#This Row],[Bespovratna sredstva - Ukupno (EU+Nac) HRK
= Ukupna ugovorena vrijednost bespovratnih sredstava]]*Ugovori_OPULJP[[#This Row],[STOPA NACIONALNOG SUFINANCIRANJA %]]</f>
        <v>1247611.5719999999</v>
      </c>
      <c r="Q2659" s="27">
        <v>8317410.4800000004</v>
      </c>
      <c r="R2659" s="27">
        <v>1467778.3200000003</v>
      </c>
      <c r="S2659" s="27">
        <v>0</v>
      </c>
      <c r="T2659" s="20">
        <f>Ugovori_OPULJP[[#This Row],[Bespovratna sredstva - Ukupno (EU+Nac) HRK
= Ukupna ugovorena vrijednost bespovratnih sredstava]]+Ugovori_OPULJP[[#This Row],[Javni doprinos korisnika - HRK]]+Ugovori_OPULJP[[#This Row],[Privatni doprinos korisnika - HRK]]</f>
        <v>9785188.8000000007</v>
      </c>
      <c r="U2659" s="17" t="s">
        <v>8598</v>
      </c>
      <c r="V2659" s="17" t="s">
        <v>8599</v>
      </c>
      <c r="W2659" s="41" t="s">
        <v>9235</v>
      </c>
      <c r="X2659" s="35" t="s">
        <v>8951</v>
      </c>
      <c r="Y2659" s="11"/>
    </row>
    <row r="2660" spans="1:25" ht="293.25" x14ac:dyDescent="0.2">
      <c r="A2660" s="33" t="s">
        <v>9236</v>
      </c>
      <c r="B2660" s="36" t="s">
        <v>8594</v>
      </c>
      <c r="C2660" s="35" t="s">
        <v>8948</v>
      </c>
      <c r="D2660" s="35" t="s">
        <v>9220</v>
      </c>
      <c r="E2660" s="17" t="s">
        <v>231</v>
      </c>
      <c r="F2660" s="37" t="s">
        <v>9237</v>
      </c>
      <c r="G2660" s="37" t="s">
        <v>761</v>
      </c>
      <c r="H2660" s="19">
        <v>42979</v>
      </c>
      <c r="I2660" s="19">
        <v>44439</v>
      </c>
      <c r="J2660" s="19" t="str">
        <f ca="1">IF(Ugovori_OPULJP[[#This Row],[DATUM ZAVRŠETKA OPERACIJE]]&lt;TODAY(),"završen","u provedbi")</f>
        <v>završen</v>
      </c>
      <c r="K2660" s="18" t="s">
        <v>556</v>
      </c>
      <c r="L2660" s="18" t="s">
        <v>556</v>
      </c>
      <c r="M2660" s="42">
        <v>0.85</v>
      </c>
      <c r="N2660" s="42">
        <v>0.15</v>
      </c>
      <c r="O2660" s="27">
        <f>Ugovori_OPULJP[[#This Row],[Bespovratna sredstva - Ukupno (EU+Nac) HRK
= Ukupna ugovorena vrijednost bespovratnih sredstava]]*Ugovori_OPULJP[[#This Row],[EU STOPA SUFINANCIRANJA %
EU CO-FINANCING RATE %]]</f>
        <v>5891499.0899999999</v>
      </c>
      <c r="P2660" s="27">
        <f>Ugovori_OPULJP[[#This Row],[Bespovratna sredstva - Ukupno (EU+Nac) HRK
= Ukupna ugovorena vrijednost bespovratnih sredstava]]*Ugovori_OPULJP[[#This Row],[STOPA NACIONALNOG SUFINANCIRANJA %]]</f>
        <v>1039676.31</v>
      </c>
      <c r="Q2660" s="27">
        <v>6931175.4000000004</v>
      </c>
      <c r="R2660" s="27">
        <v>1223148.5999999996</v>
      </c>
      <c r="S2660" s="27">
        <v>0</v>
      </c>
      <c r="T2660" s="20">
        <f>Ugovori_OPULJP[[#This Row],[Bespovratna sredstva - Ukupno (EU+Nac) HRK
= Ukupna ugovorena vrijednost bespovratnih sredstava]]+Ugovori_OPULJP[[#This Row],[Javni doprinos korisnika - HRK]]+Ugovori_OPULJP[[#This Row],[Privatni doprinos korisnika - HRK]]</f>
        <v>8154324</v>
      </c>
      <c r="U2660" s="17" t="s">
        <v>8598</v>
      </c>
      <c r="V2660" s="17" t="s">
        <v>8599</v>
      </c>
      <c r="W2660" s="41" t="s">
        <v>9238</v>
      </c>
      <c r="X2660" s="35" t="s">
        <v>8951</v>
      </c>
      <c r="Y2660" s="11"/>
    </row>
    <row r="2661" spans="1:25" ht="280.5" x14ac:dyDescent="0.2">
      <c r="A2661" s="33" t="s">
        <v>9239</v>
      </c>
      <c r="B2661" s="36" t="s">
        <v>8594</v>
      </c>
      <c r="C2661" s="35" t="s">
        <v>8948</v>
      </c>
      <c r="D2661" s="35" t="s">
        <v>9220</v>
      </c>
      <c r="E2661" s="17" t="s">
        <v>231</v>
      </c>
      <c r="F2661" s="37" t="s">
        <v>9240</v>
      </c>
      <c r="G2661" s="37" t="s">
        <v>31</v>
      </c>
      <c r="H2661" s="19">
        <v>42940</v>
      </c>
      <c r="I2661" s="19">
        <v>44400</v>
      </c>
      <c r="J2661" s="19" t="str">
        <f ca="1">IF(Ugovori_OPULJP[[#This Row],[DATUM ZAVRŠETKA OPERACIJE]]&lt;TODAY(),"završen","u provedbi")</f>
        <v>završen</v>
      </c>
      <c r="K2661" s="18" t="s">
        <v>31</v>
      </c>
      <c r="L2661" s="18" t="s">
        <v>31</v>
      </c>
      <c r="M2661" s="42">
        <v>0.85</v>
      </c>
      <c r="N2661" s="42">
        <v>0.15</v>
      </c>
      <c r="O2661" s="27">
        <f>Ugovori_OPULJP[[#This Row],[Bespovratna sredstva - Ukupno (EU+Nac) HRK
= Ukupna ugovorena vrijednost bespovratnih sredstava]]*Ugovori_OPULJP[[#This Row],[EU STOPA SUFINANCIRANJA %
EU CO-FINANCING RATE %]]</f>
        <v>17000000</v>
      </c>
      <c r="P2661" s="27">
        <f>Ugovori_OPULJP[[#This Row],[Bespovratna sredstva - Ukupno (EU+Nac) HRK
= Ukupna ugovorena vrijednost bespovratnih sredstava]]*Ugovori_OPULJP[[#This Row],[STOPA NACIONALNOG SUFINANCIRANJA %]]</f>
        <v>3000000</v>
      </c>
      <c r="Q2661" s="27">
        <v>20000000</v>
      </c>
      <c r="R2661" s="27">
        <v>11711260</v>
      </c>
      <c r="S2661" s="27">
        <v>0</v>
      </c>
      <c r="T2661" s="20">
        <f>Ugovori_OPULJP[[#This Row],[Bespovratna sredstva - Ukupno (EU+Nac) HRK
= Ukupna ugovorena vrijednost bespovratnih sredstava]]+Ugovori_OPULJP[[#This Row],[Javni doprinos korisnika - HRK]]+Ugovori_OPULJP[[#This Row],[Privatni doprinos korisnika - HRK]]</f>
        <v>31711260</v>
      </c>
      <c r="U2661" s="17" t="s">
        <v>8598</v>
      </c>
      <c r="V2661" s="17" t="s">
        <v>8599</v>
      </c>
      <c r="W2661" s="41" t="s">
        <v>9241</v>
      </c>
      <c r="X2661" s="35" t="s">
        <v>8951</v>
      </c>
      <c r="Y2661" s="11"/>
    </row>
    <row r="2662" spans="1:25" ht="306" x14ac:dyDescent="0.2">
      <c r="A2662" s="33" t="s">
        <v>9242</v>
      </c>
      <c r="B2662" s="36" t="s">
        <v>8594</v>
      </c>
      <c r="C2662" s="35" t="s">
        <v>8948</v>
      </c>
      <c r="D2662" s="35" t="s">
        <v>9220</v>
      </c>
      <c r="E2662" s="17" t="s">
        <v>231</v>
      </c>
      <c r="F2662" s="37" t="s">
        <v>9243</v>
      </c>
      <c r="G2662" s="37" t="s">
        <v>1050</v>
      </c>
      <c r="H2662" s="19">
        <v>42964</v>
      </c>
      <c r="I2662" s="19">
        <v>44424</v>
      </c>
      <c r="J2662" s="19" t="str">
        <f ca="1">IF(Ugovori_OPULJP[[#This Row],[DATUM ZAVRŠETKA OPERACIJE]]&lt;TODAY(),"završen","u provedbi")</f>
        <v>završen</v>
      </c>
      <c r="K2662" s="18" t="s">
        <v>198</v>
      </c>
      <c r="L2662" s="18" t="s">
        <v>198</v>
      </c>
      <c r="M2662" s="42">
        <v>0.85</v>
      </c>
      <c r="N2662" s="42">
        <v>0.15</v>
      </c>
      <c r="O2662" s="27">
        <f>Ugovori_OPULJP[[#This Row],[Bespovratna sredstva - Ukupno (EU+Nac) HRK
= Ukupna ugovorena vrijednost bespovratnih sredstava]]*Ugovori_OPULJP[[#This Row],[EU STOPA SUFINANCIRANJA %
EU CO-FINANCING RATE %]]</f>
        <v>6800000</v>
      </c>
      <c r="P2662" s="27">
        <f>Ugovori_OPULJP[[#This Row],[Bespovratna sredstva - Ukupno (EU+Nac) HRK
= Ukupna ugovorena vrijednost bespovratnih sredstava]]*Ugovori_OPULJP[[#This Row],[STOPA NACIONALNOG SUFINANCIRANJA %]]</f>
        <v>1200000</v>
      </c>
      <c r="Q2662" s="27">
        <v>8000000</v>
      </c>
      <c r="R2662" s="27">
        <v>4684504</v>
      </c>
      <c r="S2662" s="27">
        <v>0</v>
      </c>
      <c r="T2662" s="20">
        <f>Ugovori_OPULJP[[#This Row],[Bespovratna sredstva - Ukupno (EU+Nac) HRK
= Ukupna ugovorena vrijednost bespovratnih sredstava]]+Ugovori_OPULJP[[#This Row],[Javni doprinos korisnika - HRK]]+Ugovori_OPULJP[[#This Row],[Privatni doprinos korisnika - HRK]]</f>
        <v>12684504</v>
      </c>
      <c r="U2662" s="17" t="s">
        <v>8598</v>
      </c>
      <c r="V2662" s="17" t="s">
        <v>8599</v>
      </c>
      <c r="W2662" s="41" t="s">
        <v>9244</v>
      </c>
      <c r="X2662" s="35" t="s">
        <v>8951</v>
      </c>
      <c r="Y2662" s="11"/>
    </row>
    <row r="2663" spans="1:25" ht="280.5" x14ac:dyDescent="0.2">
      <c r="A2663" s="33" t="s">
        <v>9245</v>
      </c>
      <c r="B2663" s="36" t="s">
        <v>8594</v>
      </c>
      <c r="C2663" s="35" t="s">
        <v>8948</v>
      </c>
      <c r="D2663" s="35" t="s">
        <v>9220</v>
      </c>
      <c r="E2663" s="17" t="s">
        <v>231</v>
      </c>
      <c r="F2663" s="37" t="s">
        <v>9246</v>
      </c>
      <c r="G2663" s="37" t="s">
        <v>1034</v>
      </c>
      <c r="H2663" s="19">
        <v>42948</v>
      </c>
      <c r="I2663" s="19">
        <v>44408</v>
      </c>
      <c r="J2663" s="19" t="str">
        <f ca="1">IF(Ugovori_OPULJP[[#This Row],[DATUM ZAVRŠETKA OPERACIJE]]&lt;TODAY(),"završen","u provedbi")</f>
        <v>završen</v>
      </c>
      <c r="K2663" s="18" t="s">
        <v>402</v>
      </c>
      <c r="L2663" s="18" t="s">
        <v>402</v>
      </c>
      <c r="M2663" s="42">
        <v>0.85</v>
      </c>
      <c r="N2663" s="42">
        <v>0.15</v>
      </c>
      <c r="O2663" s="27">
        <f>Ugovori_OPULJP[[#This Row],[Bespovratna sredstva - Ukupno (EU+Nac) HRK
= Ukupna ugovorena vrijednost bespovratnih sredstava]]*Ugovori_OPULJP[[#This Row],[EU STOPA SUFINANCIRANJA %
EU CO-FINANCING RATE %]]</f>
        <v>6677032.3020000001</v>
      </c>
      <c r="P2663" s="27">
        <f>Ugovori_OPULJP[[#This Row],[Bespovratna sredstva - Ukupno (EU+Nac) HRK
= Ukupna ugovorena vrijednost bespovratnih sredstava]]*Ugovori_OPULJP[[#This Row],[STOPA NACIONALNOG SUFINANCIRANJA %]]</f>
        <v>1178299.818</v>
      </c>
      <c r="Q2663" s="27">
        <v>7855332.1200000001</v>
      </c>
      <c r="R2663" s="27">
        <v>1386235.0799999991</v>
      </c>
      <c r="S2663" s="27">
        <v>0</v>
      </c>
      <c r="T2663" s="20">
        <f>Ugovori_OPULJP[[#This Row],[Bespovratna sredstva - Ukupno (EU+Nac) HRK
= Ukupna ugovorena vrijednost bespovratnih sredstava]]+Ugovori_OPULJP[[#This Row],[Javni doprinos korisnika - HRK]]+Ugovori_OPULJP[[#This Row],[Privatni doprinos korisnika - HRK]]</f>
        <v>9241567.1999999993</v>
      </c>
      <c r="U2663" s="17" t="s">
        <v>8598</v>
      </c>
      <c r="V2663" s="17" t="s">
        <v>8599</v>
      </c>
      <c r="W2663" s="41" t="s">
        <v>9247</v>
      </c>
      <c r="X2663" s="35" t="s">
        <v>8951</v>
      </c>
      <c r="Y2663" s="11"/>
    </row>
    <row r="2664" spans="1:25" ht="76.5" customHeight="1" x14ac:dyDescent="0.2">
      <c r="A2664" s="33" t="s">
        <v>9248</v>
      </c>
      <c r="B2664" s="36" t="s">
        <v>8594</v>
      </c>
      <c r="C2664" s="35" t="s">
        <v>8948</v>
      </c>
      <c r="D2664" s="35" t="s">
        <v>9220</v>
      </c>
      <c r="E2664" s="17" t="s">
        <v>231</v>
      </c>
      <c r="F2664" s="37" t="s">
        <v>9249</v>
      </c>
      <c r="G2664" s="23" t="s">
        <v>1432</v>
      </c>
      <c r="H2664" s="19">
        <v>42979</v>
      </c>
      <c r="I2664" s="19">
        <v>44439</v>
      </c>
      <c r="J2664" s="19" t="str">
        <f ca="1">IF(Ugovori_OPULJP[[#This Row],[DATUM ZAVRŠETKA OPERACIJE]]&lt;TODAY(),"završen","u provedbi")</f>
        <v>završen</v>
      </c>
      <c r="K2664" s="18" t="s">
        <v>184</v>
      </c>
      <c r="L2664" s="18" t="s">
        <v>184</v>
      </c>
      <c r="M2664" s="42">
        <v>0.85</v>
      </c>
      <c r="N2664" s="42">
        <v>0.15</v>
      </c>
      <c r="O2664" s="27">
        <f>Ugovori_OPULJP[[#This Row],[Bespovratna sredstva - Ukupno (EU+Nac) HRK
= Ukupna ugovorena vrijednost bespovratnih sredstava]]*Ugovori_OPULJP[[#This Row],[EU STOPA SUFINANCIRANJA %
EU CO-FINANCING RATE %]]</f>
        <v>7901539.9559999993</v>
      </c>
      <c r="P2664" s="27">
        <f>Ugovori_OPULJP[[#This Row],[Bespovratna sredstva - Ukupno (EU+Nac) HRK
= Ukupna ugovorena vrijednost bespovratnih sredstava]]*Ugovori_OPULJP[[#This Row],[STOPA NACIONALNOG SUFINANCIRANJA %]]</f>
        <v>1394389.4039999999</v>
      </c>
      <c r="Q2664" s="27">
        <v>9295929.3599999994</v>
      </c>
      <c r="R2664" s="27">
        <v>489259.44000000134</v>
      </c>
      <c r="S2664" s="27">
        <v>0</v>
      </c>
      <c r="T2664" s="20">
        <f>Ugovori_OPULJP[[#This Row],[Bespovratna sredstva - Ukupno (EU+Nac) HRK
= Ukupna ugovorena vrijednost bespovratnih sredstava]]+Ugovori_OPULJP[[#This Row],[Javni doprinos korisnika - HRK]]+Ugovori_OPULJP[[#This Row],[Privatni doprinos korisnika - HRK]]</f>
        <v>9785188.8000000007</v>
      </c>
      <c r="U2664" s="17" t="s">
        <v>8598</v>
      </c>
      <c r="V2664" s="17" t="s">
        <v>8599</v>
      </c>
      <c r="W2664" s="41" t="s">
        <v>9250</v>
      </c>
      <c r="X2664" s="35" t="s">
        <v>8951</v>
      </c>
      <c r="Y2664" s="11"/>
    </row>
    <row r="2665" spans="1:25" ht="306" x14ac:dyDescent="0.2">
      <c r="A2665" s="33" t="s">
        <v>9251</v>
      </c>
      <c r="B2665" s="36" t="s">
        <v>8594</v>
      </c>
      <c r="C2665" s="35" t="s">
        <v>8948</v>
      </c>
      <c r="D2665" s="35" t="s">
        <v>9220</v>
      </c>
      <c r="E2665" s="17" t="s">
        <v>231</v>
      </c>
      <c r="F2665" s="37" t="s">
        <v>9252</v>
      </c>
      <c r="G2665" s="37" t="s">
        <v>9031</v>
      </c>
      <c r="H2665" s="19">
        <v>42963</v>
      </c>
      <c r="I2665" s="19">
        <v>44423</v>
      </c>
      <c r="J2665" s="19" t="str">
        <f ca="1">IF(Ugovori_OPULJP[[#This Row],[DATUM ZAVRŠETKA OPERACIJE]]&lt;TODAY(),"završen","u provedbi")</f>
        <v>završen</v>
      </c>
      <c r="K2665" s="18" t="s">
        <v>324</v>
      </c>
      <c r="L2665" s="18" t="s">
        <v>324</v>
      </c>
      <c r="M2665" s="42">
        <v>0.85</v>
      </c>
      <c r="N2665" s="42">
        <v>0.15</v>
      </c>
      <c r="O2665" s="27">
        <f>Ugovori_OPULJP[[#This Row],[Bespovratna sredstva - Ukupno (EU+Nac) HRK
= Ukupna ugovorena vrijednost bespovratnih sredstava]]*Ugovori_OPULJP[[#This Row],[EU STOPA SUFINANCIRANJA %
EU CO-FINANCING RATE %]]</f>
        <v>3826008.8139999998</v>
      </c>
      <c r="P2665" s="27">
        <f>Ugovori_OPULJP[[#This Row],[Bespovratna sredstva - Ukupno (EU+Nac) HRK
= Ukupna ugovorena vrijednost bespovratnih sredstava]]*Ugovori_OPULJP[[#This Row],[STOPA NACIONALNOG SUFINANCIRANJA %]]</f>
        <v>675178.02599999995</v>
      </c>
      <c r="Q2665" s="27">
        <v>4501186.84</v>
      </c>
      <c r="R2665" s="27">
        <v>391407.56000000052</v>
      </c>
      <c r="S2665" s="27">
        <v>0</v>
      </c>
      <c r="T2665" s="20">
        <f>Ugovori_OPULJP[[#This Row],[Bespovratna sredstva - Ukupno (EU+Nac) HRK
= Ukupna ugovorena vrijednost bespovratnih sredstava]]+Ugovori_OPULJP[[#This Row],[Javni doprinos korisnika - HRK]]+Ugovori_OPULJP[[#This Row],[Privatni doprinos korisnika - HRK]]</f>
        <v>4892594.4000000004</v>
      </c>
      <c r="U2665" s="17" t="s">
        <v>8598</v>
      </c>
      <c r="V2665" s="17" t="s">
        <v>8599</v>
      </c>
      <c r="W2665" s="41" t="s">
        <v>9253</v>
      </c>
      <c r="X2665" s="35" t="s">
        <v>8951</v>
      </c>
      <c r="Y2665" s="11"/>
    </row>
    <row r="2666" spans="1:25" ht="61.5" customHeight="1" x14ac:dyDescent="0.2">
      <c r="A2666" s="33" t="s">
        <v>9254</v>
      </c>
      <c r="B2666" s="36" t="s">
        <v>8594</v>
      </c>
      <c r="C2666" s="35" t="s">
        <v>8948</v>
      </c>
      <c r="D2666" s="35" t="s">
        <v>9220</v>
      </c>
      <c r="E2666" s="17" t="s">
        <v>231</v>
      </c>
      <c r="F2666" s="37" t="s">
        <v>9255</v>
      </c>
      <c r="G2666" s="37" t="s">
        <v>9006</v>
      </c>
      <c r="H2666" s="19">
        <v>42965</v>
      </c>
      <c r="I2666" s="19">
        <v>44425</v>
      </c>
      <c r="J2666" s="19" t="str">
        <f ca="1">IF(Ugovori_OPULJP[[#This Row],[DATUM ZAVRŠETKA OPERACIJE]]&lt;TODAY(),"završen","u provedbi")</f>
        <v>završen</v>
      </c>
      <c r="K2666" s="18" t="s">
        <v>354</v>
      </c>
      <c r="L2666" s="18" t="s">
        <v>354</v>
      </c>
      <c r="M2666" s="42">
        <v>0.85</v>
      </c>
      <c r="N2666" s="42">
        <v>0.15</v>
      </c>
      <c r="O2666" s="27">
        <f>Ugovori_OPULJP[[#This Row],[Bespovratna sredstva - Ukupno (EU+Nac) HRK
= Ukupna ugovorena vrijednost bespovratnih sredstava]]*Ugovori_OPULJP[[#This Row],[EU STOPA SUFINANCIRANJA %
EU CO-FINANCING RATE %]]</f>
        <v>4676233.0014999993</v>
      </c>
      <c r="P2666" s="27">
        <f>Ugovori_OPULJP[[#This Row],[Bespovratna sredstva - Ukupno (EU+Nac) HRK
= Ukupna ugovorena vrijednost bespovratnih sredstava]]*Ugovori_OPULJP[[#This Row],[STOPA NACIONALNOG SUFINANCIRANJA %]]</f>
        <v>825217.58849999995</v>
      </c>
      <c r="Q2666" s="27">
        <v>5501450.5899999999</v>
      </c>
      <c r="R2666" s="27">
        <v>478387.00999999978</v>
      </c>
      <c r="S2666" s="27">
        <v>0</v>
      </c>
      <c r="T2666" s="20">
        <f>Ugovori_OPULJP[[#This Row],[Bespovratna sredstva - Ukupno (EU+Nac) HRK
= Ukupna ugovorena vrijednost bespovratnih sredstava]]+Ugovori_OPULJP[[#This Row],[Javni doprinos korisnika - HRK]]+Ugovori_OPULJP[[#This Row],[Privatni doprinos korisnika - HRK]]</f>
        <v>5979837.5999999996</v>
      </c>
      <c r="U2666" s="17" t="s">
        <v>8598</v>
      </c>
      <c r="V2666" s="17" t="s">
        <v>8599</v>
      </c>
      <c r="W2666" s="41" t="s">
        <v>9256</v>
      </c>
      <c r="X2666" s="35" t="s">
        <v>8951</v>
      </c>
      <c r="Y2666" s="11"/>
    </row>
    <row r="2667" spans="1:25" ht="267.75" x14ac:dyDescent="0.2">
      <c r="A2667" s="33" t="s">
        <v>9257</v>
      </c>
      <c r="B2667" s="36" t="s">
        <v>8594</v>
      </c>
      <c r="C2667" s="35" t="s">
        <v>8948</v>
      </c>
      <c r="D2667" s="35" t="s">
        <v>9220</v>
      </c>
      <c r="E2667" s="17" t="s">
        <v>231</v>
      </c>
      <c r="F2667" s="37" t="s">
        <v>9258</v>
      </c>
      <c r="G2667" s="37" t="s">
        <v>1913</v>
      </c>
      <c r="H2667" s="19">
        <v>42956</v>
      </c>
      <c r="I2667" s="19">
        <v>44416</v>
      </c>
      <c r="J2667" s="19" t="str">
        <f ca="1">IF(Ugovori_OPULJP[[#This Row],[DATUM ZAVRŠETKA OPERACIJE]]&lt;TODAY(),"završen","u provedbi")</f>
        <v>završen</v>
      </c>
      <c r="K2667" s="18" t="s">
        <v>560</v>
      </c>
      <c r="L2667" s="18" t="s">
        <v>560</v>
      </c>
      <c r="M2667" s="42">
        <v>0.85</v>
      </c>
      <c r="N2667" s="42">
        <v>0.15</v>
      </c>
      <c r="O2667" s="27">
        <f>Ugovori_OPULJP[[#This Row],[Bespovratna sredstva - Ukupno (EU+Nac) HRK
= Ukupna ugovorena vrijednost bespovratnih sredstava]]*Ugovori_OPULJP[[#This Row],[EU STOPA SUFINANCIRANJA %
EU CO-FINANCING RATE %]]</f>
        <v>2266950</v>
      </c>
      <c r="P2667" s="27">
        <f>Ugovori_OPULJP[[#This Row],[Bespovratna sredstva - Ukupno (EU+Nac) HRK
= Ukupna ugovorena vrijednost bespovratnih sredstava]]*Ugovori_OPULJP[[#This Row],[STOPA NACIONALNOG SUFINANCIRANJA %]]</f>
        <v>400050</v>
      </c>
      <c r="Q2667" s="27">
        <v>2667000</v>
      </c>
      <c r="R2667" s="27">
        <v>232315.20000000019</v>
      </c>
      <c r="S2667" s="27">
        <v>0</v>
      </c>
      <c r="T2667" s="20">
        <f>Ugovori_OPULJP[[#This Row],[Bespovratna sredstva - Ukupno (EU+Nac) HRK
= Ukupna ugovorena vrijednost bespovratnih sredstava]]+Ugovori_OPULJP[[#This Row],[Javni doprinos korisnika - HRK]]+Ugovori_OPULJP[[#This Row],[Privatni doprinos korisnika - HRK]]</f>
        <v>2899315.2</v>
      </c>
      <c r="U2667" s="17" t="s">
        <v>8598</v>
      </c>
      <c r="V2667" s="17" t="s">
        <v>8599</v>
      </c>
      <c r="W2667" s="41" t="s">
        <v>9259</v>
      </c>
      <c r="X2667" s="35" t="s">
        <v>8951</v>
      </c>
      <c r="Y2667" s="11"/>
    </row>
    <row r="2668" spans="1:25" ht="140.25" x14ac:dyDescent="0.2">
      <c r="A2668" s="33" t="s">
        <v>9260</v>
      </c>
      <c r="B2668" s="36" t="s">
        <v>8594</v>
      </c>
      <c r="C2668" s="35" t="s">
        <v>8948</v>
      </c>
      <c r="D2668" s="35" t="s">
        <v>9220</v>
      </c>
      <c r="E2668" s="17" t="s">
        <v>231</v>
      </c>
      <c r="F2668" s="37" t="s">
        <v>12950</v>
      </c>
      <c r="G2668" s="37" t="s">
        <v>822</v>
      </c>
      <c r="H2668" s="19">
        <v>42968</v>
      </c>
      <c r="I2668" s="19">
        <v>44428</v>
      </c>
      <c r="J2668" s="19" t="str">
        <f ca="1">IF(Ugovori_OPULJP[[#This Row],[DATUM ZAVRŠETKA OPERACIJE]]&lt;TODAY(),"završen","u provedbi")</f>
        <v>završen</v>
      </c>
      <c r="K2668" s="18" t="s">
        <v>102</v>
      </c>
      <c r="L2668" s="18" t="s">
        <v>102</v>
      </c>
      <c r="M2668" s="42">
        <v>0.85</v>
      </c>
      <c r="N2668" s="42">
        <v>0.15</v>
      </c>
      <c r="O2668" s="27">
        <f>Ugovori_OPULJP[[#This Row],[Bespovratna sredstva - Ukupno (EU+Nac) HRK
= Ukupna ugovorena vrijednost bespovratnih sredstava]]*Ugovori_OPULJP[[#This Row],[EU STOPA SUFINANCIRANJA %
EU CO-FINANCING RATE %]]</f>
        <v>4534528.9744999995</v>
      </c>
      <c r="P2668" s="27">
        <f>Ugovori_OPULJP[[#This Row],[Bespovratna sredstva - Ukupno (EU+Nac) HRK
= Ukupna ugovorena vrijednost bespovratnih sredstava]]*Ugovori_OPULJP[[#This Row],[STOPA NACIONALNOG SUFINANCIRANJA %]]</f>
        <v>800210.99549999996</v>
      </c>
      <c r="Q2668" s="27">
        <v>5334739.97</v>
      </c>
      <c r="R2668" s="27">
        <v>463890.43000000063</v>
      </c>
      <c r="S2668" s="27">
        <v>0</v>
      </c>
      <c r="T2668" s="20">
        <f>Ugovori_OPULJP[[#This Row],[Bespovratna sredstva - Ukupno (EU+Nac) HRK
= Ukupna ugovorena vrijednost bespovratnih sredstava]]+Ugovori_OPULJP[[#This Row],[Javni doprinos korisnika - HRK]]+Ugovori_OPULJP[[#This Row],[Privatni doprinos korisnika - HRK]]</f>
        <v>5798630.4000000004</v>
      </c>
      <c r="U2668" s="17" t="s">
        <v>8598</v>
      </c>
      <c r="V2668" s="17" t="s">
        <v>8599</v>
      </c>
      <c r="W2668" s="41" t="s">
        <v>9261</v>
      </c>
      <c r="X2668" s="35" t="s">
        <v>8951</v>
      </c>
      <c r="Y2668" s="11"/>
    </row>
    <row r="2669" spans="1:25" ht="293.25" x14ac:dyDescent="0.2">
      <c r="A2669" s="33" t="s">
        <v>9262</v>
      </c>
      <c r="B2669" s="36" t="s">
        <v>8594</v>
      </c>
      <c r="C2669" s="35" t="s">
        <v>8948</v>
      </c>
      <c r="D2669" s="35" t="s">
        <v>9220</v>
      </c>
      <c r="E2669" s="17" t="s">
        <v>231</v>
      </c>
      <c r="F2669" s="37" t="s">
        <v>9263</v>
      </c>
      <c r="G2669" s="37" t="s">
        <v>1117</v>
      </c>
      <c r="H2669" s="19">
        <v>42963</v>
      </c>
      <c r="I2669" s="19">
        <v>44423</v>
      </c>
      <c r="J2669" s="19" t="str">
        <f ca="1">IF(Ugovori_OPULJP[[#This Row],[DATUM ZAVRŠETKA OPERACIJE]]&lt;TODAY(),"završen","u provedbi")</f>
        <v>završen</v>
      </c>
      <c r="K2669" s="18" t="s">
        <v>320</v>
      </c>
      <c r="L2669" s="18" t="s">
        <v>320</v>
      </c>
      <c r="M2669" s="42">
        <v>0.85</v>
      </c>
      <c r="N2669" s="42">
        <v>0.15</v>
      </c>
      <c r="O2669" s="27">
        <f>Ugovori_OPULJP[[#This Row],[Bespovratna sredstva - Ukupno (EU+Nac) HRK
= Ukupna ugovorena vrijednost bespovratnih sredstava]]*Ugovori_OPULJP[[#This Row],[EU STOPA SUFINANCIRANJA %
EU CO-FINANCING RATE %]]</f>
        <v>4959641.0639999993</v>
      </c>
      <c r="P2669" s="27">
        <f>Ugovori_OPULJP[[#This Row],[Bespovratna sredstva - Ukupno (EU+Nac) HRK
= Ukupna ugovorena vrijednost bespovratnih sredstava]]*Ugovori_OPULJP[[#This Row],[STOPA NACIONALNOG SUFINANCIRANJA %]]</f>
        <v>875230.77599999995</v>
      </c>
      <c r="Q2669" s="27">
        <v>5834871.8399999999</v>
      </c>
      <c r="R2669" s="27">
        <v>507380.16000000015</v>
      </c>
      <c r="S2669" s="27">
        <v>0</v>
      </c>
      <c r="T2669" s="20">
        <f>Ugovori_OPULJP[[#This Row],[Bespovratna sredstva - Ukupno (EU+Nac) HRK
= Ukupna ugovorena vrijednost bespovratnih sredstava]]+Ugovori_OPULJP[[#This Row],[Javni doprinos korisnika - HRK]]+Ugovori_OPULJP[[#This Row],[Privatni doprinos korisnika - HRK]]</f>
        <v>6342252</v>
      </c>
      <c r="U2669" s="17" t="s">
        <v>8598</v>
      </c>
      <c r="V2669" s="17" t="s">
        <v>8599</v>
      </c>
      <c r="W2669" s="41" t="s">
        <v>9264</v>
      </c>
      <c r="X2669" s="35" t="s">
        <v>8951</v>
      </c>
      <c r="Y2669" s="11"/>
    </row>
    <row r="2670" spans="1:25" ht="204" x14ac:dyDescent="0.2">
      <c r="A2670" s="33" t="s">
        <v>9265</v>
      </c>
      <c r="B2670" s="36" t="s">
        <v>8594</v>
      </c>
      <c r="C2670" s="35" t="s">
        <v>8948</v>
      </c>
      <c r="D2670" s="35" t="s">
        <v>9220</v>
      </c>
      <c r="E2670" s="17" t="s">
        <v>231</v>
      </c>
      <c r="F2670" s="37" t="s">
        <v>9266</v>
      </c>
      <c r="G2670" s="37" t="s">
        <v>2417</v>
      </c>
      <c r="H2670" s="19">
        <v>42968</v>
      </c>
      <c r="I2670" s="19">
        <v>44428</v>
      </c>
      <c r="J2670" s="19" t="str">
        <f ca="1">IF(Ugovori_OPULJP[[#This Row],[DATUM ZAVRŠETKA OPERACIJE]]&lt;TODAY(),"završen","u provedbi")</f>
        <v>završen</v>
      </c>
      <c r="K2670" s="18" t="s">
        <v>320</v>
      </c>
      <c r="L2670" s="18" t="s">
        <v>320</v>
      </c>
      <c r="M2670" s="42">
        <v>0.85</v>
      </c>
      <c r="N2670" s="42">
        <v>0.15</v>
      </c>
      <c r="O2670" s="27">
        <f>Ugovori_OPULJP[[#This Row],[Bespovratna sredstva - Ukupno (EU+Nac) HRK
= Ukupna ugovorena vrijednost bespovratnih sredstava]]*Ugovori_OPULJP[[#This Row],[EU STOPA SUFINANCIRANJA %
EU CO-FINANCING RATE %]]</f>
        <v>6730941.4439999992</v>
      </c>
      <c r="P2670" s="27">
        <f>Ugovori_OPULJP[[#This Row],[Bespovratna sredstva - Ukupno (EU+Nac) HRK
= Ukupna ugovorena vrijednost bespovratnih sredstava]]*Ugovori_OPULJP[[#This Row],[STOPA NACIONALNOG SUFINANCIRANJA %]]</f>
        <v>1187813.196</v>
      </c>
      <c r="Q2670" s="27">
        <v>7918754.6399999997</v>
      </c>
      <c r="R2670" s="27">
        <v>416776.56000000052</v>
      </c>
      <c r="S2670" s="27">
        <v>0</v>
      </c>
      <c r="T2670" s="20">
        <f>Ugovori_OPULJP[[#This Row],[Bespovratna sredstva - Ukupno (EU+Nac) HRK
= Ukupna ugovorena vrijednost bespovratnih sredstava]]+Ugovori_OPULJP[[#This Row],[Javni doprinos korisnika - HRK]]+Ugovori_OPULJP[[#This Row],[Privatni doprinos korisnika - HRK]]</f>
        <v>8335531.2000000002</v>
      </c>
      <c r="U2670" s="17" t="s">
        <v>8598</v>
      </c>
      <c r="V2670" s="17" t="s">
        <v>8599</v>
      </c>
      <c r="W2670" s="41" t="s">
        <v>9267</v>
      </c>
      <c r="X2670" s="35" t="s">
        <v>8951</v>
      </c>
      <c r="Y2670" s="11"/>
    </row>
    <row r="2671" spans="1:25" ht="267.75" x14ac:dyDescent="0.2">
      <c r="A2671" s="33" t="s">
        <v>9268</v>
      </c>
      <c r="B2671" s="36" t="s">
        <v>8594</v>
      </c>
      <c r="C2671" s="35" t="s">
        <v>8948</v>
      </c>
      <c r="D2671" s="35" t="s">
        <v>9220</v>
      </c>
      <c r="E2671" s="17" t="s">
        <v>231</v>
      </c>
      <c r="F2671" s="37" t="s">
        <v>9122</v>
      </c>
      <c r="G2671" s="37" t="s">
        <v>8977</v>
      </c>
      <c r="H2671" s="19">
        <v>42940</v>
      </c>
      <c r="I2671" s="19">
        <v>44400</v>
      </c>
      <c r="J2671" s="19" t="str">
        <f ca="1">IF(Ugovori_OPULJP[[#This Row],[DATUM ZAVRŠETKA OPERACIJE]]&lt;TODAY(),"završen","u provedbi")</f>
        <v>završen</v>
      </c>
      <c r="K2671" s="18" t="s">
        <v>153</v>
      </c>
      <c r="L2671" s="18" t="s">
        <v>153</v>
      </c>
      <c r="M2671" s="42">
        <v>0.85</v>
      </c>
      <c r="N2671" s="42">
        <v>0.15</v>
      </c>
      <c r="O2671" s="27">
        <f>Ugovori_OPULJP[[#This Row],[Bespovratna sredstva - Ukupno (EU+Nac) HRK
= Ukupna ugovorena vrijednost bespovratnih sredstava]]*Ugovori_OPULJP[[#This Row],[EU STOPA SUFINANCIRANJA %
EU CO-FINANCING RATE %]]</f>
        <v>6807954.5039999997</v>
      </c>
      <c r="P2671" s="27">
        <f>Ugovori_OPULJP[[#This Row],[Bespovratna sredstva - Ukupno (EU+Nac) HRK
= Ukupna ugovorena vrijednost bespovratnih sredstava]]*Ugovori_OPULJP[[#This Row],[STOPA NACIONALNOG SUFINANCIRANJA %]]</f>
        <v>1201403.736</v>
      </c>
      <c r="Q2671" s="27">
        <v>8009358.2400000002</v>
      </c>
      <c r="R2671" s="27">
        <v>1413416.1600000001</v>
      </c>
      <c r="S2671" s="27">
        <v>0</v>
      </c>
      <c r="T2671" s="20">
        <f>Ugovori_OPULJP[[#This Row],[Bespovratna sredstva - Ukupno (EU+Nac) HRK
= Ukupna ugovorena vrijednost bespovratnih sredstava]]+Ugovori_OPULJP[[#This Row],[Javni doprinos korisnika - HRK]]+Ugovori_OPULJP[[#This Row],[Privatni doprinos korisnika - HRK]]</f>
        <v>9422774.4000000004</v>
      </c>
      <c r="U2671" s="17" t="s">
        <v>8598</v>
      </c>
      <c r="V2671" s="17" t="s">
        <v>8599</v>
      </c>
      <c r="W2671" s="41" t="s">
        <v>9269</v>
      </c>
      <c r="X2671" s="35" t="s">
        <v>8951</v>
      </c>
      <c r="Y2671" s="11"/>
    </row>
    <row r="2672" spans="1:25" ht="280.5" x14ac:dyDescent="0.2">
      <c r="A2672" s="33" t="s">
        <v>9270</v>
      </c>
      <c r="B2672" s="36" t="s">
        <v>8594</v>
      </c>
      <c r="C2672" s="35" t="s">
        <v>8948</v>
      </c>
      <c r="D2672" s="35" t="s">
        <v>9220</v>
      </c>
      <c r="E2672" s="17" t="s">
        <v>231</v>
      </c>
      <c r="F2672" s="37" t="s">
        <v>8990</v>
      </c>
      <c r="G2672" s="37" t="s">
        <v>8991</v>
      </c>
      <c r="H2672" s="19">
        <v>42948</v>
      </c>
      <c r="I2672" s="19">
        <v>44408</v>
      </c>
      <c r="J2672" s="19" t="str">
        <f ca="1">IF(Ugovori_OPULJP[[#This Row],[DATUM ZAVRŠETKA OPERACIJE]]&lt;TODAY(),"završen","u provedbi")</f>
        <v>završen</v>
      </c>
      <c r="K2672" s="18" t="s">
        <v>153</v>
      </c>
      <c r="L2672" s="18" t="s">
        <v>31</v>
      </c>
      <c r="M2672" s="42">
        <v>0.85</v>
      </c>
      <c r="N2672" s="42">
        <v>0.15</v>
      </c>
      <c r="O2672" s="27">
        <f>Ugovori_OPULJP[[#This Row],[Bespovratna sredstva - Ukupno (EU+Nac) HRK
= Ukupna ugovorena vrijednost bespovratnih sredstava]]*Ugovori_OPULJP[[#This Row],[EU STOPA SUFINANCIRANJA %
EU CO-FINANCING RATE %]]</f>
        <v>8500000</v>
      </c>
      <c r="P2672" s="27">
        <f>Ugovori_OPULJP[[#This Row],[Bespovratna sredstva - Ukupno (EU+Nac) HRK
= Ukupna ugovorena vrijednost bespovratnih sredstava]]*Ugovori_OPULJP[[#This Row],[STOPA NACIONALNOG SUFINANCIRANJA %]]</f>
        <v>1500000</v>
      </c>
      <c r="Q2672" s="27">
        <v>10000000</v>
      </c>
      <c r="R2672" s="27">
        <v>8845548.8000000007</v>
      </c>
      <c r="S2672" s="27">
        <v>0</v>
      </c>
      <c r="T2672" s="20">
        <f>Ugovori_OPULJP[[#This Row],[Bespovratna sredstva - Ukupno (EU+Nac) HRK
= Ukupna ugovorena vrijednost bespovratnih sredstava]]+Ugovori_OPULJP[[#This Row],[Javni doprinos korisnika - HRK]]+Ugovori_OPULJP[[#This Row],[Privatni doprinos korisnika - HRK]]</f>
        <v>18845548.800000001</v>
      </c>
      <c r="U2672" s="17" t="s">
        <v>8598</v>
      </c>
      <c r="V2672" s="17" t="s">
        <v>8599</v>
      </c>
      <c r="W2672" s="41" t="s">
        <v>9271</v>
      </c>
      <c r="X2672" s="35" t="s">
        <v>8951</v>
      </c>
      <c r="Y2672" s="11"/>
    </row>
    <row r="2673" spans="1:25" ht="306" x14ac:dyDescent="0.2">
      <c r="A2673" s="33" t="s">
        <v>9272</v>
      </c>
      <c r="B2673" s="36" t="s">
        <v>8594</v>
      </c>
      <c r="C2673" s="35" t="s">
        <v>8948</v>
      </c>
      <c r="D2673" s="35" t="s">
        <v>9220</v>
      </c>
      <c r="E2673" s="17" t="s">
        <v>231</v>
      </c>
      <c r="F2673" s="37" t="s">
        <v>9273</v>
      </c>
      <c r="G2673" s="37" t="s">
        <v>8998</v>
      </c>
      <c r="H2673" s="19">
        <v>42968</v>
      </c>
      <c r="I2673" s="19">
        <v>44428</v>
      </c>
      <c r="J2673" s="19" t="str">
        <f ca="1">IF(Ugovori_OPULJP[[#This Row],[DATUM ZAVRŠETKA OPERACIJE]]&lt;TODAY(),"završen","u provedbi")</f>
        <v>završen</v>
      </c>
      <c r="K2673" s="18" t="s">
        <v>248</v>
      </c>
      <c r="L2673" s="18" t="s">
        <v>248</v>
      </c>
      <c r="M2673" s="42">
        <v>0.85</v>
      </c>
      <c r="N2673" s="42">
        <v>0.15</v>
      </c>
      <c r="O2673" s="27">
        <f>Ugovori_OPULJP[[#This Row],[Bespovratna sredstva - Ukupno (EU+Nac) HRK
= Ukupna ugovorena vrijednost bespovratnih sredstava]]*Ugovori_OPULJP[[#This Row],[EU STOPA SUFINANCIRANJA %
EU CO-FINANCING RATE %]]</f>
        <v>8500000</v>
      </c>
      <c r="P2673" s="27">
        <f>Ugovori_OPULJP[[#This Row],[Bespovratna sredstva - Ukupno (EU+Nac) HRK
= Ukupna ugovorena vrijednost bespovratnih sredstava]]*Ugovori_OPULJP[[#This Row],[STOPA NACIONALNOG SUFINANCIRANJA %]]</f>
        <v>1500000</v>
      </c>
      <c r="Q2673" s="27">
        <v>10000000</v>
      </c>
      <c r="R2673" s="27">
        <v>23523332</v>
      </c>
      <c r="S2673" s="27">
        <v>0</v>
      </c>
      <c r="T2673" s="20">
        <f>Ugovori_OPULJP[[#This Row],[Bespovratna sredstva - Ukupno (EU+Nac) HRK
= Ukupna ugovorena vrijednost bespovratnih sredstava]]+Ugovori_OPULJP[[#This Row],[Javni doprinos korisnika - HRK]]+Ugovori_OPULJP[[#This Row],[Privatni doprinos korisnika - HRK]]</f>
        <v>33523332</v>
      </c>
      <c r="U2673" s="17" t="s">
        <v>8598</v>
      </c>
      <c r="V2673" s="17" t="s">
        <v>8599</v>
      </c>
      <c r="W2673" s="41" t="s">
        <v>9274</v>
      </c>
      <c r="X2673" s="35" t="s">
        <v>8951</v>
      </c>
      <c r="Y2673" s="11"/>
    </row>
    <row r="2674" spans="1:25" ht="280.5" x14ac:dyDescent="0.2">
      <c r="A2674" s="33" t="s">
        <v>9275</v>
      </c>
      <c r="B2674" s="36" t="s">
        <v>8594</v>
      </c>
      <c r="C2674" s="35" t="s">
        <v>8948</v>
      </c>
      <c r="D2674" s="35" t="s">
        <v>9220</v>
      </c>
      <c r="E2674" s="17" t="s">
        <v>231</v>
      </c>
      <c r="F2674" s="37" t="s">
        <v>9276</v>
      </c>
      <c r="G2674" s="37" t="s">
        <v>8959</v>
      </c>
      <c r="H2674" s="19">
        <v>42951</v>
      </c>
      <c r="I2674" s="19">
        <v>44411</v>
      </c>
      <c r="J2674" s="19" t="str">
        <f ca="1">IF(Ugovori_OPULJP[[#This Row],[DATUM ZAVRŠETKA OPERACIJE]]&lt;TODAY(),"završen","u provedbi")</f>
        <v>završen</v>
      </c>
      <c r="K2674" s="18" t="s">
        <v>77</v>
      </c>
      <c r="L2674" s="18" t="s">
        <v>77</v>
      </c>
      <c r="M2674" s="42">
        <v>0.85</v>
      </c>
      <c r="N2674" s="42">
        <v>0.15</v>
      </c>
      <c r="O2674" s="27">
        <f>Ugovori_OPULJP[[#This Row],[Bespovratna sredstva - Ukupno (EU+Nac) HRK
= Ukupna ugovorena vrijednost bespovratnih sredstava]]*Ugovori_OPULJP[[#This Row],[EU STOPA SUFINANCIRANJA %
EU CO-FINANCING RATE %]]</f>
        <v>8500000</v>
      </c>
      <c r="P2674" s="27">
        <f>Ugovori_OPULJP[[#This Row],[Bespovratna sredstva - Ukupno (EU+Nac) HRK
= Ukupna ugovorena vrijednost bespovratnih sredstava]]*Ugovori_OPULJP[[#This Row],[STOPA NACIONALNOG SUFINANCIRANJA %]]</f>
        <v>1500000</v>
      </c>
      <c r="Q2674" s="27">
        <v>10000000</v>
      </c>
      <c r="R2674" s="27">
        <v>4677783.1999999993</v>
      </c>
      <c r="S2674" s="27">
        <v>0</v>
      </c>
      <c r="T2674" s="20">
        <f>Ugovori_OPULJP[[#This Row],[Bespovratna sredstva - Ukupno (EU+Nac) HRK
= Ukupna ugovorena vrijednost bespovratnih sredstava]]+Ugovori_OPULJP[[#This Row],[Javni doprinos korisnika - HRK]]+Ugovori_OPULJP[[#This Row],[Privatni doprinos korisnika - HRK]]</f>
        <v>14677783.199999999</v>
      </c>
      <c r="U2674" s="17" t="s">
        <v>8598</v>
      </c>
      <c r="V2674" s="17" t="s">
        <v>8599</v>
      </c>
      <c r="W2674" s="41" t="s">
        <v>9277</v>
      </c>
      <c r="X2674" s="35" t="s">
        <v>8951</v>
      </c>
      <c r="Y2674" s="11"/>
    </row>
    <row r="2675" spans="1:25" ht="293.25" x14ac:dyDescent="0.2">
      <c r="A2675" s="33" t="s">
        <v>9278</v>
      </c>
      <c r="B2675" s="36" t="s">
        <v>8594</v>
      </c>
      <c r="C2675" s="35" t="s">
        <v>8948</v>
      </c>
      <c r="D2675" s="35" t="s">
        <v>9220</v>
      </c>
      <c r="E2675" s="17" t="s">
        <v>231</v>
      </c>
      <c r="F2675" s="37" t="s">
        <v>9130</v>
      </c>
      <c r="G2675" s="37" t="s">
        <v>9016</v>
      </c>
      <c r="H2675" s="19">
        <v>42975</v>
      </c>
      <c r="I2675" s="19">
        <v>44435</v>
      </c>
      <c r="J2675" s="19" t="str">
        <f ca="1">IF(Ugovori_OPULJP[[#This Row],[DATUM ZAVRŠETKA OPERACIJE]]&lt;TODAY(),"završen","u provedbi")</f>
        <v>završen</v>
      </c>
      <c r="K2675" s="18" t="s">
        <v>266</v>
      </c>
      <c r="L2675" s="18" t="s">
        <v>266</v>
      </c>
      <c r="M2675" s="42">
        <v>0.85</v>
      </c>
      <c r="N2675" s="42">
        <v>0.15</v>
      </c>
      <c r="O2675" s="27">
        <f>Ugovori_OPULJP[[#This Row],[Bespovratna sredstva - Ukupno (EU+Nac) HRK
= Ukupna ugovorena vrijednost bespovratnih sredstava]]*Ugovori_OPULJP[[#This Row],[EU STOPA SUFINANCIRANJA %
EU CO-FINANCING RATE %]]</f>
        <v>6800000</v>
      </c>
      <c r="P2675" s="27">
        <f>Ugovori_OPULJP[[#This Row],[Bespovratna sredstva - Ukupno (EU+Nac) HRK
= Ukupna ugovorena vrijednost bespovratnih sredstava]]*Ugovori_OPULJP[[#This Row],[STOPA NACIONALNOG SUFINANCIRANJA %]]</f>
        <v>1200000</v>
      </c>
      <c r="Q2675" s="27">
        <v>8000000</v>
      </c>
      <c r="R2675" s="27">
        <v>1603981.5999999996</v>
      </c>
      <c r="S2675" s="27">
        <v>0</v>
      </c>
      <c r="T2675" s="20">
        <f>Ugovori_OPULJP[[#This Row],[Bespovratna sredstva - Ukupno (EU+Nac) HRK
= Ukupna ugovorena vrijednost bespovratnih sredstava]]+Ugovori_OPULJP[[#This Row],[Javni doprinos korisnika - HRK]]+Ugovori_OPULJP[[#This Row],[Privatni doprinos korisnika - HRK]]</f>
        <v>9603981.5999999996</v>
      </c>
      <c r="U2675" s="17" t="s">
        <v>8598</v>
      </c>
      <c r="V2675" s="17" t="s">
        <v>8599</v>
      </c>
      <c r="W2675" s="41" t="s">
        <v>9279</v>
      </c>
      <c r="X2675" s="35" t="s">
        <v>8951</v>
      </c>
      <c r="Y2675" s="11"/>
    </row>
    <row r="2676" spans="1:25" ht="216.75" x14ac:dyDescent="0.2">
      <c r="A2676" s="33" t="s">
        <v>9280</v>
      </c>
      <c r="B2676" s="36" t="s">
        <v>8594</v>
      </c>
      <c r="C2676" s="35" t="s">
        <v>8948</v>
      </c>
      <c r="D2676" s="35" t="s">
        <v>9220</v>
      </c>
      <c r="E2676" s="17" t="s">
        <v>231</v>
      </c>
      <c r="F2676" s="37" t="s">
        <v>9281</v>
      </c>
      <c r="G2676" s="37" t="s">
        <v>2376</v>
      </c>
      <c r="H2676" s="19">
        <v>42975</v>
      </c>
      <c r="I2676" s="19">
        <v>44435</v>
      </c>
      <c r="J2676" s="19" t="str">
        <f ca="1">IF(Ugovori_OPULJP[[#This Row],[DATUM ZAVRŠETKA OPERACIJE]]&lt;TODAY(),"završen","u provedbi")</f>
        <v>završen</v>
      </c>
      <c r="K2676" s="18" t="s">
        <v>266</v>
      </c>
      <c r="L2676" s="18" t="s">
        <v>266</v>
      </c>
      <c r="M2676" s="42">
        <v>0.85</v>
      </c>
      <c r="N2676" s="42">
        <v>0.15</v>
      </c>
      <c r="O2676" s="27">
        <f>Ugovori_OPULJP[[#This Row],[Bespovratna sredstva - Ukupno (EU+Nac) HRK
= Ukupna ugovorena vrijednost bespovratnih sredstava]]*Ugovori_OPULJP[[#This Row],[EU STOPA SUFINANCIRANJA %
EU CO-FINANCING RATE %]]</f>
        <v>6376681.3679999998</v>
      </c>
      <c r="P2676" s="27">
        <f>Ugovori_OPULJP[[#This Row],[Bespovratna sredstva - Ukupno (EU+Nac) HRK
= Ukupna ugovorena vrijednost bespovratnih sredstava]]*Ugovori_OPULJP[[#This Row],[STOPA NACIONALNOG SUFINANCIRANJA %]]</f>
        <v>1125296.7120000001</v>
      </c>
      <c r="Q2676" s="27">
        <v>7501978.0800000001</v>
      </c>
      <c r="R2676" s="27">
        <v>652345.91999999993</v>
      </c>
      <c r="S2676" s="27">
        <v>0</v>
      </c>
      <c r="T2676" s="20">
        <f>Ugovori_OPULJP[[#This Row],[Bespovratna sredstva - Ukupno (EU+Nac) HRK
= Ukupna ugovorena vrijednost bespovratnih sredstava]]+Ugovori_OPULJP[[#This Row],[Javni doprinos korisnika - HRK]]+Ugovori_OPULJP[[#This Row],[Privatni doprinos korisnika - HRK]]</f>
        <v>8154324</v>
      </c>
      <c r="U2676" s="17" t="s">
        <v>8598</v>
      </c>
      <c r="V2676" s="17" t="s">
        <v>8599</v>
      </c>
      <c r="W2676" s="41" t="s">
        <v>9282</v>
      </c>
      <c r="X2676" s="35" t="s">
        <v>8951</v>
      </c>
      <c r="Y2676" s="11"/>
    </row>
    <row r="2677" spans="1:25" ht="229.5" x14ac:dyDescent="0.2">
      <c r="A2677" s="33" t="s">
        <v>9283</v>
      </c>
      <c r="B2677" s="36" t="s">
        <v>8594</v>
      </c>
      <c r="C2677" s="35" t="s">
        <v>8948</v>
      </c>
      <c r="D2677" s="35" t="s">
        <v>9220</v>
      </c>
      <c r="E2677" s="17" t="s">
        <v>231</v>
      </c>
      <c r="F2677" s="37" t="s">
        <v>9284</v>
      </c>
      <c r="G2677" s="37" t="s">
        <v>8983</v>
      </c>
      <c r="H2677" s="19">
        <v>42968</v>
      </c>
      <c r="I2677" s="19">
        <v>44428</v>
      </c>
      <c r="J2677" s="19" t="str">
        <f ca="1">IF(Ugovori_OPULJP[[#This Row],[DATUM ZAVRŠETKA OPERACIJE]]&lt;TODAY(),"završen","u provedbi")</f>
        <v>završen</v>
      </c>
      <c r="K2677" s="18" t="s">
        <v>209</v>
      </c>
      <c r="L2677" s="18" t="s">
        <v>209</v>
      </c>
      <c r="M2677" s="42">
        <v>0.85</v>
      </c>
      <c r="N2677" s="42">
        <v>0.15</v>
      </c>
      <c r="O2677" s="27">
        <f>Ugovori_OPULJP[[#This Row],[Bespovratna sredstva - Ukupno (EU+Nac) HRK
= Ukupna ugovorena vrijednost bespovratnih sredstava]]*Ugovori_OPULJP[[#This Row],[EU STOPA SUFINANCIRANJA %
EU CO-FINANCING RATE %]]</f>
        <v>6800000</v>
      </c>
      <c r="P2677" s="27">
        <f>Ugovori_OPULJP[[#This Row],[Bespovratna sredstva - Ukupno (EU+Nac) HRK
= Ukupna ugovorena vrijednost bespovratnih sredstava]]*Ugovori_OPULJP[[#This Row],[STOPA NACIONALNOG SUFINANCIRANJA %]]</f>
        <v>1200000</v>
      </c>
      <c r="Q2677" s="27">
        <v>8000000</v>
      </c>
      <c r="R2677" s="27">
        <v>1060360</v>
      </c>
      <c r="S2677" s="27">
        <v>0</v>
      </c>
      <c r="T2677" s="20">
        <f>Ugovori_OPULJP[[#This Row],[Bespovratna sredstva - Ukupno (EU+Nac) HRK
= Ukupna ugovorena vrijednost bespovratnih sredstava]]+Ugovori_OPULJP[[#This Row],[Javni doprinos korisnika - HRK]]+Ugovori_OPULJP[[#This Row],[Privatni doprinos korisnika - HRK]]</f>
        <v>9060360</v>
      </c>
      <c r="U2677" s="17" t="s">
        <v>8598</v>
      </c>
      <c r="V2677" s="17" t="s">
        <v>8599</v>
      </c>
      <c r="W2677" s="41" t="s">
        <v>9285</v>
      </c>
      <c r="X2677" s="35" t="s">
        <v>8951</v>
      </c>
      <c r="Y2677" s="11"/>
    </row>
    <row r="2678" spans="1:25" ht="216.75" x14ac:dyDescent="0.2">
      <c r="A2678" s="33" t="s">
        <v>9286</v>
      </c>
      <c r="B2678" s="36" t="s">
        <v>8594</v>
      </c>
      <c r="C2678" s="35" t="s">
        <v>8948</v>
      </c>
      <c r="D2678" s="35" t="s">
        <v>9220</v>
      </c>
      <c r="E2678" s="17" t="s">
        <v>231</v>
      </c>
      <c r="F2678" s="37" t="s">
        <v>9287</v>
      </c>
      <c r="G2678" s="37" t="s">
        <v>8967</v>
      </c>
      <c r="H2678" s="19">
        <v>42948</v>
      </c>
      <c r="I2678" s="19">
        <v>44408</v>
      </c>
      <c r="J2678" s="19" t="str">
        <f ca="1">IF(Ugovori_OPULJP[[#This Row],[DATUM ZAVRŠETKA OPERACIJE]]&lt;TODAY(),"završen","u provedbi")</f>
        <v>završen</v>
      </c>
      <c r="K2678" s="18" t="s">
        <v>128</v>
      </c>
      <c r="L2678" s="18" t="s">
        <v>128</v>
      </c>
      <c r="M2678" s="42">
        <v>0.85</v>
      </c>
      <c r="N2678" s="42">
        <v>0.15</v>
      </c>
      <c r="O2678" s="27">
        <f>Ugovori_OPULJP[[#This Row],[Bespovratna sredstva - Ukupno (EU+Nac) HRK
= Ukupna ugovorena vrijednost bespovratnih sredstava]]*Ugovori_OPULJP[[#This Row],[EU STOPA SUFINANCIRANJA %
EU CO-FINANCING RATE %]]</f>
        <v>6800000</v>
      </c>
      <c r="P2678" s="27">
        <f>Ugovori_OPULJP[[#This Row],[Bespovratna sredstva - Ukupno (EU+Nac) HRK
= Ukupna ugovorena vrijednost bespovratnih sredstava]]*Ugovori_OPULJP[[#This Row],[STOPA NACIONALNOG SUFINANCIRANJA %]]</f>
        <v>1200000</v>
      </c>
      <c r="Q2678" s="27">
        <v>8000000</v>
      </c>
      <c r="R2678" s="27">
        <v>1422774.4000000004</v>
      </c>
      <c r="S2678" s="27">
        <v>0</v>
      </c>
      <c r="T2678" s="20">
        <f>Ugovori_OPULJP[[#This Row],[Bespovratna sredstva - Ukupno (EU+Nac) HRK
= Ukupna ugovorena vrijednost bespovratnih sredstava]]+Ugovori_OPULJP[[#This Row],[Javni doprinos korisnika - HRK]]+Ugovori_OPULJP[[#This Row],[Privatni doprinos korisnika - HRK]]</f>
        <v>9422774.4000000004</v>
      </c>
      <c r="U2678" s="17" t="s">
        <v>8598</v>
      </c>
      <c r="V2678" s="17" t="s">
        <v>8599</v>
      </c>
      <c r="W2678" s="41" t="s">
        <v>9288</v>
      </c>
      <c r="X2678" s="35" t="s">
        <v>8951</v>
      </c>
      <c r="Y2678" s="11"/>
    </row>
    <row r="2679" spans="1:25" ht="293.25" x14ac:dyDescent="0.2">
      <c r="A2679" s="33" t="s">
        <v>9289</v>
      </c>
      <c r="B2679" s="36" t="s">
        <v>8594</v>
      </c>
      <c r="C2679" s="35" t="s">
        <v>8948</v>
      </c>
      <c r="D2679" s="35" t="s">
        <v>9220</v>
      </c>
      <c r="E2679" s="17" t="s">
        <v>231</v>
      </c>
      <c r="F2679" s="37" t="s">
        <v>9290</v>
      </c>
      <c r="G2679" s="37" t="s">
        <v>9291</v>
      </c>
      <c r="H2679" s="19">
        <v>42965</v>
      </c>
      <c r="I2679" s="19">
        <v>44425</v>
      </c>
      <c r="J2679" s="19" t="str">
        <f ca="1">IF(Ugovori_OPULJP[[#This Row],[DATUM ZAVRŠETKA OPERACIJE]]&lt;TODAY(),"završen","u provedbi")</f>
        <v>završen</v>
      </c>
      <c r="K2679" s="18" t="s">
        <v>198</v>
      </c>
      <c r="L2679" s="18" t="s">
        <v>198</v>
      </c>
      <c r="M2679" s="42">
        <v>0.85</v>
      </c>
      <c r="N2679" s="42">
        <v>0.15</v>
      </c>
      <c r="O2679" s="27">
        <f>Ugovori_OPULJP[[#This Row],[Bespovratna sredstva - Ukupno (EU+Nac) HRK
= Ukupna ugovorena vrijednost bespovratnih sredstava]]*Ugovori_OPULJP[[#This Row],[EU STOPA SUFINANCIRANJA %
EU CO-FINANCING RATE %]]</f>
        <v>6800000</v>
      </c>
      <c r="P2679" s="27">
        <f>Ugovori_OPULJP[[#This Row],[Bespovratna sredstva - Ukupno (EU+Nac) HRK
= Ukupna ugovorena vrijednost bespovratnih sredstava]]*Ugovori_OPULJP[[#This Row],[STOPA NACIONALNOG SUFINANCIRANJA %]]</f>
        <v>1200000</v>
      </c>
      <c r="Q2679" s="27">
        <v>8000000</v>
      </c>
      <c r="R2679" s="27">
        <v>1422774.4000000004</v>
      </c>
      <c r="S2679" s="27">
        <v>0</v>
      </c>
      <c r="T2679" s="20">
        <f>Ugovori_OPULJP[[#This Row],[Bespovratna sredstva - Ukupno (EU+Nac) HRK
= Ukupna ugovorena vrijednost bespovratnih sredstava]]+Ugovori_OPULJP[[#This Row],[Javni doprinos korisnika - HRK]]+Ugovori_OPULJP[[#This Row],[Privatni doprinos korisnika - HRK]]</f>
        <v>9422774.4000000004</v>
      </c>
      <c r="U2679" s="17" t="s">
        <v>8598</v>
      </c>
      <c r="V2679" s="17" t="s">
        <v>8599</v>
      </c>
      <c r="W2679" s="41" t="s">
        <v>9292</v>
      </c>
      <c r="X2679" s="35" t="s">
        <v>8951</v>
      </c>
      <c r="Y2679" s="11"/>
    </row>
    <row r="2680" spans="1:25" ht="242.25" x14ac:dyDescent="0.2">
      <c r="A2680" s="33" t="s">
        <v>9293</v>
      </c>
      <c r="B2680" s="36" t="s">
        <v>8594</v>
      </c>
      <c r="C2680" s="35" t="s">
        <v>8948</v>
      </c>
      <c r="D2680" s="35" t="s">
        <v>9220</v>
      </c>
      <c r="E2680" s="17" t="s">
        <v>231</v>
      </c>
      <c r="F2680" s="37" t="s">
        <v>9294</v>
      </c>
      <c r="G2680" s="37" t="s">
        <v>9208</v>
      </c>
      <c r="H2680" s="19">
        <v>42961</v>
      </c>
      <c r="I2680" s="19">
        <v>44421</v>
      </c>
      <c r="J2680" s="19" t="str">
        <f ca="1">IF(Ugovori_OPULJP[[#This Row],[DATUM ZAVRŠETKA OPERACIJE]]&lt;TODAY(),"završen","u provedbi")</f>
        <v>završen</v>
      </c>
      <c r="K2680" s="18" t="s">
        <v>82</v>
      </c>
      <c r="L2680" s="18" t="s">
        <v>82</v>
      </c>
      <c r="M2680" s="42">
        <v>0.85</v>
      </c>
      <c r="N2680" s="42">
        <v>0.15</v>
      </c>
      <c r="O2680" s="27">
        <f>Ugovori_OPULJP[[#This Row],[Bespovratna sredstva - Ukupno (EU+Nac) HRK
= Ukupna ugovorena vrijednost bespovratnih sredstava]]*Ugovori_OPULJP[[#This Row],[EU STOPA SUFINANCIRANJA %
EU CO-FINANCING RATE %]]</f>
        <v>5101345.091</v>
      </c>
      <c r="P2680" s="27">
        <f>Ugovori_OPULJP[[#This Row],[Bespovratna sredstva - Ukupno (EU+Nac) HRK
= Ukupna ugovorena vrijednost bespovratnih sredstava]]*Ugovori_OPULJP[[#This Row],[STOPA NACIONALNOG SUFINANCIRANJA %]]</f>
        <v>900237.36899999995</v>
      </c>
      <c r="Q2680" s="27">
        <v>6001582.46</v>
      </c>
      <c r="R2680" s="27">
        <v>521876.74000000022</v>
      </c>
      <c r="S2680" s="27">
        <v>0</v>
      </c>
      <c r="T2680" s="20">
        <f>Ugovori_OPULJP[[#This Row],[Bespovratna sredstva - Ukupno (EU+Nac) HRK
= Ukupna ugovorena vrijednost bespovratnih sredstava]]+Ugovori_OPULJP[[#This Row],[Javni doprinos korisnika - HRK]]+Ugovori_OPULJP[[#This Row],[Privatni doprinos korisnika - HRK]]</f>
        <v>6523459.2000000002</v>
      </c>
      <c r="U2680" s="17" t="s">
        <v>8598</v>
      </c>
      <c r="V2680" s="17" t="s">
        <v>8599</v>
      </c>
      <c r="W2680" s="41" t="s">
        <v>9295</v>
      </c>
      <c r="X2680" s="35" t="s">
        <v>8951</v>
      </c>
      <c r="Y2680" s="11"/>
    </row>
    <row r="2681" spans="1:25" ht="102" x14ac:dyDescent="0.2">
      <c r="A2681" s="33" t="s">
        <v>9296</v>
      </c>
      <c r="B2681" s="36" t="s">
        <v>8594</v>
      </c>
      <c r="C2681" s="35" t="s">
        <v>8948</v>
      </c>
      <c r="D2681" s="35" t="s">
        <v>9220</v>
      </c>
      <c r="E2681" s="17" t="s">
        <v>231</v>
      </c>
      <c r="F2681" s="37" t="s">
        <v>9297</v>
      </c>
      <c r="G2681" s="37" t="s">
        <v>9041</v>
      </c>
      <c r="H2681" s="19">
        <v>42956</v>
      </c>
      <c r="I2681" s="19">
        <v>44416</v>
      </c>
      <c r="J2681" s="19" t="str">
        <f ca="1">IF(Ugovori_OPULJP[[#This Row],[DATUM ZAVRŠETKA OPERACIJE]]&lt;TODAY(),"završen","u provedbi")</f>
        <v>završen</v>
      </c>
      <c r="K2681" s="18" t="s">
        <v>92</v>
      </c>
      <c r="L2681" s="18" t="s">
        <v>92</v>
      </c>
      <c r="M2681" s="42">
        <v>0.85</v>
      </c>
      <c r="N2681" s="42">
        <v>0.15</v>
      </c>
      <c r="O2681" s="27">
        <f>Ugovori_OPULJP[[#This Row],[Bespovratna sredstva - Ukupno (EU+Nac) HRK
= Ukupna ugovorena vrijednost bespovratnih sredstava]]*Ugovori_OPULJP[[#This Row],[EU STOPA SUFINANCIRANJA %
EU CO-FINANCING RATE %]]</f>
        <v>6800000</v>
      </c>
      <c r="P2681" s="27">
        <f>Ugovori_OPULJP[[#This Row],[Bespovratna sredstva - Ukupno (EU+Nac) HRK
= Ukupna ugovorena vrijednost bespovratnih sredstava]]*Ugovori_OPULJP[[#This Row],[STOPA NACIONALNOG SUFINANCIRANJA %]]</f>
        <v>1200000</v>
      </c>
      <c r="Q2681" s="27">
        <v>8000000</v>
      </c>
      <c r="R2681" s="27">
        <v>1785188.8000000007</v>
      </c>
      <c r="S2681" s="27">
        <v>0</v>
      </c>
      <c r="T2681" s="20">
        <f>Ugovori_OPULJP[[#This Row],[Bespovratna sredstva - Ukupno (EU+Nac) HRK
= Ukupna ugovorena vrijednost bespovratnih sredstava]]+Ugovori_OPULJP[[#This Row],[Javni doprinos korisnika - HRK]]+Ugovori_OPULJP[[#This Row],[Privatni doprinos korisnika - HRK]]</f>
        <v>9785188.8000000007</v>
      </c>
      <c r="U2681" s="17" t="s">
        <v>8598</v>
      </c>
      <c r="V2681" s="17" t="s">
        <v>8599</v>
      </c>
      <c r="W2681" s="41" t="s">
        <v>9298</v>
      </c>
      <c r="X2681" s="35" t="s">
        <v>8951</v>
      </c>
      <c r="Y2681" s="11"/>
    </row>
    <row r="2682" spans="1:25" ht="280.5" x14ac:dyDescent="0.2">
      <c r="A2682" s="33" t="s">
        <v>9299</v>
      </c>
      <c r="B2682" s="36" t="s">
        <v>8594</v>
      </c>
      <c r="C2682" s="35" t="s">
        <v>8948</v>
      </c>
      <c r="D2682" s="35" t="s">
        <v>9220</v>
      </c>
      <c r="E2682" s="17" t="s">
        <v>231</v>
      </c>
      <c r="F2682" s="37" t="s">
        <v>9300</v>
      </c>
      <c r="G2682" s="37" t="s">
        <v>1885</v>
      </c>
      <c r="H2682" s="19">
        <v>42948</v>
      </c>
      <c r="I2682" s="19">
        <v>44408</v>
      </c>
      <c r="J2682" s="19" t="str">
        <f ca="1">IF(Ugovori_OPULJP[[#This Row],[DATUM ZAVRŠETKA OPERACIJE]]&lt;TODAY(),"završen","u provedbi")</f>
        <v>završen</v>
      </c>
      <c r="K2682" s="18" t="s">
        <v>248</v>
      </c>
      <c r="L2682" s="18" t="s">
        <v>248</v>
      </c>
      <c r="M2682" s="42">
        <v>0.85</v>
      </c>
      <c r="N2682" s="42">
        <v>0.15</v>
      </c>
      <c r="O2682" s="27">
        <f>Ugovori_OPULJP[[#This Row],[Bespovratna sredstva - Ukupno (EU+Nac) HRK
= Ukupna ugovorena vrijednost bespovratnih sredstava]]*Ugovori_OPULJP[[#This Row],[EU STOPA SUFINANCIRANJA %
EU CO-FINANCING RATE %]]</f>
        <v>8500000</v>
      </c>
      <c r="P2682" s="27">
        <f>Ugovori_OPULJP[[#This Row],[Bespovratna sredstva - Ukupno (EU+Nac) HRK
= Ukupna ugovorena vrijednost bespovratnih sredstava]]*Ugovori_OPULJP[[#This Row],[STOPA NACIONALNOG SUFINANCIRANJA %]]</f>
        <v>1500000</v>
      </c>
      <c r="Q2682" s="27">
        <v>10000000</v>
      </c>
      <c r="R2682" s="27">
        <v>6308648</v>
      </c>
      <c r="S2682" s="27">
        <v>0</v>
      </c>
      <c r="T2682" s="20">
        <f>Ugovori_OPULJP[[#This Row],[Bespovratna sredstva - Ukupno (EU+Nac) HRK
= Ukupna ugovorena vrijednost bespovratnih sredstava]]+Ugovori_OPULJP[[#This Row],[Javni doprinos korisnika - HRK]]+Ugovori_OPULJP[[#This Row],[Privatni doprinos korisnika - HRK]]</f>
        <v>16308648</v>
      </c>
      <c r="U2682" s="17" t="s">
        <v>8598</v>
      </c>
      <c r="V2682" s="17" t="s">
        <v>8599</v>
      </c>
      <c r="W2682" s="41" t="s">
        <v>9301</v>
      </c>
      <c r="X2682" s="35" t="s">
        <v>8951</v>
      </c>
      <c r="Y2682" s="11"/>
    </row>
    <row r="2683" spans="1:25" ht="242.25" x14ac:dyDescent="0.2">
      <c r="A2683" s="33" t="s">
        <v>9302</v>
      </c>
      <c r="B2683" s="36" t="s">
        <v>8594</v>
      </c>
      <c r="C2683" s="35" t="s">
        <v>8948</v>
      </c>
      <c r="D2683" s="35" t="s">
        <v>9220</v>
      </c>
      <c r="E2683" s="17" t="s">
        <v>231</v>
      </c>
      <c r="F2683" s="37" t="s">
        <v>9303</v>
      </c>
      <c r="G2683" s="37" t="s">
        <v>5289</v>
      </c>
      <c r="H2683" s="19">
        <v>42958</v>
      </c>
      <c r="I2683" s="19">
        <v>44418</v>
      </c>
      <c r="J2683" s="19" t="str">
        <f ca="1">IF(Ugovori_OPULJP[[#This Row],[DATUM ZAVRŠETKA OPERACIJE]]&lt;TODAY(),"završen","u provedbi")</f>
        <v>završen</v>
      </c>
      <c r="K2683" s="18" t="s">
        <v>354</v>
      </c>
      <c r="L2683" s="18" t="s">
        <v>354</v>
      </c>
      <c r="M2683" s="42">
        <v>0.85</v>
      </c>
      <c r="N2683" s="42">
        <v>0.15</v>
      </c>
      <c r="O2683" s="27">
        <f>Ugovori_OPULJP[[#This Row],[Bespovratna sredstva - Ukupno (EU+Nac) HRK
= Ukupna ugovorena vrijednost bespovratnih sredstava]]*Ugovori_OPULJP[[#This Row],[EU STOPA SUFINANCIRANJA %
EU CO-FINANCING RATE %]]</f>
        <v>6431514.6469999999</v>
      </c>
      <c r="P2683" s="27">
        <f>Ugovori_OPULJP[[#This Row],[Bespovratna sredstva - Ukupno (EU+Nac) HRK
= Ukupna ugovorena vrijednost bespovratnih sredstava]]*Ugovori_OPULJP[[#This Row],[STOPA NACIONALNOG SUFINANCIRANJA %]]</f>
        <v>1134973.173</v>
      </c>
      <c r="Q2683" s="27">
        <v>7566487.8200000003</v>
      </c>
      <c r="R2683" s="27">
        <v>406628.97999999952</v>
      </c>
      <c r="S2683" s="27">
        <v>0</v>
      </c>
      <c r="T2683" s="20">
        <f>Ugovori_OPULJP[[#This Row],[Bespovratna sredstva - Ukupno (EU+Nac) HRK
= Ukupna ugovorena vrijednost bespovratnih sredstava]]+Ugovori_OPULJP[[#This Row],[Javni doprinos korisnika - HRK]]+Ugovori_OPULJP[[#This Row],[Privatni doprinos korisnika - HRK]]</f>
        <v>7973116.7999999998</v>
      </c>
      <c r="U2683" s="17" t="s">
        <v>8598</v>
      </c>
      <c r="V2683" s="17" t="s">
        <v>8599</v>
      </c>
      <c r="W2683" s="41" t="s">
        <v>9304</v>
      </c>
      <c r="X2683" s="35" t="s">
        <v>8951</v>
      </c>
      <c r="Y2683" s="11"/>
    </row>
    <row r="2684" spans="1:25" ht="293.25" x14ac:dyDescent="0.2">
      <c r="A2684" s="33" t="s">
        <v>9305</v>
      </c>
      <c r="B2684" s="36" t="s">
        <v>8594</v>
      </c>
      <c r="C2684" s="35" t="s">
        <v>8948</v>
      </c>
      <c r="D2684" s="35" t="s">
        <v>9220</v>
      </c>
      <c r="E2684" s="17" t="s">
        <v>231</v>
      </c>
      <c r="F2684" s="37" t="s">
        <v>9079</v>
      </c>
      <c r="G2684" s="37" t="s">
        <v>728</v>
      </c>
      <c r="H2684" s="19">
        <v>42968</v>
      </c>
      <c r="I2684" s="19">
        <v>44428</v>
      </c>
      <c r="J2684" s="19" t="str">
        <f ca="1">IF(Ugovori_OPULJP[[#This Row],[DATUM ZAVRŠETKA OPERACIJE]]&lt;TODAY(),"završen","u provedbi")</f>
        <v>završen</v>
      </c>
      <c r="K2684" s="18" t="s">
        <v>402</v>
      </c>
      <c r="L2684" s="18" t="s">
        <v>402</v>
      </c>
      <c r="M2684" s="42">
        <v>0.85</v>
      </c>
      <c r="N2684" s="42">
        <v>0.15</v>
      </c>
      <c r="O2684" s="27">
        <f>Ugovori_OPULJP[[#This Row],[Bespovratna sredstva - Ukupno (EU+Nac) HRK
= Ukupna ugovorena vrijednost bespovratnih sredstava]]*Ugovori_OPULJP[[#This Row],[EU STOPA SUFINANCIRANJA %
EU CO-FINANCING RATE %]]</f>
        <v>6800000</v>
      </c>
      <c r="P2684" s="27">
        <f>Ugovori_OPULJP[[#This Row],[Bespovratna sredstva - Ukupno (EU+Nac) HRK
= Ukupna ugovorena vrijednost bespovratnih sredstava]]*Ugovori_OPULJP[[#This Row],[STOPA NACIONALNOG SUFINANCIRANJA %]]</f>
        <v>1200000</v>
      </c>
      <c r="Q2684" s="27">
        <v>8000000</v>
      </c>
      <c r="R2684" s="27">
        <v>4684504</v>
      </c>
      <c r="S2684" s="27">
        <v>0</v>
      </c>
      <c r="T2684" s="20">
        <f>Ugovori_OPULJP[[#This Row],[Bespovratna sredstva - Ukupno (EU+Nac) HRK
= Ukupna ugovorena vrijednost bespovratnih sredstava]]+Ugovori_OPULJP[[#This Row],[Javni doprinos korisnika - HRK]]+Ugovori_OPULJP[[#This Row],[Privatni doprinos korisnika - HRK]]</f>
        <v>12684504</v>
      </c>
      <c r="U2684" s="17" t="s">
        <v>8598</v>
      </c>
      <c r="V2684" s="17" t="s">
        <v>8599</v>
      </c>
      <c r="W2684" s="41" t="s">
        <v>9306</v>
      </c>
      <c r="X2684" s="35" t="s">
        <v>8951</v>
      </c>
      <c r="Y2684" s="11"/>
    </row>
    <row r="2685" spans="1:25" ht="280.5" x14ac:dyDescent="0.2">
      <c r="A2685" s="33" t="s">
        <v>9307</v>
      </c>
      <c r="B2685" s="36" t="s">
        <v>8594</v>
      </c>
      <c r="C2685" s="35" t="s">
        <v>8948</v>
      </c>
      <c r="D2685" s="35" t="s">
        <v>9220</v>
      </c>
      <c r="E2685" s="17" t="s">
        <v>231</v>
      </c>
      <c r="F2685" s="37" t="s">
        <v>9308</v>
      </c>
      <c r="G2685" s="37" t="s">
        <v>9045</v>
      </c>
      <c r="H2685" s="19">
        <v>42948</v>
      </c>
      <c r="I2685" s="19">
        <v>44408</v>
      </c>
      <c r="J2685" s="19" t="str">
        <f ca="1">IF(Ugovori_OPULJP[[#This Row],[DATUM ZAVRŠETKA OPERACIJE]]&lt;TODAY(),"završen","u provedbi")</f>
        <v>završen</v>
      </c>
      <c r="K2685" s="18" t="s">
        <v>324</v>
      </c>
      <c r="L2685" s="18" t="s">
        <v>324</v>
      </c>
      <c r="M2685" s="42">
        <v>0.85</v>
      </c>
      <c r="N2685" s="42">
        <v>0.15</v>
      </c>
      <c r="O2685" s="27">
        <f>Ugovori_OPULJP[[#This Row],[Bespovratna sredstva - Ukupno (EU+Nac) HRK
= Ukupna ugovorena vrijednost bespovratnih sredstava]]*Ugovori_OPULJP[[#This Row],[EU STOPA SUFINANCIRANJA %
EU CO-FINANCING RATE %]]</f>
        <v>4582277.07</v>
      </c>
      <c r="P2685" s="27">
        <f>Ugovori_OPULJP[[#This Row],[Bespovratna sredstva - Ukupno (EU+Nac) HRK
= Ukupna ugovorena vrijednost bespovratnih sredstava]]*Ugovori_OPULJP[[#This Row],[STOPA NACIONALNOG SUFINANCIRANJA %]]</f>
        <v>808637.13</v>
      </c>
      <c r="Q2685" s="27">
        <v>5390914.2000000002</v>
      </c>
      <c r="R2685" s="27">
        <v>951337.79999999981</v>
      </c>
      <c r="S2685" s="27">
        <v>0</v>
      </c>
      <c r="T2685" s="20">
        <f>Ugovori_OPULJP[[#This Row],[Bespovratna sredstva - Ukupno (EU+Nac) HRK
= Ukupna ugovorena vrijednost bespovratnih sredstava]]+Ugovori_OPULJP[[#This Row],[Javni doprinos korisnika - HRK]]+Ugovori_OPULJP[[#This Row],[Privatni doprinos korisnika - HRK]]</f>
        <v>6342252</v>
      </c>
      <c r="U2685" s="17" t="s">
        <v>8598</v>
      </c>
      <c r="V2685" s="17" t="s">
        <v>8599</v>
      </c>
      <c r="W2685" s="41" t="s">
        <v>9309</v>
      </c>
      <c r="X2685" s="35" t="s">
        <v>8951</v>
      </c>
      <c r="Y2685" s="11"/>
    </row>
    <row r="2686" spans="1:25" ht="267.75" x14ac:dyDescent="0.2">
      <c r="A2686" s="33" t="s">
        <v>9310</v>
      </c>
      <c r="B2686" s="36" t="s">
        <v>8594</v>
      </c>
      <c r="C2686" s="35" t="s">
        <v>8948</v>
      </c>
      <c r="D2686" s="35" t="s">
        <v>9220</v>
      </c>
      <c r="E2686" s="17" t="s">
        <v>231</v>
      </c>
      <c r="F2686" s="37" t="s">
        <v>9003</v>
      </c>
      <c r="G2686" s="37" t="s">
        <v>9192</v>
      </c>
      <c r="H2686" s="19">
        <v>42979</v>
      </c>
      <c r="I2686" s="19">
        <v>44439</v>
      </c>
      <c r="J2686" s="19" t="str">
        <f ca="1">IF(Ugovori_OPULJP[[#This Row],[DATUM ZAVRŠETKA OPERACIJE]]&lt;TODAY(),"završen","u provedbi")</f>
        <v>završen</v>
      </c>
      <c r="K2686" s="18" t="s">
        <v>209</v>
      </c>
      <c r="L2686" s="18" t="s">
        <v>209</v>
      </c>
      <c r="M2686" s="42">
        <v>0.85</v>
      </c>
      <c r="N2686" s="42">
        <v>0.15</v>
      </c>
      <c r="O2686" s="27">
        <f>Ugovori_OPULJP[[#This Row],[Bespovratna sredstva - Ukupno (EU+Nac) HRK
= Ukupna ugovorena vrijednost bespovratnih sredstava]]*Ugovori_OPULJP[[#This Row],[EU STOPA SUFINANCIRANJA %
EU CO-FINANCING RATE %]]</f>
        <v>3826008.8224999998</v>
      </c>
      <c r="P2686" s="27">
        <f>Ugovori_OPULJP[[#This Row],[Bespovratna sredstva - Ukupno (EU+Nac) HRK
= Ukupna ugovorena vrijednost bespovratnih sredstava]]*Ugovori_OPULJP[[#This Row],[STOPA NACIONALNOG SUFINANCIRANJA %]]</f>
        <v>675178.02749999997</v>
      </c>
      <c r="Q2686" s="27">
        <v>4501186.8499999996</v>
      </c>
      <c r="R2686" s="27">
        <v>391407.55000000075</v>
      </c>
      <c r="S2686" s="27">
        <v>0</v>
      </c>
      <c r="T2686" s="20">
        <f>Ugovori_OPULJP[[#This Row],[Bespovratna sredstva - Ukupno (EU+Nac) HRK
= Ukupna ugovorena vrijednost bespovratnih sredstava]]+Ugovori_OPULJP[[#This Row],[Javni doprinos korisnika - HRK]]+Ugovori_OPULJP[[#This Row],[Privatni doprinos korisnika - HRK]]</f>
        <v>4892594.4000000004</v>
      </c>
      <c r="U2686" s="17" t="s">
        <v>8598</v>
      </c>
      <c r="V2686" s="17" t="s">
        <v>8599</v>
      </c>
      <c r="W2686" s="41" t="s">
        <v>9311</v>
      </c>
      <c r="X2686" s="35" t="s">
        <v>8951</v>
      </c>
      <c r="Y2686" s="11"/>
    </row>
    <row r="2687" spans="1:25" ht="229.5" x14ac:dyDescent="0.2">
      <c r="A2687" s="33" t="s">
        <v>9312</v>
      </c>
      <c r="B2687" s="36" t="s">
        <v>8594</v>
      </c>
      <c r="C2687" s="35" t="s">
        <v>8948</v>
      </c>
      <c r="D2687" s="35" t="s">
        <v>9220</v>
      </c>
      <c r="E2687" s="17" t="s">
        <v>231</v>
      </c>
      <c r="F2687" s="37" t="s">
        <v>9313</v>
      </c>
      <c r="G2687" s="37" t="s">
        <v>331</v>
      </c>
      <c r="H2687" s="19">
        <v>42963</v>
      </c>
      <c r="I2687" s="19">
        <v>44423</v>
      </c>
      <c r="J2687" s="19" t="str">
        <f ca="1">IF(Ugovori_OPULJP[[#This Row],[DATUM ZAVRŠETKA OPERACIJE]]&lt;TODAY(),"završen","u provedbi")</f>
        <v>završen</v>
      </c>
      <c r="K2687" s="18" t="s">
        <v>128</v>
      </c>
      <c r="L2687" s="18" t="s">
        <v>128</v>
      </c>
      <c r="M2687" s="42">
        <v>0.85</v>
      </c>
      <c r="N2687" s="42">
        <v>0.15</v>
      </c>
      <c r="O2687" s="27">
        <f>Ugovori_OPULJP[[#This Row],[Bespovratna sredstva - Ukupno (EU+Nac) HRK
= Ukupna ugovorena vrijednost bespovratnih sredstava]]*Ugovori_OPULJP[[#This Row],[EU STOPA SUFINANCIRANJA %
EU CO-FINANCING RATE %]]</f>
        <v>8360537.7970000003</v>
      </c>
      <c r="P2687" s="27">
        <f>Ugovori_OPULJP[[#This Row],[Bespovratna sredstva - Ukupno (EU+Nac) HRK
= Ukupna ugovorena vrijednost bespovratnih sredstava]]*Ugovori_OPULJP[[#This Row],[STOPA NACIONALNOG SUFINANCIRANJA %]]</f>
        <v>1475389.023</v>
      </c>
      <c r="Q2687" s="27">
        <v>9835926.8200000003</v>
      </c>
      <c r="R2687" s="27">
        <v>855297.98000000045</v>
      </c>
      <c r="S2687" s="27">
        <v>0</v>
      </c>
      <c r="T2687" s="20">
        <f>Ugovori_OPULJP[[#This Row],[Bespovratna sredstva - Ukupno (EU+Nac) HRK
= Ukupna ugovorena vrijednost bespovratnih sredstava]]+Ugovori_OPULJP[[#This Row],[Javni doprinos korisnika - HRK]]+Ugovori_OPULJP[[#This Row],[Privatni doprinos korisnika - HRK]]</f>
        <v>10691224.800000001</v>
      </c>
      <c r="U2687" s="17" t="s">
        <v>8598</v>
      </c>
      <c r="V2687" s="17" t="s">
        <v>8599</v>
      </c>
      <c r="W2687" s="41" t="s">
        <v>9314</v>
      </c>
      <c r="X2687" s="35" t="s">
        <v>8951</v>
      </c>
      <c r="Y2687" s="11"/>
    </row>
    <row r="2688" spans="1:25" ht="229.5" x14ac:dyDescent="0.2">
      <c r="A2688" s="33" t="s">
        <v>9315</v>
      </c>
      <c r="B2688" s="36" t="s">
        <v>8594</v>
      </c>
      <c r="C2688" s="35" t="s">
        <v>8948</v>
      </c>
      <c r="D2688" s="35" t="s">
        <v>9220</v>
      </c>
      <c r="E2688" s="17" t="s">
        <v>231</v>
      </c>
      <c r="F2688" s="37" t="s">
        <v>9316</v>
      </c>
      <c r="G2688" s="37" t="s">
        <v>293</v>
      </c>
      <c r="H2688" s="19">
        <v>42965</v>
      </c>
      <c r="I2688" s="19">
        <v>44425</v>
      </c>
      <c r="J2688" s="19" t="str">
        <f ca="1">IF(Ugovori_OPULJP[[#This Row],[DATUM ZAVRŠETKA OPERACIJE]]&lt;TODAY(),"završen","u provedbi")</f>
        <v>završen</v>
      </c>
      <c r="K2688" s="18" t="s">
        <v>198</v>
      </c>
      <c r="L2688" s="18" t="s">
        <v>198</v>
      </c>
      <c r="M2688" s="42">
        <v>0.85</v>
      </c>
      <c r="N2688" s="42">
        <v>0.15</v>
      </c>
      <c r="O2688" s="27">
        <f>Ugovori_OPULJP[[#This Row],[Bespovratna sredstva - Ukupno (EU+Nac) HRK
= Ukupna ugovorena vrijednost bespovratnih sredstava]]*Ugovori_OPULJP[[#This Row],[EU STOPA SUFINANCIRANJA %
EU CO-FINANCING RATE %]]</f>
        <v>6800000</v>
      </c>
      <c r="P2688" s="27">
        <f>Ugovori_OPULJP[[#This Row],[Bespovratna sredstva - Ukupno (EU+Nac) HRK
= Ukupna ugovorena vrijednost bespovratnih sredstava]]*Ugovori_OPULJP[[#This Row],[STOPA NACIONALNOG SUFINANCIRANJA %]]</f>
        <v>1200000</v>
      </c>
      <c r="Q2688" s="27">
        <v>8000000</v>
      </c>
      <c r="R2688" s="27">
        <v>6315368.8000000007</v>
      </c>
      <c r="S2688" s="27">
        <v>0</v>
      </c>
      <c r="T2688" s="20">
        <f>Ugovori_OPULJP[[#This Row],[Bespovratna sredstva - Ukupno (EU+Nac) HRK
= Ukupna ugovorena vrijednost bespovratnih sredstava]]+Ugovori_OPULJP[[#This Row],[Javni doprinos korisnika - HRK]]+Ugovori_OPULJP[[#This Row],[Privatni doprinos korisnika - HRK]]</f>
        <v>14315368.800000001</v>
      </c>
      <c r="U2688" s="17" t="s">
        <v>8598</v>
      </c>
      <c r="V2688" s="17" t="s">
        <v>8599</v>
      </c>
      <c r="W2688" s="41" t="s">
        <v>9317</v>
      </c>
      <c r="X2688" s="35" t="s">
        <v>8951</v>
      </c>
      <c r="Y2688" s="11"/>
    </row>
    <row r="2689" spans="1:25" ht="89.25" customHeight="1" x14ac:dyDescent="0.2">
      <c r="A2689" s="33" t="s">
        <v>9318</v>
      </c>
      <c r="B2689" s="36" t="s">
        <v>8594</v>
      </c>
      <c r="C2689" s="35" t="s">
        <v>8948</v>
      </c>
      <c r="D2689" s="35" t="s">
        <v>9220</v>
      </c>
      <c r="E2689" s="17" t="s">
        <v>231</v>
      </c>
      <c r="F2689" s="37" t="s">
        <v>9319</v>
      </c>
      <c r="G2689" s="23" t="s">
        <v>4443</v>
      </c>
      <c r="H2689" s="19">
        <v>42963</v>
      </c>
      <c r="I2689" s="19">
        <v>44423</v>
      </c>
      <c r="J2689" s="19" t="str">
        <f ca="1">IF(Ugovori_OPULJP[[#This Row],[DATUM ZAVRŠETKA OPERACIJE]]&lt;TODAY(),"završen","u provedbi")</f>
        <v>završen</v>
      </c>
      <c r="K2689" s="18" t="s">
        <v>560</v>
      </c>
      <c r="L2689" s="18" t="s">
        <v>560</v>
      </c>
      <c r="M2689" s="42">
        <v>0.85</v>
      </c>
      <c r="N2689" s="42">
        <v>0.15</v>
      </c>
      <c r="O2689" s="27">
        <f>Ugovori_OPULJP[[#This Row],[Bespovratna sredstva - Ukupno (EU+Nac) HRK
= Ukupna ugovorena vrijednost bespovratnih sredstava]]*Ugovori_OPULJP[[#This Row],[EU STOPA SUFINANCIRANJA %
EU CO-FINANCING RATE %]]</f>
        <v>6438291.8159999996</v>
      </c>
      <c r="P2689" s="27">
        <f>Ugovori_OPULJP[[#This Row],[Bespovratna sredstva - Ukupno (EU+Nac) HRK
= Ukupna ugovorena vrijednost bespovratnih sredstava]]*Ugovori_OPULJP[[#This Row],[STOPA NACIONALNOG SUFINANCIRANJA %]]</f>
        <v>1136169.1439999999</v>
      </c>
      <c r="Q2689" s="27">
        <v>7574460.96</v>
      </c>
      <c r="R2689" s="27">
        <v>398655.83999999985</v>
      </c>
      <c r="S2689" s="27">
        <v>0</v>
      </c>
      <c r="T2689" s="20">
        <f>Ugovori_OPULJP[[#This Row],[Bespovratna sredstva - Ukupno (EU+Nac) HRK
= Ukupna ugovorena vrijednost bespovratnih sredstava]]+Ugovori_OPULJP[[#This Row],[Javni doprinos korisnika - HRK]]+Ugovori_OPULJP[[#This Row],[Privatni doprinos korisnika - HRK]]</f>
        <v>7973116.7999999998</v>
      </c>
      <c r="U2689" s="17" t="s">
        <v>8598</v>
      </c>
      <c r="V2689" s="17" t="s">
        <v>8599</v>
      </c>
      <c r="W2689" s="41" t="s">
        <v>9320</v>
      </c>
      <c r="X2689" s="35" t="s">
        <v>8951</v>
      </c>
      <c r="Y2689" s="11"/>
    </row>
    <row r="2690" spans="1:25" ht="267.75" x14ac:dyDescent="0.2">
      <c r="A2690" s="33" t="s">
        <v>9321</v>
      </c>
      <c r="B2690" s="36" t="s">
        <v>8594</v>
      </c>
      <c r="C2690" s="35" t="s">
        <v>8948</v>
      </c>
      <c r="D2690" s="35" t="s">
        <v>9220</v>
      </c>
      <c r="E2690" s="17" t="s">
        <v>231</v>
      </c>
      <c r="F2690" s="37" t="s">
        <v>9322</v>
      </c>
      <c r="G2690" s="37" t="s">
        <v>794</v>
      </c>
      <c r="H2690" s="19">
        <v>42979</v>
      </c>
      <c r="I2690" s="19">
        <v>44439</v>
      </c>
      <c r="J2690" s="19" t="str">
        <f ca="1">IF(Ugovori_OPULJP[[#This Row],[DATUM ZAVRŠETKA OPERACIJE]]&lt;TODAY(),"završen","u provedbi")</f>
        <v>završen</v>
      </c>
      <c r="K2690" s="18" t="s">
        <v>556</v>
      </c>
      <c r="L2690" s="18" t="s">
        <v>556</v>
      </c>
      <c r="M2690" s="42">
        <v>0.85</v>
      </c>
      <c r="N2690" s="42">
        <v>0.15</v>
      </c>
      <c r="O2690" s="27">
        <f>Ugovori_OPULJP[[#This Row],[Bespovratna sredstva - Ukupno (EU+Nac) HRK
= Ukupna ugovorena vrijednost bespovratnih sredstava]]*Ugovori_OPULJP[[#This Row],[EU STOPA SUFINANCIRANJA %
EU CO-FINANCING RATE %]]</f>
        <v>8500000</v>
      </c>
      <c r="P2690" s="27">
        <f>Ugovori_OPULJP[[#This Row],[Bespovratna sredstva - Ukupno (EU+Nac) HRK
= Ukupna ugovorena vrijednost bespovratnih sredstava]]*Ugovori_OPULJP[[#This Row],[STOPA NACIONALNOG SUFINANCIRANJA %]]</f>
        <v>1500000</v>
      </c>
      <c r="Q2690" s="27">
        <v>10000000</v>
      </c>
      <c r="R2690" s="27">
        <v>691224.80000000075</v>
      </c>
      <c r="S2690" s="27">
        <v>0</v>
      </c>
      <c r="T2690" s="20">
        <f>Ugovori_OPULJP[[#This Row],[Bespovratna sredstva - Ukupno (EU+Nac) HRK
= Ukupna ugovorena vrijednost bespovratnih sredstava]]+Ugovori_OPULJP[[#This Row],[Javni doprinos korisnika - HRK]]+Ugovori_OPULJP[[#This Row],[Privatni doprinos korisnika - HRK]]</f>
        <v>10691224.800000001</v>
      </c>
      <c r="U2690" s="17" t="s">
        <v>8598</v>
      </c>
      <c r="V2690" s="17" t="s">
        <v>8599</v>
      </c>
      <c r="W2690" s="41" t="s">
        <v>9323</v>
      </c>
      <c r="X2690" s="35" t="s">
        <v>8951</v>
      </c>
      <c r="Y2690" s="11"/>
    </row>
    <row r="2691" spans="1:25" ht="280.5" x14ac:dyDescent="0.2">
      <c r="A2691" s="33" t="s">
        <v>9324</v>
      </c>
      <c r="B2691" s="36" t="s">
        <v>8594</v>
      </c>
      <c r="C2691" s="35" t="s">
        <v>8948</v>
      </c>
      <c r="D2691" s="35" t="s">
        <v>9220</v>
      </c>
      <c r="E2691" s="17" t="s">
        <v>231</v>
      </c>
      <c r="F2691" s="37" t="s">
        <v>9325</v>
      </c>
      <c r="G2691" s="23" t="s">
        <v>7306</v>
      </c>
      <c r="H2691" s="19">
        <v>42940</v>
      </c>
      <c r="I2691" s="19">
        <v>44400</v>
      </c>
      <c r="J2691" s="19" t="str">
        <f ca="1">IF(Ugovori_OPULJP[[#This Row],[DATUM ZAVRŠETKA OPERACIJE]]&lt;TODAY(),"završen","u provedbi")</f>
        <v>završen</v>
      </c>
      <c r="K2691" s="18" t="s">
        <v>171</v>
      </c>
      <c r="L2691" s="18" t="s">
        <v>171</v>
      </c>
      <c r="M2691" s="42">
        <v>0.85</v>
      </c>
      <c r="N2691" s="42">
        <v>0.15</v>
      </c>
      <c r="O2691" s="27">
        <f>Ugovori_OPULJP[[#This Row],[Bespovratna sredstva - Ukupno (EU+Nac) HRK
= Ukupna ugovorena vrijednost bespovratnih sredstava]]*Ugovori_OPULJP[[#This Row],[EU STOPA SUFINANCIRANJA %
EU CO-FINANCING RATE %]]</f>
        <v>8500000</v>
      </c>
      <c r="P2691" s="27">
        <f>Ugovori_OPULJP[[#This Row],[Bespovratna sredstva - Ukupno (EU+Nac) HRK
= Ukupna ugovorena vrijednost bespovratnih sredstava]]*Ugovori_OPULJP[[#This Row],[STOPA NACIONALNOG SUFINANCIRANJA %]]</f>
        <v>1500000</v>
      </c>
      <c r="Q2691" s="27">
        <v>10000000</v>
      </c>
      <c r="R2691" s="27">
        <v>872432</v>
      </c>
      <c r="S2691" s="27">
        <v>0</v>
      </c>
      <c r="T2691" s="20">
        <f>Ugovori_OPULJP[[#This Row],[Bespovratna sredstva - Ukupno (EU+Nac) HRK
= Ukupna ugovorena vrijednost bespovratnih sredstava]]+Ugovori_OPULJP[[#This Row],[Javni doprinos korisnika - HRK]]+Ugovori_OPULJP[[#This Row],[Privatni doprinos korisnika - HRK]]</f>
        <v>10872432</v>
      </c>
      <c r="U2691" s="17" t="s">
        <v>8598</v>
      </c>
      <c r="V2691" s="17" t="s">
        <v>8599</v>
      </c>
      <c r="W2691" s="41" t="s">
        <v>9326</v>
      </c>
      <c r="X2691" s="35" t="s">
        <v>8951</v>
      </c>
      <c r="Y2691" s="11"/>
    </row>
    <row r="2692" spans="1:25" ht="216.75" x14ac:dyDescent="0.2">
      <c r="A2692" s="33" t="s">
        <v>9327</v>
      </c>
      <c r="B2692" s="36" t="s">
        <v>8594</v>
      </c>
      <c r="C2692" s="35" t="s">
        <v>8948</v>
      </c>
      <c r="D2692" s="35" t="s">
        <v>9220</v>
      </c>
      <c r="E2692" s="17" t="s">
        <v>231</v>
      </c>
      <c r="F2692" s="37" t="s">
        <v>9328</v>
      </c>
      <c r="G2692" s="37" t="s">
        <v>3044</v>
      </c>
      <c r="H2692" s="19">
        <v>42963</v>
      </c>
      <c r="I2692" s="19">
        <v>44423</v>
      </c>
      <c r="J2692" s="19" t="str">
        <f ca="1">IF(Ugovori_OPULJP[[#This Row],[DATUM ZAVRŠETKA OPERACIJE]]&lt;TODAY(),"završen","u provedbi")</f>
        <v>završen</v>
      </c>
      <c r="K2692" s="18" t="s">
        <v>97</v>
      </c>
      <c r="L2692" s="18" t="s">
        <v>97</v>
      </c>
      <c r="M2692" s="42">
        <v>0.85</v>
      </c>
      <c r="N2692" s="42">
        <v>0.15</v>
      </c>
      <c r="O2692" s="27">
        <f>Ugovori_OPULJP[[#This Row],[Bespovratna sredstva - Ukupno (EU+Nac) HRK
= Ukupna ugovorena vrijednost bespovratnih sredstava]]*Ugovori_OPULJP[[#This Row],[EU STOPA SUFINANCIRANJA %
EU CO-FINANCING RATE %]]</f>
        <v>7986254.3219999997</v>
      </c>
      <c r="P2692" s="27">
        <f>Ugovori_OPULJP[[#This Row],[Bespovratna sredstva - Ukupno (EU+Nac) HRK
= Ukupna ugovorena vrijednost bespovratnih sredstava]]*Ugovori_OPULJP[[#This Row],[STOPA NACIONALNOG SUFINANCIRANJA %]]</f>
        <v>1409338.9979999999</v>
      </c>
      <c r="Q2692" s="27">
        <v>9395593.3200000003</v>
      </c>
      <c r="R2692" s="27">
        <v>1658045.879999999</v>
      </c>
      <c r="S2692" s="27">
        <v>0</v>
      </c>
      <c r="T2692" s="20">
        <f>Ugovori_OPULJP[[#This Row],[Bespovratna sredstva - Ukupno (EU+Nac) HRK
= Ukupna ugovorena vrijednost bespovratnih sredstava]]+Ugovori_OPULJP[[#This Row],[Javni doprinos korisnika - HRK]]+Ugovori_OPULJP[[#This Row],[Privatni doprinos korisnika - HRK]]</f>
        <v>11053639.199999999</v>
      </c>
      <c r="U2692" s="17" t="s">
        <v>8598</v>
      </c>
      <c r="V2692" s="17" t="s">
        <v>8599</v>
      </c>
      <c r="W2692" s="41" t="s">
        <v>9329</v>
      </c>
      <c r="X2692" s="35" t="s">
        <v>8951</v>
      </c>
      <c r="Y2692" s="11"/>
    </row>
    <row r="2693" spans="1:25" ht="204" x14ac:dyDescent="0.2">
      <c r="A2693" s="33" t="s">
        <v>9330</v>
      </c>
      <c r="B2693" s="36" t="s">
        <v>8594</v>
      </c>
      <c r="C2693" s="35" t="s">
        <v>8948</v>
      </c>
      <c r="D2693" s="35" t="s">
        <v>9220</v>
      </c>
      <c r="E2693" s="17" t="s">
        <v>231</v>
      </c>
      <c r="F2693" s="37" t="s">
        <v>9072</v>
      </c>
      <c r="G2693" s="37" t="s">
        <v>4270</v>
      </c>
      <c r="H2693" s="19">
        <v>42964</v>
      </c>
      <c r="I2693" s="19">
        <v>44424</v>
      </c>
      <c r="J2693" s="19" t="str">
        <f ca="1">IF(Ugovori_OPULJP[[#This Row],[DATUM ZAVRŠETKA OPERACIJE]]&lt;TODAY(),"završen","u provedbi")</f>
        <v>završen</v>
      </c>
      <c r="K2693" s="18" t="s">
        <v>248</v>
      </c>
      <c r="L2693" s="18" t="s">
        <v>248</v>
      </c>
      <c r="M2693" s="42">
        <v>0.85</v>
      </c>
      <c r="N2693" s="42">
        <v>0.15</v>
      </c>
      <c r="O2693" s="27">
        <f>Ugovori_OPULJP[[#This Row],[Bespovratna sredstva - Ukupno (EU+Nac) HRK
= Ukupna ugovorena vrijednost bespovratnih sredstava]]*Ugovori_OPULJP[[#This Row],[EU STOPA SUFINANCIRANJA %
EU CO-FINANCING RATE %]]</f>
        <v>1701988.6259999999</v>
      </c>
      <c r="P2693" s="27">
        <f>Ugovori_OPULJP[[#This Row],[Bespovratna sredstva - Ukupno (EU+Nac) HRK
= Ukupna ugovorena vrijednost bespovratnih sredstava]]*Ugovori_OPULJP[[#This Row],[STOPA NACIONALNOG SUFINANCIRANJA %]]</f>
        <v>300350.93400000001</v>
      </c>
      <c r="Q2693" s="27">
        <v>2002339.56</v>
      </c>
      <c r="R2693" s="27">
        <v>353354.04000000004</v>
      </c>
      <c r="S2693" s="27">
        <v>0</v>
      </c>
      <c r="T2693" s="20">
        <f>Ugovori_OPULJP[[#This Row],[Bespovratna sredstva - Ukupno (EU+Nac) HRK
= Ukupna ugovorena vrijednost bespovratnih sredstava]]+Ugovori_OPULJP[[#This Row],[Javni doprinos korisnika - HRK]]+Ugovori_OPULJP[[#This Row],[Privatni doprinos korisnika - HRK]]</f>
        <v>2355693.6</v>
      </c>
      <c r="U2693" s="17" t="s">
        <v>8598</v>
      </c>
      <c r="V2693" s="17" t="s">
        <v>8599</v>
      </c>
      <c r="W2693" s="41" t="s">
        <v>9331</v>
      </c>
      <c r="X2693" s="35" t="s">
        <v>8951</v>
      </c>
      <c r="Y2693" s="11"/>
    </row>
    <row r="2694" spans="1:25" ht="114.75" customHeight="1" x14ac:dyDescent="0.2">
      <c r="A2694" s="33" t="s">
        <v>9332</v>
      </c>
      <c r="B2694" s="36" t="s">
        <v>8594</v>
      </c>
      <c r="C2694" s="35" t="s">
        <v>8948</v>
      </c>
      <c r="D2694" s="35" t="s">
        <v>9220</v>
      </c>
      <c r="E2694" s="17" t="s">
        <v>231</v>
      </c>
      <c r="F2694" s="37" t="s">
        <v>9076</v>
      </c>
      <c r="G2694" s="37" t="s">
        <v>1377</v>
      </c>
      <c r="H2694" s="19">
        <v>42938</v>
      </c>
      <c r="I2694" s="19">
        <v>44398</v>
      </c>
      <c r="J2694" s="19" t="str">
        <f ca="1">IF(Ugovori_OPULJP[[#This Row],[DATUM ZAVRŠETKA OPERACIJE]]&lt;TODAY(),"završen","u provedbi")</f>
        <v>završen</v>
      </c>
      <c r="K2694" s="18" t="s">
        <v>184</v>
      </c>
      <c r="L2694" s="18" t="s">
        <v>184</v>
      </c>
      <c r="M2694" s="42">
        <v>0.85</v>
      </c>
      <c r="N2694" s="42">
        <v>0.15</v>
      </c>
      <c r="O2694" s="27">
        <f>Ugovori_OPULJP[[#This Row],[Bespovratna sredstva - Ukupno (EU+Nac) HRK
= Ukupna ugovorena vrijednost bespovratnih sredstava]]*Ugovori_OPULJP[[#This Row],[EU STOPA SUFINANCIRANJA %
EU CO-FINANCING RATE %]]</f>
        <v>5668161.216</v>
      </c>
      <c r="P2694" s="27">
        <f>Ugovori_OPULJP[[#This Row],[Bespovratna sredstva - Ukupno (EU+Nac) HRK
= Ukupna ugovorena vrijednost bespovratnih sredstava]]*Ugovori_OPULJP[[#This Row],[STOPA NACIONALNOG SUFINANCIRANJA %]]</f>
        <v>1000263.7439999999</v>
      </c>
      <c r="Q2694" s="27">
        <v>6668424.96</v>
      </c>
      <c r="R2694" s="27">
        <v>579863.04000000004</v>
      </c>
      <c r="S2694" s="27">
        <v>0</v>
      </c>
      <c r="T2694" s="20">
        <f>Ugovori_OPULJP[[#This Row],[Bespovratna sredstva - Ukupno (EU+Nac) HRK
= Ukupna ugovorena vrijednost bespovratnih sredstava]]+Ugovori_OPULJP[[#This Row],[Javni doprinos korisnika - HRK]]+Ugovori_OPULJP[[#This Row],[Privatni doprinos korisnika - HRK]]</f>
        <v>7248288</v>
      </c>
      <c r="U2694" s="17" t="s">
        <v>8598</v>
      </c>
      <c r="V2694" s="17" t="s">
        <v>8599</v>
      </c>
      <c r="W2694" s="41" t="s">
        <v>9333</v>
      </c>
      <c r="X2694" s="35" t="s">
        <v>8951</v>
      </c>
      <c r="Y2694" s="11"/>
    </row>
    <row r="2695" spans="1:25" ht="216.75" x14ac:dyDescent="0.2">
      <c r="A2695" s="33" t="s">
        <v>9334</v>
      </c>
      <c r="B2695" s="36" t="s">
        <v>8594</v>
      </c>
      <c r="C2695" s="35" t="s">
        <v>8948</v>
      </c>
      <c r="D2695" s="35" t="s">
        <v>9220</v>
      </c>
      <c r="E2695" s="17" t="s">
        <v>231</v>
      </c>
      <c r="F2695" s="37" t="s">
        <v>9335</v>
      </c>
      <c r="G2695" s="37" t="s">
        <v>6690</v>
      </c>
      <c r="H2695" s="19">
        <v>42972</v>
      </c>
      <c r="I2695" s="19">
        <v>44432</v>
      </c>
      <c r="J2695" s="19" t="str">
        <f ca="1">IF(Ugovori_OPULJP[[#This Row],[DATUM ZAVRŠETKA OPERACIJE]]&lt;TODAY(),"završen","u provedbi")</f>
        <v>završen</v>
      </c>
      <c r="K2695" s="18" t="s">
        <v>77</v>
      </c>
      <c r="L2695" s="18" t="s">
        <v>77</v>
      </c>
      <c r="M2695" s="42">
        <v>0.85</v>
      </c>
      <c r="N2695" s="42">
        <v>0.15</v>
      </c>
      <c r="O2695" s="27">
        <f>Ugovori_OPULJP[[#This Row],[Bespovratna sredstva - Ukupno (EU+Nac) HRK
= Ukupna ugovorena vrijednost bespovratnih sredstava]]*Ugovori_OPULJP[[#This Row],[EU STOPA SUFINANCIRANJA %
EU CO-FINANCING RATE %]]</f>
        <v>1571066.4239999999</v>
      </c>
      <c r="P2695" s="27">
        <f>Ugovori_OPULJP[[#This Row],[Bespovratna sredstva - Ukupno (EU+Nac) HRK
= Ukupna ugovorena vrijednost bespovratnih sredstava]]*Ugovori_OPULJP[[#This Row],[STOPA NACIONALNOG SUFINANCIRANJA %]]</f>
        <v>277247.016</v>
      </c>
      <c r="Q2695" s="27">
        <v>1848313.44</v>
      </c>
      <c r="R2695" s="27">
        <v>326172.96000000002</v>
      </c>
      <c r="S2695" s="27">
        <v>0</v>
      </c>
      <c r="T2695" s="20">
        <f>Ugovori_OPULJP[[#This Row],[Bespovratna sredstva - Ukupno (EU+Nac) HRK
= Ukupna ugovorena vrijednost bespovratnih sredstava]]+Ugovori_OPULJP[[#This Row],[Javni doprinos korisnika - HRK]]+Ugovori_OPULJP[[#This Row],[Privatni doprinos korisnika - HRK]]</f>
        <v>2174486.4</v>
      </c>
      <c r="U2695" s="17" t="s">
        <v>8598</v>
      </c>
      <c r="V2695" s="17" t="s">
        <v>8599</v>
      </c>
      <c r="W2695" s="41" t="s">
        <v>9336</v>
      </c>
      <c r="X2695" s="35" t="s">
        <v>8951</v>
      </c>
      <c r="Y2695" s="11"/>
    </row>
    <row r="2696" spans="1:25" ht="102" customHeight="1" x14ac:dyDescent="0.2">
      <c r="A2696" s="33" t="s">
        <v>9337</v>
      </c>
      <c r="B2696" s="36" t="s">
        <v>8594</v>
      </c>
      <c r="C2696" s="35" t="s">
        <v>8948</v>
      </c>
      <c r="D2696" s="35" t="s">
        <v>9220</v>
      </c>
      <c r="E2696" s="17" t="s">
        <v>231</v>
      </c>
      <c r="F2696" s="37" t="s">
        <v>9338</v>
      </c>
      <c r="G2696" s="37" t="s">
        <v>2320</v>
      </c>
      <c r="H2696" s="19">
        <v>42947</v>
      </c>
      <c r="I2696" s="19">
        <v>44407</v>
      </c>
      <c r="J2696" s="19" t="str">
        <f ca="1">IF(Ugovori_OPULJP[[#This Row],[DATUM ZAVRŠETKA OPERACIJE]]&lt;TODAY(),"završen","u provedbi")</f>
        <v>završen</v>
      </c>
      <c r="K2696" s="18" t="s">
        <v>82</v>
      </c>
      <c r="L2696" s="18" t="s">
        <v>82</v>
      </c>
      <c r="M2696" s="42">
        <v>0.85</v>
      </c>
      <c r="N2696" s="42">
        <v>0.15</v>
      </c>
      <c r="O2696" s="27">
        <f>Ugovori_OPULJP[[#This Row],[Bespovratna sredstva - Ukupno (EU+Nac) HRK
= Ukupna ugovorena vrijednost bespovratnih sredstava]]*Ugovori_OPULJP[[#This Row],[EU STOPA SUFINANCIRANJA %
EU CO-FINANCING RATE %]]</f>
        <v>3665821.656</v>
      </c>
      <c r="P2696" s="27">
        <f>Ugovori_OPULJP[[#This Row],[Bespovratna sredstva - Ukupno (EU+Nac) HRK
= Ukupna ugovorena vrijednost bespovratnih sredstava]]*Ugovori_OPULJP[[#This Row],[STOPA NACIONALNOG SUFINANCIRANJA %]]</f>
        <v>646909.70400000003</v>
      </c>
      <c r="Q2696" s="27">
        <v>4312731.3600000003</v>
      </c>
      <c r="R2696" s="27">
        <v>761070.23999999929</v>
      </c>
      <c r="S2696" s="27">
        <v>0</v>
      </c>
      <c r="T2696" s="20">
        <f>Ugovori_OPULJP[[#This Row],[Bespovratna sredstva - Ukupno (EU+Nac) HRK
= Ukupna ugovorena vrijednost bespovratnih sredstava]]+Ugovori_OPULJP[[#This Row],[Javni doprinos korisnika - HRK]]+Ugovori_OPULJP[[#This Row],[Privatni doprinos korisnika - HRK]]</f>
        <v>5073801.5999999996</v>
      </c>
      <c r="U2696" s="17" t="s">
        <v>8598</v>
      </c>
      <c r="V2696" s="17" t="s">
        <v>8599</v>
      </c>
      <c r="W2696" s="41" t="s">
        <v>9339</v>
      </c>
      <c r="X2696" s="35" t="s">
        <v>8951</v>
      </c>
      <c r="Y2696" s="11"/>
    </row>
    <row r="2697" spans="1:25" ht="191.25" x14ac:dyDescent="0.2">
      <c r="A2697" s="33" t="s">
        <v>9340</v>
      </c>
      <c r="B2697" s="36" t="s">
        <v>8594</v>
      </c>
      <c r="C2697" s="35" t="s">
        <v>8948</v>
      </c>
      <c r="D2697" s="35" t="s">
        <v>9220</v>
      </c>
      <c r="E2697" s="17" t="s">
        <v>231</v>
      </c>
      <c r="F2697" s="37" t="s">
        <v>9178</v>
      </c>
      <c r="G2697" s="23" t="s">
        <v>2942</v>
      </c>
      <c r="H2697" s="19">
        <v>42968</v>
      </c>
      <c r="I2697" s="19">
        <v>44428</v>
      </c>
      <c r="J2697" s="19" t="str">
        <f ca="1">IF(Ugovori_OPULJP[[#This Row],[DATUM ZAVRŠETKA OPERACIJE]]&lt;TODAY(),"završen","u provedbi")</f>
        <v>završen</v>
      </c>
      <c r="K2697" s="18" t="s">
        <v>77</v>
      </c>
      <c r="L2697" s="18" t="s">
        <v>77</v>
      </c>
      <c r="M2697" s="42">
        <v>0.85</v>
      </c>
      <c r="N2697" s="42">
        <v>0.15</v>
      </c>
      <c r="O2697" s="27">
        <f>Ugovori_OPULJP[[#This Row],[Bespovratna sredstva - Ukupno (EU+Nac) HRK
= Ukupna ugovorena vrijednost bespovratnih sredstava]]*Ugovori_OPULJP[[#This Row],[EU STOPA SUFINANCIRANJA %
EU CO-FINANCING RATE %]]</f>
        <v>123220.89600000001</v>
      </c>
      <c r="P2697" s="27">
        <f>Ugovori_OPULJP[[#This Row],[Bespovratna sredstva - Ukupno (EU+Nac) HRK
= Ukupna ugovorena vrijednost bespovratnih sredstava]]*Ugovori_OPULJP[[#This Row],[STOPA NACIONALNOG SUFINANCIRANJA %]]</f>
        <v>21744.864000000001</v>
      </c>
      <c r="Q2697" s="27">
        <v>144965.76000000001</v>
      </c>
      <c r="R2697" s="27">
        <v>36241.440000000002</v>
      </c>
      <c r="S2697" s="27">
        <v>0</v>
      </c>
      <c r="T2697" s="20">
        <f>Ugovori_OPULJP[[#This Row],[Bespovratna sredstva - Ukupno (EU+Nac) HRK
= Ukupna ugovorena vrijednost bespovratnih sredstava]]+Ugovori_OPULJP[[#This Row],[Javni doprinos korisnika - HRK]]+Ugovori_OPULJP[[#This Row],[Privatni doprinos korisnika - HRK]]</f>
        <v>181207.2</v>
      </c>
      <c r="U2697" s="17" t="s">
        <v>8598</v>
      </c>
      <c r="V2697" s="17" t="s">
        <v>8599</v>
      </c>
      <c r="W2697" s="41" t="s">
        <v>9341</v>
      </c>
      <c r="X2697" s="35" t="s">
        <v>8951</v>
      </c>
      <c r="Y2697" s="11"/>
    </row>
    <row r="2698" spans="1:25" ht="178.5" x14ac:dyDescent="0.2">
      <c r="A2698" s="33" t="s">
        <v>9342</v>
      </c>
      <c r="B2698" s="36" t="s">
        <v>8594</v>
      </c>
      <c r="C2698" s="35" t="s">
        <v>8948</v>
      </c>
      <c r="D2698" s="35" t="s">
        <v>9220</v>
      </c>
      <c r="E2698" s="17" t="s">
        <v>231</v>
      </c>
      <c r="F2698" s="37" t="s">
        <v>9343</v>
      </c>
      <c r="G2698" s="37" t="s">
        <v>1710</v>
      </c>
      <c r="H2698" s="19">
        <v>42943</v>
      </c>
      <c r="I2698" s="19">
        <v>44403</v>
      </c>
      <c r="J2698" s="19" t="str">
        <f ca="1">IF(Ugovori_OPULJP[[#This Row],[DATUM ZAVRŠETKA OPERACIJE]]&lt;TODAY(),"završen","u provedbi")</f>
        <v>završen</v>
      </c>
      <c r="K2698" s="18" t="s">
        <v>92</v>
      </c>
      <c r="L2698" s="18" t="s">
        <v>92</v>
      </c>
      <c r="M2698" s="42">
        <v>0.85</v>
      </c>
      <c r="N2698" s="42">
        <v>0.15</v>
      </c>
      <c r="O2698" s="27">
        <f>Ugovori_OPULJP[[#This Row],[Bespovratna sredstva - Ukupno (EU+Nac) HRK
= Ukupna ugovorena vrijednost bespovratnih sredstava]]*Ugovori_OPULJP[[#This Row],[EU STOPA SUFINANCIRANJA %
EU CO-FINANCING RATE %]]</f>
        <v>6800000</v>
      </c>
      <c r="P2698" s="27">
        <f>Ugovori_OPULJP[[#This Row],[Bespovratna sredstva - Ukupno (EU+Nac) HRK
= Ukupna ugovorena vrijednost bespovratnih sredstava]]*Ugovori_OPULJP[[#This Row],[STOPA NACIONALNOG SUFINANCIRANJA %]]</f>
        <v>1200000</v>
      </c>
      <c r="Q2698" s="27">
        <v>8000000</v>
      </c>
      <c r="R2698" s="27">
        <v>1241567.1999999993</v>
      </c>
      <c r="S2698" s="27">
        <v>0</v>
      </c>
      <c r="T2698" s="20">
        <f>Ugovori_OPULJP[[#This Row],[Bespovratna sredstva - Ukupno (EU+Nac) HRK
= Ukupna ugovorena vrijednost bespovratnih sredstava]]+Ugovori_OPULJP[[#This Row],[Javni doprinos korisnika - HRK]]+Ugovori_OPULJP[[#This Row],[Privatni doprinos korisnika - HRK]]</f>
        <v>9241567.1999999993</v>
      </c>
      <c r="U2698" s="17" t="s">
        <v>8598</v>
      </c>
      <c r="V2698" s="17" t="s">
        <v>8599</v>
      </c>
      <c r="W2698" s="41" t="s">
        <v>9344</v>
      </c>
      <c r="X2698" s="35" t="s">
        <v>8951</v>
      </c>
      <c r="Y2698" s="11"/>
    </row>
    <row r="2699" spans="1:25" ht="216.75" x14ac:dyDescent="0.2">
      <c r="A2699" s="33" t="s">
        <v>9345</v>
      </c>
      <c r="B2699" s="36" t="s">
        <v>8594</v>
      </c>
      <c r="C2699" s="35" t="s">
        <v>8948</v>
      </c>
      <c r="D2699" s="35" t="s">
        <v>9220</v>
      </c>
      <c r="E2699" s="17" t="s">
        <v>231</v>
      </c>
      <c r="F2699" s="37" t="s">
        <v>9346</v>
      </c>
      <c r="G2699" s="37" t="s">
        <v>8987</v>
      </c>
      <c r="H2699" s="19">
        <v>42965</v>
      </c>
      <c r="I2699" s="19">
        <v>44425</v>
      </c>
      <c r="J2699" s="19" t="str">
        <f ca="1">IF(Ugovori_OPULJP[[#This Row],[DATUM ZAVRŠETKA OPERACIJE]]&lt;TODAY(),"završen","u provedbi")</f>
        <v>završen</v>
      </c>
      <c r="K2699" s="18" t="s">
        <v>209</v>
      </c>
      <c r="L2699" s="18" t="s">
        <v>209</v>
      </c>
      <c r="M2699" s="42">
        <v>0.85</v>
      </c>
      <c r="N2699" s="42">
        <v>0.15</v>
      </c>
      <c r="O2699" s="27">
        <f>Ugovori_OPULJP[[#This Row],[Bespovratna sredstva - Ukupno (EU+Nac) HRK
= Ukupna ugovorena vrijednost bespovratnih sredstava]]*Ugovori_OPULJP[[#This Row],[EU STOPA SUFINANCIRANJA %
EU CO-FINANCING RATE %]]</f>
        <v>8345135.1849999996</v>
      </c>
      <c r="P2699" s="27">
        <f>Ugovori_OPULJP[[#This Row],[Bespovratna sredstva - Ukupno (EU+Nac) HRK
= Ukupna ugovorena vrijednost bespovratnih sredstava]]*Ugovori_OPULJP[[#This Row],[STOPA NACIONALNOG SUFINANCIRANJA %]]</f>
        <v>1472670.9149999998</v>
      </c>
      <c r="Q2699" s="27">
        <v>9817806.0999999996</v>
      </c>
      <c r="R2699" s="27">
        <v>1598247.5</v>
      </c>
      <c r="S2699" s="27">
        <v>0</v>
      </c>
      <c r="T2699" s="20">
        <f>Ugovori_OPULJP[[#This Row],[Bespovratna sredstva - Ukupno (EU+Nac) HRK
= Ukupna ugovorena vrijednost bespovratnih sredstava]]+Ugovori_OPULJP[[#This Row],[Javni doprinos korisnika - HRK]]+Ugovori_OPULJP[[#This Row],[Privatni doprinos korisnika - HRK]]</f>
        <v>11416053.6</v>
      </c>
      <c r="U2699" s="17" t="s">
        <v>8598</v>
      </c>
      <c r="V2699" s="17" t="s">
        <v>8599</v>
      </c>
      <c r="W2699" s="41" t="s">
        <v>9347</v>
      </c>
      <c r="X2699" s="35" t="s">
        <v>8951</v>
      </c>
      <c r="Y2699" s="11"/>
    </row>
    <row r="2700" spans="1:25" ht="255" x14ac:dyDescent="0.2">
      <c r="A2700" s="33" t="s">
        <v>9348</v>
      </c>
      <c r="B2700" s="36" t="s">
        <v>8594</v>
      </c>
      <c r="C2700" s="35" t="s">
        <v>8948</v>
      </c>
      <c r="D2700" s="35" t="s">
        <v>9220</v>
      </c>
      <c r="E2700" s="17" t="s">
        <v>231</v>
      </c>
      <c r="F2700" s="37" t="s">
        <v>9349</v>
      </c>
      <c r="G2700" s="37" t="s">
        <v>6656</v>
      </c>
      <c r="H2700" s="19">
        <v>42948</v>
      </c>
      <c r="I2700" s="19">
        <v>44408</v>
      </c>
      <c r="J2700" s="19" t="str">
        <f ca="1">IF(Ugovori_OPULJP[[#This Row],[DATUM ZAVRŠETKA OPERACIJE]]&lt;TODAY(),"završen","u provedbi")</f>
        <v>završen</v>
      </c>
      <c r="K2700" s="18" t="s">
        <v>243</v>
      </c>
      <c r="L2700" s="18" t="s">
        <v>243</v>
      </c>
      <c r="M2700" s="42">
        <v>0.85</v>
      </c>
      <c r="N2700" s="42">
        <v>0.15</v>
      </c>
      <c r="O2700" s="27">
        <f>Ugovori_OPULJP[[#This Row],[Bespovratna sredstva - Ukupno (EU+Nac) HRK
= Ukupna ugovorena vrijednost bespovratnih sredstava]]*Ugovori_OPULJP[[#This Row],[EU STOPA SUFINANCIRANJA %
EU CO-FINANCING RATE %]]</f>
        <v>4805614.9439999992</v>
      </c>
      <c r="P2700" s="27">
        <f>Ugovori_OPULJP[[#This Row],[Bespovratna sredstva - Ukupno (EU+Nac) HRK
= Ukupna ugovorena vrijednost bespovratnih sredstava]]*Ugovori_OPULJP[[#This Row],[STOPA NACIONALNOG SUFINANCIRANJA %]]</f>
        <v>848049.69599999988</v>
      </c>
      <c r="Q2700" s="27">
        <v>5653664.6399999997</v>
      </c>
      <c r="R2700" s="27">
        <v>1413416.1600000001</v>
      </c>
      <c r="S2700" s="27">
        <v>0</v>
      </c>
      <c r="T2700" s="20">
        <f>Ugovori_OPULJP[[#This Row],[Bespovratna sredstva - Ukupno (EU+Nac) HRK
= Ukupna ugovorena vrijednost bespovratnih sredstava]]+Ugovori_OPULJP[[#This Row],[Javni doprinos korisnika - HRK]]+Ugovori_OPULJP[[#This Row],[Privatni doprinos korisnika - HRK]]</f>
        <v>7067080.7999999998</v>
      </c>
      <c r="U2700" s="17" t="s">
        <v>8598</v>
      </c>
      <c r="V2700" s="17" t="s">
        <v>8599</v>
      </c>
      <c r="W2700" s="41" t="s">
        <v>9350</v>
      </c>
      <c r="X2700" s="35" t="s">
        <v>8951</v>
      </c>
      <c r="Y2700" s="11"/>
    </row>
    <row r="2701" spans="1:25" ht="216.75" x14ac:dyDescent="0.2">
      <c r="A2701" s="33" t="s">
        <v>9351</v>
      </c>
      <c r="B2701" s="36" t="s">
        <v>8594</v>
      </c>
      <c r="C2701" s="35" t="s">
        <v>8948</v>
      </c>
      <c r="D2701" s="35" t="s">
        <v>9220</v>
      </c>
      <c r="E2701" s="17" t="s">
        <v>231</v>
      </c>
      <c r="F2701" s="37" t="s">
        <v>9174</v>
      </c>
      <c r="G2701" s="37" t="s">
        <v>9175</v>
      </c>
      <c r="H2701" s="19">
        <v>42954</v>
      </c>
      <c r="I2701" s="19">
        <v>44414</v>
      </c>
      <c r="J2701" s="19" t="str">
        <f ca="1">IF(Ugovori_OPULJP[[#This Row],[DATUM ZAVRŠETKA OPERACIJE]]&lt;TODAY(),"završen","u provedbi")</f>
        <v>završen</v>
      </c>
      <c r="K2701" s="18" t="s">
        <v>153</v>
      </c>
      <c r="L2701" s="18" t="s">
        <v>153</v>
      </c>
      <c r="M2701" s="42">
        <v>0.85</v>
      </c>
      <c r="N2701" s="42">
        <v>0.15</v>
      </c>
      <c r="O2701" s="27">
        <f>Ugovori_OPULJP[[#This Row],[Bespovratna sredstva - Ukupno (EU+Nac) HRK
= Ukupna ugovorena vrijednost bespovratnih sredstava]]*Ugovori_OPULJP[[#This Row],[EU STOPA SUFINANCIRANJA %
EU CO-FINANCING RATE %]]</f>
        <v>1983856.4205</v>
      </c>
      <c r="P2701" s="27">
        <f>Ugovori_OPULJP[[#This Row],[Bespovratna sredstva - Ukupno (EU+Nac) HRK
= Ukupna ugovorena vrijednost bespovratnih sredstava]]*Ugovori_OPULJP[[#This Row],[STOPA NACIONALNOG SUFINANCIRANJA %]]</f>
        <v>350092.30949999997</v>
      </c>
      <c r="Q2701" s="27">
        <v>2333948.73</v>
      </c>
      <c r="R2701" s="27">
        <v>202952.06999999983</v>
      </c>
      <c r="S2701" s="27">
        <v>0</v>
      </c>
      <c r="T2701" s="20">
        <f>Ugovori_OPULJP[[#This Row],[Bespovratna sredstva - Ukupno (EU+Nac) HRK
= Ukupna ugovorena vrijednost bespovratnih sredstava]]+Ugovori_OPULJP[[#This Row],[Javni doprinos korisnika - HRK]]+Ugovori_OPULJP[[#This Row],[Privatni doprinos korisnika - HRK]]</f>
        <v>2536900.7999999998</v>
      </c>
      <c r="U2701" s="17" t="s">
        <v>8598</v>
      </c>
      <c r="V2701" s="17" t="s">
        <v>8599</v>
      </c>
      <c r="W2701" s="41" t="s">
        <v>9352</v>
      </c>
      <c r="X2701" s="35" t="s">
        <v>8951</v>
      </c>
      <c r="Y2701" s="11"/>
    </row>
    <row r="2702" spans="1:25" ht="242.25" x14ac:dyDescent="0.2">
      <c r="A2702" s="33" t="s">
        <v>9353</v>
      </c>
      <c r="B2702" s="36" t="s">
        <v>8594</v>
      </c>
      <c r="C2702" s="35" t="s">
        <v>8948</v>
      </c>
      <c r="D2702" s="35" t="s">
        <v>9220</v>
      </c>
      <c r="E2702" s="17" t="s">
        <v>231</v>
      </c>
      <c r="F2702" s="37" t="s">
        <v>9354</v>
      </c>
      <c r="G2702" s="37" t="s">
        <v>1823</v>
      </c>
      <c r="H2702" s="19">
        <v>42948</v>
      </c>
      <c r="I2702" s="19">
        <v>44408</v>
      </c>
      <c r="J2702" s="19" t="str">
        <f ca="1">IF(Ugovori_OPULJP[[#This Row],[DATUM ZAVRŠETKA OPERACIJE]]&lt;TODAY(),"završen","u provedbi")</f>
        <v>završen</v>
      </c>
      <c r="K2702" s="18" t="s">
        <v>97</v>
      </c>
      <c r="L2702" s="18" t="s">
        <v>97</v>
      </c>
      <c r="M2702" s="42">
        <v>0.85</v>
      </c>
      <c r="N2702" s="42">
        <v>0.15</v>
      </c>
      <c r="O2702" s="27">
        <f>Ugovori_OPULJP[[#This Row],[Bespovratna sredstva - Ukupno (EU+Nac) HRK
= Ukupna ugovorena vrijednost bespovratnih sredstava]]*Ugovori_OPULJP[[#This Row],[EU STOPA SUFINANCIRANJA %
EU CO-FINANCING RATE %]]</f>
        <v>8500000</v>
      </c>
      <c r="P2702" s="27">
        <f>Ugovori_OPULJP[[#This Row],[Bespovratna sredstva - Ukupno (EU+Nac) HRK
= Ukupna ugovorena vrijednost bespovratnih sredstava]]*Ugovori_OPULJP[[#This Row],[STOPA NACIONALNOG SUFINANCIRANJA %]]</f>
        <v>1500000</v>
      </c>
      <c r="Q2702" s="27">
        <v>10000000</v>
      </c>
      <c r="R2702" s="27">
        <v>872432</v>
      </c>
      <c r="S2702" s="27">
        <v>0</v>
      </c>
      <c r="T2702" s="20">
        <f>Ugovori_OPULJP[[#This Row],[Bespovratna sredstva - Ukupno (EU+Nac) HRK
= Ukupna ugovorena vrijednost bespovratnih sredstava]]+Ugovori_OPULJP[[#This Row],[Javni doprinos korisnika - HRK]]+Ugovori_OPULJP[[#This Row],[Privatni doprinos korisnika - HRK]]</f>
        <v>10872432</v>
      </c>
      <c r="U2702" s="17" t="s">
        <v>8598</v>
      </c>
      <c r="V2702" s="17" t="s">
        <v>8599</v>
      </c>
      <c r="W2702" s="41" t="s">
        <v>9355</v>
      </c>
      <c r="X2702" s="35" t="s">
        <v>8951</v>
      </c>
      <c r="Y2702" s="11"/>
    </row>
    <row r="2703" spans="1:25" ht="293.25" x14ac:dyDescent="0.2">
      <c r="A2703" s="33" t="s">
        <v>9356</v>
      </c>
      <c r="B2703" s="36" t="s">
        <v>8594</v>
      </c>
      <c r="C2703" s="35" t="s">
        <v>8948</v>
      </c>
      <c r="D2703" s="35" t="s">
        <v>9220</v>
      </c>
      <c r="E2703" s="17" t="s">
        <v>231</v>
      </c>
      <c r="F2703" s="37" t="s">
        <v>9357</v>
      </c>
      <c r="G2703" s="37" t="s">
        <v>242</v>
      </c>
      <c r="H2703" s="19">
        <v>42948</v>
      </c>
      <c r="I2703" s="19">
        <v>44408</v>
      </c>
      <c r="J2703" s="19" t="str">
        <f ca="1">IF(Ugovori_OPULJP[[#This Row],[DATUM ZAVRŠETKA OPERACIJE]]&lt;TODAY(),"završen","u provedbi")</f>
        <v>završen</v>
      </c>
      <c r="K2703" s="18" t="s">
        <v>243</v>
      </c>
      <c r="L2703" s="18" t="s">
        <v>243</v>
      </c>
      <c r="M2703" s="42">
        <v>0.85</v>
      </c>
      <c r="N2703" s="42">
        <v>0.15</v>
      </c>
      <c r="O2703" s="27">
        <f>Ugovori_OPULJP[[#This Row],[Bespovratna sredstva - Ukupno (EU+Nac) HRK
= Ukupna ugovorena vrijednost bespovratnih sredstava]]*Ugovori_OPULJP[[#This Row],[EU STOPA SUFINANCIRANJA %
EU CO-FINANCING RATE %]]</f>
        <v>6800000</v>
      </c>
      <c r="P2703" s="27">
        <f>Ugovori_OPULJP[[#This Row],[Bespovratna sredstva - Ukupno (EU+Nac) HRK
= Ukupna ugovorena vrijednost bespovratnih sredstava]]*Ugovori_OPULJP[[#This Row],[STOPA NACIONALNOG SUFINANCIRANJA %]]</f>
        <v>1200000</v>
      </c>
      <c r="Q2703" s="27">
        <v>8000000</v>
      </c>
      <c r="R2703" s="27">
        <v>4684504</v>
      </c>
      <c r="S2703" s="27">
        <v>0</v>
      </c>
      <c r="T2703" s="20">
        <f>Ugovori_OPULJP[[#This Row],[Bespovratna sredstva - Ukupno (EU+Nac) HRK
= Ukupna ugovorena vrijednost bespovratnih sredstava]]+Ugovori_OPULJP[[#This Row],[Javni doprinos korisnika - HRK]]+Ugovori_OPULJP[[#This Row],[Privatni doprinos korisnika - HRK]]</f>
        <v>12684504</v>
      </c>
      <c r="U2703" s="17" t="s">
        <v>8598</v>
      </c>
      <c r="V2703" s="17" t="s">
        <v>8599</v>
      </c>
      <c r="W2703" s="41" t="s">
        <v>9358</v>
      </c>
      <c r="X2703" s="35" t="s">
        <v>8951</v>
      </c>
      <c r="Y2703" s="11"/>
    </row>
    <row r="2704" spans="1:25" ht="204" x14ac:dyDescent="0.2">
      <c r="A2704" s="33" t="s">
        <v>9359</v>
      </c>
      <c r="B2704" s="36" t="s">
        <v>8594</v>
      </c>
      <c r="C2704" s="35" t="s">
        <v>8948</v>
      </c>
      <c r="D2704" s="35" t="s">
        <v>9360</v>
      </c>
      <c r="E2704" s="17" t="s">
        <v>231</v>
      </c>
      <c r="F2704" s="37" t="s">
        <v>9361</v>
      </c>
      <c r="G2704" s="37" t="s">
        <v>1623</v>
      </c>
      <c r="H2704" s="19">
        <v>43342</v>
      </c>
      <c r="I2704" s="19">
        <v>43799</v>
      </c>
      <c r="J2704" s="19" t="str">
        <f ca="1">IF(Ugovori_OPULJP[[#This Row],[DATUM ZAVRŠETKA OPERACIJE]]&lt;TODAY(),"završen","u provedbi")</f>
        <v>završen</v>
      </c>
      <c r="K2704" s="18" t="s">
        <v>324</v>
      </c>
      <c r="L2704" s="18" t="s">
        <v>324</v>
      </c>
      <c r="M2704" s="42">
        <v>0.85</v>
      </c>
      <c r="N2704" s="42">
        <v>0.15</v>
      </c>
      <c r="O2704" s="27">
        <f>Ugovori_OPULJP[[#This Row],[Bespovratna sredstva - Ukupno (EU+Nac) HRK
= Ukupna ugovorena vrijednost bespovratnih sredstava]]*Ugovori_OPULJP[[#This Row],[EU STOPA SUFINANCIRANJA %
EU CO-FINANCING RATE %]]</f>
        <v>538612.08799999999</v>
      </c>
      <c r="P2704" s="27">
        <f>Ugovori_OPULJP[[#This Row],[Bespovratna sredstva - Ukupno (EU+Nac) HRK
= Ukupna ugovorena vrijednost bespovratnih sredstava]]*Ugovori_OPULJP[[#This Row],[STOPA NACIONALNOG SUFINANCIRANJA %]]</f>
        <v>95049.191999999995</v>
      </c>
      <c r="Q2704" s="27">
        <v>633661.28</v>
      </c>
      <c r="R2704" s="27">
        <v>0</v>
      </c>
      <c r="S2704" s="27">
        <v>0</v>
      </c>
      <c r="T2704" s="20">
        <f>Ugovori_OPULJP[[#This Row],[Bespovratna sredstva - Ukupno (EU+Nac) HRK
= Ukupna ugovorena vrijednost bespovratnih sredstava]]+Ugovori_OPULJP[[#This Row],[Javni doprinos korisnika - HRK]]+Ugovori_OPULJP[[#This Row],[Privatni doprinos korisnika - HRK]]</f>
        <v>633661.28</v>
      </c>
      <c r="U2704" s="17" t="s">
        <v>8598</v>
      </c>
      <c r="V2704" s="17" t="s">
        <v>8599</v>
      </c>
      <c r="W2704" s="41" t="s">
        <v>9362</v>
      </c>
      <c r="X2704" s="35" t="s">
        <v>8951</v>
      </c>
      <c r="Y2704" s="11"/>
    </row>
    <row r="2705" spans="1:25" ht="191.25" x14ac:dyDescent="0.2">
      <c r="A2705" s="33" t="s">
        <v>9363</v>
      </c>
      <c r="B2705" s="36" t="s">
        <v>8594</v>
      </c>
      <c r="C2705" s="35" t="s">
        <v>8948</v>
      </c>
      <c r="D2705" s="35" t="s">
        <v>9360</v>
      </c>
      <c r="E2705" s="17" t="s">
        <v>231</v>
      </c>
      <c r="F2705" s="37" t="s">
        <v>9364</v>
      </c>
      <c r="G2705" s="37" t="s">
        <v>9192</v>
      </c>
      <c r="H2705" s="19">
        <v>43342</v>
      </c>
      <c r="I2705" s="19">
        <v>43799</v>
      </c>
      <c r="J2705" s="19" t="str">
        <f ca="1">IF(Ugovori_OPULJP[[#This Row],[DATUM ZAVRŠETKA OPERACIJE]]&lt;TODAY(),"završen","u provedbi")</f>
        <v>završen</v>
      </c>
      <c r="K2705" s="18" t="s">
        <v>209</v>
      </c>
      <c r="L2705" s="18" t="s">
        <v>209</v>
      </c>
      <c r="M2705" s="42">
        <v>0.85</v>
      </c>
      <c r="N2705" s="42">
        <v>0.15</v>
      </c>
      <c r="O2705" s="27">
        <f>Ugovori_OPULJP[[#This Row],[Bespovratna sredstva - Ukupno (EU+Nac) HRK
= Ukupna ugovorena vrijednost bespovratnih sredstava]]*Ugovori_OPULJP[[#This Row],[EU STOPA SUFINANCIRANJA %
EU CO-FINANCING RATE %]]</f>
        <v>1256884.1880000001</v>
      </c>
      <c r="P2705" s="27">
        <f>Ugovori_OPULJP[[#This Row],[Bespovratna sredstva - Ukupno (EU+Nac) HRK
= Ukupna ugovorena vrijednost bespovratnih sredstava]]*Ugovori_OPULJP[[#This Row],[STOPA NACIONALNOG SUFINANCIRANJA %]]</f>
        <v>221803.092</v>
      </c>
      <c r="Q2705" s="27">
        <v>1478687.28</v>
      </c>
      <c r="R2705" s="27">
        <v>0</v>
      </c>
      <c r="S2705" s="27">
        <v>0</v>
      </c>
      <c r="T2705" s="20">
        <f>Ugovori_OPULJP[[#This Row],[Bespovratna sredstva - Ukupno (EU+Nac) HRK
= Ukupna ugovorena vrijednost bespovratnih sredstava]]+Ugovori_OPULJP[[#This Row],[Javni doprinos korisnika - HRK]]+Ugovori_OPULJP[[#This Row],[Privatni doprinos korisnika - HRK]]</f>
        <v>1478687.28</v>
      </c>
      <c r="U2705" s="17" t="s">
        <v>8598</v>
      </c>
      <c r="V2705" s="17" t="s">
        <v>8599</v>
      </c>
      <c r="W2705" s="41" t="s">
        <v>9365</v>
      </c>
      <c r="X2705" s="35" t="s">
        <v>8951</v>
      </c>
      <c r="Y2705" s="11"/>
    </row>
    <row r="2706" spans="1:25" ht="293.25" x14ac:dyDescent="0.2">
      <c r="A2706" s="33" t="s">
        <v>9366</v>
      </c>
      <c r="B2706" s="36" t="s">
        <v>8594</v>
      </c>
      <c r="C2706" s="35" t="s">
        <v>8948</v>
      </c>
      <c r="D2706" s="35" t="s">
        <v>9360</v>
      </c>
      <c r="E2706" s="17" t="s">
        <v>231</v>
      </c>
      <c r="F2706" s="37" t="s">
        <v>9367</v>
      </c>
      <c r="G2706" s="37" t="s">
        <v>1710</v>
      </c>
      <c r="H2706" s="19">
        <v>43342</v>
      </c>
      <c r="I2706" s="19">
        <v>43799</v>
      </c>
      <c r="J2706" s="19" t="str">
        <f ca="1">IF(Ugovori_OPULJP[[#This Row],[DATUM ZAVRŠETKA OPERACIJE]]&lt;TODAY(),"završen","u provedbi")</f>
        <v>završen</v>
      </c>
      <c r="K2706" s="18" t="s">
        <v>92</v>
      </c>
      <c r="L2706" s="18" t="s">
        <v>92</v>
      </c>
      <c r="M2706" s="42">
        <v>0.85</v>
      </c>
      <c r="N2706" s="42">
        <v>0.15</v>
      </c>
      <c r="O2706" s="27">
        <f>Ugovori_OPULJP[[#This Row],[Bespovratna sredstva - Ukupno (EU+Nac) HRK
= Ukupna ugovorena vrijednost bespovratnih sredstava]]*Ugovori_OPULJP[[#This Row],[EU STOPA SUFINANCIRANJA %
EU CO-FINANCING RATE %]]</f>
        <v>1360000</v>
      </c>
      <c r="P2706" s="27">
        <f>Ugovori_OPULJP[[#This Row],[Bespovratna sredstva - Ukupno (EU+Nac) HRK
= Ukupna ugovorena vrijednost bespovratnih sredstava]]*Ugovori_OPULJP[[#This Row],[STOPA NACIONALNOG SUFINANCIRANJA %]]</f>
        <v>240000</v>
      </c>
      <c r="Q2706" s="27">
        <v>1600000</v>
      </c>
      <c r="R2706" s="27">
        <v>0</v>
      </c>
      <c r="S2706" s="27">
        <v>0</v>
      </c>
      <c r="T2706" s="20">
        <f>Ugovori_OPULJP[[#This Row],[Bespovratna sredstva - Ukupno (EU+Nac) HRK
= Ukupna ugovorena vrijednost bespovratnih sredstava]]+Ugovori_OPULJP[[#This Row],[Javni doprinos korisnika - HRK]]+Ugovori_OPULJP[[#This Row],[Privatni doprinos korisnika - HRK]]</f>
        <v>1600000</v>
      </c>
      <c r="U2706" s="17" t="s">
        <v>8598</v>
      </c>
      <c r="V2706" s="17" t="s">
        <v>8599</v>
      </c>
      <c r="W2706" s="41" t="s">
        <v>9368</v>
      </c>
      <c r="X2706" s="35" t="s">
        <v>8951</v>
      </c>
      <c r="Y2706" s="11"/>
    </row>
    <row r="2707" spans="1:25" ht="140.25" x14ac:dyDescent="0.2">
      <c r="A2707" s="33" t="s">
        <v>9369</v>
      </c>
      <c r="B2707" s="36" t="s">
        <v>8594</v>
      </c>
      <c r="C2707" s="35" t="s">
        <v>8948</v>
      </c>
      <c r="D2707" s="35" t="s">
        <v>9360</v>
      </c>
      <c r="E2707" s="17" t="s">
        <v>231</v>
      </c>
      <c r="F2707" s="37" t="s">
        <v>9370</v>
      </c>
      <c r="G2707" s="37" t="s">
        <v>8967</v>
      </c>
      <c r="H2707" s="19">
        <v>43342</v>
      </c>
      <c r="I2707" s="19">
        <v>43799</v>
      </c>
      <c r="J2707" s="19" t="str">
        <f ca="1">IF(Ugovori_OPULJP[[#This Row],[DATUM ZAVRŠETKA OPERACIJE]]&lt;TODAY(),"završen","u provedbi")</f>
        <v>završen</v>
      </c>
      <c r="K2707" s="18" t="s">
        <v>128</v>
      </c>
      <c r="L2707" s="18" t="s">
        <v>128</v>
      </c>
      <c r="M2707" s="42">
        <v>0.85</v>
      </c>
      <c r="N2707" s="42">
        <v>0.15</v>
      </c>
      <c r="O2707" s="27">
        <f>Ugovori_OPULJP[[#This Row],[Bespovratna sredstva - Ukupno (EU+Nac) HRK
= Ukupna ugovorena vrijednost bespovratnih sredstava]]*Ugovori_OPULJP[[#This Row],[EU STOPA SUFINANCIRANJA %
EU CO-FINANCING RATE %]]</f>
        <v>511780.65649999998</v>
      </c>
      <c r="P2707" s="27">
        <f>Ugovori_OPULJP[[#This Row],[Bespovratna sredstva - Ukupno (EU+Nac) HRK
= Ukupna ugovorena vrijednost bespovratnih sredstava]]*Ugovori_OPULJP[[#This Row],[STOPA NACIONALNOG SUFINANCIRANJA %]]</f>
        <v>90314.233500000002</v>
      </c>
      <c r="Q2707" s="27">
        <v>602094.89</v>
      </c>
      <c r="R2707" s="27">
        <v>0</v>
      </c>
      <c r="S2707" s="27">
        <v>0</v>
      </c>
      <c r="T2707" s="20">
        <f>Ugovori_OPULJP[[#This Row],[Bespovratna sredstva - Ukupno (EU+Nac) HRK
= Ukupna ugovorena vrijednost bespovratnih sredstava]]+Ugovori_OPULJP[[#This Row],[Javni doprinos korisnika - HRK]]+Ugovori_OPULJP[[#This Row],[Privatni doprinos korisnika - HRK]]</f>
        <v>602094.89</v>
      </c>
      <c r="U2707" s="17" t="s">
        <v>8598</v>
      </c>
      <c r="V2707" s="17" t="s">
        <v>8599</v>
      </c>
      <c r="W2707" s="41" t="s">
        <v>9371</v>
      </c>
      <c r="X2707" s="35" t="s">
        <v>8951</v>
      </c>
      <c r="Y2707" s="11"/>
    </row>
    <row r="2708" spans="1:25" ht="255" x14ac:dyDescent="0.2">
      <c r="A2708" s="33" t="s">
        <v>9372</v>
      </c>
      <c r="B2708" s="36" t="s">
        <v>8594</v>
      </c>
      <c r="C2708" s="35" t="s">
        <v>8948</v>
      </c>
      <c r="D2708" s="35" t="s">
        <v>9360</v>
      </c>
      <c r="E2708" s="17" t="s">
        <v>231</v>
      </c>
      <c r="F2708" s="37" t="s">
        <v>9373</v>
      </c>
      <c r="G2708" s="37" t="s">
        <v>331</v>
      </c>
      <c r="H2708" s="19">
        <v>43342</v>
      </c>
      <c r="I2708" s="19">
        <v>43799</v>
      </c>
      <c r="J2708" s="19" t="str">
        <f ca="1">IF(Ugovori_OPULJP[[#This Row],[DATUM ZAVRŠETKA OPERACIJE]]&lt;TODAY(),"završen","u provedbi")</f>
        <v>završen</v>
      </c>
      <c r="K2708" s="18" t="s">
        <v>128</v>
      </c>
      <c r="L2708" s="18" t="s">
        <v>128</v>
      </c>
      <c r="M2708" s="42">
        <v>0.85</v>
      </c>
      <c r="N2708" s="42">
        <v>0.15</v>
      </c>
      <c r="O2708" s="27">
        <f>Ugovori_OPULJP[[#This Row],[Bespovratna sredstva - Ukupno (EU+Nac) HRK
= Ukupna ugovorena vrijednost bespovratnih sredstava]]*Ugovori_OPULJP[[#This Row],[EU STOPA SUFINANCIRANJA %
EU CO-FINANCING RATE %]]</f>
        <v>849379.95050000004</v>
      </c>
      <c r="P2708" s="27">
        <f>Ugovori_OPULJP[[#This Row],[Bespovratna sredstva - Ukupno (EU+Nac) HRK
= Ukupna ugovorena vrijednost bespovratnih sredstava]]*Ugovori_OPULJP[[#This Row],[STOPA NACIONALNOG SUFINANCIRANJA %]]</f>
        <v>149890.57949999999</v>
      </c>
      <c r="Q2708" s="27">
        <v>999270.53</v>
      </c>
      <c r="R2708" s="27">
        <v>0</v>
      </c>
      <c r="S2708" s="27">
        <v>0</v>
      </c>
      <c r="T2708" s="20">
        <f>Ugovori_OPULJP[[#This Row],[Bespovratna sredstva - Ukupno (EU+Nac) HRK
= Ukupna ugovorena vrijednost bespovratnih sredstava]]+Ugovori_OPULJP[[#This Row],[Javni doprinos korisnika - HRK]]+Ugovori_OPULJP[[#This Row],[Privatni doprinos korisnika - HRK]]</f>
        <v>999270.53</v>
      </c>
      <c r="U2708" s="17" t="s">
        <v>8598</v>
      </c>
      <c r="V2708" s="17" t="s">
        <v>8599</v>
      </c>
      <c r="W2708" s="41" t="s">
        <v>9374</v>
      </c>
      <c r="X2708" s="35" t="s">
        <v>8951</v>
      </c>
      <c r="Y2708" s="11"/>
    </row>
    <row r="2709" spans="1:25" ht="280.5" x14ac:dyDescent="0.2">
      <c r="A2709" s="33" t="s">
        <v>9375</v>
      </c>
      <c r="B2709" s="36" t="s">
        <v>8594</v>
      </c>
      <c r="C2709" s="35" t="s">
        <v>8948</v>
      </c>
      <c r="D2709" s="35" t="s">
        <v>9360</v>
      </c>
      <c r="E2709" s="17" t="s">
        <v>231</v>
      </c>
      <c r="F2709" s="37" t="s">
        <v>8997</v>
      </c>
      <c r="G2709" s="37" t="s">
        <v>8987</v>
      </c>
      <c r="H2709" s="19">
        <v>43342</v>
      </c>
      <c r="I2709" s="19">
        <v>43799</v>
      </c>
      <c r="J2709" s="19" t="str">
        <f ca="1">IF(Ugovori_OPULJP[[#This Row],[DATUM ZAVRŠETKA OPERACIJE]]&lt;TODAY(),"završen","u provedbi")</f>
        <v>završen</v>
      </c>
      <c r="K2709" s="18" t="s">
        <v>209</v>
      </c>
      <c r="L2709" s="18" t="s">
        <v>209</v>
      </c>
      <c r="M2709" s="42">
        <v>0.85</v>
      </c>
      <c r="N2709" s="42">
        <v>0.15</v>
      </c>
      <c r="O2709" s="27">
        <f>Ugovori_OPULJP[[#This Row],[Bespovratna sredstva - Ukupno (EU+Nac) HRK
= Ukupna ugovorena vrijednost bespovratnih sredstava]]*Ugovori_OPULJP[[#This Row],[EU STOPA SUFINANCIRANJA %
EU CO-FINANCING RATE %]]</f>
        <v>519979.68000000005</v>
      </c>
      <c r="P2709" s="27">
        <f>Ugovori_OPULJP[[#This Row],[Bespovratna sredstva - Ukupno (EU+Nac) HRK
= Ukupna ugovorena vrijednost bespovratnih sredstava]]*Ugovori_OPULJP[[#This Row],[STOPA NACIONALNOG SUFINANCIRANJA %]]</f>
        <v>91761.12000000001</v>
      </c>
      <c r="Q2709" s="27">
        <v>611740.80000000005</v>
      </c>
      <c r="R2709" s="27">
        <v>0</v>
      </c>
      <c r="S2709" s="27">
        <v>0</v>
      </c>
      <c r="T2709" s="20">
        <f>Ugovori_OPULJP[[#This Row],[Bespovratna sredstva - Ukupno (EU+Nac) HRK
= Ukupna ugovorena vrijednost bespovratnih sredstava]]+Ugovori_OPULJP[[#This Row],[Javni doprinos korisnika - HRK]]+Ugovori_OPULJP[[#This Row],[Privatni doprinos korisnika - HRK]]</f>
        <v>611740.80000000005</v>
      </c>
      <c r="U2709" s="17" t="s">
        <v>8598</v>
      </c>
      <c r="V2709" s="17" t="s">
        <v>8599</v>
      </c>
      <c r="W2709" s="41" t="s">
        <v>9376</v>
      </c>
      <c r="X2709" s="35" t="s">
        <v>8951</v>
      </c>
      <c r="Y2709" s="11"/>
    </row>
    <row r="2710" spans="1:25" ht="34.5" customHeight="1" x14ac:dyDescent="0.2">
      <c r="A2710" s="33" t="s">
        <v>9377</v>
      </c>
      <c r="B2710" s="36" t="s">
        <v>8594</v>
      </c>
      <c r="C2710" s="35" t="s">
        <v>8948</v>
      </c>
      <c r="D2710" s="35" t="s">
        <v>9360</v>
      </c>
      <c r="E2710" s="17" t="s">
        <v>231</v>
      </c>
      <c r="F2710" s="37" t="s">
        <v>12951</v>
      </c>
      <c r="G2710" s="37" t="s">
        <v>794</v>
      </c>
      <c r="H2710" s="19">
        <v>43342</v>
      </c>
      <c r="I2710" s="19">
        <v>43799</v>
      </c>
      <c r="J2710" s="19" t="str">
        <f ca="1">IF(Ugovori_OPULJP[[#This Row],[DATUM ZAVRŠETKA OPERACIJE]]&lt;TODAY(),"završen","u provedbi")</f>
        <v>završen</v>
      </c>
      <c r="K2710" s="18" t="s">
        <v>556</v>
      </c>
      <c r="L2710" s="18" t="s">
        <v>556</v>
      </c>
      <c r="M2710" s="42">
        <v>0.85</v>
      </c>
      <c r="N2710" s="42">
        <v>0.15</v>
      </c>
      <c r="O2710" s="27">
        <f>Ugovori_OPULJP[[#This Row],[Bespovratna sredstva - Ukupno (EU+Nac) HRK
= Ukupna ugovorena vrijednost bespovratnih sredstava]]*Ugovori_OPULJP[[#This Row],[EU STOPA SUFINANCIRANJA %
EU CO-FINANCING RATE %]]</f>
        <v>1415676.2409999999</v>
      </c>
      <c r="P2710" s="27">
        <f>Ugovori_OPULJP[[#This Row],[Bespovratna sredstva - Ukupno (EU+Nac) HRK
= Ukupna ugovorena vrijednost bespovratnih sredstava]]*Ugovori_OPULJP[[#This Row],[STOPA NACIONALNOG SUFINANCIRANJA %]]</f>
        <v>249825.21899999998</v>
      </c>
      <c r="Q2710" s="27">
        <v>1665501.46</v>
      </c>
      <c r="R2710" s="27">
        <v>0</v>
      </c>
      <c r="S2710" s="27">
        <v>0</v>
      </c>
      <c r="T2710" s="20">
        <f>Ugovori_OPULJP[[#This Row],[Bespovratna sredstva - Ukupno (EU+Nac) HRK
= Ukupna ugovorena vrijednost bespovratnih sredstava]]+Ugovori_OPULJP[[#This Row],[Javni doprinos korisnika - HRK]]+Ugovori_OPULJP[[#This Row],[Privatni doprinos korisnika - HRK]]</f>
        <v>1665501.46</v>
      </c>
      <c r="U2710" s="17" t="s">
        <v>8598</v>
      </c>
      <c r="V2710" s="17" t="s">
        <v>8599</v>
      </c>
      <c r="W2710" s="41" t="s">
        <v>9378</v>
      </c>
      <c r="X2710" s="35" t="s">
        <v>8951</v>
      </c>
      <c r="Y2710" s="11"/>
    </row>
    <row r="2711" spans="1:25" ht="216.75" x14ac:dyDescent="0.2">
      <c r="A2711" s="33" t="s">
        <v>9379</v>
      </c>
      <c r="B2711" s="34" t="s">
        <v>8594</v>
      </c>
      <c r="C2711" s="35" t="s">
        <v>8948</v>
      </c>
      <c r="D2711" s="35" t="s">
        <v>9360</v>
      </c>
      <c r="E2711" s="17" t="s">
        <v>231</v>
      </c>
      <c r="F2711" s="37" t="s">
        <v>9380</v>
      </c>
      <c r="G2711" s="37" t="s">
        <v>761</v>
      </c>
      <c r="H2711" s="19">
        <v>43342</v>
      </c>
      <c r="I2711" s="19">
        <v>43799</v>
      </c>
      <c r="J2711" s="19" t="str">
        <f ca="1">IF(Ugovori_OPULJP[[#This Row],[DATUM ZAVRŠETKA OPERACIJE]]&lt;TODAY(),"završen","u provedbi")</f>
        <v>završen</v>
      </c>
      <c r="K2711" s="18" t="s">
        <v>556</v>
      </c>
      <c r="L2711" s="18" t="s">
        <v>556</v>
      </c>
      <c r="M2711" s="42">
        <v>0.85</v>
      </c>
      <c r="N2711" s="42">
        <v>0.15</v>
      </c>
      <c r="O2711" s="27">
        <f>Ugovori_OPULJP[[#This Row],[Bespovratna sredstva - Ukupno (EU+Nac) HRK
= Ukupna ugovorena vrijednost bespovratnih sredstava]]*Ugovori_OPULJP[[#This Row],[EU STOPA SUFINANCIRANJA %
EU CO-FINANCING RATE %]]</f>
        <v>686344.179</v>
      </c>
      <c r="P2711" s="27">
        <f>Ugovori_OPULJP[[#This Row],[Bespovratna sredstva - Ukupno (EU+Nac) HRK
= Ukupna ugovorena vrijednost bespovratnih sredstava]]*Ugovori_OPULJP[[#This Row],[STOPA NACIONALNOG SUFINANCIRANJA %]]</f>
        <v>121119.56099999999</v>
      </c>
      <c r="Q2711" s="27">
        <v>807463.74</v>
      </c>
      <c r="R2711" s="27">
        <v>0</v>
      </c>
      <c r="S2711" s="27">
        <v>0</v>
      </c>
      <c r="T2711" s="20">
        <f>Ugovori_OPULJP[[#This Row],[Bespovratna sredstva - Ukupno (EU+Nac) HRK
= Ukupna ugovorena vrijednost bespovratnih sredstava]]+Ugovori_OPULJP[[#This Row],[Javni doprinos korisnika - HRK]]+Ugovori_OPULJP[[#This Row],[Privatni doprinos korisnika - HRK]]</f>
        <v>807463.74</v>
      </c>
      <c r="U2711" s="17" t="s">
        <v>8598</v>
      </c>
      <c r="V2711" s="17" t="s">
        <v>8599</v>
      </c>
      <c r="W2711" s="41" t="s">
        <v>9381</v>
      </c>
      <c r="X2711" s="35" t="s">
        <v>8951</v>
      </c>
      <c r="Y2711" s="11"/>
    </row>
    <row r="2712" spans="1:25" ht="280.5" x14ac:dyDescent="0.2">
      <c r="A2712" s="28" t="s">
        <v>9382</v>
      </c>
      <c r="B2712" s="24" t="s">
        <v>8594</v>
      </c>
      <c r="C2712" s="21" t="s">
        <v>8948</v>
      </c>
      <c r="D2712" s="21" t="s">
        <v>9383</v>
      </c>
      <c r="E2712" s="44" t="s">
        <v>231</v>
      </c>
      <c r="F2712" s="23" t="s">
        <v>9384</v>
      </c>
      <c r="G2712" s="23" t="s">
        <v>31</v>
      </c>
      <c r="H2712" s="29">
        <v>44075</v>
      </c>
      <c r="I2712" s="29">
        <v>44805</v>
      </c>
      <c r="J2712" s="29" t="str">
        <f ca="1">IF(Ugovori_OPULJP[[#This Row],[DATUM ZAVRŠETKA OPERACIJE]]&lt;TODAY(),"završen","u provedbi")</f>
        <v>u provedbi</v>
      </c>
      <c r="K2712" s="22" t="s">
        <v>31</v>
      </c>
      <c r="L2712" s="22" t="s">
        <v>31</v>
      </c>
      <c r="M2712" s="42">
        <v>0.85</v>
      </c>
      <c r="N2712" s="42">
        <v>0.15</v>
      </c>
      <c r="O2712" s="27">
        <f>Ugovori_OPULJP[[#This Row],[Bespovratna sredstva - Ukupno (EU+Nac) HRK
= Ukupna ugovorena vrijednost bespovratnih sredstava]]*Ugovori_OPULJP[[#This Row],[EU STOPA SUFINANCIRANJA %
EU CO-FINANCING RATE %]]</f>
        <v>1178866.1305</v>
      </c>
      <c r="P2712" s="27">
        <f>Ugovori_OPULJP[[#This Row],[Bespovratna sredstva - Ukupno (EU+Nac) HRK
= Ukupna ugovorena vrijednost bespovratnih sredstava]]*Ugovori_OPULJP[[#This Row],[STOPA NACIONALNOG SUFINANCIRANJA %]]</f>
        <v>208035.19950000002</v>
      </c>
      <c r="Q2712" s="20">
        <v>1386901.33</v>
      </c>
      <c r="R2712" s="20">
        <v>1386901.33</v>
      </c>
      <c r="S2712" s="27">
        <v>0</v>
      </c>
      <c r="T2712" s="20">
        <f>Ugovori_OPULJP[[#This Row],[Bespovratna sredstva - Ukupno (EU+Nac) HRK
= Ukupna ugovorena vrijednost bespovratnih sredstava]]+Ugovori_OPULJP[[#This Row],[Javni doprinos korisnika - HRK]]+Ugovori_OPULJP[[#This Row],[Privatni doprinos korisnika - HRK]]</f>
        <v>2773802.66</v>
      </c>
      <c r="U2712" s="17" t="s">
        <v>8598</v>
      </c>
      <c r="V2712" s="44" t="s">
        <v>8599</v>
      </c>
      <c r="W2712" s="30" t="s">
        <v>9385</v>
      </c>
      <c r="X2712" s="31" t="s">
        <v>8951</v>
      </c>
      <c r="Y2712" s="11"/>
    </row>
    <row r="2713" spans="1:25" ht="165.75" x14ac:dyDescent="0.2">
      <c r="A2713" s="28" t="s">
        <v>9386</v>
      </c>
      <c r="B2713" s="24" t="s">
        <v>8594</v>
      </c>
      <c r="C2713" s="21" t="s">
        <v>8948</v>
      </c>
      <c r="D2713" s="21" t="s">
        <v>9383</v>
      </c>
      <c r="E2713" s="44" t="s">
        <v>231</v>
      </c>
      <c r="F2713" s="23" t="s">
        <v>9387</v>
      </c>
      <c r="G2713" s="23" t="s">
        <v>9388</v>
      </c>
      <c r="H2713" s="29">
        <v>44075</v>
      </c>
      <c r="I2713" s="29">
        <v>44805</v>
      </c>
      <c r="J2713" s="29" t="str">
        <f ca="1">IF(Ugovori_OPULJP[[#This Row],[DATUM ZAVRŠETKA OPERACIJE]]&lt;TODAY(),"završen","u provedbi")</f>
        <v>u provedbi</v>
      </c>
      <c r="K2713" s="22" t="s">
        <v>354</v>
      </c>
      <c r="L2713" s="22" t="s">
        <v>354</v>
      </c>
      <c r="M2713" s="42">
        <v>0.85</v>
      </c>
      <c r="N2713" s="42">
        <v>0.15</v>
      </c>
      <c r="O2713" s="27">
        <f>Ugovori_OPULJP[[#This Row],[Bespovratna sredstva - Ukupno (EU+Nac) HRK
= Ukupna ugovorena vrijednost bespovratnih sredstava]]*Ugovori_OPULJP[[#This Row],[EU STOPA SUFINANCIRANJA %
EU CO-FINANCING RATE %]]</f>
        <v>331500</v>
      </c>
      <c r="P2713" s="27">
        <f>Ugovori_OPULJP[[#This Row],[Bespovratna sredstva - Ukupno (EU+Nac) HRK
= Ukupna ugovorena vrijednost bespovratnih sredstava]]*Ugovori_OPULJP[[#This Row],[STOPA NACIONALNOG SUFINANCIRANJA %]]</f>
        <v>58500</v>
      </c>
      <c r="Q2713" s="20">
        <v>390000</v>
      </c>
      <c r="R2713" s="27">
        <v>43368.56</v>
      </c>
      <c r="S2713" s="27">
        <v>0</v>
      </c>
      <c r="T2713" s="20">
        <f>Ugovori_OPULJP[[#This Row],[Bespovratna sredstva - Ukupno (EU+Nac) HRK
= Ukupna ugovorena vrijednost bespovratnih sredstava]]+Ugovori_OPULJP[[#This Row],[Javni doprinos korisnika - HRK]]+Ugovori_OPULJP[[#This Row],[Privatni doprinos korisnika - HRK]]</f>
        <v>433368.56</v>
      </c>
      <c r="U2713" s="17" t="s">
        <v>8598</v>
      </c>
      <c r="V2713" s="44" t="s">
        <v>8599</v>
      </c>
      <c r="W2713" s="30" t="s">
        <v>9389</v>
      </c>
      <c r="X2713" s="31" t="s">
        <v>8951</v>
      </c>
      <c r="Y2713" s="11"/>
    </row>
    <row r="2714" spans="1:25" ht="191.25" x14ac:dyDescent="0.2">
      <c r="A2714" s="55" t="s">
        <v>9390</v>
      </c>
      <c r="B2714" s="24" t="s">
        <v>8594</v>
      </c>
      <c r="C2714" s="21" t="s">
        <v>8948</v>
      </c>
      <c r="D2714" s="56" t="s">
        <v>9391</v>
      </c>
      <c r="E2714" s="44" t="s">
        <v>231</v>
      </c>
      <c r="F2714" s="23" t="s">
        <v>9392</v>
      </c>
      <c r="G2714" s="23" t="s">
        <v>2320</v>
      </c>
      <c r="H2714" s="29">
        <v>44386</v>
      </c>
      <c r="I2714" s="29">
        <v>44753</v>
      </c>
      <c r="J2714" s="29" t="str">
        <f ca="1">IF(Ugovori_OPULJP[[#This Row],[DATUM ZAVRŠETKA OPERACIJE]]&lt;TODAY(),"završen","u provedbi")</f>
        <v>završen</v>
      </c>
      <c r="K2714" s="43" t="s">
        <v>82</v>
      </c>
      <c r="L2714" s="18" t="s">
        <v>82</v>
      </c>
      <c r="M2714" s="42">
        <v>0.85</v>
      </c>
      <c r="N2714" s="42">
        <v>0.15</v>
      </c>
      <c r="O2714" s="27">
        <f>Ugovori_OPULJP[[#This Row],[Bespovratna sredstva - Ukupno (EU+Nac) HRK
= Ukupna ugovorena vrijednost bespovratnih sredstava]]*Ugovori_OPULJP[[#This Row],[EU STOPA SUFINANCIRANJA %
EU CO-FINANCING RATE %]]</f>
        <v>1374683.121</v>
      </c>
      <c r="P2714" s="27">
        <f>Ugovori_OPULJP[[#This Row],[Bespovratna sredstva - Ukupno (EU+Nac) HRK
= Ukupna ugovorena vrijednost bespovratnih sredstava]]*Ugovori_OPULJP[[#This Row],[STOPA NACIONALNOG SUFINANCIRANJA %]]</f>
        <v>242591.139</v>
      </c>
      <c r="Q2714" s="20">
        <v>1617274.26</v>
      </c>
      <c r="R2714" s="27">
        <v>285401.34000000008</v>
      </c>
      <c r="S2714" s="27">
        <v>0</v>
      </c>
      <c r="T2714" s="20">
        <f>Ugovori_OPULJP[[#This Row],[Bespovratna sredstva - Ukupno (EU+Nac) HRK
= Ukupna ugovorena vrijednost bespovratnih sredstava]]+Ugovori_OPULJP[[#This Row],[Javni doprinos korisnika - HRK]]+Ugovori_OPULJP[[#This Row],[Privatni doprinos korisnika - HRK]]</f>
        <v>1902675.6</v>
      </c>
      <c r="U2714" s="44" t="s">
        <v>8598</v>
      </c>
      <c r="V2714" s="44" t="s">
        <v>8599</v>
      </c>
      <c r="W2714" s="30" t="s">
        <v>9393</v>
      </c>
      <c r="X2714" s="31" t="s">
        <v>8951</v>
      </c>
      <c r="Y2714" s="11"/>
    </row>
    <row r="2715" spans="1:25" ht="242.25" x14ac:dyDescent="0.2">
      <c r="A2715" s="28" t="s">
        <v>9394</v>
      </c>
      <c r="B2715" s="24" t="s">
        <v>8594</v>
      </c>
      <c r="C2715" s="21" t="s">
        <v>8948</v>
      </c>
      <c r="D2715" s="56" t="s">
        <v>9391</v>
      </c>
      <c r="E2715" s="44" t="s">
        <v>231</v>
      </c>
      <c r="F2715" s="23" t="s">
        <v>9395</v>
      </c>
      <c r="G2715" s="23" t="s">
        <v>1623</v>
      </c>
      <c r="H2715" s="29">
        <v>44440</v>
      </c>
      <c r="I2715" s="29">
        <v>44805</v>
      </c>
      <c r="J2715" s="29" t="str">
        <f ca="1">IF(Ugovori_OPULJP[[#This Row],[DATUM ZAVRŠETKA OPERACIJE]]&lt;TODAY(),"završen","u provedbi")</f>
        <v>u provedbi</v>
      </c>
      <c r="K2715" s="43" t="s">
        <v>324</v>
      </c>
      <c r="L2715" s="43" t="s">
        <v>324</v>
      </c>
      <c r="M2715" s="42">
        <v>0.85</v>
      </c>
      <c r="N2715" s="42">
        <v>0.15</v>
      </c>
      <c r="O2715" s="27">
        <f>Ugovori_OPULJP[[#This Row],[Bespovratna sredstva - Ukupno (EU+Nac) HRK
= Ukupna ugovorena vrijednost bespovratnih sredstava]]*Ugovori_OPULJP[[#This Row],[EU STOPA SUFINANCIRANJA %
EU CO-FINANCING RATE %]]</f>
        <v>554494.03200000001</v>
      </c>
      <c r="P2715" s="27">
        <f>Ugovori_OPULJP[[#This Row],[Bespovratna sredstva - Ukupno (EU+Nac) HRK
= Ukupna ugovorena vrijednost bespovratnih sredstava]]*Ugovori_OPULJP[[#This Row],[STOPA NACIONALNOG SUFINANCIRANJA %]]</f>
        <v>97851.888000000006</v>
      </c>
      <c r="Q2715" s="20">
        <v>652345.92000000004</v>
      </c>
      <c r="R2715" s="27">
        <v>72482.880000000005</v>
      </c>
      <c r="S2715" s="27">
        <v>0</v>
      </c>
      <c r="T2715" s="20">
        <f>Ugovori_OPULJP[[#This Row],[Bespovratna sredstva - Ukupno (EU+Nac) HRK
= Ukupna ugovorena vrijednost bespovratnih sredstava]]+Ugovori_OPULJP[[#This Row],[Javni doprinos korisnika - HRK]]+Ugovori_OPULJP[[#This Row],[Privatni doprinos korisnika - HRK]]</f>
        <v>724828.8</v>
      </c>
      <c r="U2715" s="44" t="s">
        <v>8598</v>
      </c>
      <c r="V2715" s="44" t="s">
        <v>8599</v>
      </c>
      <c r="W2715" s="30" t="s">
        <v>9396</v>
      </c>
      <c r="X2715" s="31" t="s">
        <v>8951</v>
      </c>
      <c r="Y2715" s="11"/>
    </row>
    <row r="2716" spans="1:25" ht="216.75" x14ac:dyDescent="0.2">
      <c r="A2716" s="28" t="s">
        <v>9397</v>
      </c>
      <c r="B2716" s="24" t="s">
        <v>8594</v>
      </c>
      <c r="C2716" s="21" t="s">
        <v>8948</v>
      </c>
      <c r="D2716" s="56" t="s">
        <v>9391</v>
      </c>
      <c r="E2716" s="44" t="s">
        <v>231</v>
      </c>
      <c r="F2716" s="23" t="s">
        <v>9398</v>
      </c>
      <c r="G2716" s="23" t="s">
        <v>9399</v>
      </c>
      <c r="H2716" s="29">
        <v>44421</v>
      </c>
      <c r="I2716" s="29">
        <v>44789</v>
      </c>
      <c r="J2716" s="29" t="str">
        <f ca="1">IF(Ugovori_OPULJP[[#This Row],[DATUM ZAVRŠETKA OPERACIJE]]&lt;TODAY(),"završen","u provedbi")</f>
        <v>u provedbi</v>
      </c>
      <c r="K2716" s="43" t="s">
        <v>402</v>
      </c>
      <c r="L2716" s="18" t="s">
        <v>402</v>
      </c>
      <c r="M2716" s="42">
        <v>0.85</v>
      </c>
      <c r="N2716" s="42">
        <v>0.15</v>
      </c>
      <c r="O2716" s="27">
        <f>Ugovori_OPULJP[[#This Row],[Bespovratna sredstva - Ukupno (EU+Nac) HRK
= Ukupna ugovorena vrijednost bespovratnih sredstava]]*Ugovori_OPULJP[[#This Row],[EU STOPA SUFINANCIRANJA %
EU CO-FINANCING RATE %]]</f>
        <v>3273055.05</v>
      </c>
      <c r="P2716" s="27">
        <f>Ugovori_OPULJP[[#This Row],[Bespovratna sredstva - Ukupno (EU+Nac) HRK
= Ukupna ugovorena vrijednost bespovratnih sredstava]]*Ugovori_OPULJP[[#This Row],[STOPA NACIONALNOG SUFINANCIRANJA %]]</f>
        <v>577597.94999999995</v>
      </c>
      <c r="Q2716" s="20">
        <v>3850653</v>
      </c>
      <c r="R2716" s="27">
        <v>679527</v>
      </c>
      <c r="S2716" s="27">
        <v>0</v>
      </c>
      <c r="T2716" s="20">
        <f>Ugovori_OPULJP[[#This Row],[Bespovratna sredstva - Ukupno (EU+Nac) HRK
= Ukupna ugovorena vrijednost bespovratnih sredstava]]+Ugovori_OPULJP[[#This Row],[Javni doprinos korisnika - HRK]]+Ugovori_OPULJP[[#This Row],[Privatni doprinos korisnika - HRK]]</f>
        <v>4530180</v>
      </c>
      <c r="U2716" s="44" t="s">
        <v>8598</v>
      </c>
      <c r="V2716" s="44" t="s">
        <v>8599</v>
      </c>
      <c r="W2716" s="30" t="s">
        <v>9400</v>
      </c>
      <c r="X2716" s="31" t="s">
        <v>8951</v>
      </c>
      <c r="Y2716" s="11"/>
    </row>
    <row r="2717" spans="1:25" ht="165.75" x14ac:dyDescent="0.2">
      <c r="A2717" s="28" t="s">
        <v>9401</v>
      </c>
      <c r="B2717" s="24" t="s">
        <v>8594</v>
      </c>
      <c r="C2717" s="21" t="s">
        <v>8948</v>
      </c>
      <c r="D2717" s="56" t="s">
        <v>9391</v>
      </c>
      <c r="E2717" s="44" t="s">
        <v>231</v>
      </c>
      <c r="F2717" s="23" t="s">
        <v>9402</v>
      </c>
      <c r="G2717" s="23" t="s">
        <v>9403</v>
      </c>
      <c r="H2717" s="29">
        <v>44433</v>
      </c>
      <c r="I2717" s="29">
        <v>44798</v>
      </c>
      <c r="J2717" s="29" t="str">
        <f ca="1">IF(Ugovori_OPULJP[[#This Row],[DATUM ZAVRŠETKA OPERACIJE]]&lt;TODAY(),"završen","u provedbi")</f>
        <v>u provedbi</v>
      </c>
      <c r="K2717" s="22" t="s">
        <v>153</v>
      </c>
      <c r="L2717" s="18" t="s">
        <v>153</v>
      </c>
      <c r="M2717" s="42">
        <v>0.85</v>
      </c>
      <c r="N2717" s="42">
        <v>0.15</v>
      </c>
      <c r="O2717" s="27">
        <f>Ugovori_OPULJP[[#This Row],[Bespovratna sredstva - Ukupno (EU+Nac) HRK
= Ukupna ugovorena vrijednost bespovratnih sredstava]]*Ugovori_OPULJP[[#This Row],[EU STOPA SUFINANCIRANJA %
EU CO-FINANCING RATE %]]</f>
        <v>752802.66149999993</v>
      </c>
      <c r="P2717" s="27">
        <f>Ugovori_OPULJP[[#This Row],[Bespovratna sredstva - Ukupno (EU+Nac) HRK
= Ukupna ugovorena vrijednost bespovratnih sredstava]]*Ugovori_OPULJP[[#This Row],[STOPA NACIONALNOG SUFINANCIRANJA %]]</f>
        <v>132847.52849999999</v>
      </c>
      <c r="Q2717" s="20">
        <v>885650.19</v>
      </c>
      <c r="R2717" s="27">
        <v>156291.21000000008</v>
      </c>
      <c r="S2717" s="27">
        <v>0</v>
      </c>
      <c r="T2717" s="20">
        <f>Ugovori_OPULJP[[#This Row],[Bespovratna sredstva - Ukupno (EU+Nac) HRK
= Ukupna ugovorena vrijednost bespovratnih sredstava]]+Ugovori_OPULJP[[#This Row],[Javni doprinos korisnika - HRK]]+Ugovori_OPULJP[[#This Row],[Privatni doprinos korisnika - HRK]]</f>
        <v>1041941.4</v>
      </c>
      <c r="U2717" s="44" t="s">
        <v>8598</v>
      </c>
      <c r="V2717" s="44" t="s">
        <v>8599</v>
      </c>
      <c r="W2717" s="30" t="s">
        <v>9404</v>
      </c>
      <c r="X2717" s="31" t="s">
        <v>8951</v>
      </c>
      <c r="Y2717" s="11"/>
    </row>
    <row r="2718" spans="1:25" ht="280.5" x14ac:dyDescent="0.2">
      <c r="A2718" s="28" t="s">
        <v>9405</v>
      </c>
      <c r="B2718" s="24" t="s">
        <v>8594</v>
      </c>
      <c r="C2718" s="21" t="s">
        <v>8948</v>
      </c>
      <c r="D2718" s="56" t="s">
        <v>9391</v>
      </c>
      <c r="E2718" s="44" t="s">
        <v>231</v>
      </c>
      <c r="F2718" s="23" t="s">
        <v>9406</v>
      </c>
      <c r="G2718" s="23" t="s">
        <v>9192</v>
      </c>
      <c r="H2718" s="29">
        <v>44438</v>
      </c>
      <c r="I2718" s="29">
        <v>44803</v>
      </c>
      <c r="J2718" s="29" t="str">
        <f ca="1">IF(Ugovori_OPULJP[[#This Row],[DATUM ZAVRŠETKA OPERACIJE]]&lt;TODAY(),"završen","u provedbi")</f>
        <v>u provedbi</v>
      </c>
      <c r="K2718" s="22" t="s">
        <v>209</v>
      </c>
      <c r="L2718" s="22" t="s">
        <v>209</v>
      </c>
      <c r="M2718" s="42">
        <v>0.85</v>
      </c>
      <c r="N2718" s="42">
        <v>0.15</v>
      </c>
      <c r="O2718" s="27">
        <f>Ugovori_OPULJP[[#This Row],[Bespovratna sredstva - Ukupno (EU+Nac) HRK
= Ukupna ugovorena vrijednost bespovratnih sredstava]]*Ugovori_OPULJP[[#This Row],[EU STOPA SUFINANCIRANJA %
EU CO-FINANCING RATE %]]</f>
        <v>1074332.1869999999</v>
      </c>
      <c r="P2718" s="27">
        <f>Ugovori_OPULJP[[#This Row],[Bespovratna sredstva - Ukupno (EU+Nac) HRK
= Ukupna ugovorena vrijednost bespovratnih sredstava]]*Ugovori_OPULJP[[#This Row],[STOPA NACIONALNOG SUFINANCIRANJA %]]</f>
        <v>189588.033</v>
      </c>
      <c r="Q2718" s="20">
        <v>1263920.22</v>
      </c>
      <c r="R2718" s="27">
        <v>140435.58000000007</v>
      </c>
      <c r="S2718" s="27">
        <v>0</v>
      </c>
      <c r="T2718" s="20">
        <f>Ugovori_OPULJP[[#This Row],[Bespovratna sredstva - Ukupno (EU+Nac) HRK
= Ukupna ugovorena vrijednost bespovratnih sredstava]]+Ugovori_OPULJP[[#This Row],[Javni doprinos korisnika - HRK]]+Ugovori_OPULJP[[#This Row],[Privatni doprinos korisnika - HRK]]</f>
        <v>1404355.8</v>
      </c>
      <c r="U2718" s="44" t="s">
        <v>8598</v>
      </c>
      <c r="V2718" s="44" t="s">
        <v>8599</v>
      </c>
      <c r="W2718" s="30" t="s">
        <v>9407</v>
      </c>
      <c r="X2718" s="31" t="s">
        <v>8951</v>
      </c>
      <c r="Y2718" s="11"/>
    </row>
    <row r="2719" spans="1:25" ht="280.5" x14ac:dyDescent="0.2">
      <c r="A2719" s="28" t="s">
        <v>9408</v>
      </c>
      <c r="B2719" s="24" t="s">
        <v>8594</v>
      </c>
      <c r="C2719" s="21" t="s">
        <v>8948</v>
      </c>
      <c r="D2719" s="56" t="s">
        <v>9391</v>
      </c>
      <c r="E2719" s="44" t="s">
        <v>231</v>
      </c>
      <c r="F2719" s="23" t="s">
        <v>9409</v>
      </c>
      <c r="G2719" s="37" t="s">
        <v>6690</v>
      </c>
      <c r="H2719" s="29">
        <v>44410</v>
      </c>
      <c r="I2719" s="29">
        <v>44775</v>
      </c>
      <c r="J2719" s="29" t="str">
        <f ca="1">IF(Ugovori_OPULJP[[#This Row],[DATUM ZAVRŠETKA OPERACIJE]]&lt;TODAY(),"završen","u provedbi")</f>
        <v>u provedbi</v>
      </c>
      <c r="K2719" s="22" t="s">
        <v>77</v>
      </c>
      <c r="L2719" s="22" t="s">
        <v>77</v>
      </c>
      <c r="M2719" s="42">
        <v>0.85</v>
      </c>
      <c r="N2719" s="42">
        <v>0.15</v>
      </c>
      <c r="O2719" s="27">
        <f>Ugovori_OPULJP[[#This Row],[Bespovratna sredstva - Ukupno (EU+Nac) HRK
= Ukupna ugovorena vrijednost bespovratnih sredstava]]*Ugovori_OPULJP[[#This Row],[EU STOPA SUFINANCIRANJA %
EU CO-FINANCING RATE %]]</f>
        <v>327305.505</v>
      </c>
      <c r="P2719" s="27">
        <f>Ugovori_OPULJP[[#This Row],[Bespovratna sredstva - Ukupno (EU+Nac) HRK
= Ukupna ugovorena vrijednost bespovratnih sredstava]]*Ugovori_OPULJP[[#This Row],[STOPA NACIONALNOG SUFINANCIRANJA %]]</f>
        <v>57759.794999999998</v>
      </c>
      <c r="Q2719" s="20">
        <v>385065.3</v>
      </c>
      <c r="R2719" s="27">
        <f>67952.7</f>
        <v>67952.7</v>
      </c>
      <c r="S2719" s="27">
        <v>0</v>
      </c>
      <c r="T2719" s="20">
        <f>Ugovori_OPULJP[[#This Row],[Bespovratna sredstva - Ukupno (EU+Nac) HRK
= Ukupna ugovorena vrijednost bespovratnih sredstava]]+Ugovori_OPULJP[[#This Row],[Javni doprinos korisnika - HRK]]+Ugovori_OPULJP[[#This Row],[Privatni doprinos korisnika - HRK]]</f>
        <v>453018</v>
      </c>
      <c r="U2719" s="44" t="s">
        <v>8598</v>
      </c>
      <c r="V2719" s="44" t="s">
        <v>8599</v>
      </c>
      <c r="W2719" s="30" t="s">
        <v>9410</v>
      </c>
      <c r="X2719" s="31" t="s">
        <v>8951</v>
      </c>
      <c r="Y2719" s="11"/>
    </row>
    <row r="2720" spans="1:25" ht="191.25" x14ac:dyDescent="0.2">
      <c r="A2720" s="28" t="s">
        <v>9411</v>
      </c>
      <c r="B2720" s="24" t="s">
        <v>8594</v>
      </c>
      <c r="C2720" s="21" t="s">
        <v>8948</v>
      </c>
      <c r="D2720" s="56" t="s">
        <v>9391</v>
      </c>
      <c r="E2720" s="44" t="s">
        <v>231</v>
      </c>
      <c r="F2720" s="23" t="s">
        <v>9412</v>
      </c>
      <c r="G2720" s="37" t="s">
        <v>1913</v>
      </c>
      <c r="H2720" s="29">
        <v>44419</v>
      </c>
      <c r="I2720" s="29">
        <v>44784</v>
      </c>
      <c r="J2720" s="29" t="str">
        <f ca="1">IF(Ugovori_OPULJP[[#This Row],[DATUM ZAVRŠETKA OPERACIJE]]&lt;TODAY(),"završen","u provedbi")</f>
        <v>u provedbi</v>
      </c>
      <c r="K2720" s="22" t="s">
        <v>560</v>
      </c>
      <c r="L2720" s="43" t="s">
        <v>560</v>
      </c>
      <c r="M2720" s="42">
        <v>0.85</v>
      </c>
      <c r="N2720" s="42">
        <v>0.15</v>
      </c>
      <c r="O2720" s="27">
        <f>Ugovori_OPULJP[[#This Row],[Bespovratna sredstva - Ukupno (EU+Nac) HRK
= Ukupna ugovorena vrijednost bespovratnih sredstava]]*Ugovori_OPULJP[[#This Row],[EU STOPA SUFINANCIRANJA %
EU CO-FINANCING RATE %]]</f>
        <v>554494.03200000001</v>
      </c>
      <c r="P2720" s="27">
        <f>Ugovori_OPULJP[[#This Row],[Bespovratna sredstva - Ukupno (EU+Nac) HRK
= Ukupna ugovorena vrijednost bespovratnih sredstava]]*Ugovori_OPULJP[[#This Row],[STOPA NACIONALNOG SUFINANCIRANJA %]]</f>
        <v>97851.888000000006</v>
      </c>
      <c r="Q2720" s="20">
        <v>652345.92000000004</v>
      </c>
      <c r="R2720" s="27">
        <v>72482.880000000005</v>
      </c>
      <c r="S2720" s="27">
        <v>0</v>
      </c>
      <c r="T2720" s="20">
        <f>Ugovori_OPULJP[[#This Row],[Bespovratna sredstva - Ukupno (EU+Nac) HRK
= Ukupna ugovorena vrijednost bespovratnih sredstava]]+Ugovori_OPULJP[[#This Row],[Javni doprinos korisnika - HRK]]+Ugovori_OPULJP[[#This Row],[Privatni doprinos korisnika - HRK]]</f>
        <v>724828.8</v>
      </c>
      <c r="U2720" s="44" t="s">
        <v>8598</v>
      </c>
      <c r="V2720" s="44" t="s">
        <v>8599</v>
      </c>
      <c r="W2720" s="30" t="s">
        <v>9413</v>
      </c>
      <c r="X2720" s="31" t="s">
        <v>8951</v>
      </c>
      <c r="Y2720" s="11"/>
    </row>
    <row r="2721" spans="1:25" ht="255" x14ac:dyDescent="0.2">
      <c r="A2721" s="28" t="s">
        <v>9414</v>
      </c>
      <c r="B2721" s="24" t="s">
        <v>8594</v>
      </c>
      <c r="C2721" s="21" t="s">
        <v>8948</v>
      </c>
      <c r="D2721" s="56" t="s">
        <v>9391</v>
      </c>
      <c r="E2721" s="44" t="s">
        <v>231</v>
      </c>
      <c r="F2721" s="23" t="s">
        <v>9076</v>
      </c>
      <c r="G2721" s="23" t="s">
        <v>1377</v>
      </c>
      <c r="H2721" s="29">
        <v>44397</v>
      </c>
      <c r="I2721" s="29">
        <v>44762</v>
      </c>
      <c r="J2721" s="29" t="str">
        <f ca="1">IF(Ugovori_OPULJP[[#This Row],[DATUM ZAVRŠETKA OPERACIJE]]&lt;TODAY(),"završen","u provedbi")</f>
        <v>u provedbi</v>
      </c>
      <c r="K2721" s="22" t="s">
        <v>184</v>
      </c>
      <c r="L2721" s="43" t="s">
        <v>184</v>
      </c>
      <c r="M2721" s="42">
        <v>0.85</v>
      </c>
      <c r="N2721" s="42">
        <v>0.15</v>
      </c>
      <c r="O2721" s="27">
        <f>Ugovori_OPULJP[[#This Row],[Bespovratna sredstva - Ukupno (EU+Nac) HRK
= Ukupna ugovorena vrijednost bespovratnih sredstava]]*Ugovori_OPULJP[[#This Row],[EU STOPA SUFINANCIRANJA %
EU CO-FINANCING RATE %]]</f>
        <v>1700000</v>
      </c>
      <c r="P2721" s="27">
        <f>Ugovori_OPULJP[[#This Row],[Bespovratna sredstva - Ukupno (EU+Nac) HRK
= Ukupna ugovorena vrijednost bespovratnih sredstava]]*Ugovori_OPULJP[[#This Row],[STOPA NACIONALNOG SUFINANCIRANJA %]]</f>
        <v>300000</v>
      </c>
      <c r="Q2721" s="20">
        <v>2000000</v>
      </c>
      <c r="R2721" s="27">
        <v>446297.20000000019</v>
      </c>
      <c r="S2721" s="27">
        <v>0</v>
      </c>
      <c r="T2721" s="20">
        <f>Ugovori_OPULJP[[#This Row],[Bespovratna sredstva - Ukupno (EU+Nac) HRK
= Ukupna ugovorena vrijednost bespovratnih sredstava]]+Ugovori_OPULJP[[#This Row],[Javni doprinos korisnika - HRK]]+Ugovori_OPULJP[[#This Row],[Privatni doprinos korisnika - HRK]]</f>
        <v>2446297.2000000002</v>
      </c>
      <c r="U2721" s="44" t="s">
        <v>8598</v>
      </c>
      <c r="V2721" s="44" t="s">
        <v>8599</v>
      </c>
      <c r="W2721" s="30" t="s">
        <v>9415</v>
      </c>
      <c r="X2721" s="31" t="s">
        <v>8951</v>
      </c>
      <c r="Y2721" s="11"/>
    </row>
    <row r="2722" spans="1:25" ht="267.75" x14ac:dyDescent="0.2">
      <c r="A2722" s="28" t="s">
        <v>9416</v>
      </c>
      <c r="B2722" s="24" t="s">
        <v>8594</v>
      </c>
      <c r="C2722" s="21" t="s">
        <v>8948</v>
      </c>
      <c r="D2722" s="56" t="s">
        <v>9391</v>
      </c>
      <c r="E2722" s="44" t="s">
        <v>231</v>
      </c>
      <c r="F2722" s="23" t="s">
        <v>9417</v>
      </c>
      <c r="G2722" s="23" t="s">
        <v>9048</v>
      </c>
      <c r="H2722" s="29">
        <v>44440</v>
      </c>
      <c r="I2722" s="29">
        <v>44805</v>
      </c>
      <c r="J2722" s="29" t="str">
        <f ca="1">IF(Ugovori_OPULJP[[#This Row],[DATUM ZAVRŠETKA OPERACIJE]]&lt;TODAY(),"završen","u provedbi")</f>
        <v>u provedbi</v>
      </c>
      <c r="K2722" s="22" t="s">
        <v>102</v>
      </c>
      <c r="L2722" s="22" t="s">
        <v>102</v>
      </c>
      <c r="M2722" s="42">
        <v>0.85</v>
      </c>
      <c r="N2722" s="42">
        <v>0.15</v>
      </c>
      <c r="O2722" s="27">
        <f>Ugovori_OPULJP[[#This Row],[Bespovratna sredstva - Ukupno (EU+Nac) HRK
= Ukupna ugovorena vrijednost bespovratnih sredstava]]*Ugovori_OPULJP[[#This Row],[EU STOPA SUFINANCIRANJA %
EU CO-FINANCING RATE %]]</f>
        <v>1938803.7854999998</v>
      </c>
      <c r="P2722" s="27">
        <f>Ugovori_OPULJP[[#This Row],[Bespovratna sredstva - Ukupno (EU+Nac) HRK
= Ukupna ugovorena vrijednost bespovratnih sredstava]]*Ugovori_OPULJP[[#This Row],[STOPA NACIONALNOG SUFINANCIRANJA %]]</f>
        <v>342141.84449999995</v>
      </c>
      <c r="Q2722" s="20">
        <v>2280945.63</v>
      </c>
      <c r="R2722" s="27">
        <v>120049.77000000002</v>
      </c>
      <c r="S2722" s="27">
        <v>0</v>
      </c>
      <c r="T2722" s="20">
        <f>Ugovori_OPULJP[[#This Row],[Bespovratna sredstva - Ukupno (EU+Nac) HRK
= Ukupna ugovorena vrijednost bespovratnih sredstava]]+Ugovori_OPULJP[[#This Row],[Javni doprinos korisnika - HRK]]+Ugovori_OPULJP[[#This Row],[Privatni doprinos korisnika - HRK]]</f>
        <v>2400995.4</v>
      </c>
      <c r="U2722" s="44" t="s">
        <v>8598</v>
      </c>
      <c r="V2722" s="44" t="s">
        <v>8599</v>
      </c>
      <c r="W2722" s="30" t="s">
        <v>9418</v>
      </c>
      <c r="X2722" s="31" t="s">
        <v>8951</v>
      </c>
      <c r="Y2722" s="11"/>
    </row>
    <row r="2723" spans="1:25" ht="42.75" customHeight="1" x14ac:dyDescent="0.2">
      <c r="A2723" s="28" t="s">
        <v>9419</v>
      </c>
      <c r="B2723" s="24" t="s">
        <v>8594</v>
      </c>
      <c r="C2723" s="21" t="s">
        <v>8948</v>
      </c>
      <c r="D2723" s="56" t="s">
        <v>9391</v>
      </c>
      <c r="E2723" s="44" t="s">
        <v>231</v>
      </c>
      <c r="F2723" s="23" t="s">
        <v>9420</v>
      </c>
      <c r="G2723" s="23" t="s">
        <v>1117</v>
      </c>
      <c r="H2723" s="29">
        <v>44425</v>
      </c>
      <c r="I2723" s="29">
        <v>44790</v>
      </c>
      <c r="J2723" s="29" t="str">
        <f ca="1">IF(Ugovori_OPULJP[[#This Row],[DATUM ZAVRŠETKA OPERACIJE]]&lt;TODAY(),"završen","u provedbi")</f>
        <v>u provedbi</v>
      </c>
      <c r="K2723" s="22" t="s">
        <v>320</v>
      </c>
      <c r="L2723" s="22" t="s">
        <v>320</v>
      </c>
      <c r="M2723" s="42">
        <v>0.85</v>
      </c>
      <c r="N2723" s="42">
        <v>0.15</v>
      </c>
      <c r="O2723" s="27">
        <f>Ugovori_OPULJP[[#This Row],[Bespovratna sredstva - Ukupno (EU+Nac) HRK
= Ukupna ugovorena vrijednost bespovratnih sredstava]]*Ugovori_OPULJP[[#This Row],[EU STOPA SUFINANCIRANJA %
EU CO-FINANCING RATE %]]</f>
        <v>1524858.588</v>
      </c>
      <c r="P2723" s="27">
        <f>Ugovori_OPULJP[[#This Row],[Bespovratna sredstva - Ukupno (EU+Nac) HRK
= Ukupna ugovorena vrijednost bespovratnih sredstava]]*Ugovori_OPULJP[[#This Row],[STOPA NACIONALNOG SUFINANCIRANJA %]]</f>
        <v>269092.69199999998</v>
      </c>
      <c r="Q2723" s="20">
        <v>1793951.28</v>
      </c>
      <c r="R2723" s="27">
        <v>199327.91999999993</v>
      </c>
      <c r="S2723" s="27">
        <v>0</v>
      </c>
      <c r="T2723" s="20">
        <f>Ugovori_OPULJP[[#This Row],[Bespovratna sredstva - Ukupno (EU+Nac) HRK
= Ukupna ugovorena vrijednost bespovratnih sredstava]]+Ugovori_OPULJP[[#This Row],[Javni doprinos korisnika - HRK]]+Ugovori_OPULJP[[#This Row],[Privatni doprinos korisnika - HRK]]</f>
        <v>1993279.2</v>
      </c>
      <c r="U2723" s="44" t="s">
        <v>8598</v>
      </c>
      <c r="V2723" s="44" t="s">
        <v>8599</v>
      </c>
      <c r="W2723" s="30" t="s">
        <v>9421</v>
      </c>
      <c r="X2723" s="31" t="s">
        <v>8951</v>
      </c>
      <c r="Y2723" s="11"/>
    </row>
    <row r="2724" spans="1:25" ht="255" x14ac:dyDescent="0.2">
      <c r="A2724" s="28" t="s">
        <v>9422</v>
      </c>
      <c r="B2724" s="24" t="s">
        <v>8594</v>
      </c>
      <c r="C2724" s="21" t="s">
        <v>8948</v>
      </c>
      <c r="D2724" s="56" t="s">
        <v>9391</v>
      </c>
      <c r="E2724" s="44" t="s">
        <v>231</v>
      </c>
      <c r="F2724" s="23" t="s">
        <v>9423</v>
      </c>
      <c r="G2724" s="23" t="s">
        <v>9045</v>
      </c>
      <c r="H2724" s="29">
        <v>44410</v>
      </c>
      <c r="I2724" s="29">
        <v>44775</v>
      </c>
      <c r="J2724" s="29" t="str">
        <f ca="1">IF(Ugovori_OPULJP[[#This Row],[DATUM ZAVRŠETKA OPERACIJE]]&lt;TODAY(),"završen","u provedbi")</f>
        <v>u provedbi</v>
      </c>
      <c r="K2724" s="22" t="s">
        <v>324</v>
      </c>
      <c r="L2724" s="43" t="s">
        <v>3709</v>
      </c>
      <c r="M2724" s="42">
        <v>0.85</v>
      </c>
      <c r="N2724" s="42">
        <v>0.15</v>
      </c>
      <c r="O2724" s="27">
        <f>Ugovori_OPULJP[[#This Row],[Bespovratna sredstva - Ukupno (EU+Nac) HRK
= Ukupna ugovorena vrijednost bespovratnih sredstava]]*Ugovori_OPULJP[[#This Row],[EU STOPA SUFINANCIRANJA %
EU CO-FINANCING RATE %]]</f>
        <v>1309222.02</v>
      </c>
      <c r="P2724" s="27">
        <f>Ugovori_OPULJP[[#This Row],[Bespovratna sredstva - Ukupno (EU+Nac) HRK
= Ukupna ugovorena vrijednost bespovratnih sredstava]]*Ugovori_OPULJP[[#This Row],[STOPA NACIONALNOG SUFINANCIRANJA %]]</f>
        <v>231039.18</v>
      </c>
      <c r="Q2724" s="20">
        <v>1540261.2</v>
      </c>
      <c r="R2724" s="27">
        <v>271810.80000000005</v>
      </c>
      <c r="S2724" s="27">
        <v>0</v>
      </c>
      <c r="T2724" s="20">
        <f>Ugovori_OPULJP[[#This Row],[Bespovratna sredstva - Ukupno (EU+Nac) HRK
= Ukupna ugovorena vrijednost bespovratnih sredstava]]+Ugovori_OPULJP[[#This Row],[Javni doprinos korisnika - HRK]]+Ugovori_OPULJP[[#This Row],[Privatni doprinos korisnika - HRK]]</f>
        <v>1812072</v>
      </c>
      <c r="U2724" s="44" t="s">
        <v>8598</v>
      </c>
      <c r="V2724" s="44" t="s">
        <v>8599</v>
      </c>
      <c r="W2724" s="30" t="s">
        <v>9424</v>
      </c>
      <c r="X2724" s="31" t="s">
        <v>8951</v>
      </c>
      <c r="Y2724" s="11"/>
    </row>
    <row r="2725" spans="1:25" ht="293.25" x14ac:dyDescent="0.2">
      <c r="A2725" s="28" t="s">
        <v>9425</v>
      </c>
      <c r="B2725" s="24" t="s">
        <v>8594</v>
      </c>
      <c r="C2725" s="21" t="s">
        <v>8948</v>
      </c>
      <c r="D2725" s="56" t="s">
        <v>9391</v>
      </c>
      <c r="E2725" s="44" t="s">
        <v>231</v>
      </c>
      <c r="F2725" s="23" t="s">
        <v>9426</v>
      </c>
      <c r="G2725" s="23" t="s">
        <v>7294</v>
      </c>
      <c r="H2725" s="29">
        <v>44424</v>
      </c>
      <c r="I2725" s="29">
        <v>44789</v>
      </c>
      <c r="J2725" s="29" t="str">
        <f ca="1">IF(Ugovori_OPULJP[[#This Row],[DATUM ZAVRŠETKA OPERACIJE]]&lt;TODAY(),"završen","u provedbi")</f>
        <v>u provedbi</v>
      </c>
      <c r="K2725" s="22" t="s">
        <v>324</v>
      </c>
      <c r="L2725" s="22" t="s">
        <v>3709</v>
      </c>
      <c r="M2725" s="42">
        <v>0.85</v>
      </c>
      <c r="N2725" s="42">
        <v>0.15</v>
      </c>
      <c r="O2725" s="27">
        <f>Ugovori_OPULJP[[#This Row],[Bespovratna sredstva - Ukupno (EU+Nac) HRK
= Ukupna ugovorena vrijednost bespovratnih sredstava]]*Ugovori_OPULJP[[#This Row],[EU STOPA SUFINANCIRANJA %
EU CO-FINANCING RATE %]]</f>
        <v>2085128.5995</v>
      </c>
      <c r="P2725" s="27">
        <f>Ugovori_OPULJP[[#This Row],[Bespovratna sredstva - Ukupno (EU+Nac) HRK
= Ukupna ugovorena vrijednost bespovratnih sredstava]]*Ugovori_OPULJP[[#This Row],[STOPA NACIONALNOG SUFINANCIRANJA %]]</f>
        <v>367963.87050000002</v>
      </c>
      <c r="Q2725" s="20">
        <v>2453092.4700000002</v>
      </c>
      <c r="R2725" s="27">
        <v>129110.12999999989</v>
      </c>
      <c r="S2725" s="27">
        <v>0</v>
      </c>
      <c r="T2725" s="20">
        <f>Ugovori_OPULJP[[#This Row],[Bespovratna sredstva - Ukupno (EU+Nac) HRK
= Ukupna ugovorena vrijednost bespovratnih sredstava]]+Ugovori_OPULJP[[#This Row],[Javni doprinos korisnika - HRK]]+Ugovori_OPULJP[[#This Row],[Privatni doprinos korisnika - HRK]]</f>
        <v>2582202.6</v>
      </c>
      <c r="U2725" s="44" t="s">
        <v>8598</v>
      </c>
      <c r="V2725" s="44" t="s">
        <v>8599</v>
      </c>
      <c r="W2725" s="30" t="s">
        <v>9427</v>
      </c>
      <c r="X2725" s="31" t="s">
        <v>8951</v>
      </c>
      <c r="Y2725" s="11"/>
    </row>
    <row r="2726" spans="1:25" ht="267.75" x14ac:dyDescent="0.2">
      <c r="A2726" s="28" t="s">
        <v>9428</v>
      </c>
      <c r="B2726" s="24" t="s">
        <v>8594</v>
      </c>
      <c r="C2726" s="21" t="s">
        <v>8948</v>
      </c>
      <c r="D2726" s="56" t="s">
        <v>9391</v>
      </c>
      <c r="E2726" s="44" t="s">
        <v>231</v>
      </c>
      <c r="F2726" s="23" t="s">
        <v>9429</v>
      </c>
      <c r="G2726" s="23" t="s">
        <v>761</v>
      </c>
      <c r="H2726" s="29">
        <v>44440</v>
      </c>
      <c r="I2726" s="29">
        <v>44805</v>
      </c>
      <c r="J2726" s="29" t="str">
        <f ca="1">IF(Ugovori_OPULJP[[#This Row],[DATUM ZAVRŠETKA OPERACIJE]]&lt;TODAY(),"završen","u provedbi")</f>
        <v>u provedbi</v>
      </c>
      <c r="K2726" s="22" t="s">
        <v>556</v>
      </c>
      <c r="L2726" s="43" t="s">
        <v>556</v>
      </c>
      <c r="M2726" s="42">
        <v>0.85</v>
      </c>
      <c r="N2726" s="42">
        <v>0.15</v>
      </c>
      <c r="O2726" s="27">
        <f>Ugovori_OPULJP[[#This Row],[Bespovratna sredstva - Ukupno (EU+Nac) HRK
= Ukupna ugovorena vrijednost bespovratnih sredstava]]*Ugovori_OPULJP[[#This Row],[EU STOPA SUFINANCIRANJA %
EU CO-FINANCING RATE %]]</f>
        <v>1472874.7725</v>
      </c>
      <c r="P2726" s="27">
        <f>Ugovori_OPULJP[[#This Row],[Bespovratna sredstva - Ukupno (EU+Nac) HRK
= Ukupna ugovorena vrijednost bespovratnih sredstava]]*Ugovori_OPULJP[[#This Row],[STOPA NACIONALNOG SUFINANCIRANJA %]]</f>
        <v>259919.07750000001</v>
      </c>
      <c r="Q2726" s="20">
        <v>1732793.85</v>
      </c>
      <c r="R2726" s="27">
        <v>305787.14999999991</v>
      </c>
      <c r="S2726" s="27">
        <v>0</v>
      </c>
      <c r="T2726" s="20">
        <f>Ugovori_OPULJP[[#This Row],[Bespovratna sredstva - Ukupno (EU+Nac) HRK
= Ukupna ugovorena vrijednost bespovratnih sredstava]]+Ugovori_OPULJP[[#This Row],[Javni doprinos korisnika - HRK]]+Ugovori_OPULJP[[#This Row],[Privatni doprinos korisnika - HRK]]</f>
        <v>2038581</v>
      </c>
      <c r="U2726" s="44" t="s">
        <v>8598</v>
      </c>
      <c r="V2726" s="44" t="s">
        <v>8599</v>
      </c>
      <c r="W2726" s="30" t="s">
        <v>9430</v>
      </c>
      <c r="X2726" s="31" t="s">
        <v>8951</v>
      </c>
      <c r="Y2726" s="11"/>
    </row>
    <row r="2727" spans="1:25" ht="267.75" x14ac:dyDescent="0.2">
      <c r="A2727" s="28" t="s">
        <v>9431</v>
      </c>
      <c r="B2727" s="24" t="s">
        <v>8594</v>
      </c>
      <c r="C2727" s="21" t="s">
        <v>8948</v>
      </c>
      <c r="D2727" s="56" t="s">
        <v>9391</v>
      </c>
      <c r="E2727" s="44" t="s">
        <v>231</v>
      </c>
      <c r="F2727" s="23" t="s">
        <v>9432</v>
      </c>
      <c r="G2727" s="23" t="s">
        <v>1432</v>
      </c>
      <c r="H2727" s="29">
        <v>44440</v>
      </c>
      <c r="I2727" s="29">
        <v>44805</v>
      </c>
      <c r="J2727" s="29" t="str">
        <f ca="1">IF(Ugovori_OPULJP[[#This Row],[DATUM ZAVRŠETKA OPERACIJE]]&lt;TODAY(),"završen","u provedbi")</f>
        <v>u provedbi</v>
      </c>
      <c r="K2727" s="22" t="s">
        <v>184</v>
      </c>
      <c r="L2727" s="22" t="s">
        <v>184</v>
      </c>
      <c r="M2727" s="42">
        <v>0.85</v>
      </c>
      <c r="N2727" s="42">
        <v>0.15</v>
      </c>
      <c r="O2727" s="27">
        <f>Ugovori_OPULJP[[#This Row],[Bespovratna sredstva - Ukupno (EU+Nac) HRK
= Ukupna ugovorena vrijednost bespovratnih sredstava]]*Ugovori_OPULJP[[#This Row],[EU STOPA SUFINANCIRANJA %
EU CO-FINANCING RATE %]]</f>
        <v>2121709.8030000003</v>
      </c>
      <c r="P2727" s="27">
        <f>Ugovori_OPULJP[[#This Row],[Bespovratna sredstva - Ukupno (EU+Nac) HRK
= Ukupna ugovorena vrijednost bespovratnih sredstava]]*Ugovori_OPULJP[[#This Row],[STOPA NACIONALNOG SUFINANCIRANJA %]]</f>
        <v>374419.37700000004</v>
      </c>
      <c r="Q2727" s="20">
        <v>2496129.1800000002</v>
      </c>
      <c r="R2727" s="27">
        <v>131375.21999999974</v>
      </c>
      <c r="S2727" s="27">
        <v>0</v>
      </c>
      <c r="T2727" s="20">
        <f>Ugovori_OPULJP[[#This Row],[Bespovratna sredstva - Ukupno (EU+Nac) HRK
= Ukupna ugovorena vrijednost bespovratnih sredstava]]+Ugovori_OPULJP[[#This Row],[Javni doprinos korisnika - HRK]]+Ugovori_OPULJP[[#This Row],[Privatni doprinos korisnika - HRK]]</f>
        <v>2627504.4</v>
      </c>
      <c r="U2727" s="44" t="s">
        <v>8598</v>
      </c>
      <c r="V2727" s="44" t="s">
        <v>8599</v>
      </c>
      <c r="W2727" s="30" t="s">
        <v>9433</v>
      </c>
      <c r="X2727" s="31" t="s">
        <v>8951</v>
      </c>
      <c r="Y2727" s="11"/>
    </row>
    <row r="2728" spans="1:25" ht="293.25" x14ac:dyDescent="0.2">
      <c r="A2728" s="55" t="s">
        <v>9434</v>
      </c>
      <c r="B2728" s="24" t="s">
        <v>8594</v>
      </c>
      <c r="C2728" s="21" t="s">
        <v>8948</v>
      </c>
      <c r="D2728" s="56" t="s">
        <v>9391</v>
      </c>
      <c r="E2728" s="44" t="s">
        <v>231</v>
      </c>
      <c r="F2728" s="23" t="s">
        <v>9435</v>
      </c>
      <c r="G2728" s="23" t="s">
        <v>8991</v>
      </c>
      <c r="H2728" s="29">
        <v>44418</v>
      </c>
      <c r="I2728" s="29">
        <v>44783</v>
      </c>
      <c r="J2728" s="29" t="str">
        <f ca="1">IF(Ugovori_OPULJP[[#This Row],[DATUM ZAVRŠETKA OPERACIJE]]&lt;TODAY(),"završen","u provedbi")</f>
        <v>u provedbi</v>
      </c>
      <c r="K2728" s="43" t="s">
        <v>153</v>
      </c>
      <c r="L2728" s="43" t="s">
        <v>31</v>
      </c>
      <c r="M2728" s="42">
        <v>0.85</v>
      </c>
      <c r="N2728" s="42">
        <v>0.15</v>
      </c>
      <c r="O2728" s="27">
        <f>Ugovori_OPULJP[[#This Row],[Bespovratna sredstva - Ukupno (EU+Nac) HRK
= Ukupna ugovorena vrijednost bespovratnih sredstava]]*Ugovori_OPULJP[[#This Row],[EU STOPA SUFINANCIRANJA %
EU CO-FINANCING RATE %]]</f>
        <v>5950000</v>
      </c>
      <c r="P2728" s="27">
        <f>Ugovori_OPULJP[[#This Row],[Bespovratna sredstva - Ukupno (EU+Nac) HRK
= Ukupna ugovorena vrijednost bespovratnih sredstava]]*Ugovori_OPULJP[[#This Row],[STOPA NACIONALNOG SUFINANCIRANJA %]]</f>
        <v>1050000</v>
      </c>
      <c r="Q2728" s="20">
        <v>7000000</v>
      </c>
      <c r="R2728" s="27">
        <v>1244927.5999999996</v>
      </c>
      <c r="S2728" s="27">
        <v>0</v>
      </c>
      <c r="T2728" s="20">
        <f>Ugovori_OPULJP[[#This Row],[Bespovratna sredstva - Ukupno (EU+Nac) HRK
= Ukupna ugovorena vrijednost bespovratnih sredstava]]+Ugovori_OPULJP[[#This Row],[Javni doprinos korisnika - HRK]]+Ugovori_OPULJP[[#This Row],[Privatni doprinos korisnika - HRK]]</f>
        <v>8244927.5999999996</v>
      </c>
      <c r="U2728" s="44" t="s">
        <v>8598</v>
      </c>
      <c r="V2728" s="44" t="s">
        <v>8599</v>
      </c>
      <c r="W2728" s="30" t="s">
        <v>9436</v>
      </c>
      <c r="X2728" s="31" t="s">
        <v>8951</v>
      </c>
      <c r="Y2728" s="11"/>
    </row>
    <row r="2729" spans="1:25" ht="293.25" x14ac:dyDescent="0.2">
      <c r="A2729" s="28" t="s">
        <v>9437</v>
      </c>
      <c r="B2729" s="24" t="s">
        <v>8594</v>
      </c>
      <c r="C2729" s="21" t="s">
        <v>8948</v>
      </c>
      <c r="D2729" s="56" t="s">
        <v>9391</v>
      </c>
      <c r="E2729" s="44" t="s">
        <v>231</v>
      </c>
      <c r="F2729" s="23" t="s">
        <v>9438</v>
      </c>
      <c r="G2729" s="23" t="s">
        <v>8959</v>
      </c>
      <c r="H2729" s="29">
        <v>44412</v>
      </c>
      <c r="I2729" s="29">
        <v>44777</v>
      </c>
      <c r="J2729" s="29" t="str">
        <f ca="1">IF(Ugovori_OPULJP[[#This Row],[DATUM ZAVRŠETKA OPERACIJE]]&lt;TODAY(),"završen","u provedbi")</f>
        <v>u provedbi</v>
      </c>
      <c r="K2729" s="22" t="s">
        <v>77</v>
      </c>
      <c r="L2729" s="43" t="s">
        <v>77</v>
      </c>
      <c r="M2729" s="42">
        <v>0.85</v>
      </c>
      <c r="N2729" s="42">
        <v>0.15</v>
      </c>
      <c r="O2729" s="27">
        <f>Ugovori_OPULJP[[#This Row],[Bespovratna sredstva - Ukupno (EU+Nac) HRK
= Ukupna ugovorena vrijednost bespovratnih sredstava]]*Ugovori_OPULJP[[#This Row],[EU STOPA SUFINANCIRANJA %
EU CO-FINANCING RATE %]]</f>
        <v>2975000</v>
      </c>
      <c r="P2729" s="27">
        <f>Ugovori_OPULJP[[#This Row],[Bespovratna sredstva - Ukupno (EU+Nac) HRK
= Ukupna ugovorena vrijednost bespovratnih sredstava]]*Ugovori_OPULJP[[#This Row],[STOPA NACIONALNOG SUFINANCIRANJA %]]</f>
        <v>525000</v>
      </c>
      <c r="Q2729" s="20">
        <v>3500000</v>
      </c>
      <c r="R2729" s="27">
        <v>713067.40000000037</v>
      </c>
      <c r="S2729" s="27">
        <v>0</v>
      </c>
      <c r="T2729" s="20">
        <f>Ugovori_OPULJP[[#This Row],[Bespovratna sredstva - Ukupno (EU+Nac) HRK
= Ukupna ugovorena vrijednost bespovratnih sredstava]]+Ugovori_OPULJP[[#This Row],[Javni doprinos korisnika - HRK]]+Ugovori_OPULJP[[#This Row],[Privatni doprinos korisnika - HRK]]</f>
        <v>4213067.4000000004</v>
      </c>
      <c r="U2729" s="44" t="s">
        <v>8598</v>
      </c>
      <c r="V2729" s="44" t="s">
        <v>8599</v>
      </c>
      <c r="W2729" s="30" t="s">
        <v>9439</v>
      </c>
      <c r="X2729" s="31" t="s">
        <v>8951</v>
      </c>
      <c r="Y2729" s="11"/>
    </row>
    <row r="2730" spans="1:25" ht="255" x14ac:dyDescent="0.2">
      <c r="A2730" s="28" t="s">
        <v>9440</v>
      </c>
      <c r="B2730" s="24" t="s">
        <v>8594</v>
      </c>
      <c r="C2730" s="21" t="s">
        <v>8948</v>
      </c>
      <c r="D2730" s="56" t="s">
        <v>9391</v>
      </c>
      <c r="E2730" s="44" t="s">
        <v>231</v>
      </c>
      <c r="F2730" s="23" t="s">
        <v>9441</v>
      </c>
      <c r="G2730" s="23" t="s">
        <v>9291</v>
      </c>
      <c r="H2730" s="29">
        <v>44426</v>
      </c>
      <c r="I2730" s="29">
        <v>44791</v>
      </c>
      <c r="J2730" s="29" t="str">
        <f ca="1">IF(Ugovori_OPULJP[[#This Row],[DATUM ZAVRŠETKA OPERACIJE]]&lt;TODAY(),"završen","u provedbi")</f>
        <v>u provedbi</v>
      </c>
      <c r="K2730" s="22" t="s">
        <v>198</v>
      </c>
      <c r="L2730" s="43" t="s">
        <v>198</v>
      </c>
      <c r="M2730" s="42">
        <v>0.85</v>
      </c>
      <c r="N2730" s="42">
        <v>0.15</v>
      </c>
      <c r="O2730" s="27">
        <f>Ugovori_OPULJP[[#This Row],[Bespovratna sredstva - Ukupno (EU+Nac) HRK
= Ukupna ugovorena vrijednost bespovratnih sredstava]]*Ugovori_OPULJP[[#This Row],[EU STOPA SUFINANCIRANJA %
EU CO-FINANCING RATE %]]</f>
        <v>589149.62</v>
      </c>
      <c r="P2730" s="27">
        <f>Ugovori_OPULJP[[#This Row],[Bespovratna sredstva - Ukupno (EU+Nac) HRK
= Ukupna ugovorena vrijednost bespovratnih sredstava]]*Ugovori_OPULJP[[#This Row],[STOPA NACIONALNOG SUFINANCIRANJA %]]</f>
        <v>103967.57999999999</v>
      </c>
      <c r="Q2730" s="20">
        <v>693117.2</v>
      </c>
      <c r="R2730" s="27">
        <v>122314.80000000005</v>
      </c>
      <c r="S2730" s="27">
        <v>0</v>
      </c>
      <c r="T2730" s="20">
        <f>Ugovori_OPULJP[[#This Row],[Bespovratna sredstva - Ukupno (EU+Nac) HRK
= Ukupna ugovorena vrijednost bespovratnih sredstava]]+Ugovori_OPULJP[[#This Row],[Javni doprinos korisnika - HRK]]+Ugovori_OPULJP[[#This Row],[Privatni doprinos korisnika - HRK]]</f>
        <v>815432</v>
      </c>
      <c r="U2730" s="44" t="s">
        <v>8598</v>
      </c>
      <c r="V2730" s="44" t="s">
        <v>8599</v>
      </c>
      <c r="W2730" s="30" t="s">
        <v>9442</v>
      </c>
      <c r="X2730" s="31" t="s">
        <v>8951</v>
      </c>
      <c r="Y2730" s="11"/>
    </row>
    <row r="2731" spans="1:25" ht="229.5" x14ac:dyDescent="0.2">
      <c r="A2731" s="28" t="s">
        <v>9443</v>
      </c>
      <c r="B2731" s="24" t="s">
        <v>8594</v>
      </c>
      <c r="C2731" s="21" t="s">
        <v>8948</v>
      </c>
      <c r="D2731" s="56" t="s">
        <v>9391</v>
      </c>
      <c r="E2731" s="44" t="s">
        <v>231</v>
      </c>
      <c r="F2731" s="23" t="s">
        <v>9444</v>
      </c>
      <c r="G2731" s="23" t="s">
        <v>8967</v>
      </c>
      <c r="H2731" s="29">
        <v>44409</v>
      </c>
      <c r="I2731" s="29">
        <v>44774</v>
      </c>
      <c r="J2731" s="29" t="str">
        <f ca="1">IF(Ugovori_OPULJP[[#This Row],[DATUM ZAVRŠETKA OPERACIJE]]&lt;TODAY(),"završen","u provedbi")</f>
        <v>u provedbi</v>
      </c>
      <c r="K2731" s="22" t="s">
        <v>128</v>
      </c>
      <c r="L2731" s="43" t="s">
        <v>128</v>
      </c>
      <c r="M2731" s="42">
        <v>0.85</v>
      </c>
      <c r="N2731" s="42">
        <v>0.15</v>
      </c>
      <c r="O2731" s="27">
        <f>Ugovori_OPULJP[[#This Row],[Bespovratna sredstva - Ukupno (EU+Nac) HRK
= Ukupna ugovorena vrijednost bespovratnih sredstava]]*Ugovori_OPULJP[[#This Row],[EU STOPA SUFINANCIRANJA %
EU CO-FINANCING RATE %]]</f>
        <v>1963833.0299999998</v>
      </c>
      <c r="P2731" s="27">
        <f>Ugovori_OPULJP[[#This Row],[Bespovratna sredstva - Ukupno (EU+Nac) HRK
= Ukupna ugovorena vrijednost bespovratnih sredstava]]*Ugovori_OPULJP[[#This Row],[STOPA NACIONALNOG SUFINANCIRANJA %]]</f>
        <v>346558.76999999996</v>
      </c>
      <c r="Q2731" s="20">
        <v>2310391.7999999998</v>
      </c>
      <c r="R2731" s="27">
        <v>407716.20000000019</v>
      </c>
      <c r="S2731" s="27">
        <v>0</v>
      </c>
      <c r="T2731" s="20">
        <f>Ugovori_OPULJP[[#This Row],[Bespovratna sredstva - Ukupno (EU+Nac) HRK
= Ukupna ugovorena vrijednost bespovratnih sredstava]]+Ugovori_OPULJP[[#This Row],[Javni doprinos korisnika - HRK]]+Ugovori_OPULJP[[#This Row],[Privatni doprinos korisnika - HRK]]</f>
        <v>2718108</v>
      </c>
      <c r="U2731" s="44" t="s">
        <v>8598</v>
      </c>
      <c r="V2731" s="44" t="s">
        <v>8599</v>
      </c>
      <c r="W2731" s="30" t="s">
        <v>9445</v>
      </c>
      <c r="X2731" s="31" t="s">
        <v>8951</v>
      </c>
      <c r="Y2731" s="11"/>
    </row>
    <row r="2732" spans="1:25" ht="229.5" x14ac:dyDescent="0.2">
      <c r="A2732" s="28" t="s">
        <v>9446</v>
      </c>
      <c r="B2732" s="24" t="s">
        <v>8594</v>
      </c>
      <c r="C2732" s="21" t="s">
        <v>8948</v>
      </c>
      <c r="D2732" s="56" t="s">
        <v>9391</v>
      </c>
      <c r="E2732" s="44" t="s">
        <v>231</v>
      </c>
      <c r="F2732" s="23" t="s">
        <v>9447</v>
      </c>
      <c r="G2732" s="23" t="s">
        <v>1710</v>
      </c>
      <c r="H2732" s="29">
        <v>44431</v>
      </c>
      <c r="I2732" s="29">
        <v>44796</v>
      </c>
      <c r="J2732" s="29" t="str">
        <f ca="1">IF(Ugovori_OPULJP[[#This Row],[DATUM ZAVRŠETKA OPERACIJE]]&lt;TODAY(),"završen","u provedbi")</f>
        <v>u provedbi</v>
      </c>
      <c r="K2732" s="22" t="s">
        <v>92</v>
      </c>
      <c r="L2732" s="43" t="s">
        <v>92</v>
      </c>
      <c r="M2732" s="42">
        <v>0.85</v>
      </c>
      <c r="N2732" s="42">
        <v>0.15</v>
      </c>
      <c r="O2732" s="27">
        <f>Ugovori_OPULJP[[#This Row],[Bespovratna sredstva - Ukupno (EU+Nac) HRK
= Ukupna ugovorena vrijednost bespovratnih sredstava]]*Ugovori_OPULJP[[#This Row],[EU STOPA SUFINANCIRANJA %
EU CO-FINANCING RATE %]]</f>
        <v>2287287.8819999998</v>
      </c>
      <c r="P2732" s="27">
        <f>Ugovori_OPULJP[[#This Row],[Bespovratna sredstva - Ukupno (EU+Nac) HRK
= Ukupna ugovorena vrijednost bespovratnih sredstava]]*Ugovori_OPULJP[[#This Row],[STOPA NACIONALNOG SUFINANCIRANJA %]]</f>
        <v>403639.038</v>
      </c>
      <c r="Q2732" s="20">
        <v>2690926.92</v>
      </c>
      <c r="R2732" s="27">
        <v>298991.87999999989</v>
      </c>
      <c r="S2732" s="27">
        <v>0</v>
      </c>
      <c r="T2732" s="20">
        <f>Ugovori_OPULJP[[#This Row],[Bespovratna sredstva - Ukupno (EU+Nac) HRK
= Ukupna ugovorena vrijednost bespovratnih sredstava]]+Ugovori_OPULJP[[#This Row],[Javni doprinos korisnika - HRK]]+Ugovori_OPULJP[[#This Row],[Privatni doprinos korisnika - HRK]]</f>
        <v>2989918.8</v>
      </c>
      <c r="U2732" s="44" t="s">
        <v>8598</v>
      </c>
      <c r="V2732" s="44" t="s">
        <v>8599</v>
      </c>
      <c r="W2732" s="30" t="s">
        <v>9448</v>
      </c>
      <c r="X2732" s="31" t="s">
        <v>8951</v>
      </c>
      <c r="Y2732" s="11"/>
    </row>
    <row r="2733" spans="1:25" ht="267.75" x14ac:dyDescent="0.2">
      <c r="A2733" s="28" t="s">
        <v>9449</v>
      </c>
      <c r="B2733" s="24" t="s">
        <v>8594</v>
      </c>
      <c r="C2733" s="21" t="s">
        <v>8948</v>
      </c>
      <c r="D2733" s="56" t="s">
        <v>9391</v>
      </c>
      <c r="E2733" s="44" t="s">
        <v>231</v>
      </c>
      <c r="F2733" s="23" t="s">
        <v>9450</v>
      </c>
      <c r="G2733" s="23" t="s">
        <v>1885</v>
      </c>
      <c r="H2733" s="29">
        <v>44440</v>
      </c>
      <c r="I2733" s="29">
        <v>44805</v>
      </c>
      <c r="J2733" s="29" t="str">
        <f ca="1">IF(Ugovori_OPULJP[[#This Row],[DATUM ZAVRŠETKA OPERACIJE]]&lt;TODAY(),"završen","u provedbi")</f>
        <v>u provedbi</v>
      </c>
      <c r="K2733" s="22" t="s">
        <v>248</v>
      </c>
      <c r="L2733" s="22" t="s">
        <v>248</v>
      </c>
      <c r="M2733" s="42">
        <v>0.85</v>
      </c>
      <c r="N2733" s="42">
        <v>0.15</v>
      </c>
      <c r="O2733" s="27">
        <f>Ugovori_OPULJP[[#This Row],[Bespovratna sredstva - Ukupno (EU+Nac) HRK
= Ukupna ugovorena vrijednost bespovratnih sredstava]]*Ugovori_OPULJP[[#This Row],[EU STOPA SUFINANCIRANJA %
EU CO-FINANCING RATE %]]</f>
        <v>5950000</v>
      </c>
      <c r="P2733" s="27">
        <f>Ugovori_OPULJP[[#This Row],[Bespovratna sredstva - Ukupno (EU+Nac) HRK
= Ukupna ugovorena vrijednost bespovratnih sredstava]]*Ugovori_OPULJP[[#This Row],[STOPA NACIONALNOG SUFINANCIRANJA %]]</f>
        <v>1050000</v>
      </c>
      <c r="Q2733" s="20">
        <v>7000000</v>
      </c>
      <c r="R2733" s="27">
        <v>1924454.5999999996</v>
      </c>
      <c r="S2733" s="27">
        <v>0</v>
      </c>
      <c r="T2733" s="20">
        <f>Ugovori_OPULJP[[#This Row],[Bespovratna sredstva - Ukupno (EU+Nac) HRK
= Ukupna ugovorena vrijednost bespovratnih sredstava]]+Ugovori_OPULJP[[#This Row],[Javni doprinos korisnika - HRK]]+Ugovori_OPULJP[[#This Row],[Privatni doprinos korisnika - HRK]]</f>
        <v>8924454.5999999996</v>
      </c>
      <c r="U2733" s="44" t="s">
        <v>8598</v>
      </c>
      <c r="V2733" s="44" t="s">
        <v>8599</v>
      </c>
      <c r="W2733" s="30" t="s">
        <v>9451</v>
      </c>
      <c r="X2733" s="31" t="s">
        <v>8951</v>
      </c>
      <c r="Y2733" s="11"/>
    </row>
    <row r="2734" spans="1:25" ht="267.75" x14ac:dyDescent="0.2">
      <c r="A2734" s="28" t="s">
        <v>9452</v>
      </c>
      <c r="B2734" s="24" t="s">
        <v>8594</v>
      </c>
      <c r="C2734" s="21" t="s">
        <v>8948</v>
      </c>
      <c r="D2734" s="56" t="s">
        <v>9391</v>
      </c>
      <c r="E2734" s="44" t="s">
        <v>231</v>
      </c>
      <c r="F2734" s="23" t="s">
        <v>9453</v>
      </c>
      <c r="G2734" s="23" t="s">
        <v>9006</v>
      </c>
      <c r="H2734" s="29">
        <v>44439</v>
      </c>
      <c r="I2734" s="29">
        <v>44804</v>
      </c>
      <c r="J2734" s="29" t="str">
        <f ca="1">IF(Ugovori_OPULJP[[#This Row],[DATUM ZAVRŠETKA OPERACIJE]]&lt;TODAY(),"završen","u provedbi")</f>
        <v>u provedbi</v>
      </c>
      <c r="K2734" s="22" t="s">
        <v>354</v>
      </c>
      <c r="L2734" s="43" t="s">
        <v>354</v>
      </c>
      <c r="M2734" s="42">
        <v>0.85</v>
      </c>
      <c r="N2734" s="42">
        <v>0.15</v>
      </c>
      <c r="O2734" s="27">
        <f>Ugovori_OPULJP[[#This Row],[Bespovratna sredstva - Ukupno (EU+Nac) HRK
= Ukupna ugovorena vrijednost bespovratnih sredstava]]*Ugovori_OPULJP[[#This Row],[EU STOPA SUFINANCIRANJA %
EU CO-FINANCING RATE %]]</f>
        <v>1178299.818</v>
      </c>
      <c r="P2734" s="27">
        <f>Ugovori_OPULJP[[#This Row],[Bespovratna sredstva - Ukupno (EU+Nac) HRK
= Ukupna ugovorena vrijednost bespovratnih sredstava]]*Ugovori_OPULJP[[#This Row],[STOPA NACIONALNOG SUFINANCIRANJA %]]</f>
        <v>207935.26200000002</v>
      </c>
      <c r="Q2734" s="20">
        <v>1386235.08</v>
      </c>
      <c r="R2734" s="27">
        <v>154026.11999999988</v>
      </c>
      <c r="S2734" s="27">
        <v>0</v>
      </c>
      <c r="T2734" s="20">
        <f>Ugovori_OPULJP[[#This Row],[Bespovratna sredstva - Ukupno (EU+Nac) HRK
= Ukupna ugovorena vrijednost bespovratnih sredstava]]+Ugovori_OPULJP[[#This Row],[Javni doprinos korisnika - HRK]]+Ugovori_OPULJP[[#This Row],[Privatni doprinos korisnika - HRK]]</f>
        <v>1540261.2</v>
      </c>
      <c r="U2734" s="44" t="s">
        <v>8598</v>
      </c>
      <c r="V2734" s="44" t="s">
        <v>8599</v>
      </c>
      <c r="W2734" s="30" t="s">
        <v>9454</v>
      </c>
      <c r="X2734" s="31" t="s">
        <v>8951</v>
      </c>
      <c r="Y2734" s="11"/>
    </row>
    <row r="2735" spans="1:25" ht="255" x14ac:dyDescent="0.2">
      <c r="A2735" s="55" t="s">
        <v>9455</v>
      </c>
      <c r="B2735" s="24" t="s">
        <v>8594</v>
      </c>
      <c r="C2735" s="21" t="s">
        <v>8948</v>
      </c>
      <c r="D2735" s="56" t="s">
        <v>9391</v>
      </c>
      <c r="E2735" s="44" t="s">
        <v>231</v>
      </c>
      <c r="F2735" s="23" t="s">
        <v>9456</v>
      </c>
      <c r="G2735" s="23" t="s">
        <v>293</v>
      </c>
      <c r="H2735" s="29">
        <v>44426</v>
      </c>
      <c r="I2735" s="29">
        <v>44791</v>
      </c>
      <c r="J2735" s="29" t="str">
        <f ca="1">IF(Ugovori_OPULJP[[#This Row],[DATUM ZAVRŠETKA OPERACIJE]]&lt;TODAY(),"završen","u provedbi")</f>
        <v>u provedbi</v>
      </c>
      <c r="K2735" s="43" t="s">
        <v>198</v>
      </c>
      <c r="L2735" s="43" t="s">
        <v>198</v>
      </c>
      <c r="M2735" s="42">
        <v>0.85</v>
      </c>
      <c r="N2735" s="42">
        <v>0.15</v>
      </c>
      <c r="O2735" s="27">
        <f>Ugovori_OPULJP[[#This Row],[Bespovratna sredstva - Ukupno (EU+Nac) HRK
= Ukupna ugovorena vrijednost bespovratnih sredstava]]*Ugovori_OPULJP[[#This Row],[EU STOPA SUFINANCIRANJA %
EU CO-FINANCING RATE %]]</f>
        <v>3400000</v>
      </c>
      <c r="P2735" s="27">
        <f>Ugovori_OPULJP[[#This Row],[Bespovratna sredstva - Ukupno (EU+Nac) HRK
= Ukupna ugovorena vrijednost bespovratnih sredstava]]*Ugovori_OPULJP[[#This Row],[STOPA NACIONALNOG SUFINANCIRANJA %]]</f>
        <v>600000</v>
      </c>
      <c r="Q2735" s="20">
        <v>4000000</v>
      </c>
      <c r="R2735" s="27">
        <v>711387.20000000019</v>
      </c>
      <c r="S2735" s="27">
        <v>0</v>
      </c>
      <c r="T2735" s="20">
        <f>Ugovori_OPULJP[[#This Row],[Bespovratna sredstva - Ukupno (EU+Nac) HRK
= Ukupna ugovorena vrijednost bespovratnih sredstava]]+Ugovori_OPULJP[[#This Row],[Javni doprinos korisnika - HRK]]+Ugovori_OPULJP[[#This Row],[Privatni doprinos korisnika - HRK]]</f>
        <v>4711387.2</v>
      </c>
      <c r="U2735" s="44" t="s">
        <v>8598</v>
      </c>
      <c r="V2735" s="44" t="s">
        <v>8599</v>
      </c>
      <c r="W2735" s="30" t="s">
        <v>9457</v>
      </c>
      <c r="X2735" s="31" t="s">
        <v>8951</v>
      </c>
      <c r="Y2735" s="11"/>
    </row>
    <row r="2736" spans="1:25" ht="229.5" x14ac:dyDescent="0.2">
      <c r="A2736" s="28" t="s">
        <v>9458</v>
      </c>
      <c r="B2736" s="24" t="s">
        <v>8594</v>
      </c>
      <c r="C2736" s="21" t="s">
        <v>8948</v>
      </c>
      <c r="D2736" s="56" t="s">
        <v>9391</v>
      </c>
      <c r="E2736" s="44" t="s">
        <v>231</v>
      </c>
      <c r="F2736" s="23" t="s">
        <v>9459</v>
      </c>
      <c r="G2736" s="23" t="s">
        <v>307</v>
      </c>
      <c r="H2736" s="29">
        <v>44419</v>
      </c>
      <c r="I2736" s="29">
        <v>44784</v>
      </c>
      <c r="J2736" s="29" t="str">
        <f ca="1">IF(Ugovori_OPULJP[[#This Row],[DATUM ZAVRŠETKA OPERACIJE]]&lt;TODAY(),"završen","u provedbi")</f>
        <v>u provedbi</v>
      </c>
      <c r="K2736" s="22" t="s">
        <v>198</v>
      </c>
      <c r="L2736" s="43" t="s">
        <v>198</v>
      </c>
      <c r="M2736" s="42">
        <v>0.85</v>
      </c>
      <c r="N2736" s="42">
        <v>0.15</v>
      </c>
      <c r="O2736" s="27">
        <f>Ugovori_OPULJP[[#This Row],[Bespovratna sredstva - Ukupno (EU+Nac) HRK
= Ukupna ugovorena vrijednost bespovratnih sredstava]]*Ugovori_OPULJP[[#This Row],[EU STOPA SUFINANCIRANJA %
EU CO-FINANCING RATE %]]</f>
        <v>1700000</v>
      </c>
      <c r="P2736" s="27">
        <f>Ugovori_OPULJP[[#This Row],[Bespovratna sredstva - Ukupno (EU+Nac) HRK
= Ukupna ugovorena vrijednost bespovratnih sredstava]]*Ugovori_OPULJP[[#This Row],[STOPA NACIONALNOG SUFINANCIRANJA %]]</f>
        <v>300000</v>
      </c>
      <c r="Q2736" s="20">
        <v>2000000</v>
      </c>
      <c r="R2736" s="27">
        <v>536900.79999999981</v>
      </c>
      <c r="S2736" s="27">
        <v>0</v>
      </c>
      <c r="T2736" s="20">
        <f>Ugovori_OPULJP[[#This Row],[Bespovratna sredstva - Ukupno (EU+Nac) HRK
= Ukupna ugovorena vrijednost bespovratnih sredstava]]+Ugovori_OPULJP[[#This Row],[Javni doprinos korisnika - HRK]]+Ugovori_OPULJP[[#This Row],[Privatni doprinos korisnika - HRK]]</f>
        <v>2536900.7999999998</v>
      </c>
      <c r="U2736" s="44" t="s">
        <v>8598</v>
      </c>
      <c r="V2736" s="44" t="s">
        <v>8599</v>
      </c>
      <c r="W2736" s="30" t="s">
        <v>9460</v>
      </c>
      <c r="X2736" s="31" t="s">
        <v>8951</v>
      </c>
      <c r="Y2736" s="11"/>
    </row>
    <row r="2737" spans="1:25" ht="267.75" x14ac:dyDescent="0.2">
      <c r="A2737" s="28" t="s">
        <v>9461</v>
      </c>
      <c r="B2737" s="24" t="s">
        <v>8594</v>
      </c>
      <c r="C2737" s="21" t="s">
        <v>8948</v>
      </c>
      <c r="D2737" s="56" t="s">
        <v>9391</v>
      </c>
      <c r="E2737" s="44" t="s">
        <v>231</v>
      </c>
      <c r="F2737" s="23" t="s">
        <v>9122</v>
      </c>
      <c r="G2737" s="23" t="s">
        <v>8977</v>
      </c>
      <c r="H2737" s="29">
        <v>44393</v>
      </c>
      <c r="I2737" s="29">
        <v>44760</v>
      </c>
      <c r="J2737" s="29" t="str">
        <f ca="1">IF(Ugovori_OPULJP[[#This Row],[DATUM ZAVRŠETKA OPERACIJE]]&lt;TODAY(),"završen","u provedbi")</f>
        <v>u provedbi</v>
      </c>
      <c r="K2737" s="22" t="s">
        <v>153</v>
      </c>
      <c r="L2737" s="18" t="s">
        <v>153</v>
      </c>
      <c r="M2737" s="42">
        <v>0.85</v>
      </c>
      <c r="N2737" s="42">
        <v>0.15</v>
      </c>
      <c r="O2737" s="27">
        <f>Ugovori_OPULJP[[#This Row],[Bespovratna sredstva - Ukupno (EU+Nac) HRK
= Ukupna ugovorena vrijednost bespovratnih sredstava]]*Ugovori_OPULJP[[#This Row],[EU STOPA SUFINANCIRANJA %
EU CO-FINANCING RATE %]]</f>
        <v>2125000</v>
      </c>
      <c r="P2737" s="27">
        <f>Ugovori_OPULJP[[#This Row],[Bespovratna sredstva - Ukupno (EU+Nac) HRK
= Ukupna ugovorena vrijednost bespovratnih sredstava]]*Ugovori_OPULJP[[#This Row],[STOPA NACIONALNOG SUFINANCIRANJA %]]</f>
        <v>375000</v>
      </c>
      <c r="Q2737" s="20">
        <v>2500000</v>
      </c>
      <c r="R2737" s="27">
        <v>444617</v>
      </c>
      <c r="S2737" s="27">
        <v>0</v>
      </c>
      <c r="T2737" s="20">
        <f>Ugovori_OPULJP[[#This Row],[Bespovratna sredstva - Ukupno (EU+Nac) HRK
= Ukupna ugovorena vrijednost bespovratnih sredstava]]+Ugovori_OPULJP[[#This Row],[Javni doprinos korisnika - HRK]]+Ugovori_OPULJP[[#This Row],[Privatni doprinos korisnika - HRK]]</f>
        <v>2944617</v>
      </c>
      <c r="U2737" s="44" t="s">
        <v>8598</v>
      </c>
      <c r="V2737" s="44" t="s">
        <v>8599</v>
      </c>
      <c r="W2737" s="30" t="s">
        <v>9462</v>
      </c>
      <c r="X2737" s="31" t="s">
        <v>8951</v>
      </c>
      <c r="Y2737" s="11"/>
    </row>
    <row r="2738" spans="1:25" ht="216.75" x14ac:dyDescent="0.2">
      <c r="A2738" s="28" t="s">
        <v>9463</v>
      </c>
      <c r="B2738" s="24" t="s">
        <v>8594</v>
      </c>
      <c r="C2738" s="21" t="s">
        <v>8948</v>
      </c>
      <c r="D2738" s="56" t="s">
        <v>9391</v>
      </c>
      <c r="E2738" s="44" t="s">
        <v>231</v>
      </c>
      <c r="F2738" s="23" t="s">
        <v>9464</v>
      </c>
      <c r="G2738" s="23" t="s">
        <v>2376</v>
      </c>
      <c r="H2738" s="29">
        <v>44435</v>
      </c>
      <c r="I2738" s="29">
        <v>44802</v>
      </c>
      <c r="J2738" s="29" t="str">
        <f ca="1">IF(Ugovori_OPULJP[[#This Row],[DATUM ZAVRŠETKA OPERACIJE]]&lt;TODAY(),"završen","u provedbi")</f>
        <v>u provedbi</v>
      </c>
      <c r="K2738" s="22" t="s">
        <v>266</v>
      </c>
      <c r="L2738" s="43" t="s">
        <v>266</v>
      </c>
      <c r="M2738" s="42">
        <v>0.85</v>
      </c>
      <c r="N2738" s="42">
        <v>0.15</v>
      </c>
      <c r="O2738" s="27">
        <f>Ugovori_OPULJP[[#This Row],[Bespovratna sredstva - Ukupno (EU+Nac) HRK
= Ukupna ugovorena vrijednost bespovratnih sredstava]]*Ugovori_OPULJP[[#This Row],[EU STOPA SUFINANCIRANJA %
EU CO-FINANCING RATE %]]</f>
        <v>1538335.8735</v>
      </c>
      <c r="P2738" s="27">
        <f>Ugovori_OPULJP[[#This Row],[Bespovratna sredstva - Ukupno (EU+Nac) HRK
= Ukupna ugovorena vrijednost bespovratnih sredstava]]*Ugovori_OPULJP[[#This Row],[STOPA NACIONALNOG SUFINANCIRANJA %]]</f>
        <v>271471.03649999999</v>
      </c>
      <c r="Q2738" s="20">
        <v>1809806.91</v>
      </c>
      <c r="R2738" s="27">
        <v>319377.69000000018</v>
      </c>
      <c r="S2738" s="27">
        <v>0</v>
      </c>
      <c r="T2738" s="20">
        <f>Ugovori_OPULJP[[#This Row],[Bespovratna sredstva - Ukupno (EU+Nac) HRK
= Ukupna ugovorena vrijednost bespovratnih sredstava]]+Ugovori_OPULJP[[#This Row],[Javni doprinos korisnika - HRK]]+Ugovori_OPULJP[[#This Row],[Privatni doprinos korisnika - HRK]]</f>
        <v>2129184.6</v>
      </c>
      <c r="U2738" s="44" t="s">
        <v>8598</v>
      </c>
      <c r="V2738" s="44" t="s">
        <v>8599</v>
      </c>
      <c r="W2738" s="30" t="s">
        <v>9465</v>
      </c>
      <c r="X2738" s="31" t="s">
        <v>8951</v>
      </c>
      <c r="Y2738" s="11"/>
    </row>
    <row r="2739" spans="1:25" ht="293.25" x14ac:dyDescent="0.2">
      <c r="A2739" s="28" t="s">
        <v>9466</v>
      </c>
      <c r="B2739" s="24" t="s">
        <v>8594</v>
      </c>
      <c r="C2739" s="21" t="s">
        <v>8948</v>
      </c>
      <c r="D2739" s="21" t="s">
        <v>9391</v>
      </c>
      <c r="E2739" s="44" t="s">
        <v>231</v>
      </c>
      <c r="F2739" s="23" t="s">
        <v>9467</v>
      </c>
      <c r="G2739" s="23" t="s">
        <v>31</v>
      </c>
      <c r="H2739" s="29">
        <v>44409</v>
      </c>
      <c r="I2739" s="29">
        <v>44774</v>
      </c>
      <c r="J2739" s="29" t="str">
        <f ca="1">IF(Ugovori_OPULJP[[#This Row],[DATUM ZAVRŠETKA OPERACIJE]]&lt;TODAY(),"završen","u provedbi")</f>
        <v>u provedbi</v>
      </c>
      <c r="K2739" s="22" t="s">
        <v>31</v>
      </c>
      <c r="L2739" s="22" t="s">
        <v>31</v>
      </c>
      <c r="M2739" s="42">
        <v>0.85</v>
      </c>
      <c r="N2739" s="42">
        <v>0.15</v>
      </c>
      <c r="O2739" s="27">
        <f>Ugovori_OPULJP[[#This Row],[Bespovratna sredstva - Ukupno (EU+Nac) HRK
= Ukupna ugovorena vrijednost bespovratnih sredstava]]*Ugovori_OPULJP[[#This Row],[EU STOPA SUFINANCIRANJA %
EU CO-FINANCING RATE %]]</f>
        <v>14025000</v>
      </c>
      <c r="P2739" s="27">
        <f>Ugovori_OPULJP[[#This Row],[Bespovratna sredstva - Ukupno (EU+Nac) HRK
= Ukupna ugovorena vrijednost bespovratnih sredstava]]*Ugovori_OPULJP[[#This Row],[STOPA NACIONALNOG SUFINANCIRANJA %]]</f>
        <v>2475000</v>
      </c>
      <c r="Q2739" s="20">
        <v>16500000</v>
      </c>
      <c r="R2739" s="27">
        <v>3523395.6</v>
      </c>
      <c r="S2739" s="27">
        <v>0</v>
      </c>
      <c r="T2739" s="20">
        <f>Ugovori_OPULJP[[#This Row],[Bespovratna sredstva - Ukupno (EU+Nac) HRK
= Ukupna ugovorena vrijednost bespovratnih sredstava]]+Ugovori_OPULJP[[#This Row],[Javni doprinos korisnika - HRK]]+Ugovori_OPULJP[[#This Row],[Privatni doprinos korisnika - HRK]]</f>
        <v>20023395.600000001</v>
      </c>
      <c r="U2739" s="44" t="s">
        <v>8598</v>
      </c>
      <c r="V2739" s="44" t="s">
        <v>8599</v>
      </c>
      <c r="W2739" s="30" t="s">
        <v>9468</v>
      </c>
      <c r="X2739" s="21" t="s">
        <v>8951</v>
      </c>
      <c r="Y2739" s="11"/>
    </row>
    <row r="2740" spans="1:25" ht="267.75" x14ac:dyDescent="0.2">
      <c r="A2740" s="28" t="s">
        <v>9469</v>
      </c>
      <c r="B2740" s="24" t="s">
        <v>8594</v>
      </c>
      <c r="C2740" s="21" t="s">
        <v>8948</v>
      </c>
      <c r="D2740" s="56" t="s">
        <v>9391</v>
      </c>
      <c r="E2740" s="44" t="s">
        <v>231</v>
      </c>
      <c r="F2740" s="23" t="s">
        <v>9470</v>
      </c>
      <c r="G2740" s="23" t="s">
        <v>8983</v>
      </c>
      <c r="H2740" s="29">
        <v>44438</v>
      </c>
      <c r="I2740" s="29">
        <v>44803</v>
      </c>
      <c r="J2740" s="29" t="str">
        <f ca="1">IF(Ugovori_OPULJP[[#This Row],[DATUM ZAVRŠETKA OPERACIJE]]&lt;TODAY(),"završen","u provedbi")</f>
        <v>u provedbi</v>
      </c>
      <c r="K2740" s="22" t="s">
        <v>209</v>
      </c>
      <c r="L2740" s="22" t="s">
        <v>209</v>
      </c>
      <c r="M2740" s="42">
        <v>0.85</v>
      </c>
      <c r="N2740" s="42">
        <v>0.15</v>
      </c>
      <c r="O2740" s="27">
        <f>Ugovori_OPULJP[[#This Row],[Bespovratna sredstva - Ukupno (EU+Nac) HRK
= Ukupna ugovorena vrijednost bespovratnih sredstava]]*Ugovori_OPULJP[[#This Row],[EU STOPA SUFINANCIRANJA %
EU CO-FINANCING RATE %]]</f>
        <v>2125000</v>
      </c>
      <c r="P2740" s="27">
        <f>Ugovori_OPULJP[[#This Row],[Bespovratna sredstva - Ukupno (EU+Nac) HRK
= Ukupna ugovorena vrijednost bespovratnih sredstava]]*Ugovori_OPULJP[[#This Row],[STOPA NACIONALNOG SUFINANCIRANJA %]]</f>
        <v>375000</v>
      </c>
      <c r="Q2740" s="20">
        <v>2500000</v>
      </c>
      <c r="R2740" s="27">
        <v>1124144</v>
      </c>
      <c r="S2740" s="27">
        <v>0</v>
      </c>
      <c r="T2740" s="20">
        <f>Ugovori_OPULJP[[#This Row],[Bespovratna sredstva - Ukupno (EU+Nac) HRK
= Ukupna ugovorena vrijednost bespovratnih sredstava]]+Ugovori_OPULJP[[#This Row],[Javni doprinos korisnika - HRK]]+Ugovori_OPULJP[[#This Row],[Privatni doprinos korisnika - HRK]]</f>
        <v>3624144</v>
      </c>
      <c r="U2740" s="44" t="s">
        <v>8598</v>
      </c>
      <c r="V2740" s="44" t="s">
        <v>8599</v>
      </c>
      <c r="W2740" s="30" t="s">
        <v>9471</v>
      </c>
      <c r="X2740" s="31" t="s">
        <v>8951</v>
      </c>
      <c r="Y2740" s="11"/>
    </row>
    <row r="2741" spans="1:25" ht="306" x14ac:dyDescent="0.2">
      <c r="A2741" s="28" t="s">
        <v>9472</v>
      </c>
      <c r="B2741" s="24" t="s">
        <v>8594</v>
      </c>
      <c r="C2741" s="21" t="s">
        <v>8948</v>
      </c>
      <c r="D2741" s="56" t="s">
        <v>9391</v>
      </c>
      <c r="E2741" s="44" t="s">
        <v>231</v>
      </c>
      <c r="F2741" s="23" t="s">
        <v>9473</v>
      </c>
      <c r="G2741" s="23" t="s">
        <v>9031</v>
      </c>
      <c r="H2741" s="29">
        <v>44432</v>
      </c>
      <c r="I2741" s="29">
        <v>44797</v>
      </c>
      <c r="J2741" s="29" t="str">
        <f ca="1">IF(Ugovori_OPULJP[[#This Row],[DATUM ZAVRŠETKA OPERACIJE]]&lt;TODAY(),"završen","u provedbi")</f>
        <v>u provedbi</v>
      </c>
      <c r="K2741" s="22" t="s">
        <v>324</v>
      </c>
      <c r="L2741" s="43" t="s">
        <v>324</v>
      </c>
      <c r="M2741" s="42">
        <v>0.85</v>
      </c>
      <c r="N2741" s="42">
        <v>0.15</v>
      </c>
      <c r="O2741" s="27">
        <f>Ugovori_OPULJP[[#This Row],[Bespovratna sredstva - Ukupno (EU+Nac) HRK
= Ukupna ugovorena vrijednost bespovratnih sredstava]]*Ugovori_OPULJP[[#This Row],[EU STOPA SUFINANCIRANJA %
EU CO-FINANCING RATE %]]</f>
        <v>935708.679</v>
      </c>
      <c r="P2741" s="27">
        <f>Ugovori_OPULJP[[#This Row],[Bespovratna sredstva - Ukupno (EU+Nac) HRK
= Ukupna ugovorena vrijednost bespovratnih sredstava]]*Ugovori_OPULJP[[#This Row],[STOPA NACIONALNOG SUFINANCIRANJA %]]</f>
        <v>165125.06099999999</v>
      </c>
      <c r="Q2741" s="20">
        <v>1100833.74</v>
      </c>
      <c r="R2741" s="27">
        <v>122314.8600000001</v>
      </c>
      <c r="S2741" s="27">
        <v>0</v>
      </c>
      <c r="T2741" s="20">
        <f>Ugovori_OPULJP[[#This Row],[Bespovratna sredstva - Ukupno (EU+Nac) HRK
= Ukupna ugovorena vrijednost bespovratnih sredstava]]+Ugovori_OPULJP[[#This Row],[Javni doprinos korisnika - HRK]]+Ugovori_OPULJP[[#This Row],[Privatni doprinos korisnika - HRK]]</f>
        <v>1223148.6000000001</v>
      </c>
      <c r="U2741" s="44" t="s">
        <v>8598</v>
      </c>
      <c r="V2741" s="44" t="s">
        <v>8599</v>
      </c>
      <c r="W2741" s="30" t="s">
        <v>9474</v>
      </c>
      <c r="X2741" s="31" t="s">
        <v>8951</v>
      </c>
      <c r="Y2741" s="11"/>
    </row>
    <row r="2742" spans="1:25" ht="280.5" x14ac:dyDescent="0.2">
      <c r="A2742" s="28" t="s">
        <v>9475</v>
      </c>
      <c r="B2742" s="24" t="s">
        <v>8594</v>
      </c>
      <c r="C2742" s="21" t="s">
        <v>8948</v>
      </c>
      <c r="D2742" s="56" t="s">
        <v>9391</v>
      </c>
      <c r="E2742" s="44" t="s">
        <v>231</v>
      </c>
      <c r="F2742" s="23" t="s">
        <v>9476</v>
      </c>
      <c r="G2742" s="23" t="s">
        <v>3044</v>
      </c>
      <c r="H2742" s="29">
        <v>44416</v>
      </c>
      <c r="I2742" s="29">
        <v>44781</v>
      </c>
      <c r="J2742" s="29" t="str">
        <f ca="1">IF(Ugovori_OPULJP[[#This Row],[DATUM ZAVRŠETKA OPERACIJE]]&lt;TODAY(),"završen","u provedbi")</f>
        <v>u provedbi</v>
      </c>
      <c r="K2742" s="22" t="s">
        <v>97</v>
      </c>
      <c r="L2742" s="43" t="s">
        <v>97</v>
      </c>
      <c r="M2742" s="42">
        <v>0.85</v>
      </c>
      <c r="N2742" s="42">
        <v>0.15</v>
      </c>
      <c r="O2742" s="27">
        <f>Ugovori_OPULJP[[#This Row],[Bespovratna sredstva - Ukupno (EU+Nac) HRK
= Ukupna ugovorena vrijednost bespovratnih sredstava]]*Ugovori_OPULJP[[#This Row],[EU STOPA SUFINANCIRANJA %
EU CO-FINANCING RATE %]]</f>
        <v>3305785.6004999997</v>
      </c>
      <c r="P2742" s="27">
        <f>Ugovori_OPULJP[[#This Row],[Bespovratna sredstva - Ukupno (EU+Nac) HRK
= Ukupna ugovorena vrijednost bespovratnih sredstava]]*Ugovori_OPULJP[[#This Row],[STOPA NACIONALNOG SUFINANCIRANJA %]]</f>
        <v>583373.92949999997</v>
      </c>
      <c r="Q2742" s="20">
        <v>3889159.53</v>
      </c>
      <c r="R2742" s="27">
        <v>686322.27</v>
      </c>
      <c r="S2742" s="27">
        <v>0</v>
      </c>
      <c r="T2742" s="20">
        <f>Ugovori_OPULJP[[#This Row],[Bespovratna sredstva - Ukupno (EU+Nac) HRK
= Ukupna ugovorena vrijednost bespovratnih sredstava]]+Ugovori_OPULJP[[#This Row],[Javni doprinos korisnika - HRK]]+Ugovori_OPULJP[[#This Row],[Privatni doprinos korisnika - HRK]]</f>
        <v>4575481.8</v>
      </c>
      <c r="U2742" s="44" t="s">
        <v>8598</v>
      </c>
      <c r="V2742" s="44" t="s">
        <v>8599</v>
      </c>
      <c r="W2742" s="30" t="s">
        <v>9477</v>
      </c>
      <c r="X2742" s="31" t="s">
        <v>8951</v>
      </c>
      <c r="Y2742" s="11"/>
    </row>
    <row r="2743" spans="1:25" ht="280.5" x14ac:dyDescent="0.2">
      <c r="A2743" s="28" t="s">
        <v>9478</v>
      </c>
      <c r="B2743" s="24" t="s">
        <v>8594</v>
      </c>
      <c r="C2743" s="21" t="s">
        <v>8948</v>
      </c>
      <c r="D2743" s="56" t="s">
        <v>9391</v>
      </c>
      <c r="E2743" s="44" t="s">
        <v>231</v>
      </c>
      <c r="F2743" s="23" t="s">
        <v>9479</v>
      </c>
      <c r="G2743" s="37" t="s">
        <v>1050</v>
      </c>
      <c r="H2743" s="29">
        <v>44425</v>
      </c>
      <c r="I2743" s="29">
        <v>44790</v>
      </c>
      <c r="J2743" s="29" t="str">
        <f ca="1">IF(Ugovori_OPULJP[[#This Row],[DATUM ZAVRŠETKA OPERACIJE]]&lt;TODAY(),"završen","u provedbi")</f>
        <v>u provedbi</v>
      </c>
      <c r="K2743" s="22" t="s">
        <v>198</v>
      </c>
      <c r="L2743" s="43" t="s">
        <v>198</v>
      </c>
      <c r="M2743" s="42">
        <v>0.85</v>
      </c>
      <c r="N2743" s="42">
        <v>0.15</v>
      </c>
      <c r="O2743" s="27">
        <f>Ugovori_OPULJP[[#This Row],[Bespovratna sredstva - Ukupno (EU+Nac) HRK
= Ukupna ugovorena vrijednost bespovratnih sredstava]]*Ugovori_OPULJP[[#This Row],[EU STOPA SUFINANCIRANJA %
EU CO-FINANCING RATE %]]</f>
        <v>2550000</v>
      </c>
      <c r="P2743" s="27">
        <f>Ugovori_OPULJP[[#This Row],[Bespovratna sredstva - Ukupno (EU+Nac) HRK
= Ukupna ugovorena vrijednost bespovratnih sredstava]]*Ugovori_OPULJP[[#This Row],[STOPA NACIONALNOG SUFINANCIRANJA %]]</f>
        <v>450000</v>
      </c>
      <c r="Q2743" s="20">
        <v>3000000</v>
      </c>
      <c r="R2743" s="27">
        <v>714747.60000000009</v>
      </c>
      <c r="S2743" s="27">
        <v>0</v>
      </c>
      <c r="T2743" s="20">
        <f>Ugovori_OPULJP[[#This Row],[Bespovratna sredstva - Ukupno (EU+Nac) HRK
= Ukupna ugovorena vrijednost bespovratnih sredstava]]+Ugovori_OPULJP[[#This Row],[Javni doprinos korisnika - HRK]]+Ugovori_OPULJP[[#This Row],[Privatni doprinos korisnika - HRK]]</f>
        <v>3714747.6</v>
      </c>
      <c r="U2743" s="44" t="s">
        <v>8598</v>
      </c>
      <c r="V2743" s="44" t="s">
        <v>8599</v>
      </c>
      <c r="W2743" s="30" t="s">
        <v>9480</v>
      </c>
      <c r="X2743" s="31" t="s">
        <v>8951</v>
      </c>
      <c r="Y2743" s="11"/>
    </row>
    <row r="2744" spans="1:25" ht="280.5" x14ac:dyDescent="0.2">
      <c r="A2744" s="28" t="s">
        <v>9481</v>
      </c>
      <c r="B2744" s="24" t="s">
        <v>8594</v>
      </c>
      <c r="C2744" s="21" t="s">
        <v>8948</v>
      </c>
      <c r="D2744" s="56" t="s">
        <v>9391</v>
      </c>
      <c r="E2744" s="44" t="s">
        <v>231</v>
      </c>
      <c r="F2744" s="23" t="s">
        <v>9482</v>
      </c>
      <c r="G2744" s="23" t="s">
        <v>782</v>
      </c>
      <c r="H2744" s="29">
        <v>44440</v>
      </c>
      <c r="I2744" s="29">
        <v>44805</v>
      </c>
      <c r="J2744" s="29" t="str">
        <f ca="1">IF(Ugovori_OPULJP[[#This Row],[DATUM ZAVRŠETKA OPERACIJE]]&lt;TODAY(),"završen","u provedbi")</f>
        <v>u provedbi</v>
      </c>
      <c r="K2744" s="22" t="s">
        <v>77</v>
      </c>
      <c r="L2744" s="43" t="s">
        <v>77</v>
      </c>
      <c r="M2744" s="42">
        <v>0.85</v>
      </c>
      <c r="N2744" s="42">
        <v>0.15</v>
      </c>
      <c r="O2744" s="27">
        <f>Ugovori_OPULJP[[#This Row],[Bespovratna sredstva - Ukupno (EU+Nac) HRK
= Ukupna ugovorena vrijednost bespovratnih sredstava]]*Ugovori_OPULJP[[#This Row],[EU STOPA SUFINANCIRANJA %
EU CO-FINANCING RATE %]]</f>
        <v>2062024.6814999999</v>
      </c>
      <c r="P2744" s="27">
        <f>Ugovori_OPULJP[[#This Row],[Bespovratna sredstva - Ukupno (EU+Nac) HRK
= Ukupna ugovorena vrijednost bespovratnih sredstava]]*Ugovori_OPULJP[[#This Row],[STOPA NACIONALNOG SUFINANCIRANJA %]]</f>
        <v>363886.70850000001</v>
      </c>
      <c r="Q2744" s="20">
        <v>2425911.39</v>
      </c>
      <c r="R2744" s="27">
        <v>428102.00999999978</v>
      </c>
      <c r="S2744" s="27">
        <v>0</v>
      </c>
      <c r="T2744" s="20">
        <f>Ugovori_OPULJP[[#This Row],[Bespovratna sredstva - Ukupno (EU+Nac) HRK
= Ukupna ugovorena vrijednost bespovratnih sredstava]]+Ugovori_OPULJP[[#This Row],[Javni doprinos korisnika - HRK]]+Ugovori_OPULJP[[#This Row],[Privatni doprinos korisnika - HRK]]</f>
        <v>2854013.4</v>
      </c>
      <c r="U2744" s="44" t="s">
        <v>8598</v>
      </c>
      <c r="V2744" s="44" t="s">
        <v>8599</v>
      </c>
      <c r="W2744" s="30" t="s">
        <v>9483</v>
      </c>
      <c r="X2744" s="31" t="s">
        <v>8951</v>
      </c>
      <c r="Y2744" s="11"/>
    </row>
    <row r="2745" spans="1:25" ht="267.75" x14ac:dyDescent="0.2">
      <c r="A2745" s="28" t="s">
        <v>9484</v>
      </c>
      <c r="B2745" s="24" t="s">
        <v>8594</v>
      </c>
      <c r="C2745" s="21" t="s">
        <v>8948</v>
      </c>
      <c r="D2745" s="56" t="s">
        <v>9391</v>
      </c>
      <c r="E2745" s="44" t="s">
        <v>231</v>
      </c>
      <c r="F2745" s="23" t="s">
        <v>9485</v>
      </c>
      <c r="G2745" s="23" t="s">
        <v>9208</v>
      </c>
      <c r="H2745" s="29">
        <v>44440</v>
      </c>
      <c r="I2745" s="29">
        <v>44805</v>
      </c>
      <c r="J2745" s="29" t="str">
        <f ca="1">IF(Ugovori_OPULJP[[#This Row],[DATUM ZAVRŠETKA OPERACIJE]]&lt;TODAY(),"završen","u provedbi")</f>
        <v>u provedbi</v>
      </c>
      <c r="K2745" s="22" t="s">
        <v>82</v>
      </c>
      <c r="L2745" s="18" t="s">
        <v>82</v>
      </c>
      <c r="M2745" s="42">
        <v>0.85</v>
      </c>
      <c r="N2745" s="42">
        <v>0.15</v>
      </c>
      <c r="O2745" s="27">
        <f>Ugovori_OPULJP[[#This Row],[Bespovratna sredstva - Ukupno (EU+Nac) HRK
= Ukupna ugovorena vrijednost bespovratnih sredstava]]*Ugovori_OPULJP[[#This Row],[EU STOPA SUFINANCIRANJA %
EU CO-FINANCING RATE %]]</f>
        <v>1682735.3609999998</v>
      </c>
      <c r="P2745" s="27">
        <f>Ugovori_OPULJP[[#This Row],[Bespovratna sredstva - Ukupno (EU+Nac) HRK
= Ukupna ugovorena vrijednost bespovratnih sredstava]]*Ugovori_OPULJP[[#This Row],[STOPA NACIONALNOG SUFINANCIRANJA %]]</f>
        <v>296953.299</v>
      </c>
      <c r="Q2745" s="20">
        <v>1979688.66</v>
      </c>
      <c r="R2745" s="27">
        <v>104194.14000000013</v>
      </c>
      <c r="S2745" s="27">
        <v>0</v>
      </c>
      <c r="T2745" s="20">
        <f>Ugovori_OPULJP[[#This Row],[Bespovratna sredstva - Ukupno (EU+Nac) HRK
= Ukupna ugovorena vrijednost bespovratnih sredstava]]+Ugovori_OPULJP[[#This Row],[Javni doprinos korisnika - HRK]]+Ugovori_OPULJP[[#This Row],[Privatni doprinos korisnika - HRK]]</f>
        <v>2083882.8</v>
      </c>
      <c r="U2745" s="44" t="s">
        <v>8598</v>
      </c>
      <c r="V2745" s="44" t="s">
        <v>8599</v>
      </c>
      <c r="W2745" s="30" t="s">
        <v>9486</v>
      </c>
      <c r="X2745" s="31" t="s">
        <v>8951</v>
      </c>
      <c r="Y2745" s="11"/>
    </row>
    <row r="2746" spans="1:25" ht="267.75" x14ac:dyDescent="0.2">
      <c r="A2746" s="28" t="s">
        <v>9487</v>
      </c>
      <c r="B2746" s="24" t="s">
        <v>8594</v>
      </c>
      <c r="C2746" s="21" t="s">
        <v>8948</v>
      </c>
      <c r="D2746" s="56" t="s">
        <v>9391</v>
      </c>
      <c r="E2746" s="44" t="s">
        <v>231</v>
      </c>
      <c r="F2746" s="23" t="s">
        <v>9178</v>
      </c>
      <c r="G2746" s="23" t="s">
        <v>9488</v>
      </c>
      <c r="H2746" s="29">
        <v>44435</v>
      </c>
      <c r="I2746" s="29">
        <v>44802</v>
      </c>
      <c r="J2746" s="29" t="str">
        <f ca="1">IF(Ugovori_OPULJP[[#This Row],[DATUM ZAVRŠETKA OPERACIJE]]&lt;TODAY(),"završen","u provedbi")</f>
        <v>u provedbi</v>
      </c>
      <c r="K2746" s="22" t="s">
        <v>77</v>
      </c>
      <c r="L2746" s="43" t="s">
        <v>77</v>
      </c>
      <c r="M2746" s="42">
        <v>0.85</v>
      </c>
      <c r="N2746" s="42">
        <v>0.15</v>
      </c>
      <c r="O2746" s="27">
        <f>Ugovori_OPULJP[[#This Row],[Bespovratna sredstva - Ukupno (EU+Nac) HRK
= Ukupna ugovorena vrijednost bespovratnih sredstava]]*Ugovori_OPULJP[[#This Row],[EU STOPA SUFINANCIRANJA %
EU CO-FINANCING RATE %]]</f>
        <v>294574.95449999999</v>
      </c>
      <c r="P2746" s="27">
        <f>Ugovori_OPULJP[[#This Row],[Bespovratna sredstva - Ukupno (EU+Nac) HRK
= Ukupna ugovorena vrijednost bespovratnih sredstava]]*Ugovori_OPULJP[[#This Row],[STOPA NACIONALNOG SUFINANCIRANJA %]]</f>
        <v>51983.815500000004</v>
      </c>
      <c r="Q2746" s="20">
        <v>346558.77</v>
      </c>
      <c r="R2746" s="27">
        <v>61157.429999999993</v>
      </c>
      <c r="S2746" s="27">
        <v>0</v>
      </c>
      <c r="T2746" s="20">
        <f>Ugovori_OPULJP[[#This Row],[Bespovratna sredstva - Ukupno (EU+Nac) HRK
= Ukupna ugovorena vrijednost bespovratnih sredstava]]+Ugovori_OPULJP[[#This Row],[Javni doprinos korisnika - HRK]]+Ugovori_OPULJP[[#This Row],[Privatni doprinos korisnika - HRK]]</f>
        <v>407716.2</v>
      </c>
      <c r="U2746" s="44" t="s">
        <v>8598</v>
      </c>
      <c r="V2746" s="44" t="s">
        <v>8599</v>
      </c>
      <c r="W2746" s="30" t="s">
        <v>9489</v>
      </c>
      <c r="X2746" s="31" t="s">
        <v>8951</v>
      </c>
      <c r="Y2746" s="11"/>
    </row>
    <row r="2747" spans="1:25" ht="229.5" x14ac:dyDescent="0.2">
      <c r="A2747" s="28" t="s">
        <v>9490</v>
      </c>
      <c r="B2747" s="24" t="s">
        <v>8594</v>
      </c>
      <c r="C2747" s="21" t="s">
        <v>8948</v>
      </c>
      <c r="D2747" s="56" t="s">
        <v>9391</v>
      </c>
      <c r="E2747" s="44" t="s">
        <v>231</v>
      </c>
      <c r="F2747" s="23" t="s">
        <v>9491</v>
      </c>
      <c r="G2747" s="23" t="s">
        <v>1823</v>
      </c>
      <c r="H2747" s="29">
        <v>44405</v>
      </c>
      <c r="I2747" s="29">
        <v>44770</v>
      </c>
      <c r="J2747" s="29" t="str">
        <f ca="1">IF(Ugovori_OPULJP[[#This Row],[DATUM ZAVRŠETKA OPERACIJE]]&lt;TODAY(),"završen","u provedbi")</f>
        <v>u provedbi</v>
      </c>
      <c r="K2747" s="22" t="s">
        <v>97</v>
      </c>
      <c r="L2747" s="43" t="s">
        <v>97</v>
      </c>
      <c r="M2747" s="42">
        <v>0.85</v>
      </c>
      <c r="N2747" s="42">
        <v>0.15</v>
      </c>
      <c r="O2747" s="27">
        <f>Ugovori_OPULJP[[#This Row],[Bespovratna sredstva - Ukupno (EU+Nac) HRK
= Ukupna ugovorena vrijednost bespovratnih sredstava]]*Ugovori_OPULJP[[#This Row],[EU STOPA SUFINANCIRANJA %
EU CO-FINANCING RATE %]]</f>
        <v>5633505.3389999997</v>
      </c>
      <c r="P2747" s="27">
        <f>Ugovori_OPULJP[[#This Row],[Bespovratna sredstva - Ukupno (EU+Nac) HRK
= Ukupna ugovorena vrijednost bespovratnih sredstava]]*Ugovori_OPULJP[[#This Row],[STOPA NACIONALNOG SUFINANCIRANJA %]]</f>
        <v>994148.00099999993</v>
      </c>
      <c r="Q2747" s="20">
        <v>6627653.3399999999</v>
      </c>
      <c r="R2747" s="27">
        <v>348823.86000000034</v>
      </c>
      <c r="S2747" s="27">
        <v>0</v>
      </c>
      <c r="T2747" s="20">
        <f>Ugovori_OPULJP[[#This Row],[Bespovratna sredstva - Ukupno (EU+Nac) HRK
= Ukupna ugovorena vrijednost bespovratnih sredstava]]+Ugovori_OPULJP[[#This Row],[Javni doprinos korisnika - HRK]]+Ugovori_OPULJP[[#This Row],[Privatni doprinos korisnika - HRK]]</f>
        <v>6976477.2000000002</v>
      </c>
      <c r="U2747" s="44" t="s">
        <v>8598</v>
      </c>
      <c r="V2747" s="44" t="s">
        <v>8599</v>
      </c>
      <c r="W2747" s="30" t="s">
        <v>9492</v>
      </c>
      <c r="X2747" s="31" t="s">
        <v>8951</v>
      </c>
      <c r="Y2747" s="11"/>
    </row>
    <row r="2748" spans="1:25" ht="178.5" x14ac:dyDescent="0.2">
      <c r="A2748" s="28" t="s">
        <v>9493</v>
      </c>
      <c r="B2748" s="24" t="s">
        <v>8594</v>
      </c>
      <c r="C2748" s="21" t="s">
        <v>8948</v>
      </c>
      <c r="D2748" s="56" t="s">
        <v>9391</v>
      </c>
      <c r="E2748" s="44" t="s">
        <v>231</v>
      </c>
      <c r="F2748" s="23" t="s">
        <v>9494</v>
      </c>
      <c r="G2748" s="23" t="s">
        <v>2417</v>
      </c>
      <c r="H2748" s="29">
        <v>44424</v>
      </c>
      <c r="I2748" s="29">
        <v>44789</v>
      </c>
      <c r="J2748" s="29" t="str">
        <f ca="1">IF(Ugovori_OPULJP[[#This Row],[DATUM ZAVRŠETKA OPERACIJE]]&lt;TODAY(),"završen","u provedbi")</f>
        <v>u provedbi</v>
      </c>
      <c r="K2748" s="22" t="s">
        <v>320</v>
      </c>
      <c r="L2748" s="43" t="s">
        <v>320</v>
      </c>
      <c r="M2748" s="42">
        <v>0.85</v>
      </c>
      <c r="N2748" s="42">
        <v>0.15</v>
      </c>
      <c r="O2748" s="27">
        <f>Ugovori_OPULJP[[#This Row],[Bespovratna sredstva - Ukupno (EU+Nac) HRK
= Ukupna ugovorena vrijednost bespovratnih sredstava]]*Ugovori_OPULJP[[#This Row],[EU STOPA SUFINANCIRANJA %
EU CO-FINANCING RATE %]]</f>
        <v>2048547.3959999997</v>
      </c>
      <c r="P2748" s="27">
        <f>Ugovori_OPULJP[[#This Row],[Bespovratna sredstva - Ukupno (EU+Nac) HRK
= Ukupna ugovorena vrijednost bespovratnih sredstava]]*Ugovori_OPULJP[[#This Row],[STOPA NACIONALNOG SUFINANCIRANJA %]]</f>
        <v>361508.36399999994</v>
      </c>
      <c r="Q2748" s="20">
        <v>2410055.7599999998</v>
      </c>
      <c r="R2748" s="27">
        <v>126845.04000000004</v>
      </c>
      <c r="S2748" s="27">
        <v>0</v>
      </c>
      <c r="T2748" s="20">
        <f>Ugovori_OPULJP[[#This Row],[Bespovratna sredstva - Ukupno (EU+Nac) HRK
= Ukupna ugovorena vrijednost bespovratnih sredstava]]+Ugovori_OPULJP[[#This Row],[Javni doprinos korisnika - HRK]]+Ugovori_OPULJP[[#This Row],[Privatni doprinos korisnika - HRK]]</f>
        <v>2536900.7999999998</v>
      </c>
      <c r="U2748" s="44" t="s">
        <v>8598</v>
      </c>
      <c r="V2748" s="44" t="s">
        <v>8599</v>
      </c>
      <c r="W2748" s="30" t="s">
        <v>9495</v>
      </c>
      <c r="X2748" s="31" t="s">
        <v>8951</v>
      </c>
      <c r="Y2748" s="11"/>
    </row>
    <row r="2749" spans="1:25" ht="255" x14ac:dyDescent="0.2">
      <c r="A2749" s="28" t="s">
        <v>9496</v>
      </c>
      <c r="B2749" s="24" t="s">
        <v>8594</v>
      </c>
      <c r="C2749" s="21" t="s">
        <v>8948</v>
      </c>
      <c r="D2749" s="56" t="s">
        <v>9391</v>
      </c>
      <c r="E2749" s="44" t="s">
        <v>231</v>
      </c>
      <c r="F2749" s="23" t="s">
        <v>9497</v>
      </c>
      <c r="G2749" s="23" t="s">
        <v>794</v>
      </c>
      <c r="H2749" s="29">
        <v>44440</v>
      </c>
      <c r="I2749" s="29">
        <v>44805</v>
      </c>
      <c r="J2749" s="29" t="str">
        <f ca="1">IF(Ugovori_OPULJP[[#This Row],[DATUM ZAVRŠETKA OPERACIJE]]&lt;TODAY(),"završen","u provedbi")</f>
        <v>u provedbi</v>
      </c>
      <c r="K2749" s="22" t="s">
        <v>556</v>
      </c>
      <c r="L2749" s="43" t="s">
        <v>556</v>
      </c>
      <c r="M2749" s="42">
        <v>0.85</v>
      </c>
      <c r="N2749" s="42">
        <v>0.15</v>
      </c>
      <c r="O2749" s="27">
        <f>Ugovori_OPULJP[[#This Row],[Bespovratna sredstva - Ukupno (EU+Nac) HRK
= Ukupna ugovorena vrijednost bespovratnih sredstava]]*Ugovori_OPULJP[[#This Row],[EU STOPA SUFINANCIRANJA %
EU CO-FINANCING RATE %]]</f>
        <v>2079352.62</v>
      </c>
      <c r="P2749" s="27">
        <f>Ugovori_OPULJP[[#This Row],[Bespovratna sredstva - Ukupno (EU+Nac) HRK
= Ukupna ugovorena vrijednost bespovratnih sredstava]]*Ugovori_OPULJP[[#This Row],[STOPA NACIONALNOG SUFINANCIRANJA %]]</f>
        <v>366944.58</v>
      </c>
      <c r="Q2749" s="20">
        <v>2446297.2000000002</v>
      </c>
      <c r="R2749" s="27">
        <v>271810.79999999981</v>
      </c>
      <c r="S2749" s="27">
        <v>0</v>
      </c>
      <c r="T2749" s="20">
        <f>Ugovori_OPULJP[[#This Row],[Bespovratna sredstva - Ukupno (EU+Nac) HRK
= Ukupna ugovorena vrijednost bespovratnih sredstava]]+Ugovori_OPULJP[[#This Row],[Javni doprinos korisnika - HRK]]+Ugovori_OPULJP[[#This Row],[Privatni doprinos korisnika - HRK]]</f>
        <v>2718108</v>
      </c>
      <c r="U2749" s="44" t="s">
        <v>8598</v>
      </c>
      <c r="V2749" s="44" t="s">
        <v>8599</v>
      </c>
      <c r="W2749" s="30" t="s">
        <v>9498</v>
      </c>
      <c r="X2749" s="31" t="s">
        <v>8951</v>
      </c>
      <c r="Y2749" s="11"/>
    </row>
    <row r="2750" spans="1:25" ht="267.75" x14ac:dyDescent="0.2">
      <c r="A2750" s="28" t="s">
        <v>9499</v>
      </c>
      <c r="B2750" s="24" t="s">
        <v>8594</v>
      </c>
      <c r="C2750" s="21" t="s">
        <v>8948</v>
      </c>
      <c r="D2750" s="56" t="s">
        <v>9391</v>
      </c>
      <c r="E2750" s="44" t="s">
        <v>231</v>
      </c>
      <c r="F2750" s="23" t="s">
        <v>9500</v>
      </c>
      <c r="G2750" s="23" t="s">
        <v>728</v>
      </c>
      <c r="H2750" s="29">
        <v>44440</v>
      </c>
      <c r="I2750" s="29">
        <v>44805</v>
      </c>
      <c r="J2750" s="29" t="str">
        <f ca="1">IF(Ugovori_OPULJP[[#This Row],[DATUM ZAVRŠETKA OPERACIJE]]&lt;TODAY(),"završen","u provedbi")</f>
        <v>u provedbi</v>
      </c>
      <c r="K2750" s="22" t="s">
        <v>402</v>
      </c>
      <c r="L2750" s="18" t="s">
        <v>402</v>
      </c>
      <c r="M2750" s="42">
        <v>0.85</v>
      </c>
      <c r="N2750" s="42">
        <v>0.15</v>
      </c>
      <c r="O2750" s="27">
        <f>Ugovori_OPULJP[[#This Row],[Bespovratna sredstva - Ukupno (EU+Nac) HRK
= Ukupna ugovorena vrijednost bespovratnih sredstava]]*Ugovori_OPULJP[[#This Row],[EU STOPA SUFINANCIRANJA %
EU CO-FINANCING RATE %]]</f>
        <v>3361620.0690000001</v>
      </c>
      <c r="P2750" s="27">
        <f>Ugovori_OPULJP[[#This Row],[Bespovratna sredstva - Ukupno (EU+Nac) HRK
= Ukupna ugovorena vrijednost bespovratnih sredstava]]*Ugovori_OPULJP[[#This Row],[STOPA NACIONALNOG SUFINANCIRANJA %]]</f>
        <v>593227.071</v>
      </c>
      <c r="Q2750" s="20">
        <v>3954847.14</v>
      </c>
      <c r="R2750" s="27">
        <v>439427.4599999995</v>
      </c>
      <c r="S2750" s="27">
        <v>0</v>
      </c>
      <c r="T2750" s="20">
        <f>Ugovori_OPULJP[[#This Row],[Bespovratna sredstva - Ukupno (EU+Nac) HRK
= Ukupna ugovorena vrijednost bespovratnih sredstava]]+Ugovori_OPULJP[[#This Row],[Javni doprinos korisnika - HRK]]+Ugovori_OPULJP[[#This Row],[Privatni doprinos korisnika - HRK]]</f>
        <v>4394274.5999999996</v>
      </c>
      <c r="U2750" s="44" t="s">
        <v>8598</v>
      </c>
      <c r="V2750" s="44" t="s">
        <v>8599</v>
      </c>
      <c r="W2750" s="30" t="s">
        <v>9501</v>
      </c>
      <c r="X2750" s="31" t="s">
        <v>8951</v>
      </c>
      <c r="Y2750" s="11"/>
    </row>
    <row r="2751" spans="1:25" ht="216.75" x14ac:dyDescent="0.2">
      <c r="A2751" s="28" t="s">
        <v>9502</v>
      </c>
      <c r="B2751" s="24" t="s">
        <v>8594</v>
      </c>
      <c r="C2751" s="21" t="s">
        <v>8948</v>
      </c>
      <c r="D2751" s="56" t="s">
        <v>9391</v>
      </c>
      <c r="E2751" s="44" t="s">
        <v>231</v>
      </c>
      <c r="F2751" s="23" t="s">
        <v>9503</v>
      </c>
      <c r="G2751" s="23" t="s">
        <v>7306</v>
      </c>
      <c r="H2751" s="29">
        <v>44389</v>
      </c>
      <c r="I2751" s="29">
        <v>44754</v>
      </c>
      <c r="J2751" s="29" t="str">
        <f ca="1">IF(Ugovori_OPULJP[[#This Row],[DATUM ZAVRŠETKA OPERACIJE]]&lt;TODAY(),"završen","u provedbi")</f>
        <v>završen</v>
      </c>
      <c r="K2751" s="22" t="s">
        <v>171</v>
      </c>
      <c r="L2751" s="43" t="s">
        <v>171</v>
      </c>
      <c r="M2751" s="42">
        <v>0.85</v>
      </c>
      <c r="N2751" s="42">
        <v>0.15</v>
      </c>
      <c r="O2751" s="27">
        <f>Ugovori_OPULJP[[#This Row],[Bespovratna sredstva - Ukupno (EU+Nac) HRK
= Ukupna ugovorena vrijednost bespovratnih sredstava]]*Ugovori_OPULJP[[#This Row],[EU STOPA SUFINANCIRANJA %
EU CO-FINANCING RATE %]]</f>
        <v>2926496.28</v>
      </c>
      <c r="P2751" s="27">
        <f>Ugovori_OPULJP[[#This Row],[Bespovratna sredstva - Ukupno (EU+Nac) HRK
= Ukupna ugovorena vrijednost bespovratnih sredstava]]*Ugovori_OPULJP[[#This Row],[STOPA NACIONALNOG SUFINANCIRANJA %]]</f>
        <v>516440.51999999996</v>
      </c>
      <c r="Q2751" s="20">
        <v>3442936.8</v>
      </c>
      <c r="R2751" s="27">
        <v>181207.20000000019</v>
      </c>
      <c r="S2751" s="27">
        <v>0</v>
      </c>
      <c r="T2751" s="20">
        <f>Ugovori_OPULJP[[#This Row],[Bespovratna sredstva - Ukupno (EU+Nac) HRK
= Ukupna ugovorena vrijednost bespovratnih sredstava]]+Ugovori_OPULJP[[#This Row],[Javni doprinos korisnika - HRK]]+Ugovori_OPULJP[[#This Row],[Privatni doprinos korisnika - HRK]]</f>
        <v>3624144</v>
      </c>
      <c r="U2751" s="44" t="s">
        <v>8598</v>
      </c>
      <c r="V2751" s="44" t="s">
        <v>8599</v>
      </c>
      <c r="W2751" s="30" t="s">
        <v>9504</v>
      </c>
      <c r="X2751" s="31" t="s">
        <v>8951</v>
      </c>
      <c r="Y2751" s="11"/>
    </row>
    <row r="2752" spans="1:25" ht="255" x14ac:dyDescent="0.2">
      <c r="A2752" s="28" t="s">
        <v>9505</v>
      </c>
      <c r="B2752" s="24" t="s">
        <v>8594</v>
      </c>
      <c r="C2752" s="21" t="s">
        <v>8948</v>
      </c>
      <c r="D2752" s="56" t="s">
        <v>9391</v>
      </c>
      <c r="E2752" s="44" t="s">
        <v>231</v>
      </c>
      <c r="F2752" s="23" t="s">
        <v>9174</v>
      </c>
      <c r="G2752" s="23" t="s">
        <v>9175</v>
      </c>
      <c r="H2752" s="29">
        <v>44440</v>
      </c>
      <c r="I2752" s="29">
        <v>44805</v>
      </c>
      <c r="J2752" s="29" t="str">
        <f ca="1">IF(Ugovori_OPULJP[[#This Row],[DATUM ZAVRŠETKA OPERACIJE]]&lt;TODAY(),"završen","u provedbi")</f>
        <v>u provedbi</v>
      </c>
      <c r="K2752" s="22" t="s">
        <v>153</v>
      </c>
      <c r="L2752" s="18" t="s">
        <v>153</v>
      </c>
      <c r="M2752" s="42">
        <v>0.85</v>
      </c>
      <c r="N2752" s="42">
        <v>0.15</v>
      </c>
      <c r="O2752" s="27">
        <f>Ugovori_OPULJP[[#This Row],[Bespovratna sredstva - Ukupno (EU+Nac) HRK
= Ukupna ugovorena vrijednost bespovratnih sredstava]]*Ugovori_OPULJP[[#This Row],[EU STOPA SUFINANCIRANJA %
EU CO-FINANCING RATE %]]</f>
        <v>554494.03200000001</v>
      </c>
      <c r="P2752" s="27">
        <f>Ugovori_OPULJP[[#This Row],[Bespovratna sredstva - Ukupno (EU+Nac) HRK
= Ukupna ugovorena vrijednost bespovratnih sredstava]]*Ugovori_OPULJP[[#This Row],[STOPA NACIONALNOG SUFINANCIRANJA %]]</f>
        <v>97851.888000000006</v>
      </c>
      <c r="Q2752" s="20">
        <v>652345.92000000004</v>
      </c>
      <c r="R2752" s="27">
        <v>72482.880000000005</v>
      </c>
      <c r="S2752" s="27">
        <v>0</v>
      </c>
      <c r="T2752" s="20">
        <f>Ugovori_OPULJP[[#This Row],[Bespovratna sredstva - Ukupno (EU+Nac) HRK
= Ukupna ugovorena vrijednost bespovratnih sredstava]]+Ugovori_OPULJP[[#This Row],[Javni doprinos korisnika - HRK]]+Ugovori_OPULJP[[#This Row],[Privatni doprinos korisnika - HRK]]</f>
        <v>724828.8</v>
      </c>
      <c r="U2752" s="44" t="s">
        <v>8598</v>
      </c>
      <c r="V2752" s="44" t="s">
        <v>8599</v>
      </c>
      <c r="W2752" s="30" t="s">
        <v>9506</v>
      </c>
      <c r="X2752" s="31" t="s">
        <v>8951</v>
      </c>
      <c r="Y2752" s="11"/>
    </row>
    <row r="2753" spans="1:25" ht="229.5" x14ac:dyDescent="0.2">
      <c r="A2753" s="28" t="s">
        <v>9507</v>
      </c>
      <c r="B2753" s="24" t="s">
        <v>8594</v>
      </c>
      <c r="C2753" s="21" t="s">
        <v>8948</v>
      </c>
      <c r="D2753" s="56" t="s">
        <v>9391</v>
      </c>
      <c r="E2753" s="44" t="s">
        <v>231</v>
      </c>
      <c r="F2753" s="23" t="s">
        <v>9508</v>
      </c>
      <c r="G2753" s="23" t="s">
        <v>331</v>
      </c>
      <c r="H2753" s="29">
        <v>44424</v>
      </c>
      <c r="I2753" s="29">
        <v>44789</v>
      </c>
      <c r="J2753" s="29" t="str">
        <f ca="1">IF(Ugovori_OPULJP[[#This Row],[DATUM ZAVRŠETKA OPERACIJE]]&lt;TODAY(),"završen","u provedbi")</f>
        <v>u provedbi</v>
      </c>
      <c r="K2753" s="22" t="s">
        <v>128</v>
      </c>
      <c r="L2753" s="43" t="s">
        <v>128</v>
      </c>
      <c r="M2753" s="42">
        <v>0.85</v>
      </c>
      <c r="N2753" s="42">
        <v>0.15</v>
      </c>
      <c r="O2753" s="27">
        <f>Ugovori_OPULJP[[#This Row],[Bespovratna sredstva - Ukupno (EU+Nac) HRK
= Ukupna ugovorena vrijednost bespovratnih sredstava]]*Ugovori_OPULJP[[#This Row],[EU STOPA SUFINANCIRANJA %
EU CO-FINANCING RATE %]]</f>
        <v>3326964.1919999998</v>
      </c>
      <c r="P2753" s="27">
        <f>Ugovori_OPULJP[[#This Row],[Bespovratna sredstva - Ukupno (EU+Nac) HRK
= Ukupna ugovorena vrijednost bespovratnih sredstava]]*Ugovori_OPULJP[[#This Row],[STOPA NACIONALNOG SUFINANCIRANJA %]]</f>
        <v>587111.32799999998</v>
      </c>
      <c r="Q2753" s="20">
        <v>3914075.52</v>
      </c>
      <c r="R2753" s="27">
        <v>434897.2799999998</v>
      </c>
      <c r="S2753" s="27">
        <v>0</v>
      </c>
      <c r="T2753" s="20">
        <f>Ugovori_OPULJP[[#This Row],[Bespovratna sredstva - Ukupno (EU+Nac) HRK
= Ukupna ugovorena vrijednost bespovratnih sredstava]]+Ugovori_OPULJP[[#This Row],[Javni doprinos korisnika - HRK]]+Ugovori_OPULJP[[#This Row],[Privatni doprinos korisnika - HRK]]</f>
        <v>4348972.8</v>
      </c>
      <c r="U2753" s="44" t="s">
        <v>8598</v>
      </c>
      <c r="V2753" s="44" t="s">
        <v>8599</v>
      </c>
      <c r="W2753" s="30" t="s">
        <v>9314</v>
      </c>
      <c r="X2753" s="31" t="s">
        <v>8951</v>
      </c>
      <c r="Y2753" s="11"/>
    </row>
    <row r="2754" spans="1:25" ht="102" x14ac:dyDescent="0.2">
      <c r="A2754" s="28" t="s">
        <v>9509</v>
      </c>
      <c r="B2754" s="24" t="s">
        <v>8594</v>
      </c>
      <c r="C2754" s="21" t="s">
        <v>8948</v>
      </c>
      <c r="D2754" s="56" t="s">
        <v>9391</v>
      </c>
      <c r="E2754" s="44" t="s">
        <v>231</v>
      </c>
      <c r="F2754" s="23" t="s">
        <v>9510</v>
      </c>
      <c r="G2754" s="23" t="s">
        <v>9041</v>
      </c>
      <c r="H2754" s="29">
        <v>44438</v>
      </c>
      <c r="I2754" s="29">
        <v>44803</v>
      </c>
      <c r="J2754" s="29" t="str">
        <f ca="1">IF(Ugovori_OPULJP[[#This Row],[DATUM ZAVRŠETKA OPERACIJE]]&lt;TODAY(),"završen","u provedbi")</f>
        <v>u provedbi</v>
      </c>
      <c r="K2754" s="22" t="s">
        <v>92</v>
      </c>
      <c r="L2754" s="43" t="s">
        <v>92</v>
      </c>
      <c r="M2754" s="42">
        <v>0.85</v>
      </c>
      <c r="N2754" s="42">
        <v>0.15</v>
      </c>
      <c r="O2754" s="27">
        <f>Ugovori_OPULJP[[#This Row],[Bespovratna sredstva - Ukupno (EU+Nac) HRK
= Ukupna ugovorena vrijednost bespovratnih sredstava]]*Ugovori_OPULJP[[#This Row],[EU STOPA SUFINANCIRANJA %
EU CO-FINANCING RATE %]]</f>
        <v>2125000</v>
      </c>
      <c r="P2754" s="27">
        <f>Ugovori_OPULJP[[#This Row],[Bespovratna sredstva - Ukupno (EU+Nac) HRK
= Ukupna ugovorena vrijednost bespovratnih sredstava]]*Ugovori_OPULJP[[#This Row],[STOPA NACIONALNOG SUFINANCIRANJA %]]</f>
        <v>375000</v>
      </c>
      <c r="Q2754" s="20">
        <v>2500000</v>
      </c>
      <c r="R2754" s="27">
        <v>671126</v>
      </c>
      <c r="S2754" s="27">
        <v>0</v>
      </c>
      <c r="T2754" s="20">
        <f>Ugovori_OPULJP[[#This Row],[Bespovratna sredstva - Ukupno (EU+Nac) HRK
= Ukupna ugovorena vrijednost bespovratnih sredstava]]+Ugovori_OPULJP[[#This Row],[Javni doprinos korisnika - HRK]]+Ugovori_OPULJP[[#This Row],[Privatni doprinos korisnika - HRK]]</f>
        <v>3171126</v>
      </c>
      <c r="U2754" s="44" t="s">
        <v>8598</v>
      </c>
      <c r="V2754" s="44" t="s">
        <v>8599</v>
      </c>
      <c r="W2754" s="30" t="s">
        <v>9511</v>
      </c>
      <c r="X2754" s="31" t="s">
        <v>8951</v>
      </c>
      <c r="Y2754" s="11"/>
    </row>
    <row r="2755" spans="1:25" ht="293.25" x14ac:dyDescent="0.2">
      <c r="A2755" s="28" t="s">
        <v>9512</v>
      </c>
      <c r="B2755" s="24" t="s">
        <v>8594</v>
      </c>
      <c r="C2755" s="21" t="s">
        <v>8948</v>
      </c>
      <c r="D2755" s="56" t="s">
        <v>9391</v>
      </c>
      <c r="E2755" s="44" t="s">
        <v>231</v>
      </c>
      <c r="F2755" s="23" t="s">
        <v>9513</v>
      </c>
      <c r="G2755" s="23" t="s">
        <v>9514</v>
      </c>
      <c r="H2755" s="29">
        <v>44432</v>
      </c>
      <c r="I2755" s="29">
        <v>44797</v>
      </c>
      <c r="J2755" s="29" t="str">
        <f ca="1">IF(Ugovori_OPULJP[[#This Row],[DATUM ZAVRŠETKA OPERACIJE]]&lt;TODAY(),"završen","u provedbi")</f>
        <v>u provedbi</v>
      </c>
      <c r="K2755" s="22" t="s">
        <v>248</v>
      </c>
      <c r="L2755" s="43" t="s">
        <v>248</v>
      </c>
      <c r="M2755" s="42">
        <v>0.85</v>
      </c>
      <c r="N2755" s="42">
        <v>0.15</v>
      </c>
      <c r="O2755" s="27">
        <f>Ugovori_OPULJP[[#This Row],[Bespovratna sredstva - Ukupno (EU+Nac) HRK
= Ukupna ugovorena vrijednost bespovratnih sredstava]]*Ugovori_OPULJP[[#This Row],[EU STOPA SUFINANCIRANJA %
EU CO-FINANCING RATE %]]</f>
        <v>8075000</v>
      </c>
      <c r="P2755" s="27">
        <f>Ugovori_OPULJP[[#This Row],[Bespovratna sredstva - Ukupno (EU+Nac) HRK
= Ukupna ugovorena vrijednost bespovratnih sredstava]]*Ugovori_OPULJP[[#This Row],[STOPA NACIONALNOG SUFINANCIRANJA %]]</f>
        <v>1425000</v>
      </c>
      <c r="Q2755" s="20">
        <v>9500000</v>
      </c>
      <c r="R2755" s="27">
        <v>1825450</v>
      </c>
      <c r="S2755" s="27">
        <v>0</v>
      </c>
      <c r="T2755" s="20">
        <f>Ugovori_OPULJP[[#This Row],[Bespovratna sredstva - Ukupno (EU+Nac) HRK
= Ukupna ugovorena vrijednost bespovratnih sredstava]]+Ugovori_OPULJP[[#This Row],[Javni doprinos korisnika - HRK]]+Ugovori_OPULJP[[#This Row],[Privatni doprinos korisnika - HRK]]</f>
        <v>11325450</v>
      </c>
      <c r="U2755" s="44" t="s">
        <v>8598</v>
      </c>
      <c r="V2755" s="44" t="s">
        <v>8599</v>
      </c>
      <c r="W2755" s="30" t="s">
        <v>9515</v>
      </c>
      <c r="X2755" s="31" t="s">
        <v>8951</v>
      </c>
      <c r="Y2755" s="11"/>
    </row>
    <row r="2756" spans="1:25" ht="229.5" x14ac:dyDescent="0.2">
      <c r="A2756" s="28" t="s">
        <v>9516</v>
      </c>
      <c r="B2756" s="24" t="s">
        <v>8594</v>
      </c>
      <c r="C2756" s="21" t="s">
        <v>8948</v>
      </c>
      <c r="D2756" s="56" t="s">
        <v>9391</v>
      </c>
      <c r="E2756" s="44" t="s">
        <v>231</v>
      </c>
      <c r="F2756" s="23" t="s">
        <v>9517</v>
      </c>
      <c r="G2756" s="23" t="s">
        <v>5289</v>
      </c>
      <c r="H2756" s="29">
        <v>44440</v>
      </c>
      <c r="I2756" s="29">
        <v>44805</v>
      </c>
      <c r="J2756" s="29" t="str">
        <f ca="1">IF(Ugovori_OPULJP[[#This Row],[DATUM ZAVRŠETKA OPERACIJE]]&lt;TODAY(),"završen","u provedbi")</f>
        <v>u provedbi</v>
      </c>
      <c r="K2756" s="22" t="s">
        <v>354</v>
      </c>
      <c r="L2756" s="43" t="s">
        <v>354</v>
      </c>
      <c r="M2756" s="42">
        <v>0.85</v>
      </c>
      <c r="N2756" s="42">
        <v>0.15</v>
      </c>
      <c r="O2756" s="27">
        <f>Ugovori_OPULJP[[#This Row],[Bespovratna sredstva - Ukupno (EU+Nac) HRK
= Ukupna ugovorena vrijednost bespovratnih sredstava]]*Ugovori_OPULJP[[#This Row],[EU STOPA SUFINANCIRANJA %
EU CO-FINANCING RATE %]]</f>
        <v>1829060.175</v>
      </c>
      <c r="P2756" s="27">
        <f>Ugovori_OPULJP[[#This Row],[Bespovratna sredstva - Ukupno (EU+Nac) HRK
= Ukupna ugovorena vrijednost bespovratnih sredstava]]*Ugovori_OPULJP[[#This Row],[STOPA NACIONALNOG SUFINANCIRANJA %]]</f>
        <v>322775.32500000001</v>
      </c>
      <c r="Q2756" s="20">
        <v>2151835.5</v>
      </c>
      <c r="R2756" s="27">
        <v>113254.5</v>
      </c>
      <c r="S2756" s="27">
        <v>0</v>
      </c>
      <c r="T2756" s="20">
        <f>Ugovori_OPULJP[[#This Row],[Bespovratna sredstva - Ukupno (EU+Nac) HRK
= Ukupna ugovorena vrijednost bespovratnih sredstava]]+Ugovori_OPULJP[[#This Row],[Javni doprinos korisnika - HRK]]+Ugovori_OPULJP[[#This Row],[Privatni doprinos korisnika - HRK]]</f>
        <v>2265090</v>
      </c>
      <c r="U2756" s="44" t="s">
        <v>8598</v>
      </c>
      <c r="V2756" s="44" t="s">
        <v>8599</v>
      </c>
      <c r="W2756" s="30" t="s">
        <v>9518</v>
      </c>
      <c r="X2756" s="31" t="s">
        <v>8951</v>
      </c>
      <c r="Y2756" s="11"/>
    </row>
    <row r="2757" spans="1:25" ht="293.25" x14ac:dyDescent="0.2">
      <c r="A2757" s="28" t="s">
        <v>9519</v>
      </c>
      <c r="B2757" s="24" t="s">
        <v>8594</v>
      </c>
      <c r="C2757" s="21" t="s">
        <v>8948</v>
      </c>
      <c r="D2757" s="56" t="s">
        <v>9391</v>
      </c>
      <c r="E2757" s="44" t="s">
        <v>231</v>
      </c>
      <c r="F2757" s="23" t="s">
        <v>9130</v>
      </c>
      <c r="G2757" s="23" t="s">
        <v>9016</v>
      </c>
      <c r="H2757" s="29">
        <v>44435</v>
      </c>
      <c r="I2757" s="29">
        <v>44802</v>
      </c>
      <c r="J2757" s="29" t="str">
        <f ca="1">IF(Ugovori_OPULJP[[#This Row],[DATUM ZAVRŠETKA OPERACIJE]]&lt;TODAY(),"završen","u provedbi")</f>
        <v>u provedbi</v>
      </c>
      <c r="K2757" s="22" t="s">
        <v>266</v>
      </c>
      <c r="L2757" s="43" t="s">
        <v>266</v>
      </c>
      <c r="M2757" s="42">
        <v>0.85</v>
      </c>
      <c r="N2757" s="42">
        <v>0.15</v>
      </c>
      <c r="O2757" s="27">
        <f>Ugovori_OPULJP[[#This Row],[Bespovratna sredstva - Ukupno (EU+Nac) HRK
= Ukupna ugovorena vrijednost bespovratnih sredstava]]*Ugovori_OPULJP[[#This Row],[EU STOPA SUFINANCIRANJA %
EU CO-FINANCING RATE %]]</f>
        <v>1792478.9715</v>
      </c>
      <c r="P2757" s="27">
        <f>Ugovori_OPULJP[[#This Row],[Bespovratna sredstva - Ukupno (EU+Nac) HRK
= Ukupna ugovorena vrijednost bespovratnih sredstava]]*Ugovori_OPULJP[[#This Row],[STOPA NACIONALNOG SUFINANCIRANJA %]]</f>
        <v>316319.81849999999</v>
      </c>
      <c r="Q2757" s="20">
        <v>2108798.79</v>
      </c>
      <c r="R2757" s="27">
        <v>110989.41000000015</v>
      </c>
      <c r="S2757" s="27">
        <v>0</v>
      </c>
      <c r="T2757" s="20">
        <f>Ugovori_OPULJP[[#This Row],[Bespovratna sredstva - Ukupno (EU+Nac) HRK
= Ukupna ugovorena vrijednost bespovratnih sredstava]]+Ugovori_OPULJP[[#This Row],[Javni doprinos korisnika - HRK]]+Ugovori_OPULJP[[#This Row],[Privatni doprinos korisnika - HRK]]</f>
        <v>2219788.2000000002</v>
      </c>
      <c r="U2757" s="44" t="s">
        <v>8598</v>
      </c>
      <c r="V2757" s="44" t="s">
        <v>8599</v>
      </c>
      <c r="W2757" s="30" t="s">
        <v>9520</v>
      </c>
      <c r="X2757" s="31" t="s">
        <v>8951</v>
      </c>
      <c r="Y2757" s="11"/>
    </row>
    <row r="2758" spans="1:25" ht="255" x14ac:dyDescent="0.2">
      <c r="A2758" s="28" t="s">
        <v>9521</v>
      </c>
      <c r="B2758" s="24" t="s">
        <v>8594</v>
      </c>
      <c r="C2758" s="21" t="s">
        <v>8948</v>
      </c>
      <c r="D2758" s="56" t="s">
        <v>9391</v>
      </c>
      <c r="E2758" s="44" t="s">
        <v>231</v>
      </c>
      <c r="F2758" s="23" t="s">
        <v>9522</v>
      </c>
      <c r="G2758" s="23" t="s">
        <v>2467</v>
      </c>
      <c r="H2758" s="29">
        <v>44425</v>
      </c>
      <c r="I2758" s="29">
        <v>44790</v>
      </c>
      <c r="J2758" s="29" t="str">
        <f ca="1">IF(Ugovori_OPULJP[[#This Row],[DATUM ZAVRŠETKA OPERACIJE]]&lt;TODAY(),"završen","u provedbi")</f>
        <v>u provedbi</v>
      </c>
      <c r="K2758" s="22" t="s">
        <v>153</v>
      </c>
      <c r="L2758" s="18" t="s">
        <v>153</v>
      </c>
      <c r="M2758" s="42">
        <v>0.85</v>
      </c>
      <c r="N2758" s="42">
        <v>0.15</v>
      </c>
      <c r="O2758" s="27">
        <f>Ugovori_OPULJP[[#This Row],[Bespovratna sredstva - Ukupno (EU+Nac) HRK
= Ukupna ugovorena vrijednost bespovratnih sredstava]]*Ugovori_OPULJP[[#This Row],[EU STOPA SUFINANCIRANJA %
EU CO-FINANCING RATE %]]</f>
        <v>1700000</v>
      </c>
      <c r="P2758" s="27">
        <f>Ugovori_OPULJP[[#This Row],[Bespovratna sredstva - Ukupno (EU+Nac) HRK
= Ukupna ugovorena vrijednost bespovratnih sredstava]]*Ugovori_OPULJP[[#This Row],[STOPA NACIONALNOG SUFINANCIRANJA %]]</f>
        <v>300000</v>
      </c>
      <c r="Q2758" s="20">
        <v>2000000</v>
      </c>
      <c r="R2758" s="27">
        <v>491599</v>
      </c>
      <c r="S2758" s="27">
        <v>0</v>
      </c>
      <c r="T2758" s="20">
        <f>Ugovori_OPULJP[[#This Row],[Bespovratna sredstva - Ukupno (EU+Nac) HRK
= Ukupna ugovorena vrijednost bespovratnih sredstava]]+Ugovori_OPULJP[[#This Row],[Javni doprinos korisnika - HRK]]+Ugovori_OPULJP[[#This Row],[Privatni doprinos korisnika - HRK]]</f>
        <v>2491599</v>
      </c>
      <c r="U2758" s="44" t="s">
        <v>8598</v>
      </c>
      <c r="V2758" s="44" t="s">
        <v>8599</v>
      </c>
      <c r="W2758" s="30" t="s">
        <v>9523</v>
      </c>
      <c r="X2758" s="31" t="s">
        <v>8951</v>
      </c>
      <c r="Y2758" s="11"/>
    </row>
    <row r="2759" spans="1:25" ht="178.5" x14ac:dyDescent="0.2">
      <c r="A2759" s="28" t="s">
        <v>9524</v>
      </c>
      <c r="B2759" s="24" t="s">
        <v>8594</v>
      </c>
      <c r="C2759" s="21" t="s">
        <v>8948</v>
      </c>
      <c r="D2759" s="56" t="s">
        <v>9391</v>
      </c>
      <c r="E2759" s="44" t="s">
        <v>231</v>
      </c>
      <c r="F2759" s="23" t="s">
        <v>9525</v>
      </c>
      <c r="G2759" s="23" t="s">
        <v>9526</v>
      </c>
      <c r="H2759" s="29">
        <v>44440</v>
      </c>
      <c r="I2759" s="29">
        <v>44805</v>
      </c>
      <c r="J2759" s="29" t="str">
        <f ca="1">IF(Ugovori_OPULJP[[#This Row],[DATUM ZAVRŠETKA OPERACIJE]]&lt;TODAY(),"završen","u provedbi")</f>
        <v>u provedbi</v>
      </c>
      <c r="K2759" s="22" t="s">
        <v>248</v>
      </c>
      <c r="L2759" s="43" t="s">
        <v>248</v>
      </c>
      <c r="M2759" s="42">
        <v>0.85</v>
      </c>
      <c r="N2759" s="42">
        <v>0.15</v>
      </c>
      <c r="O2759" s="27">
        <f>Ugovori_OPULJP[[#This Row],[Bespovratna sredstva - Ukupno (EU+Nac) HRK
= Ukupna ugovorena vrijednost bespovratnih sredstava]]*Ugovori_OPULJP[[#This Row],[EU STOPA SUFINANCIRANJA %
EU CO-FINANCING RATE %]]</f>
        <v>589149.90899999999</v>
      </c>
      <c r="P2759" s="27">
        <f>Ugovori_OPULJP[[#This Row],[Bespovratna sredstva - Ukupno (EU+Nac) HRK
= Ukupna ugovorena vrijednost bespovratnih sredstava]]*Ugovori_OPULJP[[#This Row],[STOPA NACIONALNOG SUFINANCIRANJA %]]</f>
        <v>103967.63100000001</v>
      </c>
      <c r="Q2759" s="20">
        <v>693117.54</v>
      </c>
      <c r="R2759" s="27">
        <v>122314.85999999999</v>
      </c>
      <c r="S2759" s="27">
        <v>0</v>
      </c>
      <c r="T2759" s="20">
        <f>Ugovori_OPULJP[[#This Row],[Bespovratna sredstva - Ukupno (EU+Nac) HRK
= Ukupna ugovorena vrijednost bespovratnih sredstava]]+Ugovori_OPULJP[[#This Row],[Javni doprinos korisnika - HRK]]+Ugovori_OPULJP[[#This Row],[Privatni doprinos korisnika - HRK]]</f>
        <v>815432.4</v>
      </c>
      <c r="U2759" s="44" t="s">
        <v>8598</v>
      </c>
      <c r="V2759" s="44" t="s">
        <v>8599</v>
      </c>
      <c r="W2759" s="30" t="s">
        <v>9527</v>
      </c>
      <c r="X2759" s="31" t="s">
        <v>8951</v>
      </c>
      <c r="Y2759" s="11"/>
    </row>
    <row r="2760" spans="1:25" ht="229.5" x14ac:dyDescent="0.2">
      <c r="A2760" s="28" t="s">
        <v>9528</v>
      </c>
      <c r="B2760" s="24" t="s">
        <v>8594</v>
      </c>
      <c r="C2760" s="21" t="s">
        <v>8948</v>
      </c>
      <c r="D2760" s="56" t="s">
        <v>9391</v>
      </c>
      <c r="E2760" s="44" t="s">
        <v>231</v>
      </c>
      <c r="F2760" s="23" t="s">
        <v>9094</v>
      </c>
      <c r="G2760" s="23" t="s">
        <v>8987</v>
      </c>
      <c r="H2760" s="29">
        <v>44431</v>
      </c>
      <c r="I2760" s="29">
        <v>44796</v>
      </c>
      <c r="J2760" s="29" t="str">
        <f ca="1">IF(Ugovori_OPULJP[[#This Row],[DATUM ZAVRŠETKA OPERACIJE]]&lt;TODAY(),"završen","u provedbi")</f>
        <v>u provedbi</v>
      </c>
      <c r="K2760" s="22" t="s">
        <v>209</v>
      </c>
      <c r="L2760" s="22" t="s">
        <v>209</v>
      </c>
      <c r="M2760" s="42">
        <v>0.85</v>
      </c>
      <c r="N2760" s="42">
        <v>0.15</v>
      </c>
      <c r="O2760" s="27">
        <f>Ugovori_OPULJP[[#This Row],[Bespovratna sredstva - Ukupno (EU+Nac) HRK
= Ukupna ugovorena vrijednost bespovratnih sredstava]]*Ugovori_OPULJP[[#This Row],[EU STOPA SUFINANCIRANJA %
EU CO-FINANCING RATE %]]</f>
        <v>3825000</v>
      </c>
      <c r="P2760" s="27">
        <f>Ugovori_OPULJP[[#This Row],[Bespovratna sredstva - Ukupno (EU+Nac) HRK
= Ukupna ugovorena vrijednost bespovratnih sredstava]]*Ugovori_OPULJP[[#This Row],[STOPA NACIONALNOG SUFINANCIRANJA %]]</f>
        <v>675000</v>
      </c>
      <c r="Q2760" s="20">
        <v>4500000</v>
      </c>
      <c r="R2760" s="27">
        <v>1117423.2000000002</v>
      </c>
      <c r="S2760" s="27">
        <v>0</v>
      </c>
      <c r="T2760" s="20">
        <f>Ugovori_OPULJP[[#This Row],[Bespovratna sredstva - Ukupno (EU+Nac) HRK
= Ukupna ugovorena vrijednost bespovratnih sredstava]]+Ugovori_OPULJP[[#This Row],[Javni doprinos korisnika - HRK]]+Ugovori_OPULJP[[#This Row],[Privatni doprinos korisnika - HRK]]</f>
        <v>5617423.2000000002</v>
      </c>
      <c r="U2760" s="44" t="s">
        <v>8598</v>
      </c>
      <c r="V2760" s="44" t="s">
        <v>8599</v>
      </c>
      <c r="W2760" s="30" t="s">
        <v>9529</v>
      </c>
      <c r="X2760" s="31" t="s">
        <v>8951</v>
      </c>
      <c r="Y2760" s="11"/>
    </row>
    <row r="2761" spans="1:25" ht="293.25" x14ac:dyDescent="0.2">
      <c r="A2761" s="28" t="s">
        <v>9530</v>
      </c>
      <c r="B2761" s="24" t="s">
        <v>8594</v>
      </c>
      <c r="C2761" s="21" t="s">
        <v>8948</v>
      </c>
      <c r="D2761" s="56" t="s">
        <v>9391</v>
      </c>
      <c r="E2761" s="44" t="s">
        <v>231</v>
      </c>
      <c r="F2761" s="23" t="s">
        <v>9531</v>
      </c>
      <c r="G2761" s="23" t="s">
        <v>9532</v>
      </c>
      <c r="H2761" s="29">
        <v>44424</v>
      </c>
      <c r="I2761" s="29">
        <v>44789</v>
      </c>
      <c r="J2761" s="29" t="str">
        <f ca="1">IF(Ugovori_OPULJP[[#This Row],[DATUM ZAVRŠETKA OPERACIJE]]&lt;TODAY(),"završen","u provedbi")</f>
        <v>u provedbi</v>
      </c>
      <c r="K2761" s="22" t="s">
        <v>560</v>
      </c>
      <c r="L2761" s="43" t="s">
        <v>560</v>
      </c>
      <c r="M2761" s="42">
        <v>0.85</v>
      </c>
      <c r="N2761" s="42">
        <v>0.15</v>
      </c>
      <c r="O2761" s="27">
        <f>Ugovori_OPULJP[[#This Row],[Bespovratna sredstva - Ukupno (EU+Nac) HRK
= Ukupna ugovorena vrijednost bespovratnih sredstava]]*Ugovori_OPULJP[[#This Row],[EU STOPA SUFINANCIRANJA %
EU CO-FINANCING RATE %]]</f>
        <v>1536410.547</v>
      </c>
      <c r="P2761" s="27">
        <f>Ugovori_OPULJP[[#This Row],[Bespovratna sredstva - Ukupno (EU+Nac) HRK
= Ukupna ugovorena vrijednost bespovratnih sredstava]]*Ugovori_OPULJP[[#This Row],[STOPA NACIONALNOG SUFINANCIRANJA %]]</f>
        <v>271131.27299999999</v>
      </c>
      <c r="Q2761" s="20">
        <v>1807541.82</v>
      </c>
      <c r="R2761" s="27">
        <v>95133.780000000028</v>
      </c>
      <c r="S2761" s="27">
        <v>0</v>
      </c>
      <c r="T2761" s="20">
        <f>Ugovori_OPULJP[[#This Row],[Bespovratna sredstva - Ukupno (EU+Nac) HRK
= Ukupna ugovorena vrijednost bespovratnih sredstava]]+Ugovori_OPULJP[[#This Row],[Javni doprinos korisnika - HRK]]+Ugovori_OPULJP[[#This Row],[Privatni doprinos korisnika - HRK]]</f>
        <v>1902675.6</v>
      </c>
      <c r="U2761" s="44" t="s">
        <v>8598</v>
      </c>
      <c r="V2761" s="44" t="s">
        <v>8599</v>
      </c>
      <c r="W2761" s="30" t="s">
        <v>9533</v>
      </c>
      <c r="X2761" s="31" t="s">
        <v>8951</v>
      </c>
      <c r="Y2761" s="11"/>
    </row>
    <row r="2762" spans="1:25" ht="293.25" x14ac:dyDescent="0.2">
      <c r="A2762" s="28" t="s">
        <v>9534</v>
      </c>
      <c r="B2762" s="24" t="s">
        <v>8594</v>
      </c>
      <c r="C2762" s="21" t="s">
        <v>8948</v>
      </c>
      <c r="D2762" s="56" t="s">
        <v>9391</v>
      </c>
      <c r="E2762" s="44" t="s">
        <v>231</v>
      </c>
      <c r="F2762" s="23" t="s">
        <v>9535</v>
      </c>
      <c r="G2762" s="23" t="s">
        <v>9536</v>
      </c>
      <c r="H2762" s="29">
        <v>44440</v>
      </c>
      <c r="I2762" s="29">
        <v>44805</v>
      </c>
      <c r="J2762" s="29" t="str">
        <f ca="1">IF(Ugovori_OPULJP[[#This Row],[DATUM ZAVRŠETKA OPERACIJE]]&lt;TODAY(),"završen","u provedbi")</f>
        <v>u provedbi</v>
      </c>
      <c r="K2762" s="22" t="s">
        <v>198</v>
      </c>
      <c r="L2762" s="43" t="s">
        <v>198</v>
      </c>
      <c r="M2762" s="42">
        <v>0.85</v>
      </c>
      <c r="N2762" s="42">
        <v>0.15</v>
      </c>
      <c r="O2762" s="27">
        <f>Ugovori_OPULJP[[#This Row],[Bespovratna sredstva - Ukupno (EU+Nac) HRK
= Ukupna ugovorena vrijednost bespovratnih sredstava]]*Ugovori_OPULJP[[#This Row],[EU STOPA SUFINANCIRANJA %
EU CO-FINANCING RATE %]]</f>
        <v>589149.90899999999</v>
      </c>
      <c r="P2762" s="27">
        <f>Ugovori_OPULJP[[#This Row],[Bespovratna sredstva - Ukupno (EU+Nac) HRK
= Ukupna ugovorena vrijednost bespovratnih sredstava]]*Ugovori_OPULJP[[#This Row],[STOPA NACIONALNOG SUFINANCIRANJA %]]</f>
        <v>103967.63100000001</v>
      </c>
      <c r="Q2762" s="20">
        <v>693117.54</v>
      </c>
      <c r="R2762" s="27">
        <v>122314.85999999999</v>
      </c>
      <c r="S2762" s="27">
        <v>0</v>
      </c>
      <c r="T2762" s="20">
        <f>Ugovori_OPULJP[[#This Row],[Bespovratna sredstva - Ukupno (EU+Nac) HRK
= Ukupna ugovorena vrijednost bespovratnih sredstava]]+Ugovori_OPULJP[[#This Row],[Javni doprinos korisnika - HRK]]+Ugovori_OPULJP[[#This Row],[Privatni doprinos korisnika - HRK]]</f>
        <v>815432.4</v>
      </c>
      <c r="U2762" s="44" t="s">
        <v>8598</v>
      </c>
      <c r="V2762" s="44" t="s">
        <v>8599</v>
      </c>
      <c r="W2762" s="30" t="s">
        <v>9537</v>
      </c>
      <c r="X2762" s="31" t="s">
        <v>8951</v>
      </c>
      <c r="Y2762" s="11"/>
    </row>
    <row r="2763" spans="1:25" ht="293.25" x14ac:dyDescent="0.2">
      <c r="A2763" s="28" t="s">
        <v>9538</v>
      </c>
      <c r="B2763" s="24" t="s">
        <v>8594</v>
      </c>
      <c r="C2763" s="21" t="s">
        <v>8948</v>
      </c>
      <c r="D2763" s="56" t="s">
        <v>9391</v>
      </c>
      <c r="E2763" s="44" t="s">
        <v>231</v>
      </c>
      <c r="F2763" s="23" t="s">
        <v>9539</v>
      </c>
      <c r="G2763" s="23" t="s">
        <v>9540</v>
      </c>
      <c r="H2763" s="29">
        <v>44409</v>
      </c>
      <c r="I2763" s="29">
        <v>44774</v>
      </c>
      <c r="J2763" s="29" t="str">
        <f ca="1">IF(Ugovori_OPULJP[[#This Row],[DATUM ZAVRŠETKA OPERACIJE]]&lt;TODAY(),"završen","u provedbi")</f>
        <v>u provedbi</v>
      </c>
      <c r="K2763" s="22" t="s">
        <v>243</v>
      </c>
      <c r="L2763" s="43" t="s">
        <v>243</v>
      </c>
      <c r="M2763" s="42">
        <v>0.85</v>
      </c>
      <c r="N2763" s="42">
        <v>0.15</v>
      </c>
      <c r="O2763" s="27">
        <f>Ugovori_OPULJP[[#This Row],[Bespovratna sredstva - Ukupno (EU+Nac) HRK
= Ukupna ugovorena vrijednost bespovratnih sredstava]]*Ugovori_OPULJP[[#This Row],[EU STOPA SUFINANCIRANJA %
EU CO-FINANCING RATE %]]</f>
        <v>1603796.9745</v>
      </c>
      <c r="P2763" s="27">
        <f>Ugovori_OPULJP[[#This Row],[Bespovratna sredstva - Ukupno (EU+Nac) HRK
= Ukupna ugovorena vrijednost bespovratnih sredstava]]*Ugovori_OPULJP[[#This Row],[STOPA NACIONALNOG SUFINANCIRANJA %]]</f>
        <v>283022.99549999996</v>
      </c>
      <c r="Q2763" s="20">
        <v>1886819.97</v>
      </c>
      <c r="R2763" s="27">
        <v>332968.23000000021</v>
      </c>
      <c r="S2763" s="27">
        <v>0</v>
      </c>
      <c r="T2763" s="20">
        <f>Ugovori_OPULJP[[#This Row],[Bespovratna sredstva - Ukupno (EU+Nac) HRK
= Ukupna ugovorena vrijednost bespovratnih sredstava]]+Ugovori_OPULJP[[#This Row],[Javni doprinos korisnika - HRK]]+Ugovori_OPULJP[[#This Row],[Privatni doprinos korisnika - HRK]]</f>
        <v>2219788.2000000002</v>
      </c>
      <c r="U2763" s="44" t="s">
        <v>8598</v>
      </c>
      <c r="V2763" s="44" t="s">
        <v>8599</v>
      </c>
      <c r="W2763" s="30" t="s">
        <v>9541</v>
      </c>
      <c r="X2763" s="31" t="s">
        <v>8951</v>
      </c>
      <c r="Y2763" s="11"/>
    </row>
    <row r="2764" spans="1:25" ht="280.5" x14ac:dyDescent="0.2">
      <c r="A2764" s="28" t="s">
        <v>9542</v>
      </c>
      <c r="B2764" s="24" t="s">
        <v>8594</v>
      </c>
      <c r="C2764" s="21" t="s">
        <v>8948</v>
      </c>
      <c r="D2764" s="56" t="s">
        <v>9391</v>
      </c>
      <c r="E2764" s="44" t="s">
        <v>231</v>
      </c>
      <c r="F2764" s="23" t="s">
        <v>9543</v>
      </c>
      <c r="G2764" s="37" t="s">
        <v>242</v>
      </c>
      <c r="H2764" s="29">
        <v>44424</v>
      </c>
      <c r="I2764" s="29">
        <v>44789</v>
      </c>
      <c r="J2764" s="29" t="str">
        <f ca="1">IF(Ugovori_OPULJP[[#This Row],[DATUM ZAVRŠETKA OPERACIJE]]&lt;TODAY(),"završen","u provedbi")</f>
        <v>u provedbi</v>
      </c>
      <c r="K2764" s="22" t="s">
        <v>243</v>
      </c>
      <c r="L2764" s="22" t="s">
        <v>243</v>
      </c>
      <c r="M2764" s="42">
        <v>0.85</v>
      </c>
      <c r="N2764" s="42">
        <v>0.15</v>
      </c>
      <c r="O2764" s="27">
        <f>Ugovori_OPULJP[[#This Row],[Bespovratna sredstva - Ukupno (EU+Nac) HRK
= Ukupna ugovorena vrijednost bespovratnih sredstava]]*Ugovori_OPULJP[[#This Row],[EU STOPA SUFINANCIRANJA %
EU CO-FINANCING RATE %]]</f>
        <v>2550000</v>
      </c>
      <c r="P2764" s="27">
        <f>Ugovori_OPULJP[[#This Row],[Bespovratna sredstva - Ukupno (EU+Nac) HRK
= Ukupna ugovorena vrijednost bespovratnih sredstava]]*Ugovori_OPULJP[[#This Row],[STOPA NACIONALNOG SUFINANCIRANJA %]]</f>
        <v>450000</v>
      </c>
      <c r="Q2764" s="20">
        <v>3000000</v>
      </c>
      <c r="R2764" s="27">
        <v>1122463.7999999998</v>
      </c>
      <c r="S2764" s="27">
        <v>0</v>
      </c>
      <c r="T2764" s="20">
        <f>Ugovori_OPULJP[[#This Row],[Bespovratna sredstva - Ukupno (EU+Nac) HRK
= Ukupna ugovorena vrijednost bespovratnih sredstava]]+Ugovori_OPULJP[[#This Row],[Javni doprinos korisnika - HRK]]+Ugovori_OPULJP[[#This Row],[Privatni doprinos korisnika - HRK]]</f>
        <v>4122463.8</v>
      </c>
      <c r="U2764" s="44" t="s">
        <v>8598</v>
      </c>
      <c r="V2764" s="44" t="s">
        <v>8599</v>
      </c>
      <c r="W2764" s="30" t="s">
        <v>9544</v>
      </c>
      <c r="X2764" s="31" t="s">
        <v>8951</v>
      </c>
      <c r="Y2764" s="11"/>
    </row>
    <row r="2765" spans="1:25" ht="178.5" x14ac:dyDescent="0.2">
      <c r="A2765" s="28" t="s">
        <v>9545</v>
      </c>
      <c r="B2765" s="24" t="s">
        <v>8594</v>
      </c>
      <c r="C2765" s="21" t="s">
        <v>8948</v>
      </c>
      <c r="D2765" s="56" t="s">
        <v>9391</v>
      </c>
      <c r="E2765" s="44" t="s">
        <v>231</v>
      </c>
      <c r="F2765" s="23" t="s">
        <v>9546</v>
      </c>
      <c r="G2765" s="23" t="s">
        <v>9547</v>
      </c>
      <c r="H2765" s="29">
        <v>44421</v>
      </c>
      <c r="I2765" s="29">
        <v>44789</v>
      </c>
      <c r="J2765" s="29" t="str">
        <f ca="1">IF(Ugovori_OPULJP[[#This Row],[DATUM ZAVRŠETKA OPERACIJE]]&lt;TODAY(),"završen","u provedbi")</f>
        <v>u provedbi</v>
      </c>
      <c r="K2765" s="22" t="s">
        <v>102</v>
      </c>
      <c r="L2765" s="43" t="s">
        <v>102</v>
      </c>
      <c r="M2765" s="42">
        <v>0.85</v>
      </c>
      <c r="N2765" s="42">
        <v>0.15</v>
      </c>
      <c r="O2765" s="27">
        <f>Ugovori_OPULJP[[#This Row],[Bespovratna sredstva - Ukupno (EU+Nac) HRK
= Ukupna ugovorena vrijednost bespovratnih sredstava]]*Ugovori_OPULJP[[#This Row],[EU STOPA SUFINANCIRANJA %
EU CO-FINANCING RATE %]]</f>
        <v>1282267.449</v>
      </c>
      <c r="P2765" s="27">
        <f>Ugovori_OPULJP[[#This Row],[Bespovratna sredstva - Ukupno (EU+Nac) HRK
= Ukupna ugovorena vrijednost bespovratnih sredstava]]*Ugovori_OPULJP[[#This Row],[STOPA NACIONALNOG SUFINANCIRANJA %]]</f>
        <v>226282.49099999998</v>
      </c>
      <c r="Q2765" s="20">
        <v>1508549.94</v>
      </c>
      <c r="R2765" s="27">
        <v>167616.66000000015</v>
      </c>
      <c r="S2765" s="27">
        <v>0</v>
      </c>
      <c r="T2765" s="20">
        <f>Ugovori_OPULJP[[#This Row],[Bespovratna sredstva - Ukupno (EU+Nac) HRK
= Ukupna ugovorena vrijednost bespovratnih sredstava]]+Ugovori_OPULJP[[#This Row],[Javni doprinos korisnika - HRK]]+Ugovori_OPULJP[[#This Row],[Privatni doprinos korisnika - HRK]]</f>
        <v>1676166.6</v>
      </c>
      <c r="U2765" s="44" t="s">
        <v>8598</v>
      </c>
      <c r="V2765" s="44" t="s">
        <v>8599</v>
      </c>
      <c r="W2765" s="30" t="s">
        <v>9548</v>
      </c>
      <c r="X2765" s="31" t="s">
        <v>8951</v>
      </c>
      <c r="Y2765" s="11"/>
    </row>
    <row r="2766" spans="1:25" ht="293.25" x14ac:dyDescent="0.2">
      <c r="A2766" s="119" t="s">
        <v>9549</v>
      </c>
      <c r="B2766" s="34" t="s">
        <v>8594</v>
      </c>
      <c r="C2766" s="35" t="s">
        <v>9550</v>
      </c>
      <c r="D2766" s="35" t="s">
        <v>9551</v>
      </c>
      <c r="E2766" s="17" t="s">
        <v>28</v>
      </c>
      <c r="F2766" s="37" t="s">
        <v>9551</v>
      </c>
      <c r="G2766" s="37" t="s">
        <v>9552</v>
      </c>
      <c r="H2766" s="19">
        <v>42064</v>
      </c>
      <c r="I2766" s="19">
        <v>43343</v>
      </c>
      <c r="J2766" s="19" t="str">
        <f ca="1">IF(Ugovori_OPULJP[[#This Row],[DATUM ZAVRŠETKA OPERACIJE]]&lt;TODAY(),"završen","u provedbi")</f>
        <v>završen</v>
      </c>
      <c r="K2766" s="18" t="s">
        <v>30</v>
      </c>
      <c r="L2766" s="18" t="s">
        <v>31</v>
      </c>
      <c r="M2766" s="42">
        <v>0.85</v>
      </c>
      <c r="N2766" s="42">
        <v>0.15</v>
      </c>
      <c r="O2766" s="27">
        <f>Ugovori_OPULJP[[#This Row],[Bespovratna sredstva - Ukupno (EU+Nac) HRK
= Ukupna ugovorena vrijednost bespovratnih sredstava]]*Ugovori_OPULJP[[#This Row],[EU STOPA SUFINANCIRANJA %
EU CO-FINANCING RATE %]]</f>
        <v>67135060.111000001</v>
      </c>
      <c r="P2766" s="27">
        <f>Ugovori_OPULJP[[#This Row],[Bespovratna sredstva - Ukupno (EU+Nac) HRK
= Ukupna ugovorena vrijednost bespovratnih sredstava]]*Ugovori_OPULJP[[#This Row],[STOPA NACIONALNOG SUFINANCIRANJA %]]</f>
        <v>11847363.548999999</v>
      </c>
      <c r="Q2766" s="27">
        <v>78982423.659999996</v>
      </c>
      <c r="R2766" s="27">
        <v>0</v>
      </c>
      <c r="S2766" s="27">
        <v>0</v>
      </c>
      <c r="T2766" s="20">
        <f>Ugovori_OPULJP[[#This Row],[Bespovratna sredstva - Ukupno (EU+Nac) HRK
= Ukupna ugovorena vrijednost bespovratnih sredstava]]+Ugovori_OPULJP[[#This Row],[Javni doprinos korisnika - HRK]]+Ugovori_OPULJP[[#This Row],[Privatni doprinos korisnika - HRK]]</f>
        <v>78982423.659999996</v>
      </c>
      <c r="U2766" s="17" t="s">
        <v>8598</v>
      </c>
      <c r="V2766" s="17" t="s">
        <v>8599</v>
      </c>
      <c r="W2766" s="41" t="s">
        <v>9553</v>
      </c>
      <c r="X2766" s="35" t="s">
        <v>8951</v>
      </c>
      <c r="Y2766" s="11"/>
    </row>
    <row r="2767" spans="1:25" ht="242.25" x14ac:dyDescent="0.2">
      <c r="A2767" s="119" t="s">
        <v>9554</v>
      </c>
      <c r="B2767" s="34" t="s">
        <v>8594</v>
      </c>
      <c r="C2767" s="35" t="s">
        <v>9550</v>
      </c>
      <c r="D2767" s="35" t="s">
        <v>9555</v>
      </c>
      <c r="E2767" s="17" t="s">
        <v>231</v>
      </c>
      <c r="F2767" s="37" t="s">
        <v>9556</v>
      </c>
      <c r="G2767" s="37" t="s">
        <v>5289</v>
      </c>
      <c r="H2767" s="19">
        <v>42914</v>
      </c>
      <c r="I2767" s="19">
        <v>43401</v>
      </c>
      <c r="J2767" s="19" t="str">
        <f ca="1">IF(Ugovori_OPULJP[[#This Row],[DATUM ZAVRŠETKA OPERACIJE]]&lt;TODAY(),"završen","u provedbi")</f>
        <v>završen</v>
      </c>
      <c r="K2767" s="18" t="s">
        <v>354</v>
      </c>
      <c r="L2767" s="18" t="s">
        <v>354</v>
      </c>
      <c r="M2767" s="42">
        <v>0.85</v>
      </c>
      <c r="N2767" s="42">
        <v>0.15</v>
      </c>
      <c r="O2767" s="27">
        <f>Ugovori_OPULJP[[#This Row],[Bespovratna sredstva - Ukupno (EU+Nac) HRK
= Ukupna ugovorena vrijednost bespovratnih sredstava]]*Ugovori_OPULJP[[#This Row],[EU STOPA SUFINANCIRANJA %
EU CO-FINANCING RATE %]]</f>
        <v>787177.43499999994</v>
      </c>
      <c r="P2767" s="27">
        <f>Ugovori_OPULJP[[#This Row],[Bespovratna sredstva - Ukupno (EU+Nac) HRK
= Ukupna ugovorena vrijednost bespovratnih sredstava]]*Ugovori_OPULJP[[#This Row],[STOPA NACIONALNOG SUFINANCIRANJA %]]</f>
        <v>138913.66499999998</v>
      </c>
      <c r="Q2767" s="27">
        <v>926091.1</v>
      </c>
      <c r="R2767" s="27">
        <v>0</v>
      </c>
      <c r="S2767" s="27">
        <v>0</v>
      </c>
      <c r="T2767" s="20">
        <f>Ugovori_OPULJP[[#This Row],[Bespovratna sredstva - Ukupno (EU+Nac) HRK
= Ukupna ugovorena vrijednost bespovratnih sredstava]]+Ugovori_OPULJP[[#This Row],[Javni doprinos korisnika - HRK]]+Ugovori_OPULJP[[#This Row],[Privatni doprinos korisnika - HRK]]</f>
        <v>926091.1</v>
      </c>
      <c r="U2767" s="17" t="s">
        <v>8598</v>
      </c>
      <c r="V2767" s="17" t="s">
        <v>8599</v>
      </c>
      <c r="W2767" s="41" t="s">
        <v>9557</v>
      </c>
      <c r="X2767" s="35" t="s">
        <v>8951</v>
      </c>
      <c r="Y2767" s="11"/>
    </row>
    <row r="2768" spans="1:25" ht="306" x14ac:dyDescent="0.2">
      <c r="A2768" s="119" t="s">
        <v>9558</v>
      </c>
      <c r="B2768" s="34" t="s">
        <v>8594</v>
      </c>
      <c r="C2768" s="35" t="s">
        <v>9550</v>
      </c>
      <c r="D2768" s="35" t="s">
        <v>9555</v>
      </c>
      <c r="E2768" s="17" t="s">
        <v>231</v>
      </c>
      <c r="F2768" s="37" t="s">
        <v>9559</v>
      </c>
      <c r="G2768" s="37" t="s">
        <v>794</v>
      </c>
      <c r="H2768" s="19">
        <v>42914</v>
      </c>
      <c r="I2768" s="19">
        <v>43644</v>
      </c>
      <c r="J2768" s="19" t="str">
        <f ca="1">IF(Ugovori_OPULJP[[#This Row],[DATUM ZAVRŠETKA OPERACIJE]]&lt;TODAY(),"završen","u provedbi")</f>
        <v>završen</v>
      </c>
      <c r="K2768" s="18" t="s">
        <v>556</v>
      </c>
      <c r="L2768" s="18" t="s">
        <v>556</v>
      </c>
      <c r="M2768" s="42">
        <v>0.85</v>
      </c>
      <c r="N2768" s="42">
        <v>0.15</v>
      </c>
      <c r="O2768" s="27">
        <f>Ugovori_OPULJP[[#This Row],[Bespovratna sredstva - Ukupno (EU+Nac) HRK
= Ukupna ugovorena vrijednost bespovratnih sredstava]]*Ugovori_OPULJP[[#This Row],[EU STOPA SUFINANCIRANJA %
EU CO-FINANCING RATE %]]</f>
        <v>679877.804</v>
      </c>
      <c r="P2768" s="27">
        <f>Ugovori_OPULJP[[#This Row],[Bespovratna sredstva - Ukupno (EU+Nac) HRK
= Ukupna ugovorena vrijednost bespovratnih sredstava]]*Ugovori_OPULJP[[#This Row],[STOPA NACIONALNOG SUFINANCIRANJA %]]</f>
        <v>119978.43599999999</v>
      </c>
      <c r="Q2768" s="27">
        <v>799856.24</v>
      </c>
      <c r="R2768" s="27">
        <v>0</v>
      </c>
      <c r="S2768" s="27">
        <v>0</v>
      </c>
      <c r="T2768" s="20">
        <f>Ugovori_OPULJP[[#This Row],[Bespovratna sredstva - Ukupno (EU+Nac) HRK
= Ukupna ugovorena vrijednost bespovratnih sredstava]]+Ugovori_OPULJP[[#This Row],[Javni doprinos korisnika - HRK]]+Ugovori_OPULJP[[#This Row],[Privatni doprinos korisnika - HRK]]</f>
        <v>799856.24</v>
      </c>
      <c r="U2768" s="17" t="s">
        <v>8598</v>
      </c>
      <c r="V2768" s="17" t="s">
        <v>8599</v>
      </c>
      <c r="W2768" s="41" t="s">
        <v>9560</v>
      </c>
      <c r="X2768" s="35" t="s">
        <v>8951</v>
      </c>
      <c r="Y2768" s="11"/>
    </row>
    <row r="2769" spans="1:25" ht="255" x14ac:dyDescent="0.2">
      <c r="A2769" s="119" t="s">
        <v>9561</v>
      </c>
      <c r="B2769" s="34" t="s">
        <v>8594</v>
      </c>
      <c r="C2769" s="35" t="s">
        <v>9550</v>
      </c>
      <c r="D2769" s="35" t="s">
        <v>9555</v>
      </c>
      <c r="E2769" s="17" t="s">
        <v>231</v>
      </c>
      <c r="F2769" s="37" t="s">
        <v>9562</v>
      </c>
      <c r="G2769" s="37" t="s">
        <v>8998</v>
      </c>
      <c r="H2769" s="19">
        <v>42915</v>
      </c>
      <c r="I2769" s="19">
        <v>43645</v>
      </c>
      <c r="J2769" s="19" t="str">
        <f ca="1">IF(Ugovori_OPULJP[[#This Row],[DATUM ZAVRŠETKA OPERACIJE]]&lt;TODAY(),"završen","u provedbi")</f>
        <v>završen</v>
      </c>
      <c r="K2769" s="18" t="s">
        <v>248</v>
      </c>
      <c r="L2769" s="18" t="s">
        <v>248</v>
      </c>
      <c r="M2769" s="42">
        <v>0.85</v>
      </c>
      <c r="N2769" s="42">
        <v>0.15</v>
      </c>
      <c r="O2769" s="27">
        <f>Ugovori_OPULJP[[#This Row],[Bespovratna sredstva - Ukupno (EU+Nac) HRK
= Ukupna ugovorena vrijednost bespovratnih sredstava]]*Ugovori_OPULJP[[#This Row],[EU STOPA SUFINANCIRANJA %
EU CO-FINANCING RATE %]]</f>
        <v>849441.17599999998</v>
      </c>
      <c r="P2769" s="27">
        <f>Ugovori_OPULJP[[#This Row],[Bespovratna sredstva - Ukupno (EU+Nac) HRK
= Ukupna ugovorena vrijednost bespovratnih sredstava]]*Ugovori_OPULJP[[#This Row],[STOPA NACIONALNOG SUFINANCIRANJA %]]</f>
        <v>149901.38399999999</v>
      </c>
      <c r="Q2769" s="27">
        <v>999342.56</v>
      </c>
      <c r="R2769" s="27">
        <v>146063.59999999986</v>
      </c>
      <c r="S2769" s="27">
        <v>0</v>
      </c>
      <c r="T2769" s="20">
        <f>Ugovori_OPULJP[[#This Row],[Bespovratna sredstva - Ukupno (EU+Nac) HRK
= Ukupna ugovorena vrijednost bespovratnih sredstava]]+Ugovori_OPULJP[[#This Row],[Javni doprinos korisnika - HRK]]+Ugovori_OPULJP[[#This Row],[Privatni doprinos korisnika - HRK]]</f>
        <v>1145406.1599999999</v>
      </c>
      <c r="U2769" s="17" t="s">
        <v>8598</v>
      </c>
      <c r="V2769" s="17" t="s">
        <v>8599</v>
      </c>
      <c r="W2769" s="41" t="s">
        <v>9563</v>
      </c>
      <c r="X2769" s="35" t="s">
        <v>8951</v>
      </c>
      <c r="Y2769" s="11"/>
    </row>
    <row r="2770" spans="1:25" ht="229.5" x14ac:dyDescent="0.2">
      <c r="A2770" s="119" t="s">
        <v>9564</v>
      </c>
      <c r="B2770" s="34" t="s">
        <v>8594</v>
      </c>
      <c r="C2770" s="35" t="s">
        <v>9550</v>
      </c>
      <c r="D2770" s="35" t="s">
        <v>9555</v>
      </c>
      <c r="E2770" s="17" t="s">
        <v>231</v>
      </c>
      <c r="F2770" s="37" t="s">
        <v>9565</v>
      </c>
      <c r="G2770" s="37" t="s">
        <v>9566</v>
      </c>
      <c r="H2770" s="19">
        <v>42914</v>
      </c>
      <c r="I2770" s="19">
        <v>43644</v>
      </c>
      <c r="J2770" s="19" t="str">
        <f ca="1">IF(Ugovori_OPULJP[[#This Row],[DATUM ZAVRŠETKA OPERACIJE]]&lt;TODAY(),"završen","u provedbi")</f>
        <v>završen</v>
      </c>
      <c r="K2770" s="18" t="s">
        <v>2760</v>
      </c>
      <c r="L2770" s="18" t="s">
        <v>102</v>
      </c>
      <c r="M2770" s="42">
        <v>0.85</v>
      </c>
      <c r="N2770" s="42">
        <v>0.15</v>
      </c>
      <c r="O2770" s="27">
        <f>Ugovori_OPULJP[[#This Row],[Bespovratna sredstva - Ukupno (EU+Nac) HRK
= Ukupna ugovorena vrijednost bespovratnih sredstava]]*Ugovori_OPULJP[[#This Row],[EU STOPA SUFINANCIRANJA %
EU CO-FINANCING RATE %]]</f>
        <v>810135.47600000002</v>
      </c>
      <c r="P2770" s="27">
        <f>Ugovori_OPULJP[[#This Row],[Bespovratna sredstva - Ukupno (EU+Nac) HRK
= Ukupna ugovorena vrijednost bespovratnih sredstava]]*Ugovori_OPULJP[[#This Row],[STOPA NACIONALNOG SUFINANCIRANJA %]]</f>
        <v>142965.084</v>
      </c>
      <c r="Q2770" s="27">
        <v>953100.56</v>
      </c>
      <c r="R2770" s="27">
        <v>0</v>
      </c>
      <c r="S2770" s="27">
        <v>0</v>
      </c>
      <c r="T2770" s="20">
        <f>Ugovori_OPULJP[[#This Row],[Bespovratna sredstva - Ukupno (EU+Nac) HRK
= Ukupna ugovorena vrijednost bespovratnih sredstava]]+Ugovori_OPULJP[[#This Row],[Javni doprinos korisnika - HRK]]+Ugovori_OPULJP[[#This Row],[Privatni doprinos korisnika - HRK]]</f>
        <v>953100.56</v>
      </c>
      <c r="U2770" s="17" t="s">
        <v>8598</v>
      </c>
      <c r="V2770" s="17" t="s">
        <v>8599</v>
      </c>
      <c r="W2770" s="41" t="s">
        <v>9567</v>
      </c>
      <c r="X2770" s="35" t="s">
        <v>8951</v>
      </c>
      <c r="Y2770" s="11"/>
    </row>
    <row r="2771" spans="1:25" ht="191.25" x14ac:dyDescent="0.2">
      <c r="A2771" s="119" t="s">
        <v>9568</v>
      </c>
      <c r="B2771" s="34" t="s">
        <v>8594</v>
      </c>
      <c r="C2771" s="35" t="s">
        <v>9550</v>
      </c>
      <c r="D2771" s="35" t="s">
        <v>9555</v>
      </c>
      <c r="E2771" s="17" t="s">
        <v>231</v>
      </c>
      <c r="F2771" s="37" t="s">
        <v>9569</v>
      </c>
      <c r="G2771" s="37" t="s">
        <v>9045</v>
      </c>
      <c r="H2771" s="19">
        <v>42914</v>
      </c>
      <c r="I2771" s="19">
        <v>43462</v>
      </c>
      <c r="J2771" s="19" t="str">
        <f ca="1">IF(Ugovori_OPULJP[[#This Row],[DATUM ZAVRŠETKA OPERACIJE]]&lt;TODAY(),"završen","u provedbi")</f>
        <v>završen</v>
      </c>
      <c r="K2771" s="18" t="s">
        <v>324</v>
      </c>
      <c r="L2771" s="18" t="s">
        <v>324</v>
      </c>
      <c r="M2771" s="42">
        <v>0.85</v>
      </c>
      <c r="N2771" s="42">
        <v>0.15</v>
      </c>
      <c r="O2771" s="27">
        <f>Ugovori_OPULJP[[#This Row],[Bespovratna sredstva - Ukupno (EU+Nac) HRK
= Ukupna ugovorena vrijednost bespovratnih sredstava]]*Ugovori_OPULJP[[#This Row],[EU STOPA SUFINANCIRANJA %
EU CO-FINANCING RATE %]]</f>
        <v>657412.04899999988</v>
      </c>
      <c r="P2771" s="27">
        <f>Ugovori_OPULJP[[#This Row],[Bespovratna sredstva - Ukupno (EU+Nac) HRK
= Ukupna ugovorena vrijednost bespovratnih sredstava]]*Ugovori_OPULJP[[#This Row],[STOPA NACIONALNOG SUFINANCIRANJA %]]</f>
        <v>116013.89099999999</v>
      </c>
      <c r="Q2771" s="27">
        <v>773425.94</v>
      </c>
      <c r="R2771" s="27">
        <v>223028.89</v>
      </c>
      <c r="S2771" s="27">
        <v>0</v>
      </c>
      <c r="T2771" s="20">
        <f>Ugovori_OPULJP[[#This Row],[Bespovratna sredstva - Ukupno (EU+Nac) HRK
= Ukupna ugovorena vrijednost bespovratnih sredstava]]+Ugovori_OPULJP[[#This Row],[Javni doprinos korisnika - HRK]]+Ugovori_OPULJP[[#This Row],[Privatni doprinos korisnika - HRK]]</f>
        <v>996454.83</v>
      </c>
      <c r="U2771" s="17" t="s">
        <v>8598</v>
      </c>
      <c r="V2771" s="17" t="s">
        <v>8599</v>
      </c>
      <c r="W2771" s="41" t="s">
        <v>9570</v>
      </c>
      <c r="X2771" s="35" t="s">
        <v>8951</v>
      </c>
      <c r="Y2771" s="11"/>
    </row>
    <row r="2772" spans="1:25" ht="216.75" x14ac:dyDescent="0.2">
      <c r="A2772" s="119" t="s">
        <v>9571</v>
      </c>
      <c r="B2772" s="34" t="s">
        <v>8594</v>
      </c>
      <c r="C2772" s="35" t="s">
        <v>9550</v>
      </c>
      <c r="D2772" s="35" t="s">
        <v>9555</v>
      </c>
      <c r="E2772" s="17" t="s">
        <v>231</v>
      </c>
      <c r="F2772" s="37" t="s">
        <v>9572</v>
      </c>
      <c r="G2772" s="37" t="s">
        <v>9041</v>
      </c>
      <c r="H2772" s="19">
        <v>42914</v>
      </c>
      <c r="I2772" s="19">
        <v>43552</v>
      </c>
      <c r="J2772" s="19" t="str">
        <f ca="1">IF(Ugovori_OPULJP[[#This Row],[DATUM ZAVRŠETKA OPERACIJE]]&lt;TODAY(),"završen","u provedbi")</f>
        <v>završen</v>
      </c>
      <c r="K2772" s="18" t="s">
        <v>92</v>
      </c>
      <c r="L2772" s="18" t="s">
        <v>92</v>
      </c>
      <c r="M2772" s="42">
        <v>0.85</v>
      </c>
      <c r="N2772" s="42">
        <v>0.15</v>
      </c>
      <c r="O2772" s="27">
        <f>Ugovori_OPULJP[[#This Row],[Bespovratna sredstva - Ukupno (EU+Nac) HRK
= Ukupna ugovorena vrijednost bespovratnih sredstava]]*Ugovori_OPULJP[[#This Row],[EU STOPA SUFINANCIRANJA %
EU CO-FINANCING RATE %]]</f>
        <v>821115.17249999999</v>
      </c>
      <c r="P2772" s="27">
        <f>Ugovori_OPULJP[[#This Row],[Bespovratna sredstva - Ukupno (EU+Nac) HRK
= Ukupna ugovorena vrijednost bespovratnih sredstava]]*Ugovori_OPULJP[[#This Row],[STOPA NACIONALNOG SUFINANCIRANJA %]]</f>
        <v>144902.67749999999</v>
      </c>
      <c r="Q2772" s="27">
        <v>966017.85</v>
      </c>
      <c r="R2772" s="27">
        <v>0</v>
      </c>
      <c r="S2772" s="27">
        <v>0</v>
      </c>
      <c r="T2772" s="20">
        <f>Ugovori_OPULJP[[#This Row],[Bespovratna sredstva - Ukupno (EU+Nac) HRK
= Ukupna ugovorena vrijednost bespovratnih sredstava]]+Ugovori_OPULJP[[#This Row],[Javni doprinos korisnika - HRK]]+Ugovori_OPULJP[[#This Row],[Privatni doprinos korisnika - HRK]]</f>
        <v>966017.85</v>
      </c>
      <c r="U2772" s="17" t="s">
        <v>8598</v>
      </c>
      <c r="V2772" s="17" t="s">
        <v>8599</v>
      </c>
      <c r="W2772" s="41" t="s">
        <v>9573</v>
      </c>
      <c r="X2772" s="35" t="s">
        <v>8951</v>
      </c>
      <c r="Y2772" s="11"/>
    </row>
    <row r="2773" spans="1:25" ht="242.25" x14ac:dyDescent="0.2">
      <c r="A2773" s="119" t="s">
        <v>9574</v>
      </c>
      <c r="B2773" s="34" t="s">
        <v>8594</v>
      </c>
      <c r="C2773" s="35" t="s">
        <v>9550</v>
      </c>
      <c r="D2773" s="35" t="s">
        <v>9555</v>
      </c>
      <c r="E2773" s="17" t="s">
        <v>231</v>
      </c>
      <c r="F2773" s="37" t="s">
        <v>9575</v>
      </c>
      <c r="G2773" s="37" t="s">
        <v>2226</v>
      </c>
      <c r="H2773" s="19">
        <v>42914</v>
      </c>
      <c r="I2773" s="19">
        <v>43462</v>
      </c>
      <c r="J2773" s="19" t="str">
        <f ca="1">IF(Ugovori_OPULJP[[#This Row],[DATUM ZAVRŠETKA OPERACIJE]]&lt;TODAY(),"završen","u provedbi")</f>
        <v>završen</v>
      </c>
      <c r="K2773" s="18" t="s">
        <v>9576</v>
      </c>
      <c r="L2773" s="18" t="s">
        <v>153</v>
      </c>
      <c r="M2773" s="42">
        <v>0.85</v>
      </c>
      <c r="N2773" s="42">
        <v>0.15</v>
      </c>
      <c r="O2773" s="27">
        <f>Ugovori_OPULJP[[#This Row],[Bespovratna sredstva - Ukupno (EU+Nac) HRK
= Ukupna ugovorena vrijednost bespovratnih sredstava]]*Ugovori_OPULJP[[#This Row],[EU STOPA SUFINANCIRANJA %
EU CO-FINANCING RATE %]]</f>
        <v>747662.78800000006</v>
      </c>
      <c r="P2773" s="27">
        <f>Ugovori_OPULJP[[#This Row],[Bespovratna sredstva - Ukupno (EU+Nac) HRK
= Ukupna ugovorena vrijednost bespovratnih sredstava]]*Ugovori_OPULJP[[#This Row],[STOPA NACIONALNOG SUFINANCIRANJA %]]</f>
        <v>131940.492</v>
      </c>
      <c r="Q2773" s="27">
        <v>879603.28</v>
      </c>
      <c r="R2773" s="27">
        <v>5987.3399999999674</v>
      </c>
      <c r="S2773" s="27">
        <v>0</v>
      </c>
      <c r="T2773" s="20">
        <f>Ugovori_OPULJP[[#This Row],[Bespovratna sredstva - Ukupno (EU+Nac) HRK
= Ukupna ugovorena vrijednost bespovratnih sredstava]]+Ugovori_OPULJP[[#This Row],[Javni doprinos korisnika - HRK]]+Ugovori_OPULJP[[#This Row],[Privatni doprinos korisnika - HRK]]</f>
        <v>885590.62</v>
      </c>
      <c r="U2773" s="17" t="s">
        <v>8598</v>
      </c>
      <c r="V2773" s="17" t="s">
        <v>8599</v>
      </c>
      <c r="W2773" s="41" t="s">
        <v>9577</v>
      </c>
      <c r="X2773" s="35" t="s">
        <v>8951</v>
      </c>
      <c r="Y2773" s="11"/>
    </row>
    <row r="2774" spans="1:25" ht="178.5" x14ac:dyDescent="0.2">
      <c r="A2774" s="119" t="s">
        <v>9578</v>
      </c>
      <c r="B2774" s="34" t="s">
        <v>8594</v>
      </c>
      <c r="C2774" s="35" t="s">
        <v>9550</v>
      </c>
      <c r="D2774" s="35" t="s">
        <v>9555</v>
      </c>
      <c r="E2774" s="17" t="s">
        <v>231</v>
      </c>
      <c r="F2774" s="37" t="s">
        <v>9579</v>
      </c>
      <c r="G2774" s="37" t="s">
        <v>9580</v>
      </c>
      <c r="H2774" s="19">
        <v>42914</v>
      </c>
      <c r="I2774" s="19">
        <v>43462</v>
      </c>
      <c r="J2774" s="19" t="str">
        <f ca="1">IF(Ugovori_OPULJP[[#This Row],[DATUM ZAVRŠETKA OPERACIJE]]&lt;TODAY(),"završen","u provedbi")</f>
        <v>završen</v>
      </c>
      <c r="K2774" s="18" t="s">
        <v>402</v>
      </c>
      <c r="L2774" s="18" t="s">
        <v>402</v>
      </c>
      <c r="M2774" s="42">
        <v>0.85</v>
      </c>
      <c r="N2774" s="42">
        <v>0.15</v>
      </c>
      <c r="O2774" s="27">
        <f>Ugovori_OPULJP[[#This Row],[Bespovratna sredstva - Ukupno (EU+Nac) HRK
= Ukupna ugovorena vrijednost bespovratnih sredstava]]*Ugovori_OPULJP[[#This Row],[EU STOPA SUFINANCIRANJA %
EU CO-FINANCING RATE %]]</f>
        <v>827158.22199999995</v>
      </c>
      <c r="P2774" s="27">
        <f>Ugovori_OPULJP[[#This Row],[Bespovratna sredstva - Ukupno (EU+Nac) HRK
= Ukupna ugovorena vrijednost bespovratnih sredstava]]*Ugovori_OPULJP[[#This Row],[STOPA NACIONALNOG SUFINANCIRANJA %]]</f>
        <v>145969.098</v>
      </c>
      <c r="Q2774" s="27">
        <v>973127.32</v>
      </c>
      <c r="R2774" s="27">
        <v>0</v>
      </c>
      <c r="S2774" s="27">
        <v>0</v>
      </c>
      <c r="T2774" s="20">
        <f>Ugovori_OPULJP[[#This Row],[Bespovratna sredstva - Ukupno (EU+Nac) HRK
= Ukupna ugovorena vrijednost bespovratnih sredstava]]+Ugovori_OPULJP[[#This Row],[Javni doprinos korisnika - HRK]]+Ugovori_OPULJP[[#This Row],[Privatni doprinos korisnika - HRK]]</f>
        <v>973127.32</v>
      </c>
      <c r="U2774" s="17" t="s">
        <v>8598</v>
      </c>
      <c r="V2774" s="17" t="s">
        <v>8599</v>
      </c>
      <c r="W2774" s="41" t="s">
        <v>9581</v>
      </c>
      <c r="X2774" s="35" t="s">
        <v>8951</v>
      </c>
      <c r="Y2774" s="11"/>
    </row>
    <row r="2775" spans="1:25" ht="280.5" x14ac:dyDescent="0.2">
      <c r="A2775" s="119" t="s">
        <v>9582</v>
      </c>
      <c r="B2775" s="34" t="s">
        <v>8594</v>
      </c>
      <c r="C2775" s="35" t="s">
        <v>9550</v>
      </c>
      <c r="D2775" s="35" t="s">
        <v>9555</v>
      </c>
      <c r="E2775" s="17" t="s">
        <v>231</v>
      </c>
      <c r="F2775" s="37" t="s">
        <v>9583</v>
      </c>
      <c r="G2775" s="37" t="s">
        <v>9584</v>
      </c>
      <c r="H2775" s="19">
        <v>42913</v>
      </c>
      <c r="I2775" s="19">
        <v>43431</v>
      </c>
      <c r="J2775" s="19" t="str">
        <f ca="1">IF(Ugovori_OPULJP[[#This Row],[DATUM ZAVRŠETKA OPERACIJE]]&lt;TODAY(),"završen","u provedbi")</f>
        <v>završen</v>
      </c>
      <c r="K2775" s="18" t="s">
        <v>9585</v>
      </c>
      <c r="L2775" s="18" t="s">
        <v>128</v>
      </c>
      <c r="M2775" s="42">
        <v>0.85</v>
      </c>
      <c r="N2775" s="42">
        <v>0.15</v>
      </c>
      <c r="O2775" s="27">
        <f>Ugovori_OPULJP[[#This Row],[Bespovratna sredstva - Ukupno (EU+Nac) HRK
= Ukupna ugovorena vrijednost bespovratnih sredstava]]*Ugovori_OPULJP[[#This Row],[EU STOPA SUFINANCIRANJA %
EU CO-FINANCING RATE %]]</f>
        <v>698572.66999999993</v>
      </c>
      <c r="P2775" s="27">
        <f>Ugovori_OPULJP[[#This Row],[Bespovratna sredstva - Ukupno (EU+Nac) HRK
= Ukupna ugovorena vrijednost bespovratnih sredstava]]*Ugovori_OPULJP[[#This Row],[STOPA NACIONALNOG SUFINANCIRANJA %]]</f>
        <v>123277.52999999998</v>
      </c>
      <c r="Q2775" s="27">
        <v>821850.2</v>
      </c>
      <c r="R2775" s="27">
        <v>0</v>
      </c>
      <c r="S2775" s="27">
        <v>0</v>
      </c>
      <c r="T2775" s="20">
        <f>Ugovori_OPULJP[[#This Row],[Bespovratna sredstva - Ukupno (EU+Nac) HRK
= Ukupna ugovorena vrijednost bespovratnih sredstava]]+Ugovori_OPULJP[[#This Row],[Javni doprinos korisnika - HRK]]+Ugovori_OPULJP[[#This Row],[Privatni doprinos korisnika - HRK]]</f>
        <v>821850.2</v>
      </c>
      <c r="U2775" s="17" t="s">
        <v>8598</v>
      </c>
      <c r="V2775" s="17" t="s">
        <v>8599</v>
      </c>
      <c r="W2775" s="41" t="s">
        <v>9586</v>
      </c>
      <c r="X2775" s="35" t="s">
        <v>8951</v>
      </c>
      <c r="Y2775" s="11"/>
    </row>
    <row r="2776" spans="1:25" ht="267.75" x14ac:dyDescent="0.2">
      <c r="A2776" s="119" t="s">
        <v>9587</v>
      </c>
      <c r="B2776" s="34" t="s">
        <v>8594</v>
      </c>
      <c r="C2776" s="35" t="s">
        <v>9550</v>
      </c>
      <c r="D2776" s="35" t="s">
        <v>9555</v>
      </c>
      <c r="E2776" s="17" t="s">
        <v>231</v>
      </c>
      <c r="F2776" s="37" t="s">
        <v>9588</v>
      </c>
      <c r="G2776" s="23" t="s">
        <v>7306</v>
      </c>
      <c r="H2776" s="19">
        <v>42914</v>
      </c>
      <c r="I2776" s="19">
        <v>43644</v>
      </c>
      <c r="J2776" s="19" t="str">
        <f ca="1">IF(Ugovori_OPULJP[[#This Row],[DATUM ZAVRŠETKA OPERACIJE]]&lt;TODAY(),"završen","u provedbi")</f>
        <v>završen</v>
      </c>
      <c r="K2776" s="18" t="s">
        <v>171</v>
      </c>
      <c r="L2776" s="18" t="s">
        <v>171</v>
      </c>
      <c r="M2776" s="42">
        <v>0.85</v>
      </c>
      <c r="N2776" s="42">
        <v>0.15</v>
      </c>
      <c r="O2776" s="27">
        <f>Ugovori_OPULJP[[#This Row],[Bespovratna sredstva - Ukupno (EU+Nac) HRK
= Ukupna ugovorena vrijednost bespovratnih sredstava]]*Ugovori_OPULJP[[#This Row],[EU STOPA SUFINANCIRANJA %
EU CO-FINANCING RATE %]]</f>
        <v>811293.97499999998</v>
      </c>
      <c r="P2776" s="27">
        <f>Ugovori_OPULJP[[#This Row],[Bespovratna sredstva - Ukupno (EU+Nac) HRK
= Ukupna ugovorena vrijednost bespovratnih sredstava]]*Ugovori_OPULJP[[#This Row],[STOPA NACIONALNOG SUFINANCIRANJA %]]</f>
        <v>143169.52499999999</v>
      </c>
      <c r="Q2776" s="27">
        <v>954463.5</v>
      </c>
      <c r="R2776" s="27">
        <v>0</v>
      </c>
      <c r="S2776" s="27">
        <v>0</v>
      </c>
      <c r="T2776" s="20">
        <f>Ugovori_OPULJP[[#This Row],[Bespovratna sredstva - Ukupno (EU+Nac) HRK
= Ukupna ugovorena vrijednost bespovratnih sredstava]]+Ugovori_OPULJP[[#This Row],[Javni doprinos korisnika - HRK]]+Ugovori_OPULJP[[#This Row],[Privatni doprinos korisnika - HRK]]</f>
        <v>954463.5</v>
      </c>
      <c r="U2776" s="17" t="s">
        <v>8598</v>
      </c>
      <c r="V2776" s="17" t="s">
        <v>8599</v>
      </c>
      <c r="W2776" s="41" t="s">
        <v>9589</v>
      </c>
      <c r="X2776" s="35" t="s">
        <v>8951</v>
      </c>
      <c r="Y2776" s="11"/>
    </row>
    <row r="2777" spans="1:25" ht="242.25" x14ac:dyDescent="0.2">
      <c r="A2777" s="119" t="s">
        <v>9590</v>
      </c>
      <c r="B2777" s="34" t="s">
        <v>8594</v>
      </c>
      <c r="C2777" s="35" t="s">
        <v>9550</v>
      </c>
      <c r="D2777" s="35" t="s">
        <v>9555</v>
      </c>
      <c r="E2777" s="17" t="s">
        <v>231</v>
      </c>
      <c r="F2777" s="37" t="s">
        <v>9591</v>
      </c>
      <c r="G2777" s="37" t="s">
        <v>9592</v>
      </c>
      <c r="H2777" s="19">
        <v>42914</v>
      </c>
      <c r="I2777" s="19">
        <v>43552</v>
      </c>
      <c r="J2777" s="19" t="str">
        <f ca="1">IF(Ugovori_OPULJP[[#This Row],[DATUM ZAVRŠETKA OPERACIJE]]&lt;TODAY(),"završen","u provedbi")</f>
        <v>završen</v>
      </c>
      <c r="K2777" s="18" t="s">
        <v>9593</v>
      </c>
      <c r="L2777" s="18" t="s">
        <v>31</v>
      </c>
      <c r="M2777" s="42">
        <v>0.85</v>
      </c>
      <c r="N2777" s="42">
        <v>0.15</v>
      </c>
      <c r="O2777" s="27">
        <f>Ugovori_OPULJP[[#This Row],[Bespovratna sredstva - Ukupno (EU+Nac) HRK
= Ukupna ugovorena vrijednost bespovratnih sredstava]]*Ugovori_OPULJP[[#This Row],[EU STOPA SUFINANCIRANJA %
EU CO-FINANCING RATE %]]</f>
        <v>810153.23249999993</v>
      </c>
      <c r="P2777" s="27">
        <f>Ugovori_OPULJP[[#This Row],[Bespovratna sredstva - Ukupno (EU+Nac) HRK
= Ukupna ugovorena vrijednost bespovratnih sredstava]]*Ugovori_OPULJP[[#This Row],[STOPA NACIONALNOG SUFINANCIRANJA %]]</f>
        <v>142968.2175</v>
      </c>
      <c r="Q2777" s="27">
        <v>953121.45</v>
      </c>
      <c r="R2777" s="27">
        <v>0</v>
      </c>
      <c r="S2777" s="27">
        <v>0</v>
      </c>
      <c r="T2777" s="20">
        <f>Ugovori_OPULJP[[#This Row],[Bespovratna sredstva - Ukupno (EU+Nac) HRK
= Ukupna ugovorena vrijednost bespovratnih sredstava]]+Ugovori_OPULJP[[#This Row],[Javni doprinos korisnika - HRK]]+Ugovori_OPULJP[[#This Row],[Privatni doprinos korisnika - HRK]]</f>
        <v>953121.45</v>
      </c>
      <c r="U2777" s="17" t="s">
        <v>8598</v>
      </c>
      <c r="V2777" s="17" t="s">
        <v>8599</v>
      </c>
      <c r="W2777" s="41" t="s">
        <v>9594</v>
      </c>
      <c r="X2777" s="35" t="s">
        <v>8951</v>
      </c>
      <c r="Y2777" s="11"/>
    </row>
    <row r="2778" spans="1:25" ht="255" x14ac:dyDescent="0.2">
      <c r="A2778" s="119" t="s">
        <v>9595</v>
      </c>
      <c r="B2778" s="34" t="s">
        <v>8594</v>
      </c>
      <c r="C2778" s="35" t="s">
        <v>9550</v>
      </c>
      <c r="D2778" s="35" t="s">
        <v>9596</v>
      </c>
      <c r="E2778" s="17" t="s">
        <v>231</v>
      </c>
      <c r="F2778" s="37" t="s">
        <v>9597</v>
      </c>
      <c r="G2778" s="37" t="s">
        <v>9598</v>
      </c>
      <c r="H2778" s="19">
        <v>43069</v>
      </c>
      <c r="I2778" s="19">
        <v>43799</v>
      </c>
      <c r="J2778" s="19" t="str">
        <f ca="1">IF(Ugovori_OPULJP[[#This Row],[DATUM ZAVRŠETKA OPERACIJE]]&lt;TODAY(),"završen","u provedbi")</f>
        <v>završen</v>
      </c>
      <c r="K2778" s="18" t="s">
        <v>9599</v>
      </c>
      <c r="L2778" s="18" t="s">
        <v>402</v>
      </c>
      <c r="M2778" s="42">
        <v>0.85</v>
      </c>
      <c r="N2778" s="42">
        <v>0.15</v>
      </c>
      <c r="O2778" s="27">
        <f>Ugovori_OPULJP[[#This Row],[Bespovratna sredstva - Ukupno (EU+Nac) HRK
= Ukupna ugovorena vrijednost bespovratnih sredstava]]*Ugovori_OPULJP[[#This Row],[EU STOPA SUFINANCIRANJA %
EU CO-FINANCING RATE %]]</f>
        <v>1244344.4439999999</v>
      </c>
      <c r="P2778" s="27">
        <f>Ugovori_OPULJP[[#This Row],[Bespovratna sredstva - Ukupno (EU+Nac) HRK
= Ukupna ugovorena vrijednost bespovratnih sredstava]]*Ugovori_OPULJP[[#This Row],[STOPA NACIONALNOG SUFINANCIRANJA %]]</f>
        <v>219590.19599999997</v>
      </c>
      <c r="Q2778" s="27">
        <v>1463934.64</v>
      </c>
      <c r="R2778" s="27">
        <v>0</v>
      </c>
      <c r="S2778" s="27">
        <v>0</v>
      </c>
      <c r="T2778" s="20">
        <f>Ugovori_OPULJP[[#This Row],[Bespovratna sredstva - Ukupno (EU+Nac) HRK
= Ukupna ugovorena vrijednost bespovratnih sredstava]]+Ugovori_OPULJP[[#This Row],[Javni doprinos korisnika - HRK]]+Ugovori_OPULJP[[#This Row],[Privatni doprinos korisnika - HRK]]</f>
        <v>1463934.64</v>
      </c>
      <c r="U2778" s="17" t="s">
        <v>8598</v>
      </c>
      <c r="V2778" s="17" t="s">
        <v>8599</v>
      </c>
      <c r="W2778" s="41" t="s">
        <v>9600</v>
      </c>
      <c r="X2778" s="35" t="s">
        <v>8951</v>
      </c>
      <c r="Y2778" s="11"/>
    </row>
    <row r="2779" spans="1:25" ht="267.75" x14ac:dyDescent="0.2">
      <c r="A2779" s="119" t="s">
        <v>9601</v>
      </c>
      <c r="B2779" s="34" t="s">
        <v>8594</v>
      </c>
      <c r="C2779" s="35" t="s">
        <v>9550</v>
      </c>
      <c r="D2779" s="35" t="s">
        <v>9596</v>
      </c>
      <c r="E2779" s="17" t="s">
        <v>231</v>
      </c>
      <c r="F2779" s="37" t="s">
        <v>9602</v>
      </c>
      <c r="G2779" s="37" t="s">
        <v>9603</v>
      </c>
      <c r="H2779" s="19">
        <v>43069</v>
      </c>
      <c r="I2779" s="19">
        <v>43799</v>
      </c>
      <c r="J2779" s="19" t="str">
        <f ca="1">IF(Ugovori_OPULJP[[#This Row],[DATUM ZAVRŠETKA OPERACIJE]]&lt;TODAY(),"završen","u provedbi")</f>
        <v>završen</v>
      </c>
      <c r="K2779" s="18" t="s">
        <v>354</v>
      </c>
      <c r="L2779" s="18" t="s">
        <v>354</v>
      </c>
      <c r="M2779" s="42">
        <v>0.85</v>
      </c>
      <c r="N2779" s="42">
        <v>0.15</v>
      </c>
      <c r="O2779" s="27">
        <f>Ugovori_OPULJP[[#This Row],[Bespovratna sredstva - Ukupno (EU+Nac) HRK
= Ukupna ugovorena vrijednost bespovratnih sredstava]]*Ugovori_OPULJP[[#This Row],[EU STOPA SUFINANCIRANJA %
EU CO-FINANCING RATE %]]</f>
        <v>1200791.787</v>
      </c>
      <c r="P2779" s="27">
        <f>Ugovori_OPULJP[[#This Row],[Bespovratna sredstva - Ukupno (EU+Nac) HRK
= Ukupna ugovorena vrijednost bespovratnih sredstava]]*Ugovori_OPULJP[[#This Row],[STOPA NACIONALNOG SUFINANCIRANJA %]]</f>
        <v>211904.43299999999</v>
      </c>
      <c r="Q2779" s="27">
        <v>1412696.22</v>
      </c>
      <c r="R2779" s="27">
        <v>0</v>
      </c>
      <c r="S2779" s="27">
        <v>0</v>
      </c>
      <c r="T2779" s="20">
        <f>Ugovori_OPULJP[[#This Row],[Bespovratna sredstva - Ukupno (EU+Nac) HRK
= Ukupna ugovorena vrijednost bespovratnih sredstava]]+Ugovori_OPULJP[[#This Row],[Javni doprinos korisnika - HRK]]+Ugovori_OPULJP[[#This Row],[Privatni doprinos korisnika - HRK]]</f>
        <v>1412696.22</v>
      </c>
      <c r="U2779" s="17" t="s">
        <v>8598</v>
      </c>
      <c r="V2779" s="17" t="s">
        <v>8599</v>
      </c>
      <c r="W2779" s="41" t="s">
        <v>9604</v>
      </c>
      <c r="X2779" s="35" t="s">
        <v>8951</v>
      </c>
      <c r="Y2779" s="11"/>
    </row>
    <row r="2780" spans="1:25" ht="280.5" x14ac:dyDescent="0.2">
      <c r="A2780" s="119" t="s">
        <v>9605</v>
      </c>
      <c r="B2780" s="34" t="s">
        <v>8594</v>
      </c>
      <c r="C2780" s="35" t="s">
        <v>9550</v>
      </c>
      <c r="D2780" s="35" t="s">
        <v>9596</v>
      </c>
      <c r="E2780" s="17" t="s">
        <v>231</v>
      </c>
      <c r="F2780" s="37" t="s">
        <v>9606</v>
      </c>
      <c r="G2780" s="37" t="s">
        <v>9607</v>
      </c>
      <c r="H2780" s="19">
        <v>43069</v>
      </c>
      <c r="I2780" s="19">
        <v>43799</v>
      </c>
      <c r="J2780" s="19" t="str">
        <f ca="1">IF(Ugovori_OPULJP[[#This Row],[DATUM ZAVRŠETKA OPERACIJE]]&lt;TODAY(),"završen","u provedbi")</f>
        <v>završen</v>
      </c>
      <c r="K2780" s="18" t="s">
        <v>31</v>
      </c>
      <c r="L2780" s="18" t="s">
        <v>31</v>
      </c>
      <c r="M2780" s="42">
        <v>0.85</v>
      </c>
      <c r="N2780" s="42">
        <v>0.15</v>
      </c>
      <c r="O2780" s="27">
        <f>Ugovori_OPULJP[[#This Row],[Bespovratna sredstva - Ukupno (EU+Nac) HRK
= Ukupna ugovorena vrijednost bespovratnih sredstava]]*Ugovori_OPULJP[[#This Row],[EU STOPA SUFINANCIRANJA %
EU CO-FINANCING RATE %]]</f>
        <v>762240.86599999992</v>
      </c>
      <c r="P2780" s="27">
        <f>Ugovori_OPULJP[[#This Row],[Bespovratna sredstva - Ukupno (EU+Nac) HRK
= Ukupna ugovorena vrijednost bespovratnih sredstava]]*Ugovori_OPULJP[[#This Row],[STOPA NACIONALNOG SUFINANCIRANJA %]]</f>
        <v>134513.09399999998</v>
      </c>
      <c r="Q2780" s="27">
        <v>896753.96</v>
      </c>
      <c r="R2780" s="27">
        <v>0</v>
      </c>
      <c r="S2780" s="27">
        <v>0</v>
      </c>
      <c r="T2780" s="20">
        <f>Ugovori_OPULJP[[#This Row],[Bespovratna sredstva - Ukupno (EU+Nac) HRK
= Ukupna ugovorena vrijednost bespovratnih sredstava]]+Ugovori_OPULJP[[#This Row],[Javni doprinos korisnika - HRK]]+Ugovori_OPULJP[[#This Row],[Privatni doprinos korisnika - HRK]]</f>
        <v>896753.96</v>
      </c>
      <c r="U2780" s="17" t="s">
        <v>8598</v>
      </c>
      <c r="V2780" s="17" t="s">
        <v>8599</v>
      </c>
      <c r="W2780" s="41" t="s">
        <v>9608</v>
      </c>
      <c r="X2780" s="35" t="s">
        <v>8951</v>
      </c>
      <c r="Y2780" s="11"/>
    </row>
    <row r="2781" spans="1:25" ht="75" customHeight="1" x14ac:dyDescent="0.2">
      <c r="A2781" s="119" t="s">
        <v>9609</v>
      </c>
      <c r="B2781" s="34" t="s">
        <v>8594</v>
      </c>
      <c r="C2781" s="35" t="s">
        <v>9550</v>
      </c>
      <c r="D2781" s="35" t="s">
        <v>9596</v>
      </c>
      <c r="E2781" s="17" t="s">
        <v>231</v>
      </c>
      <c r="F2781" s="37" t="s">
        <v>9610</v>
      </c>
      <c r="G2781" s="37" t="s">
        <v>9611</v>
      </c>
      <c r="H2781" s="19">
        <v>43069</v>
      </c>
      <c r="I2781" s="19">
        <v>43676</v>
      </c>
      <c r="J2781" s="19" t="str">
        <f ca="1">IF(Ugovori_OPULJP[[#This Row],[DATUM ZAVRŠETKA OPERACIJE]]&lt;TODAY(),"završen","u provedbi")</f>
        <v>završen</v>
      </c>
      <c r="K2781" s="18" t="s">
        <v>9612</v>
      </c>
      <c r="L2781" s="18" t="s">
        <v>97</v>
      </c>
      <c r="M2781" s="42">
        <v>0.85</v>
      </c>
      <c r="N2781" s="42">
        <v>0.15</v>
      </c>
      <c r="O2781" s="27">
        <f>Ugovori_OPULJP[[#This Row],[Bespovratna sredstva - Ukupno (EU+Nac) HRK
= Ukupna ugovorena vrijednost bespovratnih sredstava]]*Ugovori_OPULJP[[#This Row],[EU STOPA SUFINANCIRANJA %
EU CO-FINANCING RATE %]]</f>
        <v>1271284.2420000001</v>
      </c>
      <c r="P2781" s="27">
        <f>Ugovori_OPULJP[[#This Row],[Bespovratna sredstva - Ukupno (EU+Nac) HRK
= Ukupna ugovorena vrijednost bespovratnih sredstava]]*Ugovori_OPULJP[[#This Row],[STOPA NACIONALNOG SUFINANCIRANJA %]]</f>
        <v>224344.27799999999</v>
      </c>
      <c r="Q2781" s="27">
        <v>1495628.52</v>
      </c>
      <c r="R2781" s="27">
        <v>0</v>
      </c>
      <c r="S2781" s="27">
        <v>0</v>
      </c>
      <c r="T2781" s="20">
        <f>Ugovori_OPULJP[[#This Row],[Bespovratna sredstva - Ukupno (EU+Nac) HRK
= Ukupna ugovorena vrijednost bespovratnih sredstava]]+Ugovori_OPULJP[[#This Row],[Javni doprinos korisnika - HRK]]+Ugovori_OPULJP[[#This Row],[Privatni doprinos korisnika - HRK]]</f>
        <v>1495628.52</v>
      </c>
      <c r="U2781" s="17" t="s">
        <v>8598</v>
      </c>
      <c r="V2781" s="17" t="s">
        <v>8599</v>
      </c>
      <c r="W2781" s="41" t="s">
        <v>9613</v>
      </c>
      <c r="X2781" s="35" t="s">
        <v>8951</v>
      </c>
      <c r="Y2781" s="11"/>
    </row>
    <row r="2782" spans="1:25" ht="255" x14ac:dyDescent="0.2">
      <c r="A2782" s="119" t="s">
        <v>9614</v>
      </c>
      <c r="B2782" s="34" t="s">
        <v>8594</v>
      </c>
      <c r="C2782" s="35" t="s">
        <v>9550</v>
      </c>
      <c r="D2782" s="35" t="s">
        <v>9596</v>
      </c>
      <c r="E2782" s="17" t="s">
        <v>231</v>
      </c>
      <c r="F2782" s="37" t="s">
        <v>9615</v>
      </c>
      <c r="G2782" s="37" t="s">
        <v>2478</v>
      </c>
      <c r="H2782" s="19">
        <v>43069</v>
      </c>
      <c r="I2782" s="19">
        <v>43707</v>
      </c>
      <c r="J2782" s="19" t="str">
        <f ca="1">IF(Ugovori_OPULJP[[#This Row],[DATUM ZAVRŠETKA OPERACIJE]]&lt;TODAY(),"završen","u provedbi")</f>
        <v>završen</v>
      </c>
      <c r="K2782" s="18" t="s">
        <v>402</v>
      </c>
      <c r="L2782" s="18" t="s">
        <v>402</v>
      </c>
      <c r="M2782" s="42">
        <v>0.85</v>
      </c>
      <c r="N2782" s="42">
        <v>0.15</v>
      </c>
      <c r="O2782" s="27">
        <f>Ugovori_OPULJP[[#This Row],[Bespovratna sredstva - Ukupno (EU+Nac) HRK
= Ukupna ugovorena vrijednost bespovratnih sredstava]]*Ugovori_OPULJP[[#This Row],[EU STOPA SUFINANCIRANJA %
EU CO-FINANCING RATE %]]</f>
        <v>936714.93449999997</v>
      </c>
      <c r="P2782" s="27">
        <f>Ugovori_OPULJP[[#This Row],[Bespovratna sredstva - Ukupno (EU+Nac) HRK
= Ukupna ugovorena vrijednost bespovratnih sredstava]]*Ugovori_OPULJP[[#This Row],[STOPA NACIONALNOG SUFINANCIRANJA %]]</f>
        <v>165302.6355</v>
      </c>
      <c r="Q2782" s="27">
        <v>1102017.57</v>
      </c>
      <c r="R2782" s="27">
        <v>0</v>
      </c>
      <c r="S2782" s="27">
        <v>0</v>
      </c>
      <c r="T2782" s="20">
        <f>Ugovori_OPULJP[[#This Row],[Bespovratna sredstva - Ukupno (EU+Nac) HRK
= Ukupna ugovorena vrijednost bespovratnih sredstava]]+Ugovori_OPULJP[[#This Row],[Javni doprinos korisnika - HRK]]+Ugovori_OPULJP[[#This Row],[Privatni doprinos korisnika - HRK]]</f>
        <v>1102017.57</v>
      </c>
      <c r="U2782" s="17" t="s">
        <v>8598</v>
      </c>
      <c r="V2782" s="17" t="s">
        <v>8599</v>
      </c>
      <c r="W2782" s="41" t="s">
        <v>9616</v>
      </c>
      <c r="X2782" s="35" t="s">
        <v>8951</v>
      </c>
      <c r="Y2782" s="11"/>
    </row>
    <row r="2783" spans="1:25" ht="280.5" x14ac:dyDescent="0.2">
      <c r="A2783" s="119" t="s">
        <v>9617</v>
      </c>
      <c r="B2783" s="34" t="s">
        <v>8594</v>
      </c>
      <c r="C2783" s="35" t="s">
        <v>9550</v>
      </c>
      <c r="D2783" s="35" t="s">
        <v>9596</v>
      </c>
      <c r="E2783" s="17" t="s">
        <v>231</v>
      </c>
      <c r="F2783" s="37" t="s">
        <v>9618</v>
      </c>
      <c r="G2783" s="37" t="s">
        <v>9619</v>
      </c>
      <c r="H2783" s="19">
        <v>43069</v>
      </c>
      <c r="I2783" s="19">
        <v>43799</v>
      </c>
      <c r="J2783" s="19" t="str">
        <f ca="1">IF(Ugovori_OPULJP[[#This Row],[DATUM ZAVRŠETKA OPERACIJE]]&lt;TODAY(),"završen","u provedbi")</f>
        <v>završen</v>
      </c>
      <c r="K2783" s="18" t="s">
        <v>102</v>
      </c>
      <c r="L2783" s="18" t="s">
        <v>102</v>
      </c>
      <c r="M2783" s="42">
        <v>0.85</v>
      </c>
      <c r="N2783" s="42">
        <v>0.15</v>
      </c>
      <c r="O2783" s="27">
        <f>Ugovori_OPULJP[[#This Row],[Bespovratna sredstva - Ukupno (EU+Nac) HRK
= Ukupna ugovorena vrijednost bespovratnih sredstava]]*Ugovori_OPULJP[[#This Row],[EU STOPA SUFINANCIRANJA %
EU CO-FINANCING RATE %]]</f>
        <v>1246181.226</v>
      </c>
      <c r="P2783" s="27">
        <f>Ugovori_OPULJP[[#This Row],[Bespovratna sredstva - Ukupno (EU+Nac) HRK
= Ukupna ugovorena vrijednost bespovratnih sredstava]]*Ugovori_OPULJP[[#This Row],[STOPA NACIONALNOG SUFINANCIRANJA %]]</f>
        <v>219914.334</v>
      </c>
      <c r="Q2783" s="27">
        <v>1466095.56</v>
      </c>
      <c r="R2783" s="27">
        <v>0</v>
      </c>
      <c r="S2783" s="27">
        <v>0</v>
      </c>
      <c r="T2783" s="20">
        <f>Ugovori_OPULJP[[#This Row],[Bespovratna sredstva - Ukupno (EU+Nac) HRK
= Ukupna ugovorena vrijednost bespovratnih sredstava]]+Ugovori_OPULJP[[#This Row],[Javni doprinos korisnika - HRK]]+Ugovori_OPULJP[[#This Row],[Privatni doprinos korisnika - HRK]]</f>
        <v>1466095.56</v>
      </c>
      <c r="U2783" s="17" t="s">
        <v>8598</v>
      </c>
      <c r="V2783" s="17" t="s">
        <v>8599</v>
      </c>
      <c r="W2783" s="41" t="s">
        <v>9620</v>
      </c>
      <c r="X2783" s="35" t="s">
        <v>8951</v>
      </c>
      <c r="Y2783" s="11"/>
    </row>
    <row r="2784" spans="1:25" ht="153" x14ac:dyDescent="0.2">
      <c r="A2784" s="119" t="s">
        <v>9621</v>
      </c>
      <c r="B2784" s="34" t="s">
        <v>8594</v>
      </c>
      <c r="C2784" s="35" t="s">
        <v>9550</v>
      </c>
      <c r="D2784" s="35" t="s">
        <v>9596</v>
      </c>
      <c r="E2784" s="17" t="s">
        <v>231</v>
      </c>
      <c r="F2784" s="37" t="s">
        <v>9622</v>
      </c>
      <c r="G2784" s="37" t="s">
        <v>9623</v>
      </c>
      <c r="H2784" s="19">
        <v>43069</v>
      </c>
      <c r="I2784" s="19">
        <v>43615</v>
      </c>
      <c r="J2784" s="19" t="str">
        <f ca="1">IF(Ugovori_OPULJP[[#This Row],[DATUM ZAVRŠETKA OPERACIJE]]&lt;TODAY(),"završen","u provedbi")</f>
        <v>završen</v>
      </c>
      <c r="K2784" s="18" t="s">
        <v>102</v>
      </c>
      <c r="L2784" s="18" t="s">
        <v>102</v>
      </c>
      <c r="M2784" s="42">
        <v>0.85</v>
      </c>
      <c r="N2784" s="42">
        <v>0.15</v>
      </c>
      <c r="O2784" s="27">
        <f>Ugovori_OPULJP[[#This Row],[Bespovratna sredstva - Ukupno (EU+Nac) HRK
= Ukupna ugovorena vrijednost bespovratnih sredstava]]*Ugovori_OPULJP[[#This Row],[EU STOPA SUFINANCIRANJA %
EU CO-FINANCING RATE %]]</f>
        <v>617314.71</v>
      </c>
      <c r="P2784" s="27">
        <f>Ugovori_OPULJP[[#This Row],[Bespovratna sredstva - Ukupno (EU+Nac) HRK
= Ukupna ugovorena vrijednost bespovratnih sredstava]]*Ugovori_OPULJP[[#This Row],[STOPA NACIONALNOG SUFINANCIRANJA %]]</f>
        <v>108937.89</v>
      </c>
      <c r="Q2784" s="27">
        <v>726252.6</v>
      </c>
      <c r="R2784" s="27">
        <v>0</v>
      </c>
      <c r="S2784" s="27">
        <v>0</v>
      </c>
      <c r="T2784" s="20">
        <f>Ugovori_OPULJP[[#This Row],[Bespovratna sredstva - Ukupno (EU+Nac) HRK
= Ukupna ugovorena vrijednost bespovratnih sredstava]]+Ugovori_OPULJP[[#This Row],[Javni doprinos korisnika - HRK]]+Ugovori_OPULJP[[#This Row],[Privatni doprinos korisnika - HRK]]</f>
        <v>726252.6</v>
      </c>
      <c r="U2784" s="17" t="s">
        <v>8598</v>
      </c>
      <c r="V2784" s="17" t="s">
        <v>8599</v>
      </c>
      <c r="W2784" s="41" t="s">
        <v>9624</v>
      </c>
      <c r="X2784" s="35" t="s">
        <v>8951</v>
      </c>
      <c r="Y2784" s="11"/>
    </row>
    <row r="2785" spans="1:25" ht="306" x14ac:dyDescent="0.2">
      <c r="A2785" s="119" t="s">
        <v>9625</v>
      </c>
      <c r="B2785" s="34" t="s">
        <v>8594</v>
      </c>
      <c r="C2785" s="35" t="s">
        <v>9550</v>
      </c>
      <c r="D2785" s="35" t="s">
        <v>9596</v>
      </c>
      <c r="E2785" s="17" t="s">
        <v>231</v>
      </c>
      <c r="F2785" s="37" t="s">
        <v>9626</v>
      </c>
      <c r="G2785" s="37" t="s">
        <v>9580</v>
      </c>
      <c r="H2785" s="19">
        <v>43069</v>
      </c>
      <c r="I2785" s="19">
        <v>43676</v>
      </c>
      <c r="J2785" s="19" t="str">
        <f ca="1">IF(Ugovori_OPULJP[[#This Row],[DATUM ZAVRŠETKA OPERACIJE]]&lt;TODAY(),"završen","u provedbi")</f>
        <v>završen</v>
      </c>
      <c r="K2785" s="18" t="s">
        <v>402</v>
      </c>
      <c r="L2785" s="18" t="s">
        <v>402</v>
      </c>
      <c r="M2785" s="42">
        <v>0.85</v>
      </c>
      <c r="N2785" s="42">
        <v>0.15</v>
      </c>
      <c r="O2785" s="27">
        <f>Ugovori_OPULJP[[#This Row],[Bespovratna sredstva - Ukupno (EU+Nac) HRK
= Ukupna ugovorena vrijednost bespovratnih sredstava]]*Ugovori_OPULJP[[#This Row],[EU STOPA SUFINANCIRANJA %
EU CO-FINANCING RATE %]]</f>
        <v>1232872.5719999999</v>
      </c>
      <c r="P2785" s="27">
        <f>Ugovori_OPULJP[[#This Row],[Bespovratna sredstva - Ukupno (EU+Nac) HRK
= Ukupna ugovorena vrijednost bespovratnih sredstava]]*Ugovori_OPULJP[[#This Row],[STOPA NACIONALNOG SUFINANCIRANJA %]]</f>
        <v>217565.74799999999</v>
      </c>
      <c r="Q2785" s="27">
        <v>1450438.32</v>
      </c>
      <c r="R2785" s="27">
        <v>0</v>
      </c>
      <c r="S2785" s="27">
        <v>0</v>
      </c>
      <c r="T2785" s="20">
        <f>Ugovori_OPULJP[[#This Row],[Bespovratna sredstva - Ukupno (EU+Nac) HRK
= Ukupna ugovorena vrijednost bespovratnih sredstava]]+Ugovori_OPULJP[[#This Row],[Javni doprinos korisnika - HRK]]+Ugovori_OPULJP[[#This Row],[Privatni doprinos korisnika - HRK]]</f>
        <v>1450438.32</v>
      </c>
      <c r="U2785" s="17" t="s">
        <v>8598</v>
      </c>
      <c r="V2785" s="17" t="s">
        <v>8599</v>
      </c>
      <c r="W2785" s="41" t="s">
        <v>9627</v>
      </c>
      <c r="X2785" s="35" t="s">
        <v>8951</v>
      </c>
      <c r="Y2785" s="11"/>
    </row>
    <row r="2786" spans="1:25" ht="293.25" x14ac:dyDescent="0.2">
      <c r="A2786" s="119" t="s">
        <v>9628</v>
      </c>
      <c r="B2786" s="34" t="s">
        <v>8594</v>
      </c>
      <c r="C2786" s="35" t="s">
        <v>9550</v>
      </c>
      <c r="D2786" s="35" t="s">
        <v>9596</v>
      </c>
      <c r="E2786" s="17" t="s">
        <v>231</v>
      </c>
      <c r="F2786" s="37" t="s">
        <v>9629</v>
      </c>
      <c r="G2786" s="37" t="s">
        <v>9630</v>
      </c>
      <c r="H2786" s="19">
        <v>43069</v>
      </c>
      <c r="I2786" s="19">
        <v>43799</v>
      </c>
      <c r="J2786" s="19" t="str">
        <f ca="1">IF(Ugovori_OPULJP[[#This Row],[DATUM ZAVRŠETKA OPERACIJE]]&lt;TODAY(),"završen","u provedbi")</f>
        <v>završen</v>
      </c>
      <c r="K2786" s="18" t="s">
        <v>9631</v>
      </c>
      <c r="L2786" s="18" t="s">
        <v>31</v>
      </c>
      <c r="M2786" s="42">
        <v>0.85</v>
      </c>
      <c r="N2786" s="42">
        <v>0.15</v>
      </c>
      <c r="O2786" s="27">
        <f>Ugovori_OPULJP[[#This Row],[Bespovratna sredstva - Ukupno (EU+Nac) HRK
= Ukupna ugovorena vrijednost bespovratnih sredstava]]*Ugovori_OPULJP[[#This Row],[EU STOPA SUFINANCIRANJA %
EU CO-FINANCING RATE %]]</f>
        <v>686772.3409999999</v>
      </c>
      <c r="P2786" s="27">
        <f>Ugovori_OPULJP[[#This Row],[Bespovratna sredstva - Ukupno (EU+Nac) HRK
= Ukupna ugovorena vrijednost bespovratnih sredstava]]*Ugovori_OPULJP[[#This Row],[STOPA NACIONALNOG SUFINANCIRANJA %]]</f>
        <v>121195.11899999999</v>
      </c>
      <c r="Q2786" s="27">
        <v>807967.46</v>
      </c>
      <c r="R2786" s="27">
        <v>0</v>
      </c>
      <c r="S2786" s="27">
        <v>0</v>
      </c>
      <c r="T2786" s="20">
        <f>Ugovori_OPULJP[[#This Row],[Bespovratna sredstva - Ukupno (EU+Nac) HRK
= Ukupna ugovorena vrijednost bespovratnih sredstava]]+Ugovori_OPULJP[[#This Row],[Javni doprinos korisnika - HRK]]+Ugovori_OPULJP[[#This Row],[Privatni doprinos korisnika - HRK]]</f>
        <v>807967.46</v>
      </c>
      <c r="U2786" s="17" t="s">
        <v>8598</v>
      </c>
      <c r="V2786" s="17" t="s">
        <v>8599</v>
      </c>
      <c r="W2786" s="41" t="s">
        <v>9632</v>
      </c>
      <c r="X2786" s="35" t="s">
        <v>8951</v>
      </c>
      <c r="Y2786" s="11"/>
    </row>
    <row r="2787" spans="1:25" ht="191.25" x14ac:dyDescent="0.2">
      <c r="A2787" s="119" t="s">
        <v>9633</v>
      </c>
      <c r="B2787" s="34" t="s">
        <v>8594</v>
      </c>
      <c r="C2787" s="35" t="s">
        <v>9550</v>
      </c>
      <c r="D2787" s="35" t="s">
        <v>9596</v>
      </c>
      <c r="E2787" s="17" t="s">
        <v>231</v>
      </c>
      <c r="F2787" s="37" t="s">
        <v>9634</v>
      </c>
      <c r="G2787" s="37" t="s">
        <v>9635</v>
      </c>
      <c r="H2787" s="19">
        <v>43069</v>
      </c>
      <c r="I2787" s="19">
        <v>43799</v>
      </c>
      <c r="J2787" s="19" t="str">
        <f ca="1">IF(Ugovori_OPULJP[[#This Row],[DATUM ZAVRŠETKA OPERACIJE]]&lt;TODAY(),"završen","u provedbi")</f>
        <v>završen</v>
      </c>
      <c r="K2787" s="18" t="s">
        <v>5967</v>
      </c>
      <c r="L2787" s="18" t="s">
        <v>31</v>
      </c>
      <c r="M2787" s="42">
        <v>0.85</v>
      </c>
      <c r="N2787" s="42">
        <v>0.15</v>
      </c>
      <c r="O2787" s="27">
        <f>Ugovori_OPULJP[[#This Row],[Bespovratna sredstva - Ukupno (EU+Nac) HRK
= Ukupna ugovorena vrijednost bespovratnih sredstava]]*Ugovori_OPULJP[[#This Row],[EU STOPA SUFINANCIRANJA %
EU CO-FINANCING RATE %]]</f>
        <v>1226010.0715000001</v>
      </c>
      <c r="P2787" s="27">
        <f>Ugovori_OPULJP[[#This Row],[Bespovratna sredstva - Ukupno (EU+Nac) HRK
= Ukupna ugovorena vrijednost bespovratnih sredstava]]*Ugovori_OPULJP[[#This Row],[STOPA NACIONALNOG SUFINANCIRANJA %]]</f>
        <v>216354.71849999999</v>
      </c>
      <c r="Q2787" s="27">
        <v>1442364.79</v>
      </c>
      <c r="R2787" s="27">
        <v>0</v>
      </c>
      <c r="S2787" s="27">
        <v>0</v>
      </c>
      <c r="T2787" s="20">
        <f>Ugovori_OPULJP[[#This Row],[Bespovratna sredstva - Ukupno (EU+Nac) HRK
= Ukupna ugovorena vrijednost bespovratnih sredstava]]+Ugovori_OPULJP[[#This Row],[Javni doprinos korisnika - HRK]]+Ugovori_OPULJP[[#This Row],[Privatni doprinos korisnika - HRK]]</f>
        <v>1442364.79</v>
      </c>
      <c r="U2787" s="17" t="s">
        <v>8598</v>
      </c>
      <c r="V2787" s="17" t="s">
        <v>8599</v>
      </c>
      <c r="W2787" s="41" t="s">
        <v>9636</v>
      </c>
      <c r="X2787" s="35" t="s">
        <v>8951</v>
      </c>
      <c r="Y2787" s="11"/>
    </row>
    <row r="2788" spans="1:25" ht="318.75" x14ac:dyDescent="0.2">
      <c r="A2788" s="119" t="s">
        <v>9637</v>
      </c>
      <c r="B2788" s="34" t="s">
        <v>8594</v>
      </c>
      <c r="C2788" s="35" t="s">
        <v>9550</v>
      </c>
      <c r="D2788" s="35" t="s">
        <v>9596</v>
      </c>
      <c r="E2788" s="17" t="s">
        <v>231</v>
      </c>
      <c r="F2788" s="37" t="s">
        <v>9638</v>
      </c>
      <c r="G2788" s="37" t="s">
        <v>9639</v>
      </c>
      <c r="H2788" s="19">
        <v>43069</v>
      </c>
      <c r="I2788" s="19">
        <v>43799</v>
      </c>
      <c r="J2788" s="19" t="str">
        <f ca="1">IF(Ugovori_OPULJP[[#This Row],[DATUM ZAVRŠETKA OPERACIJE]]&lt;TODAY(),"završen","u provedbi")</f>
        <v>završen</v>
      </c>
      <c r="K2788" s="18" t="s">
        <v>248</v>
      </c>
      <c r="L2788" s="18" t="s">
        <v>248</v>
      </c>
      <c r="M2788" s="42">
        <v>0.85</v>
      </c>
      <c r="N2788" s="42">
        <v>0.15</v>
      </c>
      <c r="O2788" s="27">
        <f>Ugovori_OPULJP[[#This Row],[Bespovratna sredstva - Ukupno (EU+Nac) HRK
= Ukupna ugovorena vrijednost bespovratnih sredstava]]*Ugovori_OPULJP[[#This Row],[EU STOPA SUFINANCIRANJA %
EU CO-FINANCING RATE %]]</f>
        <v>1053312.2225000001</v>
      </c>
      <c r="P2788" s="27">
        <f>Ugovori_OPULJP[[#This Row],[Bespovratna sredstva - Ukupno (EU+Nac) HRK
= Ukupna ugovorena vrijednost bespovratnih sredstava]]*Ugovori_OPULJP[[#This Row],[STOPA NACIONALNOG SUFINANCIRANJA %]]</f>
        <v>185878.6275</v>
      </c>
      <c r="Q2788" s="27">
        <v>1239190.8500000001</v>
      </c>
      <c r="R2788" s="27">
        <v>132009.1399999999</v>
      </c>
      <c r="S2788" s="27">
        <v>0</v>
      </c>
      <c r="T2788" s="20">
        <f>Ugovori_OPULJP[[#This Row],[Bespovratna sredstva - Ukupno (EU+Nac) HRK
= Ukupna ugovorena vrijednost bespovratnih sredstava]]+Ugovori_OPULJP[[#This Row],[Javni doprinos korisnika - HRK]]+Ugovori_OPULJP[[#This Row],[Privatni doprinos korisnika - HRK]]</f>
        <v>1371199.99</v>
      </c>
      <c r="U2788" s="17" t="s">
        <v>8598</v>
      </c>
      <c r="V2788" s="17" t="s">
        <v>8599</v>
      </c>
      <c r="W2788" s="41" t="s">
        <v>9640</v>
      </c>
      <c r="X2788" s="35" t="s">
        <v>8951</v>
      </c>
      <c r="Y2788" s="11"/>
    </row>
    <row r="2789" spans="1:25" ht="178.5" x14ac:dyDescent="0.2">
      <c r="A2789" s="119" t="s">
        <v>9641</v>
      </c>
      <c r="B2789" s="34" t="s">
        <v>8594</v>
      </c>
      <c r="C2789" s="35" t="s">
        <v>9550</v>
      </c>
      <c r="D2789" s="35" t="s">
        <v>9596</v>
      </c>
      <c r="E2789" s="17" t="s">
        <v>231</v>
      </c>
      <c r="F2789" s="37" t="s">
        <v>9642</v>
      </c>
      <c r="G2789" s="37" t="s">
        <v>9643</v>
      </c>
      <c r="H2789" s="19">
        <v>43069</v>
      </c>
      <c r="I2789" s="19">
        <v>43615</v>
      </c>
      <c r="J2789" s="19" t="str">
        <f ca="1">IF(Ugovori_OPULJP[[#This Row],[DATUM ZAVRŠETKA OPERACIJE]]&lt;TODAY(),"završen","u provedbi")</f>
        <v>završen</v>
      </c>
      <c r="K2789" s="18" t="s">
        <v>9644</v>
      </c>
      <c r="L2789" s="18" t="s">
        <v>97</v>
      </c>
      <c r="M2789" s="42">
        <v>0.85</v>
      </c>
      <c r="N2789" s="42">
        <v>0.15</v>
      </c>
      <c r="O2789" s="27">
        <f>Ugovori_OPULJP[[#This Row],[Bespovratna sredstva - Ukupno (EU+Nac) HRK
= Ukupna ugovorena vrijednost bespovratnih sredstava]]*Ugovori_OPULJP[[#This Row],[EU STOPA SUFINANCIRANJA %
EU CO-FINANCING RATE %]]</f>
        <v>1256509.1340000001</v>
      </c>
      <c r="P2789" s="27">
        <f>Ugovori_OPULJP[[#This Row],[Bespovratna sredstva - Ukupno (EU+Nac) HRK
= Ukupna ugovorena vrijednost bespovratnih sredstava]]*Ugovori_OPULJP[[#This Row],[STOPA NACIONALNOG SUFINANCIRANJA %]]</f>
        <v>221736.90599999999</v>
      </c>
      <c r="Q2789" s="27">
        <v>1478246.04</v>
      </c>
      <c r="R2789" s="27">
        <v>0</v>
      </c>
      <c r="S2789" s="27">
        <v>0</v>
      </c>
      <c r="T2789" s="20">
        <f>Ugovori_OPULJP[[#This Row],[Bespovratna sredstva - Ukupno (EU+Nac) HRK
= Ukupna ugovorena vrijednost bespovratnih sredstava]]+Ugovori_OPULJP[[#This Row],[Javni doprinos korisnika - HRK]]+Ugovori_OPULJP[[#This Row],[Privatni doprinos korisnika - HRK]]</f>
        <v>1478246.04</v>
      </c>
      <c r="U2789" s="17" t="s">
        <v>8598</v>
      </c>
      <c r="V2789" s="17" t="s">
        <v>8599</v>
      </c>
      <c r="W2789" s="41" t="s">
        <v>9645</v>
      </c>
      <c r="X2789" s="35" t="s">
        <v>8951</v>
      </c>
      <c r="Y2789" s="11"/>
    </row>
    <row r="2790" spans="1:25" ht="267.75" x14ac:dyDescent="0.2">
      <c r="A2790" s="119" t="s">
        <v>9646</v>
      </c>
      <c r="B2790" s="34" t="s">
        <v>8594</v>
      </c>
      <c r="C2790" s="35" t="s">
        <v>9550</v>
      </c>
      <c r="D2790" s="35" t="s">
        <v>9596</v>
      </c>
      <c r="E2790" s="17" t="s">
        <v>231</v>
      </c>
      <c r="F2790" s="37" t="s">
        <v>9647</v>
      </c>
      <c r="G2790" s="37" t="s">
        <v>9648</v>
      </c>
      <c r="H2790" s="19">
        <v>43069</v>
      </c>
      <c r="I2790" s="19">
        <v>43799</v>
      </c>
      <c r="J2790" s="19" t="str">
        <f ca="1">IF(Ugovori_OPULJP[[#This Row],[DATUM ZAVRŠETKA OPERACIJE]]&lt;TODAY(),"završen","u provedbi")</f>
        <v>završen</v>
      </c>
      <c r="K2790" s="18" t="s">
        <v>97</v>
      </c>
      <c r="L2790" s="18" t="s">
        <v>97</v>
      </c>
      <c r="M2790" s="42">
        <v>0.85</v>
      </c>
      <c r="N2790" s="42">
        <v>0.15</v>
      </c>
      <c r="O2790" s="27">
        <f>Ugovori_OPULJP[[#This Row],[Bespovratna sredstva - Ukupno (EU+Nac) HRK
= Ukupna ugovorena vrijednost bespovratnih sredstava]]*Ugovori_OPULJP[[#This Row],[EU STOPA SUFINANCIRANJA %
EU CO-FINANCING RATE %]]</f>
        <v>1257042.0415000001</v>
      </c>
      <c r="P2790" s="27">
        <f>Ugovori_OPULJP[[#This Row],[Bespovratna sredstva - Ukupno (EU+Nac) HRK
= Ukupna ugovorena vrijednost bespovratnih sredstava]]*Ugovori_OPULJP[[#This Row],[STOPA NACIONALNOG SUFINANCIRANJA %]]</f>
        <v>221830.9485</v>
      </c>
      <c r="Q2790" s="27">
        <v>1478872.99</v>
      </c>
      <c r="R2790" s="27">
        <v>0</v>
      </c>
      <c r="S2790" s="27">
        <v>0</v>
      </c>
      <c r="T2790" s="20">
        <f>Ugovori_OPULJP[[#This Row],[Bespovratna sredstva - Ukupno (EU+Nac) HRK
= Ukupna ugovorena vrijednost bespovratnih sredstava]]+Ugovori_OPULJP[[#This Row],[Javni doprinos korisnika - HRK]]+Ugovori_OPULJP[[#This Row],[Privatni doprinos korisnika - HRK]]</f>
        <v>1478872.99</v>
      </c>
      <c r="U2790" s="17" t="s">
        <v>8598</v>
      </c>
      <c r="V2790" s="17" t="s">
        <v>8599</v>
      </c>
      <c r="W2790" s="41" t="s">
        <v>9649</v>
      </c>
      <c r="X2790" s="35" t="s">
        <v>8951</v>
      </c>
      <c r="Y2790" s="11"/>
    </row>
    <row r="2791" spans="1:25" ht="178.5" x14ac:dyDescent="0.2">
      <c r="A2791" s="119" t="s">
        <v>9650</v>
      </c>
      <c r="B2791" s="34" t="s">
        <v>8594</v>
      </c>
      <c r="C2791" s="35" t="s">
        <v>9550</v>
      </c>
      <c r="D2791" s="35" t="s">
        <v>9596</v>
      </c>
      <c r="E2791" s="17" t="s">
        <v>231</v>
      </c>
      <c r="F2791" s="37" t="s">
        <v>9651</v>
      </c>
      <c r="G2791" s="37" t="s">
        <v>9652</v>
      </c>
      <c r="H2791" s="19">
        <v>43069</v>
      </c>
      <c r="I2791" s="19">
        <v>43615</v>
      </c>
      <c r="J2791" s="19" t="str">
        <f ca="1">IF(Ugovori_OPULJP[[#This Row],[DATUM ZAVRŠETKA OPERACIJE]]&lt;TODAY(),"završen","u provedbi")</f>
        <v>završen</v>
      </c>
      <c r="K2791" s="18" t="s">
        <v>97</v>
      </c>
      <c r="L2791" s="18" t="s">
        <v>97</v>
      </c>
      <c r="M2791" s="42">
        <v>0.85</v>
      </c>
      <c r="N2791" s="42">
        <v>0.15</v>
      </c>
      <c r="O2791" s="27">
        <f>Ugovori_OPULJP[[#This Row],[Bespovratna sredstva - Ukupno (EU+Nac) HRK
= Ukupna ugovorena vrijednost bespovratnih sredstava]]*Ugovori_OPULJP[[#This Row],[EU STOPA SUFINANCIRANJA %
EU CO-FINANCING RATE %]]</f>
        <v>1241101.1839999999</v>
      </c>
      <c r="P2791" s="27">
        <f>Ugovori_OPULJP[[#This Row],[Bespovratna sredstva - Ukupno (EU+Nac) HRK
= Ukupna ugovorena vrijednost bespovratnih sredstava]]*Ugovori_OPULJP[[#This Row],[STOPA NACIONALNOG SUFINANCIRANJA %]]</f>
        <v>219017.856</v>
      </c>
      <c r="Q2791" s="27">
        <v>1460119.04</v>
      </c>
      <c r="R2791" s="27">
        <v>0</v>
      </c>
      <c r="S2791" s="27">
        <v>0</v>
      </c>
      <c r="T2791" s="20">
        <f>Ugovori_OPULJP[[#This Row],[Bespovratna sredstva - Ukupno (EU+Nac) HRK
= Ukupna ugovorena vrijednost bespovratnih sredstava]]+Ugovori_OPULJP[[#This Row],[Javni doprinos korisnika - HRK]]+Ugovori_OPULJP[[#This Row],[Privatni doprinos korisnika - HRK]]</f>
        <v>1460119.04</v>
      </c>
      <c r="U2791" s="17" t="s">
        <v>8598</v>
      </c>
      <c r="V2791" s="17" t="s">
        <v>8599</v>
      </c>
      <c r="W2791" s="41" t="s">
        <v>9653</v>
      </c>
      <c r="X2791" s="35" t="s">
        <v>8951</v>
      </c>
      <c r="Y2791" s="11"/>
    </row>
    <row r="2792" spans="1:25" ht="280.5" x14ac:dyDescent="0.2">
      <c r="A2792" s="119" t="s">
        <v>9654</v>
      </c>
      <c r="B2792" s="34" t="s">
        <v>8594</v>
      </c>
      <c r="C2792" s="35" t="s">
        <v>9550</v>
      </c>
      <c r="D2792" s="35" t="s">
        <v>9596</v>
      </c>
      <c r="E2792" s="17" t="s">
        <v>231</v>
      </c>
      <c r="F2792" s="37" t="s">
        <v>9655</v>
      </c>
      <c r="G2792" s="37" t="s">
        <v>9656</v>
      </c>
      <c r="H2792" s="19">
        <v>43069</v>
      </c>
      <c r="I2792" s="19">
        <v>43799</v>
      </c>
      <c r="J2792" s="19" t="str">
        <f ca="1">IF(Ugovori_OPULJP[[#This Row],[DATUM ZAVRŠETKA OPERACIJE]]&lt;TODAY(),"završen","u provedbi")</f>
        <v>završen</v>
      </c>
      <c r="K2792" s="18" t="s">
        <v>248</v>
      </c>
      <c r="L2792" s="18" t="s">
        <v>248</v>
      </c>
      <c r="M2792" s="42">
        <v>0.85</v>
      </c>
      <c r="N2792" s="42">
        <v>0.15</v>
      </c>
      <c r="O2792" s="27">
        <f>Ugovori_OPULJP[[#This Row],[Bespovratna sredstva - Ukupno (EU+Nac) HRK
= Ukupna ugovorena vrijednost bespovratnih sredstava]]*Ugovori_OPULJP[[#This Row],[EU STOPA SUFINANCIRANJA %
EU CO-FINANCING RATE %]]</f>
        <v>1166889.452</v>
      </c>
      <c r="P2792" s="27">
        <f>Ugovori_OPULJP[[#This Row],[Bespovratna sredstva - Ukupno (EU+Nac) HRK
= Ukupna ugovorena vrijednost bespovratnih sredstava]]*Ugovori_OPULJP[[#This Row],[STOPA NACIONALNOG SUFINANCIRANJA %]]</f>
        <v>205921.66800000001</v>
      </c>
      <c r="Q2792" s="27">
        <v>1372811.12</v>
      </c>
      <c r="R2792" s="27">
        <v>0</v>
      </c>
      <c r="S2792" s="27">
        <v>0</v>
      </c>
      <c r="T2792" s="20">
        <f>Ugovori_OPULJP[[#This Row],[Bespovratna sredstva - Ukupno (EU+Nac) HRK
= Ukupna ugovorena vrijednost bespovratnih sredstava]]+Ugovori_OPULJP[[#This Row],[Javni doprinos korisnika - HRK]]+Ugovori_OPULJP[[#This Row],[Privatni doprinos korisnika - HRK]]</f>
        <v>1372811.12</v>
      </c>
      <c r="U2792" s="17" t="s">
        <v>8598</v>
      </c>
      <c r="V2792" s="17" t="s">
        <v>8599</v>
      </c>
      <c r="W2792" s="41" t="s">
        <v>9657</v>
      </c>
      <c r="X2792" s="35" t="s">
        <v>8951</v>
      </c>
      <c r="Y2792" s="11"/>
    </row>
    <row r="2793" spans="1:25" ht="280.5" x14ac:dyDescent="0.2">
      <c r="A2793" s="119" t="s">
        <v>9658</v>
      </c>
      <c r="B2793" s="34" t="s">
        <v>8594</v>
      </c>
      <c r="C2793" s="35" t="s">
        <v>9550</v>
      </c>
      <c r="D2793" s="35" t="s">
        <v>9596</v>
      </c>
      <c r="E2793" s="17" t="s">
        <v>231</v>
      </c>
      <c r="F2793" s="37" t="s">
        <v>9659</v>
      </c>
      <c r="G2793" s="37" t="s">
        <v>9660</v>
      </c>
      <c r="H2793" s="19">
        <v>43069</v>
      </c>
      <c r="I2793" s="19">
        <v>43799</v>
      </c>
      <c r="J2793" s="19" t="str">
        <f ca="1">IF(Ugovori_OPULJP[[#This Row],[DATUM ZAVRŠETKA OPERACIJE]]&lt;TODAY(),"završen","u provedbi")</f>
        <v>završen</v>
      </c>
      <c r="K2793" s="18" t="s">
        <v>9661</v>
      </c>
      <c r="L2793" s="18" t="s">
        <v>31</v>
      </c>
      <c r="M2793" s="42">
        <v>0.85</v>
      </c>
      <c r="N2793" s="42">
        <v>0.15</v>
      </c>
      <c r="O2793" s="27">
        <f>Ugovori_OPULJP[[#This Row],[Bespovratna sredstva - Ukupno (EU+Nac) HRK
= Ukupna ugovorena vrijednost bespovratnih sredstava]]*Ugovori_OPULJP[[#This Row],[EU STOPA SUFINANCIRANJA %
EU CO-FINANCING RATE %]]</f>
        <v>1234178.5885000001</v>
      </c>
      <c r="P2793" s="27">
        <f>Ugovori_OPULJP[[#This Row],[Bespovratna sredstva - Ukupno (EU+Nac) HRK
= Ukupna ugovorena vrijednost bespovratnih sredstava]]*Ugovori_OPULJP[[#This Row],[STOPA NACIONALNOG SUFINANCIRANJA %]]</f>
        <v>217796.22150000001</v>
      </c>
      <c r="Q2793" s="27">
        <v>1451974.81</v>
      </c>
      <c r="R2793" s="27">
        <v>0</v>
      </c>
      <c r="S2793" s="27">
        <v>0</v>
      </c>
      <c r="T2793" s="20">
        <f>Ugovori_OPULJP[[#This Row],[Bespovratna sredstva - Ukupno (EU+Nac) HRK
= Ukupna ugovorena vrijednost bespovratnih sredstava]]+Ugovori_OPULJP[[#This Row],[Javni doprinos korisnika - HRK]]+Ugovori_OPULJP[[#This Row],[Privatni doprinos korisnika - HRK]]</f>
        <v>1451974.81</v>
      </c>
      <c r="U2793" s="17" t="s">
        <v>8598</v>
      </c>
      <c r="V2793" s="17" t="s">
        <v>8599</v>
      </c>
      <c r="W2793" s="41" t="s">
        <v>9662</v>
      </c>
      <c r="X2793" s="35" t="s">
        <v>8951</v>
      </c>
      <c r="Y2793" s="11"/>
    </row>
    <row r="2794" spans="1:25" ht="242.25" x14ac:dyDescent="0.2">
      <c r="A2794" s="119" t="s">
        <v>9663</v>
      </c>
      <c r="B2794" s="34" t="s">
        <v>8594</v>
      </c>
      <c r="C2794" s="35" t="s">
        <v>9550</v>
      </c>
      <c r="D2794" s="35" t="s">
        <v>9596</v>
      </c>
      <c r="E2794" s="17" t="s">
        <v>231</v>
      </c>
      <c r="F2794" s="37" t="s">
        <v>9664</v>
      </c>
      <c r="G2794" s="37" t="s">
        <v>9665</v>
      </c>
      <c r="H2794" s="19">
        <v>43069</v>
      </c>
      <c r="I2794" s="19">
        <v>43799</v>
      </c>
      <c r="J2794" s="19" t="str">
        <f ca="1">IF(Ugovori_OPULJP[[#This Row],[DATUM ZAVRŠETKA OPERACIJE]]&lt;TODAY(),"završen","u provedbi")</f>
        <v>završen</v>
      </c>
      <c r="K2794" s="18" t="s">
        <v>153</v>
      </c>
      <c r="L2794" s="18" t="s">
        <v>153</v>
      </c>
      <c r="M2794" s="42">
        <v>0.85</v>
      </c>
      <c r="N2794" s="42">
        <v>0.15</v>
      </c>
      <c r="O2794" s="27">
        <f>Ugovori_OPULJP[[#This Row],[Bespovratna sredstva - Ukupno (EU+Nac) HRK
= Ukupna ugovorena vrijednost bespovratnih sredstava]]*Ugovori_OPULJP[[#This Row],[EU STOPA SUFINANCIRANJA %
EU CO-FINANCING RATE %]]</f>
        <v>1195632.6354999999</v>
      </c>
      <c r="P2794" s="27">
        <f>Ugovori_OPULJP[[#This Row],[Bespovratna sredstva - Ukupno (EU+Nac) HRK
= Ukupna ugovorena vrijednost bespovratnih sredstava]]*Ugovori_OPULJP[[#This Row],[STOPA NACIONALNOG SUFINANCIRANJA %]]</f>
        <v>210993.99449999997</v>
      </c>
      <c r="Q2794" s="27">
        <v>1406626.63</v>
      </c>
      <c r="R2794" s="27">
        <v>0</v>
      </c>
      <c r="S2794" s="27">
        <v>0</v>
      </c>
      <c r="T2794" s="20">
        <f>Ugovori_OPULJP[[#This Row],[Bespovratna sredstva - Ukupno (EU+Nac) HRK
= Ukupna ugovorena vrijednost bespovratnih sredstava]]+Ugovori_OPULJP[[#This Row],[Javni doprinos korisnika - HRK]]+Ugovori_OPULJP[[#This Row],[Privatni doprinos korisnika - HRK]]</f>
        <v>1406626.63</v>
      </c>
      <c r="U2794" s="17" t="s">
        <v>8598</v>
      </c>
      <c r="V2794" s="17" t="s">
        <v>8599</v>
      </c>
      <c r="W2794" s="41" t="s">
        <v>9666</v>
      </c>
      <c r="X2794" s="35" t="s">
        <v>8951</v>
      </c>
      <c r="Y2794" s="11"/>
    </row>
    <row r="2795" spans="1:25" ht="114.75" x14ac:dyDescent="0.2">
      <c r="A2795" s="119" t="s">
        <v>9667</v>
      </c>
      <c r="B2795" s="34" t="s">
        <v>8594</v>
      </c>
      <c r="C2795" s="35" t="s">
        <v>9550</v>
      </c>
      <c r="D2795" s="35" t="s">
        <v>9596</v>
      </c>
      <c r="E2795" s="17" t="s">
        <v>231</v>
      </c>
      <c r="F2795" s="37" t="s">
        <v>9668</v>
      </c>
      <c r="G2795" s="37" t="s">
        <v>4933</v>
      </c>
      <c r="H2795" s="19">
        <v>43069</v>
      </c>
      <c r="I2795" s="19">
        <v>43799</v>
      </c>
      <c r="J2795" s="19" t="str">
        <f ca="1">IF(Ugovori_OPULJP[[#This Row],[DATUM ZAVRŠETKA OPERACIJE]]&lt;TODAY(),"završen","u provedbi")</f>
        <v>završen</v>
      </c>
      <c r="K2795" s="18" t="s">
        <v>102</v>
      </c>
      <c r="L2795" s="18" t="s">
        <v>102</v>
      </c>
      <c r="M2795" s="42">
        <v>0.85</v>
      </c>
      <c r="N2795" s="42">
        <v>0.15</v>
      </c>
      <c r="O2795" s="27">
        <f>Ugovori_OPULJP[[#This Row],[Bespovratna sredstva - Ukupno (EU+Nac) HRK
= Ukupna ugovorena vrijednost bespovratnih sredstava]]*Ugovori_OPULJP[[#This Row],[EU STOPA SUFINANCIRANJA %
EU CO-FINANCING RATE %]]</f>
        <v>1019155.8479999999</v>
      </c>
      <c r="P2795" s="27">
        <f>Ugovori_OPULJP[[#This Row],[Bespovratna sredstva - Ukupno (EU+Nac) HRK
= Ukupna ugovorena vrijednost bespovratnih sredstava]]*Ugovori_OPULJP[[#This Row],[STOPA NACIONALNOG SUFINANCIRANJA %]]</f>
        <v>179851.03199999998</v>
      </c>
      <c r="Q2795" s="27">
        <v>1199006.8799999999</v>
      </c>
      <c r="R2795" s="27">
        <v>0</v>
      </c>
      <c r="S2795" s="27">
        <v>0</v>
      </c>
      <c r="T2795" s="20">
        <f>Ugovori_OPULJP[[#This Row],[Bespovratna sredstva - Ukupno (EU+Nac) HRK
= Ukupna ugovorena vrijednost bespovratnih sredstava]]+Ugovori_OPULJP[[#This Row],[Javni doprinos korisnika - HRK]]+Ugovori_OPULJP[[#This Row],[Privatni doprinos korisnika - HRK]]</f>
        <v>1199006.8799999999</v>
      </c>
      <c r="U2795" s="17" t="s">
        <v>8598</v>
      </c>
      <c r="V2795" s="17" t="s">
        <v>8599</v>
      </c>
      <c r="W2795" s="41" t="s">
        <v>9669</v>
      </c>
      <c r="X2795" s="35" t="s">
        <v>8951</v>
      </c>
      <c r="Y2795" s="11"/>
    </row>
    <row r="2796" spans="1:25" ht="229.5" x14ac:dyDescent="0.2">
      <c r="A2796" s="119" t="s">
        <v>9670</v>
      </c>
      <c r="B2796" s="34" t="s">
        <v>8594</v>
      </c>
      <c r="C2796" s="35" t="s">
        <v>9550</v>
      </c>
      <c r="D2796" s="35" t="s">
        <v>9596</v>
      </c>
      <c r="E2796" s="17" t="s">
        <v>231</v>
      </c>
      <c r="F2796" s="37" t="s">
        <v>9671</v>
      </c>
      <c r="G2796" s="37" t="s">
        <v>9672</v>
      </c>
      <c r="H2796" s="19">
        <v>43069</v>
      </c>
      <c r="I2796" s="19">
        <v>43799</v>
      </c>
      <c r="J2796" s="19" t="str">
        <f ca="1">IF(Ugovori_OPULJP[[#This Row],[DATUM ZAVRŠETKA OPERACIJE]]&lt;TODAY(),"završen","u provedbi")</f>
        <v>završen</v>
      </c>
      <c r="K2796" s="18" t="s">
        <v>9673</v>
      </c>
      <c r="L2796" s="18" t="s">
        <v>31</v>
      </c>
      <c r="M2796" s="42">
        <v>0.85</v>
      </c>
      <c r="N2796" s="42">
        <v>0.15</v>
      </c>
      <c r="O2796" s="27">
        <f>Ugovori_OPULJP[[#This Row],[Bespovratna sredstva - Ukupno (EU+Nac) HRK
= Ukupna ugovorena vrijednost bespovratnih sredstava]]*Ugovori_OPULJP[[#This Row],[EU STOPA SUFINANCIRANJA %
EU CO-FINANCING RATE %]]</f>
        <v>1266291.9454999999</v>
      </c>
      <c r="P2796" s="27">
        <f>Ugovori_OPULJP[[#This Row],[Bespovratna sredstva - Ukupno (EU+Nac) HRK
= Ukupna ugovorena vrijednost bespovratnih sredstava]]*Ugovori_OPULJP[[#This Row],[STOPA NACIONALNOG SUFINANCIRANJA %]]</f>
        <v>223463.28449999998</v>
      </c>
      <c r="Q2796" s="27">
        <v>1489755.23</v>
      </c>
      <c r="R2796" s="27">
        <v>0</v>
      </c>
      <c r="S2796" s="27">
        <v>0</v>
      </c>
      <c r="T2796" s="20">
        <f>Ugovori_OPULJP[[#This Row],[Bespovratna sredstva - Ukupno (EU+Nac) HRK
= Ukupna ugovorena vrijednost bespovratnih sredstava]]+Ugovori_OPULJP[[#This Row],[Javni doprinos korisnika - HRK]]+Ugovori_OPULJP[[#This Row],[Privatni doprinos korisnika - HRK]]</f>
        <v>1489755.23</v>
      </c>
      <c r="U2796" s="17" t="s">
        <v>8598</v>
      </c>
      <c r="V2796" s="17" t="s">
        <v>8599</v>
      </c>
      <c r="W2796" s="41" t="s">
        <v>9674</v>
      </c>
      <c r="X2796" s="35" t="s">
        <v>8951</v>
      </c>
      <c r="Y2796" s="11"/>
    </row>
    <row r="2797" spans="1:25" ht="267.75" x14ac:dyDescent="0.2">
      <c r="A2797" s="33" t="s">
        <v>9675</v>
      </c>
      <c r="B2797" s="34" t="s">
        <v>8594</v>
      </c>
      <c r="C2797" s="35" t="s">
        <v>9550</v>
      </c>
      <c r="D2797" s="35" t="s">
        <v>9596</v>
      </c>
      <c r="E2797" s="17" t="s">
        <v>231</v>
      </c>
      <c r="F2797" s="37" t="s">
        <v>9676</v>
      </c>
      <c r="G2797" s="37" t="s">
        <v>9584</v>
      </c>
      <c r="H2797" s="19">
        <v>43069</v>
      </c>
      <c r="I2797" s="19">
        <v>43676</v>
      </c>
      <c r="J2797" s="19" t="str">
        <f ca="1">IF(Ugovori_OPULJP[[#This Row],[DATUM ZAVRŠETKA OPERACIJE]]&lt;TODAY(),"završen","u provedbi")</f>
        <v>završen</v>
      </c>
      <c r="K2797" s="18" t="s">
        <v>9585</v>
      </c>
      <c r="L2797" s="18" t="s">
        <v>128</v>
      </c>
      <c r="M2797" s="42">
        <v>0.85</v>
      </c>
      <c r="N2797" s="42">
        <v>0.15</v>
      </c>
      <c r="O2797" s="27">
        <f>Ugovori_OPULJP[[#This Row],[Bespovratna sredstva - Ukupno (EU+Nac) HRK
= Ukupna ugovorena vrijednost bespovratnih sredstava]]*Ugovori_OPULJP[[#This Row],[EU STOPA SUFINANCIRANJA %
EU CO-FINANCING RATE %]]</f>
        <v>846198.53649999993</v>
      </c>
      <c r="P2797" s="27">
        <f>Ugovori_OPULJP[[#This Row],[Bespovratna sredstva - Ukupno (EU+Nac) HRK
= Ukupna ugovorena vrijednost bespovratnih sredstava]]*Ugovori_OPULJP[[#This Row],[STOPA NACIONALNOG SUFINANCIRANJA %]]</f>
        <v>149329.15349999999</v>
      </c>
      <c r="Q2797" s="27">
        <v>995527.69</v>
      </c>
      <c r="R2797" s="27">
        <v>0</v>
      </c>
      <c r="S2797" s="27">
        <v>0</v>
      </c>
      <c r="T2797" s="20">
        <f>Ugovori_OPULJP[[#This Row],[Bespovratna sredstva - Ukupno (EU+Nac) HRK
= Ukupna ugovorena vrijednost bespovratnih sredstava]]+Ugovori_OPULJP[[#This Row],[Javni doprinos korisnika - HRK]]+Ugovori_OPULJP[[#This Row],[Privatni doprinos korisnika - HRK]]</f>
        <v>995527.69</v>
      </c>
      <c r="U2797" s="17" t="s">
        <v>8598</v>
      </c>
      <c r="V2797" s="17" t="s">
        <v>8599</v>
      </c>
      <c r="W2797" s="41" t="s">
        <v>9677</v>
      </c>
      <c r="X2797" s="35" t="s">
        <v>8951</v>
      </c>
      <c r="Y2797" s="11"/>
    </row>
    <row r="2798" spans="1:25" ht="204" x14ac:dyDescent="0.2">
      <c r="A2798" s="33" t="s">
        <v>9678</v>
      </c>
      <c r="B2798" s="34" t="s">
        <v>8594</v>
      </c>
      <c r="C2798" s="35" t="s">
        <v>9550</v>
      </c>
      <c r="D2798" s="35" t="s">
        <v>9596</v>
      </c>
      <c r="E2798" s="17" t="s">
        <v>231</v>
      </c>
      <c r="F2798" s="37" t="s">
        <v>9679</v>
      </c>
      <c r="G2798" s="37" t="s">
        <v>9680</v>
      </c>
      <c r="H2798" s="19">
        <v>43069</v>
      </c>
      <c r="I2798" s="19">
        <v>43799</v>
      </c>
      <c r="J2798" s="19" t="str">
        <f ca="1">IF(Ugovori_OPULJP[[#This Row],[DATUM ZAVRŠETKA OPERACIJE]]&lt;TODAY(),"završen","u provedbi")</f>
        <v>završen</v>
      </c>
      <c r="K2798" s="18" t="s">
        <v>9681</v>
      </c>
      <c r="L2798" s="18" t="s">
        <v>128</v>
      </c>
      <c r="M2798" s="42">
        <v>0.85</v>
      </c>
      <c r="N2798" s="42">
        <v>0.15</v>
      </c>
      <c r="O2798" s="27">
        <f>Ugovori_OPULJP[[#This Row],[Bespovratna sredstva - Ukupno (EU+Nac) HRK
= Ukupna ugovorena vrijednost bespovratnih sredstava]]*Ugovori_OPULJP[[#This Row],[EU STOPA SUFINANCIRANJA %
EU CO-FINANCING RATE %]]</f>
        <v>797911.21799999999</v>
      </c>
      <c r="P2798" s="27">
        <f>Ugovori_OPULJP[[#This Row],[Bespovratna sredstva - Ukupno (EU+Nac) HRK
= Ukupna ugovorena vrijednost bespovratnih sredstava]]*Ugovori_OPULJP[[#This Row],[STOPA NACIONALNOG SUFINANCIRANJA %]]</f>
        <v>140807.86199999999</v>
      </c>
      <c r="Q2798" s="27">
        <v>938719.08</v>
      </c>
      <c r="R2798" s="27">
        <v>0</v>
      </c>
      <c r="S2798" s="27">
        <v>0</v>
      </c>
      <c r="T2798" s="20">
        <f>Ugovori_OPULJP[[#This Row],[Bespovratna sredstva - Ukupno (EU+Nac) HRK
= Ukupna ugovorena vrijednost bespovratnih sredstava]]+Ugovori_OPULJP[[#This Row],[Javni doprinos korisnika - HRK]]+Ugovori_OPULJP[[#This Row],[Privatni doprinos korisnika - HRK]]</f>
        <v>938719.08</v>
      </c>
      <c r="U2798" s="17" t="s">
        <v>8598</v>
      </c>
      <c r="V2798" s="17" t="s">
        <v>8599</v>
      </c>
      <c r="W2798" s="41" t="s">
        <v>9682</v>
      </c>
      <c r="X2798" s="35" t="s">
        <v>8951</v>
      </c>
      <c r="Y2798" s="11"/>
    </row>
    <row r="2799" spans="1:25" ht="191.25" x14ac:dyDescent="0.2">
      <c r="A2799" s="33" t="s">
        <v>9683</v>
      </c>
      <c r="B2799" s="34" t="s">
        <v>8594</v>
      </c>
      <c r="C2799" s="35" t="s">
        <v>9550</v>
      </c>
      <c r="D2799" s="35" t="s">
        <v>9684</v>
      </c>
      <c r="E2799" s="17" t="s">
        <v>28</v>
      </c>
      <c r="F2799" s="37" t="s">
        <v>9684</v>
      </c>
      <c r="G2799" s="37" t="s">
        <v>9685</v>
      </c>
      <c r="H2799" s="19">
        <v>43160</v>
      </c>
      <c r="I2799" s="19">
        <v>44228</v>
      </c>
      <c r="J2799" s="19" t="str">
        <f ca="1">IF(Ugovori_OPULJP[[#This Row],[DATUM ZAVRŠETKA OPERACIJE]]&lt;TODAY(),"završen","u provedbi")</f>
        <v>završen</v>
      </c>
      <c r="K2799" s="18" t="s">
        <v>30</v>
      </c>
      <c r="L2799" s="18" t="s">
        <v>31</v>
      </c>
      <c r="M2799" s="42">
        <v>0.85</v>
      </c>
      <c r="N2799" s="42">
        <v>0.15</v>
      </c>
      <c r="O2799" s="27">
        <f>Ugovori_OPULJP[[#This Row],[Bespovratna sredstva - Ukupno (EU+Nac) HRK
= Ukupna ugovorena vrijednost bespovratnih sredstava]]*Ugovori_OPULJP[[#This Row],[EU STOPA SUFINANCIRANJA %
EU CO-FINANCING RATE %]]</f>
        <v>97545467.959499985</v>
      </c>
      <c r="P2799" s="27">
        <f>Ugovori_OPULJP[[#This Row],[Bespovratna sredstva - Ukupno (EU+Nac) HRK
= Ukupna ugovorena vrijednost bespovratnih sredstava]]*Ugovori_OPULJP[[#This Row],[STOPA NACIONALNOG SUFINANCIRANJA %]]</f>
        <v>17213906.110499997</v>
      </c>
      <c r="Q2799" s="27">
        <v>114759374.06999999</v>
      </c>
      <c r="R2799" s="27">
        <v>0</v>
      </c>
      <c r="S2799" s="27">
        <v>0</v>
      </c>
      <c r="T2799" s="20">
        <f>Ugovori_OPULJP[[#This Row],[Bespovratna sredstva - Ukupno (EU+Nac) HRK
= Ukupna ugovorena vrijednost bespovratnih sredstava]]+Ugovori_OPULJP[[#This Row],[Javni doprinos korisnika - HRK]]+Ugovori_OPULJP[[#This Row],[Privatni doprinos korisnika - HRK]]</f>
        <v>114759374.06999999</v>
      </c>
      <c r="U2799" s="17" t="s">
        <v>8598</v>
      </c>
      <c r="V2799" s="17" t="s">
        <v>8599</v>
      </c>
      <c r="W2799" s="41" t="s">
        <v>9686</v>
      </c>
      <c r="X2799" s="35" t="s">
        <v>8951</v>
      </c>
      <c r="Y2799" s="11"/>
    </row>
    <row r="2800" spans="1:25" ht="280.5" x14ac:dyDescent="0.2">
      <c r="A2800" s="33" t="s">
        <v>9687</v>
      </c>
      <c r="B2800" s="34" t="s">
        <v>8594</v>
      </c>
      <c r="C2800" s="35" t="s">
        <v>9550</v>
      </c>
      <c r="D2800" s="35" t="s">
        <v>9688</v>
      </c>
      <c r="E2800" s="17" t="s">
        <v>28</v>
      </c>
      <c r="F2800" s="53" t="s">
        <v>9689</v>
      </c>
      <c r="G2800" s="37" t="s">
        <v>9552</v>
      </c>
      <c r="H2800" s="19">
        <v>43344</v>
      </c>
      <c r="I2800" s="19">
        <v>45201</v>
      </c>
      <c r="J2800" s="19" t="str">
        <f ca="1">IF(Ugovori_OPULJP[[#This Row],[DATUM ZAVRŠETKA OPERACIJE]]&lt;TODAY(),"završen","u provedbi")</f>
        <v>u provedbi</v>
      </c>
      <c r="K2800" s="18" t="s">
        <v>30</v>
      </c>
      <c r="L2800" s="18" t="s">
        <v>31</v>
      </c>
      <c r="M2800" s="42">
        <v>0.85</v>
      </c>
      <c r="N2800" s="42">
        <v>0.15</v>
      </c>
      <c r="O2800" s="27">
        <f>Ugovori_OPULJP[[#This Row],[Bespovratna sredstva - Ukupno (EU+Nac) HRK
= Ukupna ugovorena vrijednost bespovratnih sredstava]]*Ugovori_OPULJP[[#This Row],[EU STOPA SUFINANCIRANJA %
EU CO-FINANCING RATE %]]</f>
        <v>297499999.99150002</v>
      </c>
      <c r="P2800" s="27">
        <f>Ugovori_OPULJP[[#This Row],[Bespovratna sredstva - Ukupno (EU+Nac) HRK
= Ukupna ugovorena vrijednost bespovratnih sredstava]]*Ugovori_OPULJP[[#This Row],[STOPA NACIONALNOG SUFINANCIRANJA %]]</f>
        <v>52499999.998499997</v>
      </c>
      <c r="Q2800" s="27">
        <v>349999999.99000001</v>
      </c>
      <c r="R2800" s="27">
        <v>0</v>
      </c>
      <c r="S2800" s="27">
        <v>0</v>
      </c>
      <c r="T2800" s="20">
        <f>Ugovori_OPULJP[[#This Row],[Bespovratna sredstva - Ukupno (EU+Nac) HRK
= Ukupna ugovorena vrijednost bespovratnih sredstava]]+Ugovori_OPULJP[[#This Row],[Javni doprinos korisnika - HRK]]+Ugovori_OPULJP[[#This Row],[Privatni doprinos korisnika - HRK]]</f>
        <v>349999999.99000001</v>
      </c>
      <c r="U2800" s="17" t="s">
        <v>8598</v>
      </c>
      <c r="V2800" s="17" t="s">
        <v>8599</v>
      </c>
      <c r="W2800" s="41" t="s">
        <v>9690</v>
      </c>
      <c r="X2800" s="35" t="s">
        <v>8951</v>
      </c>
      <c r="Y2800" s="11"/>
    </row>
    <row r="2801" spans="1:25" ht="306" x14ac:dyDescent="0.2">
      <c r="A2801" s="33" t="s">
        <v>9691</v>
      </c>
      <c r="B2801" s="34" t="s">
        <v>8594</v>
      </c>
      <c r="C2801" s="35" t="s">
        <v>9692</v>
      </c>
      <c r="D2801" s="35" t="s">
        <v>9693</v>
      </c>
      <c r="E2801" s="17" t="s">
        <v>28</v>
      </c>
      <c r="F2801" s="37" t="s">
        <v>9693</v>
      </c>
      <c r="G2801" s="37" t="s">
        <v>8599</v>
      </c>
      <c r="H2801" s="19">
        <v>42370</v>
      </c>
      <c r="I2801" s="19">
        <v>43830</v>
      </c>
      <c r="J2801" s="19" t="str">
        <f ca="1">IF(Ugovori_OPULJP[[#This Row],[DATUM ZAVRŠETKA OPERACIJE]]&lt;TODAY(),"završen","u provedbi")</f>
        <v>završen</v>
      </c>
      <c r="K2801" s="18" t="s">
        <v>30</v>
      </c>
      <c r="L2801" s="18" t="s">
        <v>31</v>
      </c>
      <c r="M2801" s="42">
        <v>0.85</v>
      </c>
      <c r="N2801" s="42">
        <v>0.15</v>
      </c>
      <c r="O2801" s="27">
        <f>Ugovori_OPULJP[[#This Row],[Bespovratna sredstva - Ukupno (EU+Nac) HRK
= Ukupna ugovorena vrijednost bespovratnih sredstava]]*Ugovori_OPULJP[[#This Row],[EU STOPA SUFINANCIRANJA %
EU CO-FINANCING RATE %]]</f>
        <v>9780414.1684999987</v>
      </c>
      <c r="P2801" s="27">
        <f>Ugovori_OPULJP[[#This Row],[Bespovratna sredstva - Ukupno (EU+Nac) HRK
= Ukupna ugovorena vrijednost bespovratnih sredstava]]*Ugovori_OPULJP[[#This Row],[STOPA NACIONALNOG SUFINANCIRANJA %]]</f>
        <v>1725955.4415</v>
      </c>
      <c r="Q2801" s="27">
        <v>11506369.609999999</v>
      </c>
      <c r="R2801" s="27">
        <v>0</v>
      </c>
      <c r="S2801" s="27">
        <v>0</v>
      </c>
      <c r="T2801" s="20">
        <f>Ugovori_OPULJP[[#This Row],[Bespovratna sredstva - Ukupno (EU+Nac) HRK
= Ukupna ugovorena vrijednost bespovratnih sredstava]]+Ugovori_OPULJP[[#This Row],[Javni doprinos korisnika - HRK]]+Ugovori_OPULJP[[#This Row],[Privatni doprinos korisnika - HRK]]</f>
        <v>11506369.609999999</v>
      </c>
      <c r="U2801" s="17" t="s">
        <v>8598</v>
      </c>
      <c r="V2801" s="17" t="s">
        <v>8599</v>
      </c>
      <c r="W2801" s="41" t="s">
        <v>9694</v>
      </c>
      <c r="X2801" s="35" t="s">
        <v>8951</v>
      </c>
      <c r="Y2801" s="11"/>
    </row>
    <row r="2802" spans="1:25" ht="280.5" x14ac:dyDescent="0.2">
      <c r="A2802" s="33" t="s">
        <v>9695</v>
      </c>
      <c r="B2802" s="34" t="s">
        <v>8594</v>
      </c>
      <c r="C2802" s="35" t="s">
        <v>9692</v>
      </c>
      <c r="D2802" s="35" t="s">
        <v>9696</v>
      </c>
      <c r="E2802" s="17" t="s">
        <v>28</v>
      </c>
      <c r="F2802" s="37" t="s">
        <v>9697</v>
      </c>
      <c r="G2802" s="37" t="s">
        <v>8598</v>
      </c>
      <c r="H2802" s="19">
        <v>42552</v>
      </c>
      <c r="I2802" s="19">
        <v>44742</v>
      </c>
      <c r="J2802" s="19" t="str">
        <f ca="1">IF(Ugovori_OPULJP[[#This Row],[DATUM ZAVRŠETKA OPERACIJE]]&lt;TODAY(),"završen","u provedbi")</f>
        <v>završen</v>
      </c>
      <c r="K2802" s="18" t="s">
        <v>31</v>
      </c>
      <c r="L2802" s="18" t="s">
        <v>31</v>
      </c>
      <c r="M2802" s="42">
        <v>0.85</v>
      </c>
      <c r="N2802" s="42">
        <v>0.15</v>
      </c>
      <c r="O2802" s="27">
        <f>Ugovori_OPULJP[[#This Row],[Bespovratna sredstva - Ukupno (EU+Nac) HRK
= Ukupna ugovorena vrijednost bespovratnih sredstava]]*Ugovori_OPULJP[[#This Row],[EU STOPA SUFINANCIRANJA %
EU CO-FINANCING RATE %]]</f>
        <v>9690000</v>
      </c>
      <c r="P2802" s="27">
        <f>Ugovori_OPULJP[[#This Row],[Bespovratna sredstva - Ukupno (EU+Nac) HRK
= Ukupna ugovorena vrijednost bespovratnih sredstava]]*Ugovori_OPULJP[[#This Row],[STOPA NACIONALNOG SUFINANCIRANJA %]]</f>
        <v>1710000</v>
      </c>
      <c r="Q2802" s="27">
        <v>11400000</v>
      </c>
      <c r="R2802" s="27">
        <v>0</v>
      </c>
      <c r="S2802" s="27">
        <v>0</v>
      </c>
      <c r="T2802" s="20">
        <f>Ugovori_OPULJP[[#This Row],[Bespovratna sredstva - Ukupno (EU+Nac) HRK
= Ukupna ugovorena vrijednost bespovratnih sredstava]]+Ugovori_OPULJP[[#This Row],[Javni doprinos korisnika - HRK]]+Ugovori_OPULJP[[#This Row],[Privatni doprinos korisnika - HRK]]</f>
        <v>11400000</v>
      </c>
      <c r="U2802" s="17" t="s">
        <v>8598</v>
      </c>
      <c r="V2802" s="17" t="s">
        <v>8599</v>
      </c>
      <c r="W2802" s="41" t="s">
        <v>9698</v>
      </c>
      <c r="X2802" s="35" t="s">
        <v>8951</v>
      </c>
      <c r="Y2802" s="11"/>
    </row>
    <row r="2803" spans="1:25" ht="191.25" x14ac:dyDescent="0.2">
      <c r="A2803" s="33" t="s">
        <v>9699</v>
      </c>
      <c r="B2803" s="34" t="s">
        <v>8594</v>
      </c>
      <c r="C2803" s="35" t="s">
        <v>9692</v>
      </c>
      <c r="D2803" s="35" t="s">
        <v>9700</v>
      </c>
      <c r="E2803" s="17" t="s">
        <v>231</v>
      </c>
      <c r="F2803" s="37" t="s">
        <v>9701</v>
      </c>
      <c r="G2803" s="37" t="s">
        <v>9702</v>
      </c>
      <c r="H2803" s="19">
        <v>43125</v>
      </c>
      <c r="I2803" s="19">
        <v>43549</v>
      </c>
      <c r="J2803" s="19" t="str">
        <f ca="1">IF(Ugovori_OPULJP[[#This Row],[DATUM ZAVRŠETKA OPERACIJE]]&lt;TODAY(),"završen","u provedbi")</f>
        <v>završen</v>
      </c>
      <c r="K2803" s="18" t="s">
        <v>320</v>
      </c>
      <c r="L2803" s="18" t="s">
        <v>320</v>
      </c>
      <c r="M2803" s="42">
        <v>0.85</v>
      </c>
      <c r="N2803" s="42">
        <v>0.15</v>
      </c>
      <c r="O2803" s="27">
        <f>Ugovori_OPULJP[[#This Row],[Bespovratna sredstva - Ukupno (EU+Nac) HRK
= Ukupna ugovorena vrijednost bespovratnih sredstava]]*Ugovori_OPULJP[[#This Row],[EU STOPA SUFINANCIRANJA %
EU CO-FINANCING RATE %]]</f>
        <v>561862.84349999996</v>
      </c>
      <c r="P2803" s="27">
        <f>Ugovori_OPULJP[[#This Row],[Bespovratna sredstva - Ukupno (EU+Nac) HRK
= Ukupna ugovorena vrijednost bespovratnih sredstava]]*Ugovori_OPULJP[[#This Row],[STOPA NACIONALNOG SUFINANCIRANJA %]]</f>
        <v>99152.266499999998</v>
      </c>
      <c r="Q2803" s="27">
        <v>661015.11</v>
      </c>
      <c r="R2803" s="27">
        <v>0</v>
      </c>
      <c r="S2803" s="27">
        <v>0</v>
      </c>
      <c r="T2803" s="20">
        <f>Ugovori_OPULJP[[#This Row],[Bespovratna sredstva - Ukupno (EU+Nac) HRK
= Ukupna ugovorena vrijednost bespovratnih sredstava]]+Ugovori_OPULJP[[#This Row],[Javni doprinos korisnika - HRK]]+Ugovori_OPULJP[[#This Row],[Privatni doprinos korisnika - HRK]]</f>
        <v>661015.11</v>
      </c>
      <c r="U2803" s="17" t="s">
        <v>8598</v>
      </c>
      <c r="V2803" s="17" t="s">
        <v>8599</v>
      </c>
      <c r="W2803" s="41" t="s">
        <v>9703</v>
      </c>
      <c r="X2803" s="35" t="s">
        <v>8951</v>
      </c>
      <c r="Y2803" s="11"/>
    </row>
    <row r="2804" spans="1:25" ht="280.5" x14ac:dyDescent="0.2">
      <c r="A2804" s="33" t="s">
        <v>9704</v>
      </c>
      <c r="B2804" s="34" t="s">
        <v>8594</v>
      </c>
      <c r="C2804" s="35" t="s">
        <v>9692</v>
      </c>
      <c r="D2804" s="35" t="s">
        <v>9700</v>
      </c>
      <c r="E2804" s="17" t="s">
        <v>231</v>
      </c>
      <c r="F2804" s="37" t="s">
        <v>9705</v>
      </c>
      <c r="G2804" s="37" t="s">
        <v>379</v>
      </c>
      <c r="H2804" s="19">
        <v>43125</v>
      </c>
      <c r="I2804" s="19">
        <v>44221</v>
      </c>
      <c r="J2804" s="19" t="str">
        <f ca="1">IF(Ugovori_OPULJP[[#This Row],[DATUM ZAVRŠETKA OPERACIJE]]&lt;TODAY(),"završen","u provedbi")</f>
        <v>završen</v>
      </c>
      <c r="K2804" s="18" t="s">
        <v>848</v>
      </c>
      <c r="L2804" s="18" t="s">
        <v>31</v>
      </c>
      <c r="M2804" s="42">
        <v>0.85</v>
      </c>
      <c r="N2804" s="42">
        <v>0.15</v>
      </c>
      <c r="O2804" s="27">
        <f>Ugovori_OPULJP[[#This Row],[Bespovratna sredstva - Ukupno (EU+Nac) HRK
= Ukupna ugovorena vrijednost bespovratnih sredstava]]*Ugovori_OPULJP[[#This Row],[EU STOPA SUFINANCIRANJA %
EU CO-FINANCING RATE %]]</f>
        <v>1177444.1654999999</v>
      </c>
      <c r="P2804" s="27">
        <f>Ugovori_OPULJP[[#This Row],[Bespovratna sredstva - Ukupno (EU+Nac) HRK
= Ukupna ugovorena vrijednost bespovratnih sredstava]]*Ugovori_OPULJP[[#This Row],[STOPA NACIONALNOG SUFINANCIRANJA %]]</f>
        <v>207784.26449999999</v>
      </c>
      <c r="Q2804" s="27">
        <v>1385228.43</v>
      </c>
      <c r="R2804" s="27">
        <v>0</v>
      </c>
      <c r="S2804" s="27">
        <v>0</v>
      </c>
      <c r="T2804" s="20">
        <f>Ugovori_OPULJP[[#This Row],[Bespovratna sredstva - Ukupno (EU+Nac) HRK
= Ukupna ugovorena vrijednost bespovratnih sredstava]]+Ugovori_OPULJP[[#This Row],[Javni doprinos korisnika - HRK]]+Ugovori_OPULJP[[#This Row],[Privatni doprinos korisnika - HRK]]</f>
        <v>1385228.43</v>
      </c>
      <c r="U2804" s="17" t="s">
        <v>8598</v>
      </c>
      <c r="V2804" s="17" t="s">
        <v>8599</v>
      </c>
      <c r="W2804" s="41" t="s">
        <v>9706</v>
      </c>
      <c r="X2804" s="35" t="s">
        <v>8951</v>
      </c>
      <c r="Y2804" s="11"/>
    </row>
    <row r="2805" spans="1:25" ht="293.25" x14ac:dyDescent="0.2">
      <c r="A2805" s="33" t="s">
        <v>9707</v>
      </c>
      <c r="B2805" s="34" t="s">
        <v>8594</v>
      </c>
      <c r="C2805" s="35" t="s">
        <v>9692</v>
      </c>
      <c r="D2805" s="35" t="s">
        <v>9700</v>
      </c>
      <c r="E2805" s="17" t="s">
        <v>231</v>
      </c>
      <c r="F2805" s="37" t="s">
        <v>9708</v>
      </c>
      <c r="G2805" s="37" t="s">
        <v>481</v>
      </c>
      <c r="H2805" s="19">
        <v>43125</v>
      </c>
      <c r="I2805" s="19">
        <v>43580</v>
      </c>
      <c r="J2805" s="19" t="str">
        <f ca="1">IF(Ugovori_OPULJP[[#This Row],[DATUM ZAVRŠETKA OPERACIJE]]&lt;TODAY(),"završen","u provedbi")</f>
        <v>završen</v>
      </c>
      <c r="K2805" s="18" t="s">
        <v>102</v>
      </c>
      <c r="L2805" s="18" t="s">
        <v>102</v>
      </c>
      <c r="M2805" s="42">
        <v>0.85</v>
      </c>
      <c r="N2805" s="42">
        <v>0.15</v>
      </c>
      <c r="O2805" s="27">
        <f>Ugovori_OPULJP[[#This Row],[Bespovratna sredstva - Ukupno (EU+Nac) HRK
= Ukupna ugovorena vrijednost bespovratnih sredstava]]*Ugovori_OPULJP[[#This Row],[EU STOPA SUFINANCIRANJA %
EU CO-FINANCING RATE %]]</f>
        <v>1248410.4955</v>
      </c>
      <c r="P2805" s="27">
        <f>Ugovori_OPULJP[[#This Row],[Bespovratna sredstva - Ukupno (EU+Nac) HRK
= Ukupna ugovorena vrijednost bespovratnih sredstava]]*Ugovori_OPULJP[[#This Row],[STOPA NACIONALNOG SUFINANCIRANJA %]]</f>
        <v>220307.73449999999</v>
      </c>
      <c r="Q2805" s="27">
        <v>1468718.23</v>
      </c>
      <c r="R2805" s="27">
        <v>0</v>
      </c>
      <c r="S2805" s="27">
        <v>0</v>
      </c>
      <c r="T2805" s="20">
        <f>Ugovori_OPULJP[[#This Row],[Bespovratna sredstva - Ukupno (EU+Nac) HRK
= Ukupna ugovorena vrijednost bespovratnih sredstava]]+Ugovori_OPULJP[[#This Row],[Javni doprinos korisnika - HRK]]+Ugovori_OPULJP[[#This Row],[Privatni doprinos korisnika - HRK]]</f>
        <v>1468718.23</v>
      </c>
      <c r="U2805" s="17" t="s">
        <v>8598</v>
      </c>
      <c r="V2805" s="17" t="s">
        <v>8599</v>
      </c>
      <c r="W2805" s="41" t="s">
        <v>9709</v>
      </c>
      <c r="X2805" s="35" t="s">
        <v>8951</v>
      </c>
      <c r="Y2805" s="11"/>
    </row>
    <row r="2806" spans="1:25" ht="267.75" x14ac:dyDescent="0.2">
      <c r="A2806" s="33" t="s">
        <v>9710</v>
      </c>
      <c r="B2806" s="34" t="s">
        <v>8594</v>
      </c>
      <c r="C2806" s="35" t="s">
        <v>9692</v>
      </c>
      <c r="D2806" s="35" t="s">
        <v>9700</v>
      </c>
      <c r="E2806" s="17" t="s">
        <v>231</v>
      </c>
      <c r="F2806" s="37" t="s">
        <v>9711</v>
      </c>
      <c r="G2806" s="37" t="s">
        <v>2478</v>
      </c>
      <c r="H2806" s="19">
        <v>43125</v>
      </c>
      <c r="I2806" s="19">
        <v>44221</v>
      </c>
      <c r="J2806" s="19" t="str">
        <f ca="1">IF(Ugovori_OPULJP[[#This Row],[DATUM ZAVRŠETKA OPERACIJE]]&lt;TODAY(),"završen","u provedbi")</f>
        <v>završen</v>
      </c>
      <c r="K2806" s="18" t="s">
        <v>402</v>
      </c>
      <c r="L2806" s="18" t="s">
        <v>402</v>
      </c>
      <c r="M2806" s="42">
        <v>0.85</v>
      </c>
      <c r="N2806" s="42">
        <v>0.15</v>
      </c>
      <c r="O2806" s="27">
        <f>Ugovori_OPULJP[[#This Row],[Bespovratna sredstva - Ukupno (EU+Nac) HRK
= Ukupna ugovorena vrijednost bespovratnih sredstava]]*Ugovori_OPULJP[[#This Row],[EU STOPA SUFINANCIRANJA %
EU CO-FINANCING RATE %]]</f>
        <v>1240654.2625</v>
      </c>
      <c r="P2806" s="27">
        <f>Ugovori_OPULJP[[#This Row],[Bespovratna sredstva - Ukupno (EU+Nac) HRK
= Ukupna ugovorena vrijednost bespovratnih sredstava]]*Ugovori_OPULJP[[#This Row],[STOPA NACIONALNOG SUFINANCIRANJA %]]</f>
        <v>218938.98749999999</v>
      </c>
      <c r="Q2806" s="27">
        <v>1459593.25</v>
      </c>
      <c r="R2806" s="27">
        <v>0</v>
      </c>
      <c r="S2806" s="27">
        <v>0</v>
      </c>
      <c r="T2806" s="20">
        <f>Ugovori_OPULJP[[#This Row],[Bespovratna sredstva - Ukupno (EU+Nac) HRK
= Ukupna ugovorena vrijednost bespovratnih sredstava]]+Ugovori_OPULJP[[#This Row],[Javni doprinos korisnika - HRK]]+Ugovori_OPULJP[[#This Row],[Privatni doprinos korisnika - HRK]]</f>
        <v>1459593.25</v>
      </c>
      <c r="U2806" s="17" t="s">
        <v>8598</v>
      </c>
      <c r="V2806" s="17" t="s">
        <v>8599</v>
      </c>
      <c r="W2806" s="41" t="s">
        <v>9712</v>
      </c>
      <c r="X2806" s="35" t="s">
        <v>8951</v>
      </c>
      <c r="Y2806" s="11"/>
    </row>
    <row r="2807" spans="1:25" ht="242.25" x14ac:dyDescent="0.2">
      <c r="A2807" s="33" t="s">
        <v>9713</v>
      </c>
      <c r="B2807" s="34" t="s">
        <v>8594</v>
      </c>
      <c r="C2807" s="35" t="s">
        <v>9692</v>
      </c>
      <c r="D2807" s="35" t="s">
        <v>9700</v>
      </c>
      <c r="E2807" s="17" t="s">
        <v>231</v>
      </c>
      <c r="F2807" s="37" t="s">
        <v>9714</v>
      </c>
      <c r="G2807" s="37" t="s">
        <v>9715</v>
      </c>
      <c r="H2807" s="19">
        <v>43125</v>
      </c>
      <c r="I2807" s="19">
        <v>43490</v>
      </c>
      <c r="J2807" s="19" t="str">
        <f ca="1">IF(Ugovori_OPULJP[[#This Row],[DATUM ZAVRŠETKA OPERACIJE]]&lt;TODAY(),"završen","u provedbi")</f>
        <v>završen</v>
      </c>
      <c r="K2807" s="18" t="s">
        <v>324</v>
      </c>
      <c r="L2807" s="18" t="s">
        <v>324</v>
      </c>
      <c r="M2807" s="42">
        <v>0.85</v>
      </c>
      <c r="N2807" s="42">
        <v>0.15</v>
      </c>
      <c r="O2807" s="27">
        <f>Ugovori_OPULJP[[#This Row],[Bespovratna sredstva - Ukupno (EU+Nac) HRK
= Ukupna ugovorena vrijednost bespovratnih sredstava]]*Ugovori_OPULJP[[#This Row],[EU STOPA SUFINANCIRANJA %
EU CO-FINANCING RATE %]]</f>
        <v>981710.70449999999</v>
      </c>
      <c r="P2807" s="27">
        <f>Ugovori_OPULJP[[#This Row],[Bespovratna sredstva - Ukupno (EU+Nac) HRK
= Ukupna ugovorena vrijednost bespovratnih sredstava]]*Ugovori_OPULJP[[#This Row],[STOPA NACIONALNOG SUFINANCIRANJA %]]</f>
        <v>173243.0655</v>
      </c>
      <c r="Q2807" s="27">
        <v>1154953.77</v>
      </c>
      <c r="R2807" s="27">
        <v>0</v>
      </c>
      <c r="S2807" s="27">
        <v>0</v>
      </c>
      <c r="T2807" s="20">
        <f>Ugovori_OPULJP[[#This Row],[Bespovratna sredstva - Ukupno (EU+Nac) HRK
= Ukupna ugovorena vrijednost bespovratnih sredstava]]+Ugovori_OPULJP[[#This Row],[Javni doprinos korisnika - HRK]]+Ugovori_OPULJP[[#This Row],[Privatni doprinos korisnika - HRK]]</f>
        <v>1154953.77</v>
      </c>
      <c r="U2807" s="17" t="s">
        <v>8598</v>
      </c>
      <c r="V2807" s="17" t="s">
        <v>8599</v>
      </c>
      <c r="W2807" s="41" t="s">
        <v>9716</v>
      </c>
      <c r="X2807" s="35" t="s">
        <v>8951</v>
      </c>
      <c r="Y2807" s="11"/>
    </row>
    <row r="2808" spans="1:25" ht="280.5" x14ac:dyDescent="0.2">
      <c r="A2808" s="33" t="s">
        <v>9717</v>
      </c>
      <c r="B2808" s="34" t="s">
        <v>8594</v>
      </c>
      <c r="C2808" s="35" t="s">
        <v>9692</v>
      </c>
      <c r="D2808" s="35" t="s">
        <v>9700</v>
      </c>
      <c r="E2808" s="17" t="s">
        <v>231</v>
      </c>
      <c r="F2808" s="37" t="s">
        <v>9718</v>
      </c>
      <c r="G2808" s="37" t="s">
        <v>9719</v>
      </c>
      <c r="H2808" s="19">
        <v>43125</v>
      </c>
      <c r="I2808" s="19">
        <v>43855</v>
      </c>
      <c r="J2808" s="19" t="str">
        <f ca="1">IF(Ugovori_OPULJP[[#This Row],[DATUM ZAVRŠETKA OPERACIJE]]&lt;TODAY(),"završen","u provedbi")</f>
        <v>završen</v>
      </c>
      <c r="K2808" s="18" t="s">
        <v>128</v>
      </c>
      <c r="L2808" s="18" t="s">
        <v>128</v>
      </c>
      <c r="M2808" s="42">
        <v>0.85</v>
      </c>
      <c r="N2808" s="42">
        <v>0.15</v>
      </c>
      <c r="O2808" s="27">
        <f>Ugovori_OPULJP[[#This Row],[Bespovratna sredstva - Ukupno (EU+Nac) HRK
= Ukupna ugovorena vrijednost bespovratnih sredstava]]*Ugovori_OPULJP[[#This Row],[EU STOPA SUFINANCIRANJA %
EU CO-FINANCING RATE %]]</f>
        <v>1246062.0729999999</v>
      </c>
      <c r="P2808" s="27">
        <f>Ugovori_OPULJP[[#This Row],[Bespovratna sredstva - Ukupno (EU+Nac) HRK
= Ukupna ugovorena vrijednost bespovratnih sredstava]]*Ugovori_OPULJP[[#This Row],[STOPA NACIONALNOG SUFINANCIRANJA %]]</f>
        <v>219893.30699999997</v>
      </c>
      <c r="Q2808" s="27">
        <v>1465955.38</v>
      </c>
      <c r="R2808" s="27">
        <v>0</v>
      </c>
      <c r="S2808" s="27">
        <v>0</v>
      </c>
      <c r="T2808" s="20">
        <f>Ugovori_OPULJP[[#This Row],[Bespovratna sredstva - Ukupno (EU+Nac) HRK
= Ukupna ugovorena vrijednost bespovratnih sredstava]]+Ugovori_OPULJP[[#This Row],[Javni doprinos korisnika - HRK]]+Ugovori_OPULJP[[#This Row],[Privatni doprinos korisnika - HRK]]</f>
        <v>1465955.38</v>
      </c>
      <c r="U2808" s="17" t="s">
        <v>8598</v>
      </c>
      <c r="V2808" s="17" t="s">
        <v>8599</v>
      </c>
      <c r="W2808" s="41" t="s">
        <v>9720</v>
      </c>
      <c r="X2808" s="35" t="s">
        <v>8951</v>
      </c>
      <c r="Y2808" s="11"/>
    </row>
    <row r="2809" spans="1:25" ht="229.5" x14ac:dyDescent="0.2">
      <c r="A2809" s="33" t="s">
        <v>9721</v>
      </c>
      <c r="B2809" s="34" t="s">
        <v>8594</v>
      </c>
      <c r="C2809" s="35" t="s">
        <v>9692</v>
      </c>
      <c r="D2809" s="35" t="s">
        <v>9700</v>
      </c>
      <c r="E2809" s="17" t="s">
        <v>231</v>
      </c>
      <c r="F2809" s="37" t="s">
        <v>9722</v>
      </c>
      <c r="G2809" s="37" t="s">
        <v>9723</v>
      </c>
      <c r="H2809" s="19">
        <v>43125</v>
      </c>
      <c r="I2809" s="19">
        <v>43855</v>
      </c>
      <c r="J2809" s="19" t="str">
        <f ca="1">IF(Ugovori_OPULJP[[#This Row],[DATUM ZAVRŠETKA OPERACIJE]]&lt;TODAY(),"završen","u provedbi")</f>
        <v>završen</v>
      </c>
      <c r="K2809" s="18" t="s">
        <v>31</v>
      </c>
      <c r="L2809" s="18" t="s">
        <v>31</v>
      </c>
      <c r="M2809" s="42">
        <v>0.85</v>
      </c>
      <c r="N2809" s="42">
        <v>0.15</v>
      </c>
      <c r="O2809" s="27">
        <f>Ugovori_OPULJP[[#This Row],[Bespovratna sredstva - Ukupno (EU+Nac) HRK
= Ukupna ugovorena vrijednost bespovratnih sredstava]]*Ugovori_OPULJP[[#This Row],[EU STOPA SUFINANCIRANJA %
EU CO-FINANCING RATE %]]</f>
        <v>923372.73100000003</v>
      </c>
      <c r="P2809" s="27">
        <f>Ugovori_OPULJP[[#This Row],[Bespovratna sredstva - Ukupno (EU+Nac) HRK
= Ukupna ugovorena vrijednost bespovratnih sredstava]]*Ugovori_OPULJP[[#This Row],[STOPA NACIONALNOG SUFINANCIRANJA %]]</f>
        <v>162948.12900000002</v>
      </c>
      <c r="Q2809" s="27">
        <v>1086320.8600000001</v>
      </c>
      <c r="R2809" s="27">
        <v>0</v>
      </c>
      <c r="S2809" s="27">
        <v>0</v>
      </c>
      <c r="T2809" s="20">
        <f>Ugovori_OPULJP[[#This Row],[Bespovratna sredstva - Ukupno (EU+Nac) HRK
= Ukupna ugovorena vrijednost bespovratnih sredstava]]+Ugovori_OPULJP[[#This Row],[Javni doprinos korisnika - HRK]]+Ugovori_OPULJP[[#This Row],[Privatni doprinos korisnika - HRK]]</f>
        <v>1086320.8600000001</v>
      </c>
      <c r="U2809" s="17" t="s">
        <v>8598</v>
      </c>
      <c r="V2809" s="17" t="s">
        <v>8599</v>
      </c>
      <c r="W2809" s="41" t="s">
        <v>9724</v>
      </c>
      <c r="X2809" s="35" t="s">
        <v>8951</v>
      </c>
      <c r="Y2809" s="11"/>
    </row>
    <row r="2810" spans="1:25" ht="293.25" x14ac:dyDescent="0.2">
      <c r="A2810" s="33" t="s">
        <v>9725</v>
      </c>
      <c r="B2810" s="34" t="s">
        <v>8594</v>
      </c>
      <c r="C2810" s="35" t="s">
        <v>9692</v>
      </c>
      <c r="D2810" s="35" t="s">
        <v>9700</v>
      </c>
      <c r="E2810" s="17" t="s">
        <v>231</v>
      </c>
      <c r="F2810" s="37" t="s">
        <v>9726</v>
      </c>
      <c r="G2810" s="37" t="s">
        <v>9727</v>
      </c>
      <c r="H2810" s="19">
        <v>43125</v>
      </c>
      <c r="I2810" s="19">
        <v>44221</v>
      </c>
      <c r="J2810" s="19" t="str">
        <f ca="1">IF(Ugovori_OPULJP[[#This Row],[DATUM ZAVRŠETKA OPERACIJE]]&lt;TODAY(),"završen","u provedbi")</f>
        <v>završen</v>
      </c>
      <c r="K2810" s="18" t="s">
        <v>31</v>
      </c>
      <c r="L2810" s="18" t="s">
        <v>31</v>
      </c>
      <c r="M2810" s="42">
        <v>0.85</v>
      </c>
      <c r="N2810" s="42">
        <v>0.15</v>
      </c>
      <c r="O2810" s="27">
        <f>Ugovori_OPULJP[[#This Row],[Bespovratna sredstva - Ukupno (EU+Nac) HRK
= Ukupna ugovorena vrijednost bespovratnih sredstava]]*Ugovori_OPULJP[[#This Row],[EU STOPA SUFINANCIRANJA %
EU CO-FINANCING RATE %]]</f>
        <v>931033.72149999999</v>
      </c>
      <c r="P2810" s="27">
        <f>Ugovori_OPULJP[[#This Row],[Bespovratna sredstva - Ukupno (EU+Nac) HRK
= Ukupna ugovorena vrijednost bespovratnih sredstava]]*Ugovori_OPULJP[[#This Row],[STOPA NACIONALNOG SUFINANCIRANJA %]]</f>
        <v>164300.06849999999</v>
      </c>
      <c r="Q2810" s="27">
        <v>1095333.79</v>
      </c>
      <c r="R2810" s="27">
        <v>0</v>
      </c>
      <c r="S2810" s="27">
        <v>0</v>
      </c>
      <c r="T2810" s="20">
        <f>Ugovori_OPULJP[[#This Row],[Bespovratna sredstva - Ukupno (EU+Nac) HRK
= Ukupna ugovorena vrijednost bespovratnih sredstava]]+Ugovori_OPULJP[[#This Row],[Javni doprinos korisnika - HRK]]+Ugovori_OPULJP[[#This Row],[Privatni doprinos korisnika - HRK]]</f>
        <v>1095333.79</v>
      </c>
      <c r="U2810" s="17" t="s">
        <v>8598</v>
      </c>
      <c r="V2810" s="17" t="s">
        <v>8599</v>
      </c>
      <c r="W2810" s="41" t="s">
        <v>9728</v>
      </c>
      <c r="X2810" s="35" t="s">
        <v>8951</v>
      </c>
      <c r="Y2810" s="11"/>
    </row>
    <row r="2811" spans="1:25" ht="267.75" x14ac:dyDescent="0.2">
      <c r="A2811" s="33" t="s">
        <v>9729</v>
      </c>
      <c r="B2811" s="34" t="s">
        <v>8594</v>
      </c>
      <c r="C2811" s="35" t="s">
        <v>9692</v>
      </c>
      <c r="D2811" s="35" t="s">
        <v>9700</v>
      </c>
      <c r="E2811" s="17" t="s">
        <v>231</v>
      </c>
      <c r="F2811" s="37" t="s">
        <v>9730</v>
      </c>
      <c r="G2811" s="37" t="s">
        <v>9731</v>
      </c>
      <c r="H2811" s="19">
        <v>43125</v>
      </c>
      <c r="I2811" s="19">
        <v>44037</v>
      </c>
      <c r="J2811" s="19" t="str">
        <f ca="1">IF(Ugovori_OPULJP[[#This Row],[DATUM ZAVRŠETKA OPERACIJE]]&lt;TODAY(),"završen","u provedbi")</f>
        <v>završen</v>
      </c>
      <c r="K2811" s="18" t="s">
        <v>266</v>
      </c>
      <c r="L2811" s="18" t="s">
        <v>266</v>
      </c>
      <c r="M2811" s="42">
        <v>0.85</v>
      </c>
      <c r="N2811" s="42">
        <v>0.15</v>
      </c>
      <c r="O2811" s="27">
        <f>Ugovori_OPULJP[[#This Row],[Bespovratna sredstva - Ukupno (EU+Nac) HRK
= Ukupna ugovorena vrijednost bespovratnih sredstava]]*Ugovori_OPULJP[[#This Row],[EU STOPA SUFINANCIRANJA %
EU CO-FINANCING RATE %]]</f>
        <v>1165358.5</v>
      </c>
      <c r="P2811" s="27">
        <f>Ugovori_OPULJP[[#This Row],[Bespovratna sredstva - Ukupno (EU+Nac) HRK
= Ukupna ugovorena vrijednost bespovratnih sredstava]]*Ugovori_OPULJP[[#This Row],[STOPA NACIONALNOG SUFINANCIRANJA %]]</f>
        <v>205651.5</v>
      </c>
      <c r="Q2811" s="27">
        <v>1371010</v>
      </c>
      <c r="R2811" s="27">
        <v>0</v>
      </c>
      <c r="S2811" s="27">
        <v>0</v>
      </c>
      <c r="T2811" s="20">
        <f>Ugovori_OPULJP[[#This Row],[Bespovratna sredstva - Ukupno (EU+Nac) HRK
= Ukupna ugovorena vrijednost bespovratnih sredstava]]+Ugovori_OPULJP[[#This Row],[Javni doprinos korisnika - HRK]]+Ugovori_OPULJP[[#This Row],[Privatni doprinos korisnika - HRK]]</f>
        <v>1371010</v>
      </c>
      <c r="U2811" s="17" t="s">
        <v>8598</v>
      </c>
      <c r="V2811" s="17" t="s">
        <v>8599</v>
      </c>
      <c r="W2811" s="41" t="s">
        <v>9732</v>
      </c>
      <c r="X2811" s="35" t="s">
        <v>8951</v>
      </c>
      <c r="Y2811" s="11"/>
    </row>
    <row r="2812" spans="1:25" ht="267.75" x14ac:dyDescent="0.2">
      <c r="A2812" s="33" t="s">
        <v>9733</v>
      </c>
      <c r="B2812" s="34" t="s">
        <v>8594</v>
      </c>
      <c r="C2812" s="35" t="s">
        <v>9692</v>
      </c>
      <c r="D2812" s="35" t="s">
        <v>9700</v>
      </c>
      <c r="E2812" s="17" t="s">
        <v>231</v>
      </c>
      <c r="F2812" s="37" t="s">
        <v>9734</v>
      </c>
      <c r="G2812" s="37" t="s">
        <v>9735</v>
      </c>
      <c r="H2812" s="19">
        <v>43125</v>
      </c>
      <c r="I2812" s="19">
        <v>44221</v>
      </c>
      <c r="J2812" s="19" t="str">
        <f ca="1">IF(Ugovori_OPULJP[[#This Row],[DATUM ZAVRŠETKA OPERACIJE]]&lt;TODAY(),"završen","u provedbi")</f>
        <v>završen</v>
      </c>
      <c r="K2812" s="18" t="s">
        <v>31</v>
      </c>
      <c r="L2812" s="18" t="s">
        <v>31</v>
      </c>
      <c r="M2812" s="42">
        <v>0.85</v>
      </c>
      <c r="N2812" s="42">
        <v>0.15</v>
      </c>
      <c r="O2812" s="27">
        <f>Ugovori_OPULJP[[#This Row],[Bespovratna sredstva - Ukupno (EU+Nac) HRK
= Ukupna ugovorena vrijednost bespovratnih sredstava]]*Ugovori_OPULJP[[#This Row],[EU STOPA SUFINANCIRANJA %
EU CO-FINANCING RATE %]]</f>
        <v>1260623.0659999999</v>
      </c>
      <c r="P2812" s="27">
        <f>Ugovori_OPULJP[[#This Row],[Bespovratna sredstva - Ukupno (EU+Nac) HRK
= Ukupna ugovorena vrijednost bespovratnih sredstava]]*Ugovori_OPULJP[[#This Row],[STOPA NACIONALNOG SUFINANCIRANJA %]]</f>
        <v>222462.894</v>
      </c>
      <c r="Q2812" s="27">
        <v>1483085.96</v>
      </c>
      <c r="R2812" s="27">
        <v>0</v>
      </c>
      <c r="S2812" s="27">
        <v>0</v>
      </c>
      <c r="T2812" s="20">
        <f>Ugovori_OPULJP[[#This Row],[Bespovratna sredstva - Ukupno (EU+Nac) HRK
= Ukupna ugovorena vrijednost bespovratnih sredstava]]+Ugovori_OPULJP[[#This Row],[Javni doprinos korisnika - HRK]]+Ugovori_OPULJP[[#This Row],[Privatni doprinos korisnika - HRK]]</f>
        <v>1483085.96</v>
      </c>
      <c r="U2812" s="17" t="s">
        <v>8598</v>
      </c>
      <c r="V2812" s="17" t="s">
        <v>8599</v>
      </c>
      <c r="W2812" s="41" t="s">
        <v>9736</v>
      </c>
      <c r="X2812" s="35" t="s">
        <v>8951</v>
      </c>
      <c r="Y2812" s="11"/>
    </row>
    <row r="2813" spans="1:25" ht="267.75" x14ac:dyDescent="0.2">
      <c r="A2813" s="33" t="s">
        <v>9737</v>
      </c>
      <c r="B2813" s="34" t="s">
        <v>8594</v>
      </c>
      <c r="C2813" s="35" t="s">
        <v>9692</v>
      </c>
      <c r="D2813" s="35" t="s">
        <v>9700</v>
      </c>
      <c r="E2813" s="17" t="s">
        <v>231</v>
      </c>
      <c r="F2813" s="37" t="s">
        <v>2993</v>
      </c>
      <c r="G2813" s="37" t="s">
        <v>9738</v>
      </c>
      <c r="H2813" s="19">
        <v>43125</v>
      </c>
      <c r="I2813" s="19">
        <v>43490</v>
      </c>
      <c r="J2813" s="19" t="str">
        <f ca="1">IF(Ugovori_OPULJP[[#This Row],[DATUM ZAVRŠETKA OPERACIJE]]&lt;TODAY(),"završen","u provedbi")</f>
        <v>završen</v>
      </c>
      <c r="K2813" s="18" t="s">
        <v>324</v>
      </c>
      <c r="L2813" s="18" t="s">
        <v>324</v>
      </c>
      <c r="M2813" s="42">
        <v>0.85</v>
      </c>
      <c r="N2813" s="42">
        <v>0.15</v>
      </c>
      <c r="O2813" s="27">
        <f>Ugovori_OPULJP[[#This Row],[Bespovratna sredstva - Ukupno (EU+Nac) HRK
= Ukupna ugovorena vrijednost bespovratnih sredstava]]*Ugovori_OPULJP[[#This Row],[EU STOPA SUFINANCIRANJA %
EU CO-FINANCING RATE %]]</f>
        <v>437817.26049999997</v>
      </c>
      <c r="P2813" s="27">
        <f>Ugovori_OPULJP[[#This Row],[Bespovratna sredstva - Ukupno (EU+Nac) HRK
= Ukupna ugovorena vrijednost bespovratnih sredstava]]*Ugovori_OPULJP[[#This Row],[STOPA NACIONALNOG SUFINANCIRANJA %]]</f>
        <v>77261.869500000001</v>
      </c>
      <c r="Q2813" s="27">
        <v>515079.13</v>
      </c>
      <c r="R2813" s="27">
        <v>0</v>
      </c>
      <c r="S2813" s="27">
        <v>0</v>
      </c>
      <c r="T2813" s="20">
        <f>Ugovori_OPULJP[[#This Row],[Bespovratna sredstva - Ukupno (EU+Nac) HRK
= Ukupna ugovorena vrijednost bespovratnih sredstava]]+Ugovori_OPULJP[[#This Row],[Javni doprinos korisnika - HRK]]+Ugovori_OPULJP[[#This Row],[Privatni doprinos korisnika - HRK]]</f>
        <v>515079.13</v>
      </c>
      <c r="U2813" s="17" t="s">
        <v>8598</v>
      </c>
      <c r="V2813" s="17" t="s">
        <v>8599</v>
      </c>
      <c r="W2813" s="41" t="s">
        <v>9739</v>
      </c>
      <c r="X2813" s="35" t="s">
        <v>8951</v>
      </c>
      <c r="Y2813" s="11"/>
    </row>
    <row r="2814" spans="1:25" ht="280.5" x14ac:dyDescent="0.2">
      <c r="A2814" s="33" t="s">
        <v>9740</v>
      </c>
      <c r="B2814" s="34" t="s">
        <v>8594</v>
      </c>
      <c r="C2814" s="35" t="s">
        <v>9692</v>
      </c>
      <c r="D2814" s="35" t="s">
        <v>9700</v>
      </c>
      <c r="E2814" s="17" t="s">
        <v>231</v>
      </c>
      <c r="F2814" s="37" t="s">
        <v>9741</v>
      </c>
      <c r="G2814" s="37" t="s">
        <v>9742</v>
      </c>
      <c r="H2814" s="19">
        <v>43125</v>
      </c>
      <c r="I2814" s="19">
        <v>44221</v>
      </c>
      <c r="J2814" s="19" t="str">
        <f ca="1">IF(Ugovori_OPULJP[[#This Row],[DATUM ZAVRŠETKA OPERACIJE]]&lt;TODAY(),"završen","u provedbi")</f>
        <v>završen</v>
      </c>
      <c r="K2814" s="18" t="s">
        <v>248</v>
      </c>
      <c r="L2814" s="18" t="s">
        <v>248</v>
      </c>
      <c r="M2814" s="42">
        <v>0.85</v>
      </c>
      <c r="N2814" s="42">
        <v>0.15</v>
      </c>
      <c r="O2814" s="27">
        <f>Ugovori_OPULJP[[#This Row],[Bespovratna sredstva - Ukupno (EU+Nac) HRK
= Ukupna ugovorena vrijednost bespovratnih sredstava]]*Ugovori_OPULJP[[#This Row],[EU STOPA SUFINANCIRANJA %
EU CO-FINANCING RATE %]]</f>
        <v>910439.61549999996</v>
      </c>
      <c r="P2814" s="27">
        <f>Ugovori_OPULJP[[#This Row],[Bespovratna sredstva - Ukupno (EU+Nac) HRK
= Ukupna ugovorena vrijednost bespovratnih sredstava]]*Ugovori_OPULJP[[#This Row],[STOPA NACIONALNOG SUFINANCIRANJA %]]</f>
        <v>160665.81449999998</v>
      </c>
      <c r="Q2814" s="27">
        <v>1071105.43</v>
      </c>
      <c r="R2814" s="27">
        <v>118082.96999999997</v>
      </c>
      <c r="S2814" s="27">
        <v>0</v>
      </c>
      <c r="T2814" s="20">
        <f>Ugovori_OPULJP[[#This Row],[Bespovratna sredstva - Ukupno (EU+Nac) HRK
= Ukupna ugovorena vrijednost bespovratnih sredstava]]+Ugovori_OPULJP[[#This Row],[Javni doprinos korisnika - HRK]]+Ugovori_OPULJP[[#This Row],[Privatni doprinos korisnika - HRK]]</f>
        <v>1189188.3999999999</v>
      </c>
      <c r="U2814" s="17" t="s">
        <v>8598</v>
      </c>
      <c r="V2814" s="17" t="s">
        <v>8599</v>
      </c>
      <c r="W2814" s="41" t="s">
        <v>9743</v>
      </c>
      <c r="X2814" s="35" t="s">
        <v>8951</v>
      </c>
      <c r="Y2814" s="11"/>
    </row>
    <row r="2815" spans="1:25" ht="229.5" x14ac:dyDescent="0.2">
      <c r="A2815" s="33" t="s">
        <v>9744</v>
      </c>
      <c r="B2815" s="34" t="s">
        <v>8594</v>
      </c>
      <c r="C2815" s="35" t="s">
        <v>9692</v>
      </c>
      <c r="D2815" s="35" t="s">
        <v>9700</v>
      </c>
      <c r="E2815" s="17" t="s">
        <v>231</v>
      </c>
      <c r="F2815" s="37" t="s">
        <v>9745</v>
      </c>
      <c r="G2815" s="37" t="s">
        <v>5855</v>
      </c>
      <c r="H2815" s="19">
        <v>43125</v>
      </c>
      <c r="I2815" s="19">
        <v>43671</v>
      </c>
      <c r="J2815" s="19" t="str">
        <f ca="1">IF(Ugovori_OPULJP[[#This Row],[DATUM ZAVRŠETKA OPERACIJE]]&lt;TODAY(),"završen","u provedbi")</f>
        <v>završen</v>
      </c>
      <c r="K2815" s="18" t="s">
        <v>556</v>
      </c>
      <c r="L2815" s="18" t="s">
        <v>556</v>
      </c>
      <c r="M2815" s="42">
        <v>0.85</v>
      </c>
      <c r="N2815" s="42">
        <v>0.15</v>
      </c>
      <c r="O2815" s="27">
        <f>Ugovori_OPULJP[[#This Row],[Bespovratna sredstva - Ukupno (EU+Nac) HRK
= Ukupna ugovorena vrijednost bespovratnih sredstava]]*Ugovori_OPULJP[[#This Row],[EU STOPA SUFINANCIRANJA %
EU CO-FINANCING RATE %]]</f>
        <v>1074430.1324999998</v>
      </c>
      <c r="P2815" s="27">
        <f>Ugovori_OPULJP[[#This Row],[Bespovratna sredstva - Ukupno (EU+Nac) HRK
= Ukupna ugovorena vrijednost bespovratnih sredstava]]*Ugovori_OPULJP[[#This Row],[STOPA NACIONALNOG SUFINANCIRANJA %]]</f>
        <v>189605.31749999998</v>
      </c>
      <c r="Q2815" s="27">
        <v>1264035.45</v>
      </c>
      <c r="R2815" s="27">
        <v>0</v>
      </c>
      <c r="S2815" s="27">
        <v>0</v>
      </c>
      <c r="T2815" s="20">
        <f>Ugovori_OPULJP[[#This Row],[Bespovratna sredstva - Ukupno (EU+Nac) HRK
= Ukupna ugovorena vrijednost bespovratnih sredstava]]+Ugovori_OPULJP[[#This Row],[Javni doprinos korisnika - HRK]]+Ugovori_OPULJP[[#This Row],[Privatni doprinos korisnika - HRK]]</f>
        <v>1264035.45</v>
      </c>
      <c r="U2815" s="17" t="s">
        <v>8598</v>
      </c>
      <c r="V2815" s="17" t="s">
        <v>8599</v>
      </c>
      <c r="W2815" s="41" t="s">
        <v>9746</v>
      </c>
      <c r="X2815" s="35" t="s">
        <v>8951</v>
      </c>
      <c r="Y2815" s="11"/>
    </row>
    <row r="2816" spans="1:25" ht="280.5" x14ac:dyDescent="0.2">
      <c r="A2816" s="33" t="s">
        <v>9747</v>
      </c>
      <c r="B2816" s="34" t="s">
        <v>8594</v>
      </c>
      <c r="C2816" s="35" t="s">
        <v>9692</v>
      </c>
      <c r="D2816" s="35" t="s">
        <v>9700</v>
      </c>
      <c r="E2816" s="17" t="s">
        <v>231</v>
      </c>
      <c r="F2816" s="37" t="s">
        <v>9748</v>
      </c>
      <c r="G2816" s="37" t="s">
        <v>9749</v>
      </c>
      <c r="H2816" s="19">
        <v>43125</v>
      </c>
      <c r="I2816" s="19">
        <v>44037</v>
      </c>
      <c r="J2816" s="19" t="str">
        <f ca="1">IF(Ugovori_OPULJP[[#This Row],[DATUM ZAVRŠETKA OPERACIJE]]&lt;TODAY(),"završen","u provedbi")</f>
        <v>završen</v>
      </c>
      <c r="K2816" s="18" t="s">
        <v>102</v>
      </c>
      <c r="L2816" s="18" t="s">
        <v>102</v>
      </c>
      <c r="M2816" s="42">
        <v>0.85</v>
      </c>
      <c r="N2816" s="42">
        <v>0.15</v>
      </c>
      <c r="O2816" s="27">
        <f>Ugovori_OPULJP[[#This Row],[Bespovratna sredstva - Ukupno (EU+Nac) HRK
= Ukupna ugovorena vrijednost bespovratnih sredstava]]*Ugovori_OPULJP[[#This Row],[EU STOPA SUFINANCIRANJA %
EU CO-FINANCING RATE %]]</f>
        <v>1142535.7874999999</v>
      </c>
      <c r="P2816" s="27">
        <f>Ugovori_OPULJP[[#This Row],[Bespovratna sredstva - Ukupno (EU+Nac) HRK
= Ukupna ugovorena vrijednost bespovratnih sredstava]]*Ugovori_OPULJP[[#This Row],[STOPA NACIONALNOG SUFINANCIRANJA %]]</f>
        <v>201623.96249999999</v>
      </c>
      <c r="Q2816" s="27">
        <v>1344159.75</v>
      </c>
      <c r="R2816" s="27">
        <v>0</v>
      </c>
      <c r="S2816" s="27">
        <v>0</v>
      </c>
      <c r="T2816" s="20">
        <f>Ugovori_OPULJP[[#This Row],[Bespovratna sredstva - Ukupno (EU+Nac) HRK
= Ukupna ugovorena vrijednost bespovratnih sredstava]]+Ugovori_OPULJP[[#This Row],[Javni doprinos korisnika - HRK]]+Ugovori_OPULJP[[#This Row],[Privatni doprinos korisnika - HRK]]</f>
        <v>1344159.75</v>
      </c>
      <c r="U2816" s="17" t="s">
        <v>8598</v>
      </c>
      <c r="V2816" s="17" t="s">
        <v>8599</v>
      </c>
      <c r="W2816" s="41" t="s">
        <v>9750</v>
      </c>
      <c r="X2816" s="35" t="s">
        <v>8951</v>
      </c>
      <c r="Y2816" s="11"/>
    </row>
    <row r="2817" spans="1:25" ht="267.75" x14ac:dyDescent="0.2">
      <c r="A2817" s="33" t="s">
        <v>9751</v>
      </c>
      <c r="B2817" s="34" t="s">
        <v>8594</v>
      </c>
      <c r="C2817" s="35" t="s">
        <v>9692</v>
      </c>
      <c r="D2817" s="35" t="s">
        <v>9700</v>
      </c>
      <c r="E2817" s="17" t="s">
        <v>231</v>
      </c>
      <c r="F2817" s="37" t="s">
        <v>9752</v>
      </c>
      <c r="G2817" s="37" t="s">
        <v>5844</v>
      </c>
      <c r="H2817" s="19">
        <v>43125</v>
      </c>
      <c r="I2817" s="19">
        <v>44221</v>
      </c>
      <c r="J2817" s="19" t="str">
        <f ca="1">IF(Ugovori_OPULJP[[#This Row],[DATUM ZAVRŠETKA OPERACIJE]]&lt;TODAY(),"završen","u provedbi")</f>
        <v>završen</v>
      </c>
      <c r="K2817" s="18" t="s">
        <v>320</v>
      </c>
      <c r="L2817" s="18" t="s">
        <v>320</v>
      </c>
      <c r="M2817" s="42">
        <v>0.85</v>
      </c>
      <c r="N2817" s="42">
        <v>0.15</v>
      </c>
      <c r="O2817" s="27">
        <f>Ugovori_OPULJP[[#This Row],[Bespovratna sredstva - Ukupno (EU+Nac) HRK
= Ukupna ugovorena vrijednost bespovratnih sredstava]]*Ugovori_OPULJP[[#This Row],[EU STOPA SUFINANCIRANJA %
EU CO-FINANCING RATE %]]</f>
        <v>1071853.2895</v>
      </c>
      <c r="P2817" s="27">
        <f>Ugovori_OPULJP[[#This Row],[Bespovratna sredstva - Ukupno (EU+Nac) HRK
= Ukupna ugovorena vrijednost bespovratnih sredstava]]*Ugovori_OPULJP[[#This Row],[STOPA NACIONALNOG SUFINANCIRANJA %]]</f>
        <v>189150.58050000001</v>
      </c>
      <c r="Q2817" s="27">
        <v>1261003.8700000001</v>
      </c>
      <c r="R2817" s="27">
        <v>0</v>
      </c>
      <c r="S2817" s="27">
        <v>0</v>
      </c>
      <c r="T2817" s="20">
        <f>Ugovori_OPULJP[[#This Row],[Bespovratna sredstva - Ukupno (EU+Nac) HRK
= Ukupna ugovorena vrijednost bespovratnih sredstava]]+Ugovori_OPULJP[[#This Row],[Javni doprinos korisnika - HRK]]+Ugovori_OPULJP[[#This Row],[Privatni doprinos korisnika - HRK]]</f>
        <v>1261003.8700000001</v>
      </c>
      <c r="U2817" s="17" t="s">
        <v>8598</v>
      </c>
      <c r="V2817" s="17" t="s">
        <v>8599</v>
      </c>
      <c r="W2817" s="41" t="s">
        <v>9753</v>
      </c>
      <c r="X2817" s="35" t="s">
        <v>8951</v>
      </c>
      <c r="Y2817" s="11"/>
    </row>
    <row r="2818" spans="1:25" ht="267.75" x14ac:dyDescent="0.2">
      <c r="A2818" s="33" t="s">
        <v>9754</v>
      </c>
      <c r="B2818" s="34" t="s">
        <v>8594</v>
      </c>
      <c r="C2818" s="35" t="s">
        <v>9692</v>
      </c>
      <c r="D2818" s="35" t="s">
        <v>9700</v>
      </c>
      <c r="E2818" s="17" t="s">
        <v>231</v>
      </c>
      <c r="F2818" s="37" t="s">
        <v>2488</v>
      </c>
      <c r="G2818" s="37" t="s">
        <v>5930</v>
      </c>
      <c r="H2818" s="19">
        <v>43125</v>
      </c>
      <c r="I2818" s="19">
        <v>43490</v>
      </c>
      <c r="J2818" s="19" t="str">
        <f ca="1">IF(Ugovori_OPULJP[[#This Row],[DATUM ZAVRŠETKA OPERACIJE]]&lt;TODAY(),"završen","u provedbi")</f>
        <v>završen</v>
      </c>
      <c r="K2818" s="18" t="s">
        <v>266</v>
      </c>
      <c r="L2818" s="18" t="s">
        <v>128</v>
      </c>
      <c r="M2818" s="42">
        <v>0.85</v>
      </c>
      <c r="N2818" s="42">
        <v>0.15</v>
      </c>
      <c r="O2818" s="27">
        <f>Ugovori_OPULJP[[#This Row],[Bespovratna sredstva - Ukupno (EU+Nac) HRK
= Ukupna ugovorena vrijednost bespovratnih sredstava]]*Ugovori_OPULJP[[#This Row],[EU STOPA SUFINANCIRANJA %
EU CO-FINANCING RATE %]]</f>
        <v>798417.29949999996</v>
      </c>
      <c r="P2818" s="27">
        <f>Ugovori_OPULJP[[#This Row],[Bespovratna sredstva - Ukupno (EU+Nac) HRK
= Ukupna ugovorena vrijednost bespovratnih sredstava]]*Ugovori_OPULJP[[#This Row],[STOPA NACIONALNOG SUFINANCIRANJA %]]</f>
        <v>140897.17049999998</v>
      </c>
      <c r="Q2818" s="27">
        <v>939314.47</v>
      </c>
      <c r="R2818" s="27">
        <v>0</v>
      </c>
      <c r="S2818" s="27">
        <v>0</v>
      </c>
      <c r="T2818" s="20">
        <f>Ugovori_OPULJP[[#This Row],[Bespovratna sredstva - Ukupno (EU+Nac) HRK
= Ukupna ugovorena vrijednost bespovratnih sredstava]]+Ugovori_OPULJP[[#This Row],[Javni doprinos korisnika - HRK]]+Ugovori_OPULJP[[#This Row],[Privatni doprinos korisnika - HRK]]</f>
        <v>939314.47</v>
      </c>
      <c r="U2818" s="17" t="s">
        <v>8598</v>
      </c>
      <c r="V2818" s="17" t="s">
        <v>8599</v>
      </c>
      <c r="W2818" s="41" t="s">
        <v>9755</v>
      </c>
      <c r="X2818" s="35" t="s">
        <v>8951</v>
      </c>
      <c r="Y2818" s="11"/>
    </row>
    <row r="2819" spans="1:25" ht="280.5" x14ac:dyDescent="0.2">
      <c r="A2819" s="33" t="s">
        <v>9756</v>
      </c>
      <c r="B2819" s="34" t="s">
        <v>8594</v>
      </c>
      <c r="C2819" s="35" t="s">
        <v>9692</v>
      </c>
      <c r="D2819" s="35" t="s">
        <v>9700</v>
      </c>
      <c r="E2819" s="17" t="s">
        <v>231</v>
      </c>
      <c r="F2819" s="37" t="s">
        <v>9757</v>
      </c>
      <c r="G2819" s="37" t="s">
        <v>9758</v>
      </c>
      <c r="H2819" s="19">
        <v>43125</v>
      </c>
      <c r="I2819" s="19">
        <v>44221</v>
      </c>
      <c r="J2819" s="19" t="str">
        <f ca="1">IF(Ugovori_OPULJP[[#This Row],[DATUM ZAVRŠETKA OPERACIJE]]&lt;TODAY(),"završen","u provedbi")</f>
        <v>završen</v>
      </c>
      <c r="K2819" s="18" t="s">
        <v>9759</v>
      </c>
      <c r="L2819" s="18" t="s">
        <v>31</v>
      </c>
      <c r="M2819" s="42">
        <v>0.85</v>
      </c>
      <c r="N2819" s="42">
        <v>0.15</v>
      </c>
      <c r="O2819" s="27">
        <f>Ugovori_OPULJP[[#This Row],[Bespovratna sredstva - Ukupno (EU+Nac) HRK
= Ukupna ugovorena vrijednost bespovratnih sredstava]]*Ugovori_OPULJP[[#This Row],[EU STOPA SUFINANCIRANJA %
EU CO-FINANCING RATE %]]</f>
        <v>1133045.325</v>
      </c>
      <c r="P2819" s="27">
        <f>Ugovori_OPULJP[[#This Row],[Bespovratna sredstva - Ukupno (EU+Nac) HRK
= Ukupna ugovorena vrijednost bespovratnih sredstava]]*Ugovori_OPULJP[[#This Row],[STOPA NACIONALNOG SUFINANCIRANJA %]]</f>
        <v>199949.17499999999</v>
      </c>
      <c r="Q2819" s="27">
        <v>1332994.5</v>
      </c>
      <c r="R2819" s="27">
        <v>0</v>
      </c>
      <c r="S2819" s="27">
        <v>0</v>
      </c>
      <c r="T2819" s="20">
        <f>Ugovori_OPULJP[[#This Row],[Bespovratna sredstva - Ukupno (EU+Nac) HRK
= Ukupna ugovorena vrijednost bespovratnih sredstava]]+Ugovori_OPULJP[[#This Row],[Javni doprinos korisnika - HRK]]+Ugovori_OPULJP[[#This Row],[Privatni doprinos korisnika - HRK]]</f>
        <v>1332994.5</v>
      </c>
      <c r="U2819" s="17" t="s">
        <v>8598</v>
      </c>
      <c r="V2819" s="17" t="s">
        <v>8599</v>
      </c>
      <c r="W2819" s="41" t="s">
        <v>9760</v>
      </c>
      <c r="X2819" s="35" t="s">
        <v>8951</v>
      </c>
      <c r="Y2819" s="11"/>
    </row>
    <row r="2820" spans="1:25" ht="280.5" x14ac:dyDescent="0.2">
      <c r="A2820" s="33" t="s">
        <v>9761</v>
      </c>
      <c r="B2820" s="34" t="s">
        <v>8594</v>
      </c>
      <c r="C2820" s="35" t="s">
        <v>9692</v>
      </c>
      <c r="D2820" s="35" t="s">
        <v>9700</v>
      </c>
      <c r="E2820" s="17" t="s">
        <v>231</v>
      </c>
      <c r="F2820" s="37" t="s">
        <v>9762</v>
      </c>
      <c r="G2820" s="37" t="s">
        <v>297</v>
      </c>
      <c r="H2820" s="19">
        <v>43125</v>
      </c>
      <c r="I2820" s="19">
        <v>44221</v>
      </c>
      <c r="J2820" s="19" t="str">
        <f ca="1">IF(Ugovori_OPULJP[[#This Row],[DATUM ZAVRŠETKA OPERACIJE]]&lt;TODAY(),"završen","u provedbi")</f>
        <v>završen</v>
      </c>
      <c r="K2820" s="18" t="s">
        <v>31</v>
      </c>
      <c r="L2820" s="18" t="s">
        <v>31</v>
      </c>
      <c r="M2820" s="42">
        <v>0.85</v>
      </c>
      <c r="N2820" s="42">
        <v>0.15</v>
      </c>
      <c r="O2820" s="27">
        <f>Ugovori_OPULJP[[#This Row],[Bespovratna sredstva - Ukupno (EU+Nac) HRK
= Ukupna ugovorena vrijednost bespovratnih sredstava]]*Ugovori_OPULJP[[#This Row],[EU STOPA SUFINANCIRANJA %
EU CO-FINANCING RATE %]]</f>
        <v>1273043.8694999998</v>
      </c>
      <c r="P2820" s="27">
        <f>Ugovori_OPULJP[[#This Row],[Bespovratna sredstva - Ukupno (EU+Nac) HRK
= Ukupna ugovorena vrijednost bespovratnih sredstava]]*Ugovori_OPULJP[[#This Row],[STOPA NACIONALNOG SUFINANCIRANJA %]]</f>
        <v>224654.80049999998</v>
      </c>
      <c r="Q2820" s="27">
        <v>1497698.67</v>
      </c>
      <c r="R2820" s="27">
        <v>0</v>
      </c>
      <c r="S2820" s="27">
        <v>0</v>
      </c>
      <c r="T2820" s="20">
        <f>Ugovori_OPULJP[[#This Row],[Bespovratna sredstva - Ukupno (EU+Nac) HRK
= Ukupna ugovorena vrijednost bespovratnih sredstava]]+Ugovori_OPULJP[[#This Row],[Javni doprinos korisnika - HRK]]+Ugovori_OPULJP[[#This Row],[Privatni doprinos korisnika - HRK]]</f>
        <v>1497698.67</v>
      </c>
      <c r="U2820" s="17" t="s">
        <v>8598</v>
      </c>
      <c r="V2820" s="17" t="s">
        <v>8599</v>
      </c>
      <c r="W2820" s="41" t="s">
        <v>9763</v>
      </c>
      <c r="X2820" s="35" t="s">
        <v>8951</v>
      </c>
      <c r="Y2820" s="11"/>
    </row>
    <row r="2821" spans="1:25" ht="229.5" x14ac:dyDescent="0.2">
      <c r="A2821" s="33" t="s">
        <v>9764</v>
      </c>
      <c r="B2821" s="34" t="s">
        <v>8594</v>
      </c>
      <c r="C2821" s="35" t="s">
        <v>9692</v>
      </c>
      <c r="D2821" s="35" t="s">
        <v>9700</v>
      </c>
      <c r="E2821" s="17" t="s">
        <v>231</v>
      </c>
      <c r="F2821" s="37" t="s">
        <v>9765</v>
      </c>
      <c r="G2821" s="37" t="s">
        <v>9766</v>
      </c>
      <c r="H2821" s="19">
        <v>43125</v>
      </c>
      <c r="I2821" s="19">
        <v>44221</v>
      </c>
      <c r="J2821" s="19" t="str">
        <f ca="1">IF(Ugovori_OPULJP[[#This Row],[DATUM ZAVRŠETKA OPERACIJE]]&lt;TODAY(),"završen","u provedbi")</f>
        <v>završen</v>
      </c>
      <c r="K2821" s="18" t="s">
        <v>248</v>
      </c>
      <c r="L2821" s="18" t="s">
        <v>248</v>
      </c>
      <c r="M2821" s="42">
        <v>0.85</v>
      </c>
      <c r="N2821" s="42">
        <v>0.15</v>
      </c>
      <c r="O2821" s="27">
        <f>Ugovori_OPULJP[[#This Row],[Bespovratna sredstva - Ukupno (EU+Nac) HRK
= Ukupna ugovorena vrijednost bespovratnih sredstava]]*Ugovori_OPULJP[[#This Row],[EU STOPA SUFINANCIRANJA %
EU CO-FINANCING RATE %]]</f>
        <v>1149637.7585</v>
      </c>
      <c r="P2821" s="27">
        <f>Ugovori_OPULJP[[#This Row],[Bespovratna sredstva - Ukupno (EU+Nac) HRK
= Ukupna ugovorena vrijednost bespovratnih sredstava]]*Ugovori_OPULJP[[#This Row],[STOPA NACIONALNOG SUFINANCIRANJA %]]</f>
        <v>202877.25149999998</v>
      </c>
      <c r="Q2821" s="27">
        <v>1352515.01</v>
      </c>
      <c r="R2821" s="27">
        <v>0</v>
      </c>
      <c r="S2821" s="27">
        <v>0</v>
      </c>
      <c r="T2821" s="20">
        <f>Ugovori_OPULJP[[#This Row],[Bespovratna sredstva - Ukupno (EU+Nac) HRK
= Ukupna ugovorena vrijednost bespovratnih sredstava]]+Ugovori_OPULJP[[#This Row],[Javni doprinos korisnika - HRK]]+Ugovori_OPULJP[[#This Row],[Privatni doprinos korisnika - HRK]]</f>
        <v>1352515.01</v>
      </c>
      <c r="U2821" s="17" t="s">
        <v>8598</v>
      </c>
      <c r="V2821" s="17" t="s">
        <v>8599</v>
      </c>
      <c r="W2821" s="41" t="s">
        <v>9767</v>
      </c>
      <c r="X2821" s="35" t="s">
        <v>8951</v>
      </c>
      <c r="Y2821" s="11"/>
    </row>
    <row r="2822" spans="1:25" ht="216.75" x14ac:dyDescent="0.2">
      <c r="A2822" s="33" t="s">
        <v>9768</v>
      </c>
      <c r="B2822" s="34" t="s">
        <v>8594</v>
      </c>
      <c r="C2822" s="35" t="s">
        <v>9692</v>
      </c>
      <c r="D2822" s="35" t="s">
        <v>9700</v>
      </c>
      <c r="E2822" s="17" t="s">
        <v>231</v>
      </c>
      <c r="F2822" s="37" t="s">
        <v>9769</v>
      </c>
      <c r="G2822" s="37" t="s">
        <v>5943</v>
      </c>
      <c r="H2822" s="19">
        <v>43125</v>
      </c>
      <c r="I2822" s="19">
        <v>44221</v>
      </c>
      <c r="J2822" s="19" t="str">
        <f ca="1">IF(Ugovori_OPULJP[[#This Row],[DATUM ZAVRŠETKA OPERACIJE]]&lt;TODAY(),"završen","u provedbi")</f>
        <v>završen</v>
      </c>
      <c r="K2822" s="18" t="s">
        <v>97</v>
      </c>
      <c r="L2822" s="18" t="s">
        <v>97</v>
      </c>
      <c r="M2822" s="42">
        <v>0.85</v>
      </c>
      <c r="N2822" s="42">
        <v>0.15</v>
      </c>
      <c r="O2822" s="27">
        <f>Ugovori_OPULJP[[#This Row],[Bespovratna sredstva - Ukupno (EU+Nac) HRK
= Ukupna ugovorena vrijednost bespovratnih sredstava]]*Ugovori_OPULJP[[#This Row],[EU STOPA SUFINANCIRANJA %
EU CO-FINANCING RATE %]]</f>
        <v>1266479.94</v>
      </c>
      <c r="P2822" s="27">
        <f>Ugovori_OPULJP[[#This Row],[Bespovratna sredstva - Ukupno (EU+Nac) HRK
= Ukupna ugovorena vrijednost bespovratnih sredstava]]*Ugovori_OPULJP[[#This Row],[STOPA NACIONALNOG SUFINANCIRANJA %]]</f>
        <v>223496.46</v>
      </c>
      <c r="Q2822" s="27">
        <v>1489976.4</v>
      </c>
      <c r="R2822" s="27">
        <v>0</v>
      </c>
      <c r="S2822" s="27">
        <v>0</v>
      </c>
      <c r="T2822" s="20">
        <f>Ugovori_OPULJP[[#This Row],[Bespovratna sredstva - Ukupno (EU+Nac) HRK
= Ukupna ugovorena vrijednost bespovratnih sredstava]]+Ugovori_OPULJP[[#This Row],[Javni doprinos korisnika - HRK]]+Ugovori_OPULJP[[#This Row],[Privatni doprinos korisnika - HRK]]</f>
        <v>1489976.4</v>
      </c>
      <c r="U2822" s="17" t="s">
        <v>8598</v>
      </c>
      <c r="V2822" s="17" t="s">
        <v>8599</v>
      </c>
      <c r="W2822" s="41" t="s">
        <v>9770</v>
      </c>
      <c r="X2822" s="35" t="s">
        <v>8951</v>
      </c>
      <c r="Y2822" s="11"/>
    </row>
    <row r="2823" spans="1:25" ht="191.25" x14ac:dyDescent="0.2">
      <c r="A2823" s="33" t="s">
        <v>9771</v>
      </c>
      <c r="B2823" s="34" t="s">
        <v>8594</v>
      </c>
      <c r="C2823" s="35" t="s">
        <v>9692</v>
      </c>
      <c r="D2823" s="35" t="s">
        <v>9700</v>
      </c>
      <c r="E2823" s="17" t="s">
        <v>231</v>
      </c>
      <c r="F2823" s="37" t="s">
        <v>9772</v>
      </c>
      <c r="G2823" s="37" t="s">
        <v>5891</v>
      </c>
      <c r="H2823" s="19">
        <v>43125</v>
      </c>
      <c r="I2823" s="19">
        <v>44221</v>
      </c>
      <c r="J2823" s="19" t="str">
        <f ca="1">IF(Ugovori_OPULJP[[#This Row],[DATUM ZAVRŠETKA OPERACIJE]]&lt;TODAY(),"završen","u provedbi")</f>
        <v>završen</v>
      </c>
      <c r="K2823" s="18" t="s">
        <v>102</v>
      </c>
      <c r="L2823" s="18" t="s">
        <v>102</v>
      </c>
      <c r="M2823" s="42">
        <v>0.85</v>
      </c>
      <c r="N2823" s="42">
        <v>0.15</v>
      </c>
      <c r="O2823" s="27">
        <f>Ugovori_OPULJP[[#This Row],[Bespovratna sredstva - Ukupno (EU+Nac) HRK
= Ukupna ugovorena vrijednost bespovratnih sredstava]]*Ugovori_OPULJP[[#This Row],[EU STOPA SUFINANCIRANJA %
EU CO-FINANCING RATE %]]</f>
        <v>796728.8764999999</v>
      </c>
      <c r="P2823" s="27">
        <f>Ugovori_OPULJP[[#This Row],[Bespovratna sredstva - Ukupno (EU+Nac) HRK
= Ukupna ugovorena vrijednost bespovratnih sredstava]]*Ugovori_OPULJP[[#This Row],[STOPA NACIONALNOG SUFINANCIRANJA %]]</f>
        <v>140599.21349999998</v>
      </c>
      <c r="Q2823" s="27">
        <v>937328.09</v>
      </c>
      <c r="R2823" s="27">
        <v>0</v>
      </c>
      <c r="S2823" s="27">
        <v>0</v>
      </c>
      <c r="T2823" s="20">
        <f>Ugovori_OPULJP[[#This Row],[Bespovratna sredstva - Ukupno (EU+Nac) HRK
= Ukupna ugovorena vrijednost bespovratnih sredstava]]+Ugovori_OPULJP[[#This Row],[Javni doprinos korisnika - HRK]]+Ugovori_OPULJP[[#This Row],[Privatni doprinos korisnika - HRK]]</f>
        <v>937328.09</v>
      </c>
      <c r="U2823" s="17" t="s">
        <v>8598</v>
      </c>
      <c r="V2823" s="17" t="s">
        <v>8599</v>
      </c>
      <c r="W2823" s="41" t="s">
        <v>9773</v>
      </c>
      <c r="X2823" s="35" t="s">
        <v>8951</v>
      </c>
      <c r="Y2823" s="11"/>
    </row>
    <row r="2824" spans="1:25" ht="229.5" x14ac:dyDescent="0.2">
      <c r="A2824" s="33" t="s">
        <v>9774</v>
      </c>
      <c r="B2824" s="34" t="s">
        <v>8594</v>
      </c>
      <c r="C2824" s="35" t="s">
        <v>9692</v>
      </c>
      <c r="D2824" s="35" t="s">
        <v>9700</v>
      </c>
      <c r="E2824" s="17" t="s">
        <v>231</v>
      </c>
      <c r="F2824" s="37" t="s">
        <v>9775</v>
      </c>
      <c r="G2824" s="37" t="s">
        <v>632</v>
      </c>
      <c r="H2824" s="19">
        <v>43125</v>
      </c>
      <c r="I2824" s="19">
        <v>44221</v>
      </c>
      <c r="J2824" s="19" t="str">
        <f ca="1">IF(Ugovori_OPULJP[[#This Row],[DATUM ZAVRŠETKA OPERACIJE]]&lt;TODAY(),"završen","u provedbi")</f>
        <v>završen</v>
      </c>
      <c r="K2824" s="18" t="s">
        <v>107</v>
      </c>
      <c r="L2824" s="18" t="s">
        <v>102</v>
      </c>
      <c r="M2824" s="42">
        <v>0.85</v>
      </c>
      <c r="N2824" s="42">
        <v>0.15</v>
      </c>
      <c r="O2824" s="27">
        <f>Ugovori_OPULJP[[#This Row],[Bespovratna sredstva - Ukupno (EU+Nac) HRK
= Ukupna ugovorena vrijednost bespovratnih sredstava]]*Ugovori_OPULJP[[#This Row],[EU STOPA SUFINANCIRANJA %
EU CO-FINANCING RATE %]]</f>
        <v>1261923.9739999999</v>
      </c>
      <c r="P2824" s="27">
        <f>Ugovori_OPULJP[[#This Row],[Bespovratna sredstva - Ukupno (EU+Nac) HRK
= Ukupna ugovorena vrijednost bespovratnih sredstava]]*Ugovori_OPULJP[[#This Row],[STOPA NACIONALNOG SUFINANCIRANJA %]]</f>
        <v>222692.46599999999</v>
      </c>
      <c r="Q2824" s="27">
        <v>1484616.44</v>
      </c>
      <c r="R2824" s="27">
        <v>0</v>
      </c>
      <c r="S2824" s="27">
        <v>0</v>
      </c>
      <c r="T2824" s="20">
        <f>Ugovori_OPULJP[[#This Row],[Bespovratna sredstva - Ukupno (EU+Nac) HRK
= Ukupna ugovorena vrijednost bespovratnih sredstava]]+Ugovori_OPULJP[[#This Row],[Javni doprinos korisnika - HRK]]+Ugovori_OPULJP[[#This Row],[Privatni doprinos korisnika - HRK]]</f>
        <v>1484616.44</v>
      </c>
      <c r="U2824" s="17" t="s">
        <v>8598</v>
      </c>
      <c r="V2824" s="17" t="s">
        <v>8599</v>
      </c>
      <c r="W2824" s="41" t="s">
        <v>9776</v>
      </c>
      <c r="X2824" s="35" t="s">
        <v>8951</v>
      </c>
      <c r="Y2824" s="11"/>
    </row>
    <row r="2825" spans="1:25" ht="89.25" x14ac:dyDescent="0.2">
      <c r="A2825" s="33" t="s">
        <v>9777</v>
      </c>
      <c r="B2825" s="34" t="s">
        <v>8594</v>
      </c>
      <c r="C2825" s="35" t="s">
        <v>9692</v>
      </c>
      <c r="D2825" s="35" t="s">
        <v>9700</v>
      </c>
      <c r="E2825" s="17" t="s">
        <v>231</v>
      </c>
      <c r="F2825" s="37" t="s">
        <v>9778</v>
      </c>
      <c r="G2825" s="37" t="s">
        <v>5934</v>
      </c>
      <c r="H2825" s="19">
        <v>43125</v>
      </c>
      <c r="I2825" s="19">
        <v>44221</v>
      </c>
      <c r="J2825" s="19" t="str">
        <f ca="1">IF(Ugovori_OPULJP[[#This Row],[DATUM ZAVRŠETKA OPERACIJE]]&lt;TODAY(),"završen","u provedbi")</f>
        <v>završen</v>
      </c>
      <c r="K2825" s="18" t="s">
        <v>107</v>
      </c>
      <c r="L2825" s="18" t="s">
        <v>102</v>
      </c>
      <c r="M2825" s="42">
        <v>0.85</v>
      </c>
      <c r="N2825" s="42">
        <v>0.15</v>
      </c>
      <c r="O2825" s="27">
        <f>Ugovori_OPULJP[[#This Row],[Bespovratna sredstva - Ukupno (EU+Nac) HRK
= Ukupna ugovorena vrijednost bespovratnih sredstava]]*Ugovori_OPULJP[[#This Row],[EU STOPA SUFINANCIRANJA %
EU CO-FINANCING RATE %]]</f>
        <v>1242809.9645</v>
      </c>
      <c r="P2825" s="27">
        <f>Ugovori_OPULJP[[#This Row],[Bespovratna sredstva - Ukupno (EU+Nac) HRK
= Ukupna ugovorena vrijednost bespovratnih sredstava]]*Ugovori_OPULJP[[#This Row],[STOPA NACIONALNOG SUFINANCIRANJA %]]</f>
        <v>219319.40550000002</v>
      </c>
      <c r="Q2825" s="27">
        <v>1462129.37</v>
      </c>
      <c r="R2825" s="27">
        <v>0</v>
      </c>
      <c r="S2825" s="27">
        <v>0</v>
      </c>
      <c r="T2825" s="20">
        <f>Ugovori_OPULJP[[#This Row],[Bespovratna sredstva - Ukupno (EU+Nac) HRK
= Ukupna ugovorena vrijednost bespovratnih sredstava]]+Ugovori_OPULJP[[#This Row],[Javni doprinos korisnika - HRK]]+Ugovori_OPULJP[[#This Row],[Privatni doprinos korisnika - HRK]]</f>
        <v>1462129.37</v>
      </c>
      <c r="U2825" s="17" t="s">
        <v>8598</v>
      </c>
      <c r="V2825" s="17" t="s">
        <v>8599</v>
      </c>
      <c r="W2825" s="41" t="s">
        <v>9779</v>
      </c>
      <c r="X2825" s="35" t="s">
        <v>8951</v>
      </c>
      <c r="Y2825" s="11"/>
    </row>
    <row r="2826" spans="1:25" ht="255" x14ac:dyDescent="0.2">
      <c r="A2826" s="33" t="s">
        <v>9780</v>
      </c>
      <c r="B2826" s="34" t="s">
        <v>8594</v>
      </c>
      <c r="C2826" s="35" t="s">
        <v>9692</v>
      </c>
      <c r="D2826" s="35" t="s">
        <v>9781</v>
      </c>
      <c r="E2826" s="17" t="s">
        <v>28</v>
      </c>
      <c r="F2826" s="37" t="s">
        <v>9781</v>
      </c>
      <c r="G2826" s="37" t="s">
        <v>8599</v>
      </c>
      <c r="H2826" s="19">
        <v>43466</v>
      </c>
      <c r="I2826" s="19">
        <v>45107</v>
      </c>
      <c r="J2826" s="19" t="str">
        <f ca="1">IF(Ugovori_OPULJP[[#This Row],[DATUM ZAVRŠETKA OPERACIJE]]&lt;TODAY(),"završen","u provedbi")</f>
        <v>u provedbi</v>
      </c>
      <c r="K2826" s="18" t="s">
        <v>30</v>
      </c>
      <c r="L2826" s="18" t="s">
        <v>31</v>
      </c>
      <c r="M2826" s="42">
        <v>0.85</v>
      </c>
      <c r="N2826" s="42">
        <v>0.15</v>
      </c>
      <c r="O2826" s="27">
        <f>Ugovori_OPULJP[[#This Row],[Bespovratna sredstva - Ukupno (EU+Nac) HRK
= Ukupna ugovorena vrijednost bespovratnih sredstava]]*Ugovori_OPULJP[[#This Row],[EU STOPA SUFINANCIRANJA %
EU CO-FINANCING RATE %]]</f>
        <v>15162384.710999999</v>
      </c>
      <c r="P2826" s="27">
        <f>Ugovori_OPULJP[[#This Row],[Bespovratna sredstva - Ukupno (EU+Nac) HRK
= Ukupna ugovorena vrijednost bespovratnih sredstava]]*Ugovori_OPULJP[[#This Row],[STOPA NACIONALNOG SUFINANCIRANJA %]]</f>
        <v>2675714.949</v>
      </c>
      <c r="Q2826" s="27">
        <v>17838099.66</v>
      </c>
      <c r="R2826" s="27">
        <v>0</v>
      </c>
      <c r="S2826" s="27">
        <v>0</v>
      </c>
      <c r="T2826" s="20">
        <f>Ugovori_OPULJP[[#This Row],[Bespovratna sredstva - Ukupno (EU+Nac) HRK
= Ukupna ugovorena vrijednost bespovratnih sredstava]]+Ugovori_OPULJP[[#This Row],[Javni doprinos korisnika - HRK]]+Ugovori_OPULJP[[#This Row],[Privatni doprinos korisnika - HRK]]</f>
        <v>17838099.66</v>
      </c>
      <c r="U2826" s="17" t="s">
        <v>8598</v>
      </c>
      <c r="V2826" s="17" t="s">
        <v>8599</v>
      </c>
      <c r="W2826" s="41" t="s">
        <v>9782</v>
      </c>
      <c r="X2826" s="35" t="s">
        <v>8951</v>
      </c>
      <c r="Y2826" s="11"/>
    </row>
    <row r="2827" spans="1:25" ht="293.25" x14ac:dyDescent="0.2">
      <c r="A2827" s="28" t="s">
        <v>9783</v>
      </c>
      <c r="B2827" s="24" t="s">
        <v>8594</v>
      </c>
      <c r="C2827" s="21" t="s">
        <v>9692</v>
      </c>
      <c r="D2827" s="21" t="s">
        <v>9784</v>
      </c>
      <c r="E2827" s="44" t="s">
        <v>28</v>
      </c>
      <c r="F2827" s="23" t="s">
        <v>9785</v>
      </c>
      <c r="G2827" s="37" t="s">
        <v>8599</v>
      </c>
      <c r="H2827" s="29">
        <v>43983</v>
      </c>
      <c r="I2827" s="29">
        <v>45078</v>
      </c>
      <c r="J2827" s="29" t="str">
        <f ca="1">IF(Ugovori_OPULJP[[#This Row],[DATUM ZAVRŠETKA OPERACIJE]]&lt;TODAY(),"završen","u provedbi")</f>
        <v>u provedbi</v>
      </c>
      <c r="K2827" s="22" t="s">
        <v>30</v>
      </c>
      <c r="L2827" s="22" t="s">
        <v>31</v>
      </c>
      <c r="M2827" s="42">
        <v>0.85</v>
      </c>
      <c r="N2827" s="42">
        <v>0.15</v>
      </c>
      <c r="O2827" s="27">
        <f>Ugovori_OPULJP[[#This Row],[Bespovratna sredstva - Ukupno (EU+Nac) HRK
= Ukupna ugovorena vrijednost bespovratnih sredstava]]*Ugovori_OPULJP[[#This Row],[EU STOPA SUFINANCIRANJA %
EU CO-FINANCING RATE %]]</f>
        <v>10064680</v>
      </c>
      <c r="P2827" s="27">
        <f>Ugovori_OPULJP[[#This Row],[Bespovratna sredstva - Ukupno (EU+Nac) HRK
= Ukupna ugovorena vrijednost bespovratnih sredstava]]*Ugovori_OPULJP[[#This Row],[STOPA NACIONALNOG SUFINANCIRANJA %]]</f>
        <v>1776120</v>
      </c>
      <c r="Q2827" s="20">
        <v>11840800</v>
      </c>
      <c r="R2827" s="27">
        <v>0</v>
      </c>
      <c r="S2827" s="27">
        <v>0</v>
      </c>
      <c r="T2827" s="20">
        <f>Ugovori_OPULJP[[#This Row],[Bespovratna sredstva - Ukupno (EU+Nac) HRK
= Ukupna ugovorena vrijednost bespovratnih sredstava]]+Ugovori_OPULJP[[#This Row],[Javni doprinos korisnika - HRK]]+Ugovori_OPULJP[[#This Row],[Privatni doprinos korisnika - HRK]]</f>
        <v>11840800</v>
      </c>
      <c r="U2827" s="44" t="s">
        <v>8598</v>
      </c>
      <c r="V2827" s="44" t="s">
        <v>8599</v>
      </c>
      <c r="W2827" s="30" t="s">
        <v>9786</v>
      </c>
      <c r="X2827" s="31" t="s">
        <v>8951</v>
      </c>
      <c r="Y2827" s="11"/>
    </row>
    <row r="2828" spans="1:25" ht="306" x14ac:dyDescent="0.2">
      <c r="A2828" s="33" t="s">
        <v>9787</v>
      </c>
      <c r="B2828" s="34" t="s">
        <v>8594</v>
      </c>
      <c r="C2828" s="35" t="s">
        <v>9788</v>
      </c>
      <c r="D2828" s="35" t="s">
        <v>9789</v>
      </c>
      <c r="E2828" s="17" t="s">
        <v>28</v>
      </c>
      <c r="F2828" s="37" t="s">
        <v>9789</v>
      </c>
      <c r="G2828" s="37" t="s">
        <v>8599</v>
      </c>
      <c r="H2828" s="19">
        <v>42856</v>
      </c>
      <c r="I2828" s="19">
        <v>44469</v>
      </c>
      <c r="J2828" s="19" t="str">
        <f ca="1">IF(Ugovori_OPULJP[[#This Row],[DATUM ZAVRŠETKA OPERACIJE]]&lt;TODAY(),"završen","u provedbi")</f>
        <v>završen</v>
      </c>
      <c r="K2828" s="18" t="s">
        <v>30</v>
      </c>
      <c r="L2828" s="18" t="s">
        <v>31</v>
      </c>
      <c r="M2828" s="42">
        <v>0.85</v>
      </c>
      <c r="N2828" s="42">
        <v>0.15</v>
      </c>
      <c r="O2828" s="27">
        <f>Ugovori_OPULJP[[#This Row],[Bespovratna sredstva - Ukupno (EU+Nac) HRK
= Ukupna ugovorena vrijednost bespovratnih sredstava]]*Ugovori_OPULJP[[#This Row],[EU STOPA SUFINANCIRANJA %
EU CO-FINANCING RATE %]]</f>
        <v>10053985.98</v>
      </c>
      <c r="P2828" s="27">
        <f>Ugovori_OPULJP[[#This Row],[Bespovratna sredstva - Ukupno (EU+Nac) HRK
= Ukupna ugovorena vrijednost bespovratnih sredstava]]*Ugovori_OPULJP[[#This Row],[STOPA NACIONALNOG SUFINANCIRANJA %]]</f>
        <v>1774232.82</v>
      </c>
      <c r="Q2828" s="27">
        <v>11828218.800000001</v>
      </c>
      <c r="R2828" s="27">
        <v>0</v>
      </c>
      <c r="S2828" s="27">
        <v>0</v>
      </c>
      <c r="T2828" s="20">
        <f>Ugovori_OPULJP[[#This Row],[Bespovratna sredstva - Ukupno (EU+Nac) HRK
= Ukupna ugovorena vrijednost bespovratnih sredstava]]+Ugovori_OPULJP[[#This Row],[Javni doprinos korisnika - HRK]]+Ugovori_OPULJP[[#This Row],[Privatni doprinos korisnika - HRK]]</f>
        <v>11828218.800000001</v>
      </c>
      <c r="U2828" s="17" t="s">
        <v>8598</v>
      </c>
      <c r="V2828" s="17" t="s">
        <v>8599</v>
      </c>
      <c r="W2828" s="41" t="s">
        <v>9790</v>
      </c>
      <c r="X2828" s="35" t="s">
        <v>9791</v>
      </c>
      <c r="Y2828" s="11"/>
    </row>
    <row r="2829" spans="1:25" ht="267.75" x14ac:dyDescent="0.2">
      <c r="A2829" s="33" t="s">
        <v>9792</v>
      </c>
      <c r="B2829" s="34" t="s">
        <v>8594</v>
      </c>
      <c r="C2829" s="35" t="s">
        <v>9788</v>
      </c>
      <c r="D2829" s="35" t="s">
        <v>9793</v>
      </c>
      <c r="E2829" s="17" t="s">
        <v>28</v>
      </c>
      <c r="F2829" s="37" t="s">
        <v>9793</v>
      </c>
      <c r="G2829" s="37" t="s">
        <v>8599</v>
      </c>
      <c r="H2829" s="19">
        <v>42736</v>
      </c>
      <c r="I2829" s="19">
        <v>44926</v>
      </c>
      <c r="J2829" s="19" t="str">
        <f ca="1">IF(Ugovori_OPULJP[[#This Row],[DATUM ZAVRŠETKA OPERACIJE]]&lt;TODAY(),"završen","u provedbi")</f>
        <v>u provedbi</v>
      </c>
      <c r="K2829" s="18" t="s">
        <v>30</v>
      </c>
      <c r="L2829" s="18" t="s">
        <v>31</v>
      </c>
      <c r="M2829" s="42">
        <v>0.85</v>
      </c>
      <c r="N2829" s="42">
        <v>0.15</v>
      </c>
      <c r="O2829" s="27">
        <f>Ugovori_OPULJP[[#This Row],[Bespovratna sredstva - Ukupno (EU+Nac) HRK
= Ukupna ugovorena vrijednost bespovratnih sredstava]]*Ugovori_OPULJP[[#This Row],[EU STOPA SUFINANCIRANJA %
EU CO-FINANCING RATE %]]</f>
        <v>34781866.839000002</v>
      </c>
      <c r="P2829" s="27">
        <f>Ugovori_OPULJP[[#This Row],[Bespovratna sredstva - Ukupno (EU+Nac) HRK
= Ukupna ugovorena vrijednost bespovratnih sredstava]]*Ugovori_OPULJP[[#This Row],[STOPA NACIONALNOG SUFINANCIRANJA %]]</f>
        <v>6137976.5010000002</v>
      </c>
      <c r="Q2829" s="27">
        <v>40919843.340000004</v>
      </c>
      <c r="R2829" s="27">
        <v>0</v>
      </c>
      <c r="S2829" s="27">
        <v>0</v>
      </c>
      <c r="T2829" s="20">
        <f>Ugovori_OPULJP[[#This Row],[Bespovratna sredstva - Ukupno (EU+Nac) HRK
= Ukupna ugovorena vrijednost bespovratnih sredstava]]+Ugovori_OPULJP[[#This Row],[Javni doprinos korisnika - HRK]]+Ugovori_OPULJP[[#This Row],[Privatni doprinos korisnika - HRK]]</f>
        <v>40919843.340000004</v>
      </c>
      <c r="U2829" s="17" t="s">
        <v>8598</v>
      </c>
      <c r="V2829" s="17" t="s">
        <v>8599</v>
      </c>
      <c r="W2829" s="41" t="s">
        <v>9794</v>
      </c>
      <c r="X2829" s="35" t="s">
        <v>9791</v>
      </c>
      <c r="Y2829" s="11"/>
    </row>
    <row r="2830" spans="1:25" ht="306" x14ac:dyDescent="0.2">
      <c r="A2830" s="33" t="s">
        <v>9795</v>
      </c>
      <c r="B2830" s="34" t="s">
        <v>8594</v>
      </c>
      <c r="C2830" s="35" t="s">
        <v>9788</v>
      </c>
      <c r="D2830" s="35" t="s">
        <v>9796</v>
      </c>
      <c r="E2830" s="17" t="s">
        <v>28</v>
      </c>
      <c r="F2830" s="37" t="s">
        <v>9796</v>
      </c>
      <c r="G2830" s="37" t="s">
        <v>8599</v>
      </c>
      <c r="H2830" s="19">
        <v>43041</v>
      </c>
      <c r="I2830" s="19">
        <v>45199</v>
      </c>
      <c r="J2830" s="19" t="str">
        <f ca="1">IF(Ugovori_OPULJP[[#This Row],[DATUM ZAVRŠETKA OPERACIJE]]&lt;TODAY(),"završen","u provedbi")</f>
        <v>u provedbi</v>
      </c>
      <c r="K2830" s="18" t="s">
        <v>30</v>
      </c>
      <c r="L2830" s="18" t="s">
        <v>31</v>
      </c>
      <c r="M2830" s="42">
        <v>0.85</v>
      </c>
      <c r="N2830" s="42">
        <v>0.15</v>
      </c>
      <c r="O2830" s="27">
        <f>Ugovori_OPULJP[[#This Row],[Bespovratna sredstva - Ukupno (EU+Nac) HRK
= Ukupna ugovorena vrijednost bespovratnih sredstava]]*Ugovori_OPULJP[[#This Row],[EU STOPA SUFINANCIRANJA %
EU CO-FINANCING RATE %]]</f>
        <v>113317171.7025</v>
      </c>
      <c r="P2830" s="27">
        <f>Ugovori_OPULJP[[#This Row],[Bespovratna sredstva - Ukupno (EU+Nac) HRK
= Ukupna ugovorena vrijednost bespovratnih sredstava]]*Ugovori_OPULJP[[#This Row],[STOPA NACIONALNOG SUFINANCIRANJA %]]</f>
        <v>19997147.947500002</v>
      </c>
      <c r="Q2830" s="27">
        <v>133314319.65000001</v>
      </c>
      <c r="R2830" s="27">
        <v>0</v>
      </c>
      <c r="S2830" s="27">
        <v>0</v>
      </c>
      <c r="T2830" s="20">
        <f>Ugovori_OPULJP[[#This Row],[Bespovratna sredstva - Ukupno (EU+Nac) HRK
= Ukupna ugovorena vrijednost bespovratnih sredstava]]+Ugovori_OPULJP[[#This Row],[Javni doprinos korisnika - HRK]]+Ugovori_OPULJP[[#This Row],[Privatni doprinos korisnika - HRK]]</f>
        <v>133314319.65000001</v>
      </c>
      <c r="U2830" s="17" t="s">
        <v>8598</v>
      </c>
      <c r="V2830" s="17" t="s">
        <v>8599</v>
      </c>
      <c r="W2830" s="41" t="s">
        <v>9797</v>
      </c>
      <c r="X2830" s="35" t="s">
        <v>9791</v>
      </c>
      <c r="Y2830" s="11"/>
    </row>
    <row r="2831" spans="1:25" ht="280.5" x14ac:dyDescent="0.2">
      <c r="A2831" s="33" t="s">
        <v>9798</v>
      </c>
      <c r="B2831" s="34" t="s">
        <v>8594</v>
      </c>
      <c r="C2831" s="35" t="s">
        <v>9788</v>
      </c>
      <c r="D2831" s="35" t="s">
        <v>9799</v>
      </c>
      <c r="E2831" s="17" t="s">
        <v>9800</v>
      </c>
      <c r="F2831" s="37" t="s">
        <v>9801</v>
      </c>
      <c r="G2831" s="37" t="s">
        <v>9802</v>
      </c>
      <c r="H2831" s="19">
        <v>43828</v>
      </c>
      <c r="I2831" s="19">
        <v>45289</v>
      </c>
      <c r="J2831" s="19" t="str">
        <f ca="1">IF(Ugovori_OPULJP[[#This Row],[DATUM ZAVRŠETKA OPERACIJE]]&lt;TODAY(),"završen","u provedbi")</f>
        <v>u provedbi</v>
      </c>
      <c r="K2831" s="18" t="s">
        <v>848</v>
      </c>
      <c r="L2831" s="18" t="s">
        <v>153</v>
      </c>
      <c r="M2831" s="42">
        <v>0.85</v>
      </c>
      <c r="N2831" s="42">
        <v>0.15</v>
      </c>
      <c r="O2831" s="27">
        <f>Ugovori_OPULJP[[#This Row],[Bespovratna sredstva - Ukupno (EU+Nac) HRK
= Ukupna ugovorena vrijednost bespovratnih sredstava]]*Ugovori_OPULJP[[#This Row],[EU STOPA SUFINANCIRANJA %
EU CO-FINANCING RATE %]]</f>
        <v>42189398.550499998</v>
      </c>
      <c r="P2831" s="27">
        <f>Ugovori_OPULJP[[#This Row],[Bespovratna sredstva - Ukupno (EU+Nac) HRK
= Ukupna ugovorena vrijednost bespovratnih sredstava]]*Ugovori_OPULJP[[#This Row],[STOPA NACIONALNOG SUFINANCIRANJA %]]</f>
        <v>7445187.9795000004</v>
      </c>
      <c r="Q2831" s="27">
        <v>49634586.530000001</v>
      </c>
      <c r="R2831" s="27">
        <v>0</v>
      </c>
      <c r="S2831" s="27">
        <v>0</v>
      </c>
      <c r="T2831" s="20">
        <f>Ugovori_OPULJP[[#This Row],[Bespovratna sredstva - Ukupno (EU+Nac) HRK
= Ukupna ugovorena vrijednost bespovratnih sredstava]]+Ugovori_OPULJP[[#This Row],[Javni doprinos korisnika - HRK]]+Ugovori_OPULJP[[#This Row],[Privatni doprinos korisnika - HRK]]</f>
        <v>49634586.530000001</v>
      </c>
      <c r="U2831" s="17" t="s">
        <v>8598</v>
      </c>
      <c r="V2831" s="17" t="s">
        <v>8599</v>
      </c>
      <c r="W2831" s="41" t="s">
        <v>9804</v>
      </c>
      <c r="X2831" s="35" t="s">
        <v>9791</v>
      </c>
      <c r="Y2831" s="11"/>
    </row>
    <row r="2832" spans="1:25" ht="293.25" x14ac:dyDescent="0.2">
      <c r="A2832" s="33" t="s">
        <v>9805</v>
      </c>
      <c r="B2832" s="34" t="s">
        <v>8594</v>
      </c>
      <c r="C2832" s="35" t="s">
        <v>9788</v>
      </c>
      <c r="D2832" s="35" t="s">
        <v>9799</v>
      </c>
      <c r="E2832" s="17" t="s">
        <v>9800</v>
      </c>
      <c r="F2832" s="37" t="s">
        <v>9806</v>
      </c>
      <c r="G2832" s="37" t="s">
        <v>9807</v>
      </c>
      <c r="H2832" s="19">
        <v>43828</v>
      </c>
      <c r="I2832" s="19">
        <v>45289</v>
      </c>
      <c r="J2832" s="19" t="str">
        <f ca="1">IF(Ugovori_OPULJP[[#This Row],[DATUM ZAVRŠETKA OPERACIJE]]&lt;TODAY(),"završen","u provedbi")</f>
        <v>u provedbi</v>
      </c>
      <c r="K2832" s="18" t="s">
        <v>6308</v>
      </c>
      <c r="L2832" s="18" t="s">
        <v>324</v>
      </c>
      <c r="M2832" s="42">
        <v>0.85</v>
      </c>
      <c r="N2832" s="42">
        <v>0.15</v>
      </c>
      <c r="O2832" s="27">
        <f>Ugovori_OPULJP[[#This Row],[Bespovratna sredstva - Ukupno (EU+Nac) HRK
= Ukupna ugovorena vrijednost bespovratnih sredstava]]*Ugovori_OPULJP[[#This Row],[EU STOPA SUFINANCIRANJA %
EU CO-FINANCING RATE %]]</f>
        <v>25523562.7225</v>
      </c>
      <c r="P2832" s="27">
        <f>Ugovori_OPULJP[[#This Row],[Bespovratna sredstva - Ukupno (EU+Nac) HRK
= Ukupna ugovorena vrijednost bespovratnih sredstava]]*Ugovori_OPULJP[[#This Row],[STOPA NACIONALNOG SUFINANCIRANJA %]]</f>
        <v>4504158.1275000004</v>
      </c>
      <c r="Q2832" s="27">
        <v>30027720.850000001</v>
      </c>
      <c r="R2832" s="27">
        <v>0</v>
      </c>
      <c r="S2832" s="27">
        <v>0</v>
      </c>
      <c r="T2832" s="20">
        <f>Ugovori_OPULJP[[#This Row],[Bespovratna sredstva - Ukupno (EU+Nac) HRK
= Ukupna ugovorena vrijednost bespovratnih sredstava]]+Ugovori_OPULJP[[#This Row],[Javni doprinos korisnika - HRK]]+Ugovori_OPULJP[[#This Row],[Privatni doprinos korisnika - HRK]]</f>
        <v>30027720.850000001</v>
      </c>
      <c r="U2832" s="17" t="s">
        <v>8598</v>
      </c>
      <c r="V2832" s="17" t="s">
        <v>8599</v>
      </c>
      <c r="W2832" s="41" t="s">
        <v>9808</v>
      </c>
      <c r="X2832" s="35" t="s">
        <v>9791</v>
      </c>
      <c r="Y2832" s="11"/>
    </row>
    <row r="2833" spans="1:25" ht="293.25" x14ac:dyDescent="0.2">
      <c r="A2833" s="33" t="s">
        <v>9809</v>
      </c>
      <c r="B2833" s="34" t="s">
        <v>8594</v>
      </c>
      <c r="C2833" s="35" t="s">
        <v>9788</v>
      </c>
      <c r="D2833" s="35" t="s">
        <v>9799</v>
      </c>
      <c r="E2833" s="17" t="s">
        <v>9800</v>
      </c>
      <c r="F2833" s="37" t="s">
        <v>9810</v>
      </c>
      <c r="G2833" s="37" t="s">
        <v>9598</v>
      </c>
      <c r="H2833" s="19">
        <v>43980</v>
      </c>
      <c r="I2833" s="19">
        <v>45289</v>
      </c>
      <c r="J2833" s="19" t="str">
        <f ca="1">IF(Ugovori_OPULJP[[#This Row],[DATUM ZAVRŠETKA OPERACIJE]]&lt;TODAY(),"završen","u provedbi")</f>
        <v>u provedbi</v>
      </c>
      <c r="K2833" s="18" t="s">
        <v>9811</v>
      </c>
      <c r="L2833" s="18" t="s">
        <v>402</v>
      </c>
      <c r="M2833" s="42">
        <v>0.85</v>
      </c>
      <c r="N2833" s="42">
        <v>0.15</v>
      </c>
      <c r="O2833" s="27">
        <f>Ugovori_OPULJP[[#This Row],[Bespovratna sredstva - Ukupno (EU+Nac) HRK
= Ukupna ugovorena vrijednost bespovratnih sredstava]]*Ugovori_OPULJP[[#This Row],[EU STOPA SUFINANCIRANJA %
EU CO-FINANCING RATE %]]</f>
        <v>28639204.844500002</v>
      </c>
      <c r="P2833" s="27">
        <f>Ugovori_OPULJP[[#This Row],[Bespovratna sredstva - Ukupno (EU+Nac) HRK
= Ukupna ugovorena vrijednost bespovratnih sredstava]]*Ugovori_OPULJP[[#This Row],[STOPA NACIONALNOG SUFINANCIRANJA %]]</f>
        <v>5053977.3255000003</v>
      </c>
      <c r="Q2833" s="27">
        <v>33693182.170000002</v>
      </c>
      <c r="R2833" s="27">
        <v>0</v>
      </c>
      <c r="S2833" s="27">
        <v>0</v>
      </c>
      <c r="T2833" s="20">
        <f>Ugovori_OPULJP[[#This Row],[Bespovratna sredstva - Ukupno (EU+Nac) HRK
= Ukupna ugovorena vrijednost bespovratnih sredstava]]+Ugovori_OPULJP[[#This Row],[Javni doprinos korisnika - HRK]]+Ugovori_OPULJP[[#This Row],[Privatni doprinos korisnika - HRK]]</f>
        <v>33693182.170000002</v>
      </c>
      <c r="U2833" s="17" t="s">
        <v>8598</v>
      </c>
      <c r="V2833" s="17" t="s">
        <v>8599</v>
      </c>
      <c r="W2833" s="41" t="s">
        <v>9812</v>
      </c>
      <c r="X2833" s="35" t="s">
        <v>9791</v>
      </c>
      <c r="Y2833" s="11"/>
    </row>
    <row r="2834" spans="1:25" ht="293.25" x14ac:dyDescent="0.2">
      <c r="A2834" s="33" t="s">
        <v>9813</v>
      </c>
      <c r="B2834" s="34" t="s">
        <v>8594</v>
      </c>
      <c r="C2834" s="35" t="s">
        <v>9788</v>
      </c>
      <c r="D2834" s="35" t="s">
        <v>9799</v>
      </c>
      <c r="E2834" s="17" t="s">
        <v>9800</v>
      </c>
      <c r="F2834" s="37" t="s">
        <v>9814</v>
      </c>
      <c r="G2834" s="37" t="s">
        <v>9815</v>
      </c>
      <c r="H2834" s="19">
        <v>43889</v>
      </c>
      <c r="I2834" s="19">
        <v>45288</v>
      </c>
      <c r="J2834" s="19" t="str">
        <f ca="1">IF(Ugovori_OPULJP[[#This Row],[DATUM ZAVRŠETKA OPERACIJE]]&lt;TODAY(),"završen","u provedbi")</f>
        <v>u provedbi</v>
      </c>
      <c r="K2834" s="18" t="s">
        <v>9816</v>
      </c>
      <c r="L2834" s="18" t="s">
        <v>128</v>
      </c>
      <c r="M2834" s="42">
        <v>0.85</v>
      </c>
      <c r="N2834" s="42">
        <v>0.15</v>
      </c>
      <c r="O2834" s="27">
        <f>Ugovori_OPULJP[[#This Row],[Bespovratna sredstva - Ukupno (EU+Nac) HRK
= Ukupna ugovorena vrijednost bespovratnih sredstava]]*Ugovori_OPULJP[[#This Row],[EU STOPA SUFINANCIRANJA %
EU CO-FINANCING RATE %]]</f>
        <v>41479896.325499997</v>
      </c>
      <c r="P2834" s="27">
        <f>Ugovori_OPULJP[[#This Row],[Bespovratna sredstva - Ukupno (EU+Nac) HRK
= Ukupna ugovorena vrijednost bespovratnih sredstava]]*Ugovori_OPULJP[[#This Row],[STOPA NACIONALNOG SUFINANCIRANJA %]]</f>
        <v>7319981.7045</v>
      </c>
      <c r="Q2834" s="27">
        <v>48799878.030000001</v>
      </c>
      <c r="R2834" s="27">
        <v>0</v>
      </c>
      <c r="S2834" s="27">
        <v>0</v>
      </c>
      <c r="T2834" s="20">
        <f>Ugovori_OPULJP[[#This Row],[Bespovratna sredstva - Ukupno (EU+Nac) HRK
= Ukupna ugovorena vrijednost bespovratnih sredstava]]+Ugovori_OPULJP[[#This Row],[Javni doprinos korisnika - HRK]]+Ugovori_OPULJP[[#This Row],[Privatni doprinos korisnika - HRK]]</f>
        <v>48799878.030000001</v>
      </c>
      <c r="U2834" s="17" t="s">
        <v>8598</v>
      </c>
      <c r="V2834" s="17" t="s">
        <v>8599</v>
      </c>
      <c r="W2834" s="41" t="s">
        <v>9817</v>
      </c>
      <c r="X2834" s="35" t="s">
        <v>9791</v>
      </c>
      <c r="Y2834" s="11"/>
    </row>
    <row r="2835" spans="1:25" ht="229.5" x14ac:dyDescent="0.2">
      <c r="A2835" s="33" t="s">
        <v>9818</v>
      </c>
      <c r="B2835" s="34" t="s">
        <v>8594</v>
      </c>
      <c r="C2835" s="35" t="s">
        <v>9788</v>
      </c>
      <c r="D2835" s="35" t="s">
        <v>9799</v>
      </c>
      <c r="E2835" s="17" t="s">
        <v>9800</v>
      </c>
      <c r="F2835" s="37" t="s">
        <v>9819</v>
      </c>
      <c r="G2835" s="37" t="s">
        <v>9820</v>
      </c>
      <c r="H2835" s="19">
        <v>44011</v>
      </c>
      <c r="I2835" s="19">
        <v>45289</v>
      </c>
      <c r="J2835" s="19" t="str">
        <f ca="1">IF(Ugovori_OPULJP[[#This Row],[DATUM ZAVRŠETKA OPERACIJE]]&lt;TODAY(),"završen","u provedbi")</f>
        <v>u provedbi</v>
      </c>
      <c r="K2835" s="18" t="s">
        <v>9821</v>
      </c>
      <c r="L2835" s="18" t="s">
        <v>128</v>
      </c>
      <c r="M2835" s="42">
        <v>0.85</v>
      </c>
      <c r="N2835" s="42">
        <v>0.15</v>
      </c>
      <c r="O2835" s="27">
        <f>Ugovori_OPULJP[[#This Row],[Bespovratna sredstva - Ukupno (EU+Nac) HRK
= Ukupna ugovorena vrijednost bespovratnih sredstava]]*Ugovori_OPULJP[[#This Row],[EU STOPA SUFINANCIRANJA %
EU CO-FINANCING RATE %]]</f>
        <v>41959166.173499994</v>
      </c>
      <c r="P2835" s="27">
        <f>Ugovori_OPULJP[[#This Row],[Bespovratna sredstva - Ukupno (EU+Nac) HRK
= Ukupna ugovorena vrijednost bespovratnih sredstava]]*Ugovori_OPULJP[[#This Row],[STOPA NACIONALNOG SUFINANCIRANJA %]]</f>
        <v>7404558.7364999996</v>
      </c>
      <c r="Q2835" s="27">
        <v>49363724.909999996</v>
      </c>
      <c r="R2835" s="27">
        <v>0</v>
      </c>
      <c r="S2835" s="27">
        <v>0</v>
      </c>
      <c r="T2835" s="20">
        <f>Ugovori_OPULJP[[#This Row],[Bespovratna sredstva - Ukupno (EU+Nac) HRK
= Ukupna ugovorena vrijednost bespovratnih sredstava]]+Ugovori_OPULJP[[#This Row],[Javni doprinos korisnika - HRK]]+Ugovori_OPULJP[[#This Row],[Privatni doprinos korisnika - HRK]]</f>
        <v>49363724.909999996</v>
      </c>
      <c r="U2835" s="17" t="s">
        <v>8598</v>
      </c>
      <c r="V2835" s="17" t="s">
        <v>8599</v>
      </c>
      <c r="W2835" s="41" t="s">
        <v>9822</v>
      </c>
      <c r="X2835" s="35" t="s">
        <v>9791</v>
      </c>
      <c r="Y2835" s="11"/>
    </row>
    <row r="2836" spans="1:25" ht="293.25" x14ac:dyDescent="0.2">
      <c r="A2836" s="33" t="s">
        <v>9823</v>
      </c>
      <c r="B2836" s="34" t="s">
        <v>8594</v>
      </c>
      <c r="C2836" s="35" t="s">
        <v>9788</v>
      </c>
      <c r="D2836" s="35" t="s">
        <v>9799</v>
      </c>
      <c r="E2836" s="17" t="s">
        <v>9800</v>
      </c>
      <c r="F2836" s="37" t="s">
        <v>9824</v>
      </c>
      <c r="G2836" s="37" t="s">
        <v>9825</v>
      </c>
      <c r="H2836" s="19">
        <v>43891</v>
      </c>
      <c r="I2836" s="19">
        <v>45232</v>
      </c>
      <c r="J2836" s="19" t="str">
        <f ca="1">IF(Ugovori_OPULJP[[#This Row],[DATUM ZAVRŠETKA OPERACIJE]]&lt;TODAY(),"završen","u provedbi")</f>
        <v>u provedbi</v>
      </c>
      <c r="K2836" s="18" t="s">
        <v>9826</v>
      </c>
      <c r="L2836" s="18" t="s">
        <v>556</v>
      </c>
      <c r="M2836" s="42">
        <v>0.85</v>
      </c>
      <c r="N2836" s="42">
        <v>0.15</v>
      </c>
      <c r="O2836" s="27">
        <f>Ugovori_OPULJP[[#This Row],[Bespovratna sredstva - Ukupno (EU+Nac) HRK
= Ukupna ugovorena vrijednost bespovratnih sredstava]]*Ugovori_OPULJP[[#This Row],[EU STOPA SUFINANCIRANJA %
EU CO-FINANCING RATE %]]</f>
        <v>22262816.4375</v>
      </c>
      <c r="P2836" s="27">
        <f>Ugovori_OPULJP[[#This Row],[Bespovratna sredstva - Ukupno (EU+Nac) HRK
= Ukupna ugovorena vrijednost bespovratnih sredstava]]*Ugovori_OPULJP[[#This Row],[STOPA NACIONALNOG SUFINANCIRANJA %]]</f>
        <v>3928732.3125</v>
      </c>
      <c r="Q2836" s="27">
        <v>26191548.75</v>
      </c>
      <c r="R2836" s="27">
        <v>0</v>
      </c>
      <c r="S2836" s="27">
        <v>0</v>
      </c>
      <c r="T2836" s="20">
        <f>Ugovori_OPULJP[[#This Row],[Bespovratna sredstva - Ukupno (EU+Nac) HRK
= Ukupna ugovorena vrijednost bespovratnih sredstava]]+Ugovori_OPULJP[[#This Row],[Javni doprinos korisnika - HRK]]+Ugovori_OPULJP[[#This Row],[Privatni doprinos korisnika - HRK]]</f>
        <v>26191548.75</v>
      </c>
      <c r="U2836" s="17" t="s">
        <v>8598</v>
      </c>
      <c r="V2836" s="17" t="s">
        <v>8599</v>
      </c>
      <c r="W2836" s="41" t="s">
        <v>9827</v>
      </c>
      <c r="X2836" s="35" t="s">
        <v>9791</v>
      </c>
      <c r="Y2836" s="11"/>
    </row>
    <row r="2837" spans="1:25" ht="306" x14ac:dyDescent="0.2">
      <c r="A2837" s="33" t="s">
        <v>9828</v>
      </c>
      <c r="B2837" s="34" t="s">
        <v>8594</v>
      </c>
      <c r="C2837" s="35" t="s">
        <v>9788</v>
      </c>
      <c r="D2837" s="35" t="s">
        <v>9799</v>
      </c>
      <c r="E2837" s="17" t="s">
        <v>9800</v>
      </c>
      <c r="F2837" s="37" t="s">
        <v>9829</v>
      </c>
      <c r="G2837" s="37" t="s">
        <v>9830</v>
      </c>
      <c r="H2837" s="19">
        <v>43887</v>
      </c>
      <c r="I2837" s="19">
        <v>45287</v>
      </c>
      <c r="J2837" s="19" t="str">
        <f ca="1">IF(Ugovori_OPULJP[[#This Row],[DATUM ZAVRŠETKA OPERACIJE]]&lt;TODAY(),"završen","u provedbi")</f>
        <v>u provedbi</v>
      </c>
      <c r="K2837" s="18" t="s">
        <v>9831</v>
      </c>
      <c r="L2837" s="18" t="s">
        <v>266</v>
      </c>
      <c r="M2837" s="42">
        <v>0.85</v>
      </c>
      <c r="N2837" s="42">
        <v>0.15</v>
      </c>
      <c r="O2837" s="27">
        <f>Ugovori_OPULJP[[#This Row],[Bespovratna sredstva - Ukupno (EU+Nac) HRK
= Ukupna ugovorena vrijednost bespovratnih sredstava]]*Ugovori_OPULJP[[#This Row],[EU STOPA SUFINANCIRANJA %
EU CO-FINANCING RATE %]]</f>
        <v>27023802.853999998</v>
      </c>
      <c r="P2837" s="27">
        <f>Ugovori_OPULJP[[#This Row],[Bespovratna sredstva - Ukupno (EU+Nac) HRK
= Ukupna ugovorena vrijednost bespovratnih sredstava]]*Ugovori_OPULJP[[#This Row],[STOPA NACIONALNOG SUFINANCIRANJA %]]</f>
        <v>4768906.3859999999</v>
      </c>
      <c r="Q2837" s="27">
        <v>31792709.239999998</v>
      </c>
      <c r="R2837" s="27">
        <v>0</v>
      </c>
      <c r="S2837" s="27">
        <v>0</v>
      </c>
      <c r="T2837" s="20">
        <f>Ugovori_OPULJP[[#This Row],[Bespovratna sredstva - Ukupno (EU+Nac) HRK
= Ukupna ugovorena vrijednost bespovratnih sredstava]]+Ugovori_OPULJP[[#This Row],[Javni doprinos korisnika - HRK]]+Ugovori_OPULJP[[#This Row],[Privatni doprinos korisnika - HRK]]</f>
        <v>31792709.239999998</v>
      </c>
      <c r="U2837" s="17" t="s">
        <v>8598</v>
      </c>
      <c r="V2837" s="17" t="s">
        <v>8599</v>
      </c>
      <c r="W2837" s="41" t="s">
        <v>9832</v>
      </c>
      <c r="X2837" s="35" t="s">
        <v>9791</v>
      </c>
      <c r="Y2837" s="11"/>
    </row>
    <row r="2838" spans="1:25" ht="293.25" x14ac:dyDescent="0.2">
      <c r="A2838" s="33" t="s">
        <v>9833</v>
      </c>
      <c r="B2838" s="34" t="s">
        <v>8594</v>
      </c>
      <c r="C2838" s="35" t="s">
        <v>9788</v>
      </c>
      <c r="D2838" s="35" t="s">
        <v>9799</v>
      </c>
      <c r="E2838" s="17" t="s">
        <v>9800</v>
      </c>
      <c r="F2838" s="37" t="s">
        <v>9834</v>
      </c>
      <c r="G2838" s="37" t="s">
        <v>9830</v>
      </c>
      <c r="H2838" s="19">
        <v>43887</v>
      </c>
      <c r="I2838" s="19">
        <v>45287</v>
      </c>
      <c r="J2838" s="19" t="str">
        <f ca="1">IF(Ugovori_OPULJP[[#This Row],[DATUM ZAVRŠETKA OPERACIJE]]&lt;TODAY(),"završen","u provedbi")</f>
        <v>u provedbi</v>
      </c>
      <c r="K2838" s="18" t="s">
        <v>9835</v>
      </c>
      <c r="L2838" s="18" t="s">
        <v>266</v>
      </c>
      <c r="M2838" s="42">
        <v>0.85</v>
      </c>
      <c r="N2838" s="42">
        <v>0.15</v>
      </c>
      <c r="O2838" s="27">
        <f>Ugovori_OPULJP[[#This Row],[Bespovratna sredstva - Ukupno (EU+Nac) HRK
= Ukupna ugovorena vrijednost bespovratnih sredstava]]*Ugovori_OPULJP[[#This Row],[EU STOPA SUFINANCIRANJA %
EU CO-FINANCING RATE %]]</f>
        <v>23479969.126499999</v>
      </c>
      <c r="P2838" s="27">
        <f>Ugovori_OPULJP[[#This Row],[Bespovratna sredstva - Ukupno (EU+Nac) HRK
= Ukupna ugovorena vrijednost bespovratnih sredstava]]*Ugovori_OPULJP[[#This Row],[STOPA NACIONALNOG SUFINANCIRANJA %]]</f>
        <v>4143523.9634999996</v>
      </c>
      <c r="Q2838" s="27">
        <v>27623493.09</v>
      </c>
      <c r="R2838" s="27">
        <v>0</v>
      </c>
      <c r="S2838" s="27">
        <v>0</v>
      </c>
      <c r="T2838" s="20">
        <f>Ugovori_OPULJP[[#This Row],[Bespovratna sredstva - Ukupno (EU+Nac) HRK
= Ukupna ugovorena vrijednost bespovratnih sredstava]]+Ugovori_OPULJP[[#This Row],[Javni doprinos korisnika - HRK]]+Ugovori_OPULJP[[#This Row],[Privatni doprinos korisnika - HRK]]</f>
        <v>27623493.09</v>
      </c>
      <c r="U2838" s="17" t="s">
        <v>8598</v>
      </c>
      <c r="V2838" s="17" t="s">
        <v>8599</v>
      </c>
      <c r="W2838" s="41" t="s">
        <v>9836</v>
      </c>
      <c r="X2838" s="35" t="s">
        <v>9791</v>
      </c>
      <c r="Y2838" s="11"/>
    </row>
    <row r="2839" spans="1:25" ht="280.5" x14ac:dyDescent="0.2">
      <c r="A2839" s="33" t="s">
        <v>9837</v>
      </c>
      <c r="B2839" s="34" t="s">
        <v>8594</v>
      </c>
      <c r="C2839" s="35" t="s">
        <v>9788</v>
      </c>
      <c r="D2839" s="35" t="s">
        <v>9799</v>
      </c>
      <c r="E2839" s="17" t="s">
        <v>9800</v>
      </c>
      <c r="F2839" s="37" t="s">
        <v>9838</v>
      </c>
      <c r="G2839" s="37" t="s">
        <v>9839</v>
      </c>
      <c r="H2839" s="19">
        <v>43828</v>
      </c>
      <c r="I2839" s="19">
        <v>45289</v>
      </c>
      <c r="J2839" s="19" t="str">
        <f ca="1">IF(Ugovori_OPULJP[[#This Row],[DATUM ZAVRŠETKA OPERACIJE]]&lt;TODAY(),"završen","u provedbi")</f>
        <v>u provedbi</v>
      </c>
      <c r="K2839" s="18" t="s">
        <v>9840</v>
      </c>
      <c r="L2839" s="18" t="s">
        <v>320</v>
      </c>
      <c r="M2839" s="42">
        <v>0.85</v>
      </c>
      <c r="N2839" s="42">
        <v>0.15</v>
      </c>
      <c r="O2839" s="27">
        <f>Ugovori_OPULJP[[#This Row],[Bespovratna sredstva - Ukupno (EU+Nac) HRK
= Ukupna ugovorena vrijednost bespovratnih sredstava]]*Ugovori_OPULJP[[#This Row],[EU STOPA SUFINANCIRANJA %
EU CO-FINANCING RATE %]]</f>
        <v>41943569.735999994</v>
      </c>
      <c r="P2839" s="27">
        <f>Ugovori_OPULJP[[#This Row],[Bespovratna sredstva - Ukupno (EU+Nac) HRK
= Ukupna ugovorena vrijednost bespovratnih sredstava]]*Ugovori_OPULJP[[#This Row],[STOPA NACIONALNOG SUFINANCIRANJA %]]</f>
        <v>7401806.4239999996</v>
      </c>
      <c r="Q2839" s="27">
        <v>49345376.159999996</v>
      </c>
      <c r="R2839" s="27">
        <v>0</v>
      </c>
      <c r="S2839" s="27">
        <v>0</v>
      </c>
      <c r="T2839" s="20">
        <f>Ugovori_OPULJP[[#This Row],[Bespovratna sredstva - Ukupno (EU+Nac) HRK
= Ukupna ugovorena vrijednost bespovratnih sredstava]]+Ugovori_OPULJP[[#This Row],[Javni doprinos korisnika - HRK]]+Ugovori_OPULJP[[#This Row],[Privatni doprinos korisnika - HRK]]</f>
        <v>49345376.159999996</v>
      </c>
      <c r="U2839" s="17" t="s">
        <v>8598</v>
      </c>
      <c r="V2839" s="17" t="s">
        <v>8599</v>
      </c>
      <c r="W2839" s="41" t="s">
        <v>9841</v>
      </c>
      <c r="X2839" s="35" t="s">
        <v>9791</v>
      </c>
      <c r="Y2839" s="11"/>
    </row>
    <row r="2840" spans="1:25" ht="229.5" x14ac:dyDescent="0.2">
      <c r="A2840" s="33" t="s">
        <v>9842</v>
      </c>
      <c r="B2840" s="34" t="s">
        <v>8594</v>
      </c>
      <c r="C2840" s="35" t="s">
        <v>9788</v>
      </c>
      <c r="D2840" s="35" t="s">
        <v>9799</v>
      </c>
      <c r="E2840" s="17" t="s">
        <v>9800</v>
      </c>
      <c r="F2840" s="37" t="s">
        <v>9843</v>
      </c>
      <c r="G2840" s="37" t="s">
        <v>9844</v>
      </c>
      <c r="H2840" s="19">
        <v>43862</v>
      </c>
      <c r="I2840" s="19">
        <v>45261</v>
      </c>
      <c r="J2840" s="19" t="str">
        <f ca="1">IF(Ugovori_OPULJP[[#This Row],[DATUM ZAVRŠETKA OPERACIJE]]&lt;TODAY(),"završen","u provedbi")</f>
        <v>u provedbi</v>
      </c>
      <c r="K2840" s="18" t="s">
        <v>9845</v>
      </c>
      <c r="L2840" s="18" t="s">
        <v>209</v>
      </c>
      <c r="M2840" s="42">
        <v>0.85</v>
      </c>
      <c r="N2840" s="42">
        <v>0.15</v>
      </c>
      <c r="O2840" s="27">
        <f>Ugovori_OPULJP[[#This Row],[Bespovratna sredstva - Ukupno (EU+Nac) HRK
= Ukupna ugovorena vrijednost bespovratnih sredstava]]*Ugovori_OPULJP[[#This Row],[EU STOPA SUFINANCIRANJA %
EU CO-FINANCING RATE %]]</f>
        <v>40871280.515500002</v>
      </c>
      <c r="P2840" s="27">
        <f>Ugovori_OPULJP[[#This Row],[Bespovratna sredstva - Ukupno (EU+Nac) HRK
= Ukupna ugovorena vrijednost bespovratnih sredstava]]*Ugovori_OPULJP[[#This Row],[STOPA NACIONALNOG SUFINANCIRANJA %]]</f>
        <v>7212578.9145</v>
      </c>
      <c r="Q2840" s="27">
        <v>48083859.43</v>
      </c>
      <c r="R2840" s="27">
        <v>0</v>
      </c>
      <c r="S2840" s="27">
        <v>0</v>
      </c>
      <c r="T2840" s="20">
        <f>Ugovori_OPULJP[[#This Row],[Bespovratna sredstva - Ukupno (EU+Nac) HRK
= Ukupna ugovorena vrijednost bespovratnih sredstava]]+Ugovori_OPULJP[[#This Row],[Javni doprinos korisnika - HRK]]+Ugovori_OPULJP[[#This Row],[Privatni doprinos korisnika - HRK]]</f>
        <v>48083859.43</v>
      </c>
      <c r="U2840" s="17" t="s">
        <v>8598</v>
      </c>
      <c r="V2840" s="17" t="s">
        <v>8599</v>
      </c>
      <c r="W2840" s="41" t="s">
        <v>9846</v>
      </c>
      <c r="X2840" s="35" t="s">
        <v>9791</v>
      </c>
      <c r="Y2840" s="11"/>
    </row>
    <row r="2841" spans="1:25" ht="306" x14ac:dyDescent="0.2">
      <c r="A2841" s="33" t="s">
        <v>9847</v>
      </c>
      <c r="B2841" s="34" t="s">
        <v>8594</v>
      </c>
      <c r="C2841" s="35" t="s">
        <v>9788</v>
      </c>
      <c r="D2841" s="35" t="s">
        <v>9799</v>
      </c>
      <c r="E2841" s="17" t="s">
        <v>9800</v>
      </c>
      <c r="F2841" s="37" t="s">
        <v>12952</v>
      </c>
      <c r="G2841" s="37" t="s">
        <v>9848</v>
      </c>
      <c r="H2841" s="19">
        <v>43879</v>
      </c>
      <c r="I2841" s="19">
        <v>45278</v>
      </c>
      <c r="J2841" s="19" t="str">
        <f ca="1">IF(Ugovori_OPULJP[[#This Row],[DATUM ZAVRŠETKA OPERACIJE]]&lt;TODAY(),"završen","u provedbi")</f>
        <v>u provedbi</v>
      </c>
      <c r="K2841" s="18" t="s">
        <v>9849</v>
      </c>
      <c r="L2841" s="18" t="s">
        <v>184</v>
      </c>
      <c r="M2841" s="42">
        <v>0.85</v>
      </c>
      <c r="N2841" s="42">
        <v>0.15</v>
      </c>
      <c r="O2841" s="27">
        <f>Ugovori_OPULJP[[#This Row],[Bespovratna sredstva - Ukupno (EU+Nac) HRK
= Ukupna ugovorena vrijednost bespovratnih sredstava]]*Ugovori_OPULJP[[#This Row],[EU STOPA SUFINANCIRANJA %
EU CO-FINANCING RATE %]]</f>
        <v>24524579.7885</v>
      </c>
      <c r="P2841" s="27">
        <f>Ugovori_OPULJP[[#This Row],[Bespovratna sredstva - Ukupno (EU+Nac) HRK
= Ukupna ugovorena vrijednost bespovratnih sredstava]]*Ugovori_OPULJP[[#This Row],[STOPA NACIONALNOG SUFINANCIRANJA %]]</f>
        <v>4327867.0214999998</v>
      </c>
      <c r="Q2841" s="27">
        <v>28852446.809999999</v>
      </c>
      <c r="R2841" s="27">
        <v>0</v>
      </c>
      <c r="S2841" s="27">
        <v>0</v>
      </c>
      <c r="T2841" s="20">
        <f>Ugovori_OPULJP[[#This Row],[Bespovratna sredstva - Ukupno (EU+Nac) HRK
= Ukupna ugovorena vrijednost bespovratnih sredstava]]+Ugovori_OPULJP[[#This Row],[Javni doprinos korisnika - HRK]]+Ugovori_OPULJP[[#This Row],[Privatni doprinos korisnika - HRK]]</f>
        <v>28852446.809999999</v>
      </c>
      <c r="U2841" s="17" t="s">
        <v>8598</v>
      </c>
      <c r="V2841" s="17" t="s">
        <v>8599</v>
      </c>
      <c r="W2841" s="41" t="s">
        <v>9850</v>
      </c>
      <c r="X2841" s="35" t="s">
        <v>9791</v>
      </c>
      <c r="Y2841" s="11"/>
    </row>
    <row r="2842" spans="1:25" ht="267.75" x14ac:dyDescent="0.2">
      <c r="A2842" s="33" t="s">
        <v>9851</v>
      </c>
      <c r="B2842" s="34" t="s">
        <v>8594</v>
      </c>
      <c r="C2842" s="35" t="s">
        <v>9788</v>
      </c>
      <c r="D2842" s="35" t="s">
        <v>9799</v>
      </c>
      <c r="E2842" s="17" t="s">
        <v>9800</v>
      </c>
      <c r="F2842" s="37" t="s">
        <v>9852</v>
      </c>
      <c r="G2842" s="37" t="s">
        <v>9853</v>
      </c>
      <c r="H2842" s="19">
        <v>43919</v>
      </c>
      <c r="I2842" s="19">
        <v>45289</v>
      </c>
      <c r="J2842" s="19" t="str">
        <f ca="1">IF(Ugovori_OPULJP[[#This Row],[DATUM ZAVRŠETKA OPERACIJE]]&lt;TODAY(),"završen","u provedbi")</f>
        <v>u provedbi</v>
      </c>
      <c r="K2842" s="18" t="s">
        <v>848</v>
      </c>
      <c r="L2842" s="18" t="s">
        <v>31</v>
      </c>
      <c r="M2842" s="42">
        <v>0.85</v>
      </c>
      <c r="N2842" s="42">
        <v>0.15</v>
      </c>
      <c r="O2842" s="27">
        <f>Ugovori_OPULJP[[#This Row],[Bespovratna sredstva - Ukupno (EU+Nac) HRK
= Ukupna ugovorena vrijednost bespovratnih sredstava]]*Ugovori_OPULJP[[#This Row],[EU STOPA SUFINANCIRANJA %
EU CO-FINANCING RATE %]]</f>
        <v>42082393.155499995</v>
      </c>
      <c r="P2842" s="27">
        <f>Ugovori_OPULJP[[#This Row],[Bespovratna sredstva - Ukupno (EU+Nac) HRK
= Ukupna ugovorena vrijednost bespovratnih sredstava]]*Ugovori_OPULJP[[#This Row],[STOPA NACIONALNOG SUFINANCIRANJA %]]</f>
        <v>7426304.6744999997</v>
      </c>
      <c r="Q2842" s="27">
        <v>49508697.829999998</v>
      </c>
      <c r="R2842" s="27">
        <v>0</v>
      </c>
      <c r="S2842" s="27">
        <v>0</v>
      </c>
      <c r="T2842" s="20">
        <f>Ugovori_OPULJP[[#This Row],[Bespovratna sredstva - Ukupno (EU+Nac) HRK
= Ukupna ugovorena vrijednost bespovratnih sredstava]]+Ugovori_OPULJP[[#This Row],[Javni doprinos korisnika - HRK]]+Ugovori_OPULJP[[#This Row],[Privatni doprinos korisnika - HRK]]</f>
        <v>49508697.829999998</v>
      </c>
      <c r="U2842" s="17" t="s">
        <v>8598</v>
      </c>
      <c r="V2842" s="17" t="s">
        <v>8599</v>
      </c>
      <c r="W2842" s="41" t="s">
        <v>9854</v>
      </c>
      <c r="X2842" s="35" t="s">
        <v>9791</v>
      </c>
      <c r="Y2842" s="11"/>
    </row>
    <row r="2843" spans="1:25" ht="293.25" x14ac:dyDescent="0.2">
      <c r="A2843" s="33" t="s">
        <v>9855</v>
      </c>
      <c r="B2843" s="34" t="s">
        <v>8594</v>
      </c>
      <c r="C2843" s="35" t="s">
        <v>9788</v>
      </c>
      <c r="D2843" s="35" t="s">
        <v>9799</v>
      </c>
      <c r="E2843" s="17" t="s">
        <v>9800</v>
      </c>
      <c r="F2843" s="37" t="s">
        <v>9856</v>
      </c>
      <c r="G2843" s="37" t="s">
        <v>9857</v>
      </c>
      <c r="H2843" s="19">
        <v>43828</v>
      </c>
      <c r="I2843" s="19">
        <v>45289</v>
      </c>
      <c r="J2843" s="19" t="str">
        <f ca="1">IF(Ugovori_OPULJP[[#This Row],[DATUM ZAVRŠETKA OPERACIJE]]&lt;TODAY(),"završen","u provedbi")</f>
        <v>u provedbi</v>
      </c>
      <c r="K2843" s="18" t="s">
        <v>848</v>
      </c>
      <c r="L2843" s="18" t="s">
        <v>31</v>
      </c>
      <c r="M2843" s="42">
        <v>0.85</v>
      </c>
      <c r="N2843" s="42">
        <v>0.15</v>
      </c>
      <c r="O2843" s="27">
        <f>Ugovori_OPULJP[[#This Row],[Bespovratna sredstva - Ukupno (EU+Nac) HRK
= Ukupna ugovorena vrijednost bespovratnih sredstava]]*Ugovori_OPULJP[[#This Row],[EU STOPA SUFINANCIRANJA %
EU CO-FINANCING RATE %]]</f>
        <v>41076923.8715</v>
      </c>
      <c r="P2843" s="27">
        <f>Ugovori_OPULJP[[#This Row],[Bespovratna sredstva - Ukupno (EU+Nac) HRK
= Ukupna ugovorena vrijednost bespovratnih sredstava]]*Ugovori_OPULJP[[#This Row],[STOPA NACIONALNOG SUFINANCIRANJA %]]</f>
        <v>7248868.9184999997</v>
      </c>
      <c r="Q2843" s="27">
        <v>48325792.789999999</v>
      </c>
      <c r="R2843" s="27">
        <v>0</v>
      </c>
      <c r="S2843" s="27">
        <v>0</v>
      </c>
      <c r="T2843" s="20">
        <f>Ugovori_OPULJP[[#This Row],[Bespovratna sredstva - Ukupno (EU+Nac) HRK
= Ukupna ugovorena vrijednost bespovratnih sredstava]]+Ugovori_OPULJP[[#This Row],[Javni doprinos korisnika - HRK]]+Ugovori_OPULJP[[#This Row],[Privatni doprinos korisnika - HRK]]</f>
        <v>48325792.789999999</v>
      </c>
      <c r="U2843" s="17" t="s">
        <v>8598</v>
      </c>
      <c r="V2843" s="17" t="s">
        <v>8599</v>
      </c>
      <c r="W2843" s="41" t="s">
        <v>9858</v>
      </c>
      <c r="X2843" s="35" t="s">
        <v>9791</v>
      </c>
      <c r="Y2843" s="11"/>
    </row>
    <row r="2844" spans="1:25" ht="242.25" x14ac:dyDescent="0.2">
      <c r="A2844" s="33" t="s">
        <v>9859</v>
      </c>
      <c r="B2844" s="34" t="s">
        <v>8594</v>
      </c>
      <c r="C2844" s="35" t="s">
        <v>9788</v>
      </c>
      <c r="D2844" s="35" t="s">
        <v>9799</v>
      </c>
      <c r="E2844" s="17" t="s">
        <v>9800</v>
      </c>
      <c r="F2844" s="37" t="s">
        <v>9860</v>
      </c>
      <c r="G2844" s="37" t="s">
        <v>9861</v>
      </c>
      <c r="H2844" s="19">
        <v>43831</v>
      </c>
      <c r="I2844" s="19">
        <v>45170</v>
      </c>
      <c r="J2844" s="19" t="str">
        <f ca="1">IF(Ugovori_OPULJP[[#This Row],[DATUM ZAVRŠETKA OPERACIJE]]&lt;TODAY(),"završen","u provedbi")</f>
        <v>u provedbi</v>
      </c>
      <c r="K2844" s="18" t="s">
        <v>82</v>
      </c>
      <c r="L2844" s="18" t="s">
        <v>82</v>
      </c>
      <c r="M2844" s="42">
        <v>0.85</v>
      </c>
      <c r="N2844" s="42">
        <v>0.15</v>
      </c>
      <c r="O2844" s="27">
        <f>Ugovori_OPULJP[[#This Row],[Bespovratna sredstva - Ukupno (EU+Nac) HRK
= Ukupna ugovorena vrijednost bespovratnih sredstava]]*Ugovori_OPULJP[[#This Row],[EU STOPA SUFINANCIRANJA %
EU CO-FINANCING RATE %]]</f>
        <v>26086413.716499999</v>
      </c>
      <c r="P2844" s="27">
        <f>Ugovori_OPULJP[[#This Row],[Bespovratna sredstva - Ukupno (EU+Nac) HRK
= Ukupna ugovorena vrijednost bespovratnih sredstava]]*Ugovori_OPULJP[[#This Row],[STOPA NACIONALNOG SUFINANCIRANJA %]]</f>
        <v>4603484.7734999992</v>
      </c>
      <c r="Q2844" s="27">
        <v>30689898.489999998</v>
      </c>
      <c r="R2844" s="27">
        <v>0</v>
      </c>
      <c r="S2844" s="27">
        <v>0</v>
      </c>
      <c r="T2844" s="20">
        <f>Ugovori_OPULJP[[#This Row],[Bespovratna sredstva - Ukupno (EU+Nac) HRK
= Ukupna ugovorena vrijednost bespovratnih sredstava]]+Ugovori_OPULJP[[#This Row],[Javni doprinos korisnika - HRK]]+Ugovori_OPULJP[[#This Row],[Privatni doprinos korisnika - HRK]]</f>
        <v>30689898.489999998</v>
      </c>
      <c r="U2844" s="17" t="s">
        <v>8598</v>
      </c>
      <c r="V2844" s="17" t="s">
        <v>8599</v>
      </c>
      <c r="W2844" s="41" t="s">
        <v>9862</v>
      </c>
      <c r="X2844" s="35" t="s">
        <v>9791</v>
      </c>
      <c r="Y2844" s="11"/>
    </row>
    <row r="2845" spans="1:25" ht="280.5" x14ac:dyDescent="0.2">
      <c r="A2845" s="33" t="s">
        <v>9863</v>
      </c>
      <c r="B2845" s="34" t="s">
        <v>8594</v>
      </c>
      <c r="C2845" s="35" t="s">
        <v>9788</v>
      </c>
      <c r="D2845" s="35" t="s">
        <v>9799</v>
      </c>
      <c r="E2845" s="17" t="s">
        <v>9800</v>
      </c>
      <c r="F2845" s="37" t="s">
        <v>9864</v>
      </c>
      <c r="G2845" s="37" t="s">
        <v>9643</v>
      </c>
      <c r="H2845" s="19">
        <v>43896</v>
      </c>
      <c r="I2845" s="19">
        <v>45266</v>
      </c>
      <c r="J2845" s="19" t="str">
        <f ca="1">IF(Ugovori_OPULJP[[#This Row],[DATUM ZAVRŠETKA OPERACIJE]]&lt;TODAY(),"završen","u provedbi")</f>
        <v>u provedbi</v>
      </c>
      <c r="K2845" s="18" t="s">
        <v>2760</v>
      </c>
      <c r="L2845" s="18" t="s">
        <v>97</v>
      </c>
      <c r="M2845" s="42">
        <v>0.85</v>
      </c>
      <c r="N2845" s="42">
        <v>0.15</v>
      </c>
      <c r="O2845" s="27">
        <f>Ugovori_OPULJP[[#This Row],[Bespovratna sredstva - Ukupno (EU+Nac) HRK
= Ukupna ugovorena vrijednost bespovratnih sredstava]]*Ugovori_OPULJP[[#This Row],[EU STOPA SUFINANCIRANJA %
EU CO-FINANCING RATE %]]</f>
        <v>36637177.589499995</v>
      </c>
      <c r="P2845" s="27">
        <f>Ugovori_OPULJP[[#This Row],[Bespovratna sredstva - Ukupno (EU+Nac) HRK
= Ukupna ugovorena vrijednost bespovratnih sredstava]]*Ugovori_OPULJP[[#This Row],[STOPA NACIONALNOG SUFINANCIRANJA %]]</f>
        <v>6465384.2804999994</v>
      </c>
      <c r="Q2845" s="27">
        <v>43102561.869999997</v>
      </c>
      <c r="R2845" s="27">
        <v>0</v>
      </c>
      <c r="S2845" s="27">
        <v>0</v>
      </c>
      <c r="T2845" s="20">
        <f>Ugovori_OPULJP[[#This Row],[Bespovratna sredstva - Ukupno (EU+Nac) HRK
= Ukupna ugovorena vrijednost bespovratnih sredstava]]+Ugovori_OPULJP[[#This Row],[Javni doprinos korisnika - HRK]]+Ugovori_OPULJP[[#This Row],[Privatni doprinos korisnika - HRK]]</f>
        <v>43102561.869999997</v>
      </c>
      <c r="U2845" s="17" t="s">
        <v>8598</v>
      </c>
      <c r="V2845" s="17" t="s">
        <v>8599</v>
      </c>
      <c r="W2845" s="41" t="s">
        <v>9865</v>
      </c>
      <c r="X2845" s="35" t="s">
        <v>9791</v>
      </c>
      <c r="Y2845" s="11"/>
    </row>
    <row r="2846" spans="1:25" ht="267.75" x14ac:dyDescent="0.2">
      <c r="A2846" s="33" t="s">
        <v>9866</v>
      </c>
      <c r="B2846" s="34" t="s">
        <v>8594</v>
      </c>
      <c r="C2846" s="35" t="s">
        <v>9788</v>
      </c>
      <c r="D2846" s="35" t="s">
        <v>9799</v>
      </c>
      <c r="E2846" s="17" t="s">
        <v>9800</v>
      </c>
      <c r="F2846" s="37" t="s">
        <v>9867</v>
      </c>
      <c r="G2846" s="37" t="s">
        <v>9868</v>
      </c>
      <c r="H2846" s="19">
        <v>43828</v>
      </c>
      <c r="I2846" s="19">
        <v>45289</v>
      </c>
      <c r="J2846" s="19" t="str">
        <f ca="1">IF(Ugovori_OPULJP[[#This Row],[DATUM ZAVRŠETKA OPERACIJE]]&lt;TODAY(),"završen","u provedbi")</f>
        <v>u provedbi</v>
      </c>
      <c r="K2846" s="18" t="s">
        <v>9869</v>
      </c>
      <c r="L2846" s="18" t="s">
        <v>402</v>
      </c>
      <c r="M2846" s="42">
        <v>0.85</v>
      </c>
      <c r="N2846" s="42">
        <v>0.15</v>
      </c>
      <c r="O2846" s="27">
        <f>Ugovori_OPULJP[[#This Row],[Bespovratna sredstva - Ukupno (EU+Nac) HRK
= Ukupna ugovorena vrijednost bespovratnih sredstava]]*Ugovori_OPULJP[[#This Row],[EU STOPA SUFINANCIRANJA %
EU CO-FINANCING RATE %]]</f>
        <v>36747469.033500001</v>
      </c>
      <c r="P2846" s="27">
        <f>Ugovori_OPULJP[[#This Row],[Bespovratna sredstva - Ukupno (EU+Nac) HRK
= Ukupna ugovorena vrijednost bespovratnih sredstava]]*Ugovori_OPULJP[[#This Row],[STOPA NACIONALNOG SUFINANCIRANJA %]]</f>
        <v>6484847.4764999999</v>
      </c>
      <c r="Q2846" s="27">
        <v>43232316.509999998</v>
      </c>
      <c r="R2846" s="27">
        <v>0</v>
      </c>
      <c r="S2846" s="27">
        <v>0</v>
      </c>
      <c r="T2846" s="20">
        <f>Ugovori_OPULJP[[#This Row],[Bespovratna sredstva - Ukupno (EU+Nac) HRK
= Ukupna ugovorena vrijednost bespovratnih sredstava]]+Ugovori_OPULJP[[#This Row],[Javni doprinos korisnika - HRK]]+Ugovori_OPULJP[[#This Row],[Privatni doprinos korisnika - HRK]]</f>
        <v>43232316.509999998</v>
      </c>
      <c r="U2846" s="17" t="s">
        <v>8598</v>
      </c>
      <c r="V2846" s="17" t="s">
        <v>8599</v>
      </c>
      <c r="W2846" s="41" t="s">
        <v>9870</v>
      </c>
      <c r="X2846" s="35" t="s">
        <v>9791</v>
      </c>
      <c r="Y2846" s="11"/>
    </row>
    <row r="2847" spans="1:25" ht="191.25" x14ac:dyDescent="0.2">
      <c r="A2847" s="33" t="s">
        <v>9871</v>
      </c>
      <c r="B2847" s="34" t="s">
        <v>8594</v>
      </c>
      <c r="C2847" s="35" t="s">
        <v>9788</v>
      </c>
      <c r="D2847" s="35" t="s">
        <v>9799</v>
      </c>
      <c r="E2847" s="17" t="s">
        <v>9800</v>
      </c>
      <c r="F2847" s="37" t="s">
        <v>9872</v>
      </c>
      <c r="G2847" s="37" t="s">
        <v>9766</v>
      </c>
      <c r="H2847" s="19">
        <v>43828</v>
      </c>
      <c r="I2847" s="19">
        <v>45289</v>
      </c>
      <c r="J2847" s="19" t="str">
        <f ca="1">IF(Ugovori_OPULJP[[#This Row],[DATUM ZAVRŠETKA OPERACIJE]]&lt;TODAY(),"završen","u provedbi")</f>
        <v>u provedbi</v>
      </c>
      <c r="K2847" s="18" t="s">
        <v>724</v>
      </c>
      <c r="L2847" s="18" t="s">
        <v>248</v>
      </c>
      <c r="M2847" s="42">
        <v>0.85</v>
      </c>
      <c r="N2847" s="42">
        <v>0.15</v>
      </c>
      <c r="O2847" s="27">
        <f>Ugovori_OPULJP[[#This Row],[Bespovratna sredstva - Ukupno (EU+Nac) HRK
= Ukupna ugovorena vrijednost bespovratnih sredstava]]*Ugovori_OPULJP[[#This Row],[EU STOPA SUFINANCIRANJA %
EU CO-FINANCING RATE %]]</f>
        <v>42481396.4155</v>
      </c>
      <c r="P2847" s="27">
        <f>Ugovori_OPULJP[[#This Row],[Bespovratna sredstva - Ukupno (EU+Nac) HRK
= Ukupna ugovorena vrijednost bespovratnih sredstava]]*Ugovori_OPULJP[[#This Row],[STOPA NACIONALNOG SUFINANCIRANJA %]]</f>
        <v>7496717.0144999996</v>
      </c>
      <c r="Q2847" s="27">
        <v>49978113.43</v>
      </c>
      <c r="R2847" s="27">
        <v>0</v>
      </c>
      <c r="S2847" s="27">
        <v>0</v>
      </c>
      <c r="T2847" s="20">
        <f>Ugovori_OPULJP[[#This Row],[Bespovratna sredstva - Ukupno (EU+Nac) HRK
= Ukupna ugovorena vrijednost bespovratnih sredstava]]+Ugovori_OPULJP[[#This Row],[Javni doprinos korisnika - HRK]]+Ugovori_OPULJP[[#This Row],[Privatni doprinos korisnika - HRK]]</f>
        <v>49978113.43</v>
      </c>
      <c r="U2847" s="17" t="s">
        <v>8598</v>
      </c>
      <c r="V2847" s="17" t="s">
        <v>8599</v>
      </c>
      <c r="W2847" s="41" t="s">
        <v>9873</v>
      </c>
      <c r="X2847" s="35" t="s">
        <v>9791</v>
      </c>
      <c r="Y2847" s="11"/>
    </row>
    <row r="2848" spans="1:25" ht="242.25" x14ac:dyDescent="0.2">
      <c r="A2848" s="33" t="s">
        <v>9874</v>
      </c>
      <c r="B2848" s="34" t="s">
        <v>8594</v>
      </c>
      <c r="C2848" s="35" t="s">
        <v>9788</v>
      </c>
      <c r="D2848" s="35" t="s">
        <v>9799</v>
      </c>
      <c r="E2848" s="17" t="s">
        <v>9800</v>
      </c>
      <c r="F2848" s="37" t="s">
        <v>9875</v>
      </c>
      <c r="G2848" s="37" t="s">
        <v>9876</v>
      </c>
      <c r="H2848" s="19">
        <v>43800</v>
      </c>
      <c r="I2848" s="19">
        <v>45261</v>
      </c>
      <c r="J2848" s="19" t="str">
        <f ca="1">IF(Ugovori_OPULJP[[#This Row],[DATUM ZAVRŠETKA OPERACIJE]]&lt;TODAY(),"završen","u provedbi")</f>
        <v>u provedbi</v>
      </c>
      <c r="K2848" s="18" t="s">
        <v>9877</v>
      </c>
      <c r="L2848" s="18" t="s">
        <v>92</v>
      </c>
      <c r="M2848" s="42">
        <v>0.85</v>
      </c>
      <c r="N2848" s="42">
        <v>0.15</v>
      </c>
      <c r="O2848" s="27">
        <f>Ugovori_OPULJP[[#This Row],[Bespovratna sredstva - Ukupno (EU+Nac) HRK
= Ukupna ugovorena vrijednost bespovratnih sredstava]]*Ugovori_OPULJP[[#This Row],[EU STOPA SUFINANCIRANJA %
EU CO-FINANCING RATE %]]</f>
        <v>41483415.3935</v>
      </c>
      <c r="P2848" s="27">
        <f>Ugovori_OPULJP[[#This Row],[Bespovratna sredstva - Ukupno (EU+Nac) HRK
= Ukupna ugovorena vrijednost bespovratnih sredstava]]*Ugovori_OPULJP[[#This Row],[STOPA NACIONALNOG SUFINANCIRANJA %]]</f>
        <v>7320602.7165000001</v>
      </c>
      <c r="Q2848" s="27">
        <v>48804018.109999999</v>
      </c>
      <c r="R2848" s="27">
        <v>0</v>
      </c>
      <c r="S2848" s="27">
        <v>0</v>
      </c>
      <c r="T2848" s="20">
        <f>Ugovori_OPULJP[[#This Row],[Bespovratna sredstva - Ukupno (EU+Nac) HRK
= Ukupna ugovorena vrijednost bespovratnih sredstava]]+Ugovori_OPULJP[[#This Row],[Javni doprinos korisnika - HRK]]+Ugovori_OPULJP[[#This Row],[Privatni doprinos korisnika - HRK]]</f>
        <v>48804018.109999999</v>
      </c>
      <c r="U2848" s="17" t="s">
        <v>8598</v>
      </c>
      <c r="V2848" s="17" t="s">
        <v>8599</v>
      </c>
      <c r="W2848" s="41" t="s">
        <v>9878</v>
      </c>
      <c r="X2848" s="35" t="s">
        <v>9791</v>
      </c>
      <c r="Y2848" s="11"/>
    </row>
    <row r="2849" spans="1:25" ht="293.25" x14ac:dyDescent="0.2">
      <c r="A2849" s="33" t="s">
        <v>9879</v>
      </c>
      <c r="B2849" s="34" t="s">
        <v>8594</v>
      </c>
      <c r="C2849" s="35" t="s">
        <v>9788</v>
      </c>
      <c r="D2849" s="35" t="s">
        <v>9799</v>
      </c>
      <c r="E2849" s="17" t="s">
        <v>9800</v>
      </c>
      <c r="F2849" s="37" t="s">
        <v>9880</v>
      </c>
      <c r="G2849" s="37" t="s">
        <v>9881</v>
      </c>
      <c r="H2849" s="19">
        <v>44011</v>
      </c>
      <c r="I2849" s="19">
        <v>45289</v>
      </c>
      <c r="J2849" s="19" t="str">
        <f ca="1">IF(Ugovori_OPULJP[[#This Row],[DATUM ZAVRŠETKA OPERACIJE]]&lt;TODAY(),"završen","u provedbi")</f>
        <v>u provedbi</v>
      </c>
      <c r="K2849" s="18" t="s">
        <v>107</v>
      </c>
      <c r="L2849" s="18" t="s">
        <v>102</v>
      </c>
      <c r="M2849" s="42">
        <v>0.85</v>
      </c>
      <c r="N2849" s="42">
        <v>0.15</v>
      </c>
      <c r="O2849" s="27">
        <f>Ugovori_OPULJP[[#This Row],[Bespovratna sredstva - Ukupno (EU+Nac) HRK
= Ukupna ugovorena vrijednost bespovratnih sredstava]]*Ugovori_OPULJP[[#This Row],[EU STOPA SUFINANCIRANJA %
EU CO-FINANCING RATE %]]</f>
        <v>30523836.208999999</v>
      </c>
      <c r="P2849" s="27">
        <f>Ugovori_OPULJP[[#This Row],[Bespovratna sredstva - Ukupno (EU+Nac) HRK
= Ukupna ugovorena vrijednost bespovratnih sredstava]]*Ugovori_OPULJP[[#This Row],[STOPA NACIONALNOG SUFINANCIRANJA %]]</f>
        <v>5386559.3309999993</v>
      </c>
      <c r="Q2849" s="27">
        <v>35910395.539999999</v>
      </c>
      <c r="R2849" s="27">
        <v>0</v>
      </c>
      <c r="S2849" s="27">
        <v>0</v>
      </c>
      <c r="T2849" s="20">
        <f>Ugovori_OPULJP[[#This Row],[Bespovratna sredstva - Ukupno (EU+Nac) HRK
= Ukupna ugovorena vrijednost bespovratnih sredstava]]+Ugovori_OPULJP[[#This Row],[Javni doprinos korisnika - HRK]]+Ugovori_OPULJP[[#This Row],[Privatni doprinos korisnika - HRK]]</f>
        <v>35910395.539999999</v>
      </c>
      <c r="U2849" s="17" t="s">
        <v>8598</v>
      </c>
      <c r="V2849" s="17" t="s">
        <v>8599</v>
      </c>
      <c r="W2849" s="41" t="s">
        <v>9882</v>
      </c>
      <c r="X2849" s="35" t="s">
        <v>9791</v>
      </c>
      <c r="Y2849" s="11"/>
    </row>
    <row r="2850" spans="1:25" ht="280.5" x14ac:dyDescent="0.2">
      <c r="A2850" s="33" t="s">
        <v>9883</v>
      </c>
      <c r="B2850" s="34" t="s">
        <v>8594</v>
      </c>
      <c r="C2850" s="35" t="s">
        <v>9788</v>
      </c>
      <c r="D2850" s="35" t="s">
        <v>9799</v>
      </c>
      <c r="E2850" s="17" t="s">
        <v>9800</v>
      </c>
      <c r="F2850" s="37" t="s">
        <v>9884</v>
      </c>
      <c r="G2850" s="37" t="s">
        <v>9885</v>
      </c>
      <c r="H2850" s="19">
        <v>43800</v>
      </c>
      <c r="I2850" s="19">
        <v>45261</v>
      </c>
      <c r="J2850" s="19" t="str">
        <f ca="1">IF(Ugovori_OPULJP[[#This Row],[DATUM ZAVRŠETKA OPERACIJE]]&lt;TODAY(),"završen","u provedbi")</f>
        <v>u provedbi</v>
      </c>
      <c r="K2850" s="18" t="s">
        <v>9886</v>
      </c>
      <c r="L2850" s="18" t="s">
        <v>31</v>
      </c>
      <c r="M2850" s="42">
        <v>0.85</v>
      </c>
      <c r="N2850" s="42">
        <v>0.15</v>
      </c>
      <c r="O2850" s="27">
        <f>Ugovori_OPULJP[[#This Row],[Bespovratna sredstva - Ukupno (EU+Nac) HRK
= Ukupna ugovorena vrijednost bespovratnih sredstava]]*Ugovori_OPULJP[[#This Row],[EU STOPA SUFINANCIRANJA %
EU CO-FINANCING RATE %]]</f>
        <v>39571890.955499999</v>
      </c>
      <c r="P2850" s="27">
        <f>Ugovori_OPULJP[[#This Row],[Bespovratna sredstva - Ukupno (EU+Nac) HRK
= Ukupna ugovorena vrijednost bespovratnih sredstava]]*Ugovori_OPULJP[[#This Row],[STOPA NACIONALNOG SUFINANCIRANJA %]]</f>
        <v>6983274.8744999999</v>
      </c>
      <c r="Q2850" s="27">
        <v>46555165.829999998</v>
      </c>
      <c r="R2850" s="27">
        <v>0</v>
      </c>
      <c r="S2850" s="27">
        <v>0</v>
      </c>
      <c r="T2850" s="20">
        <f>Ugovori_OPULJP[[#This Row],[Bespovratna sredstva - Ukupno (EU+Nac) HRK
= Ukupna ugovorena vrijednost bespovratnih sredstava]]+Ugovori_OPULJP[[#This Row],[Javni doprinos korisnika - HRK]]+Ugovori_OPULJP[[#This Row],[Privatni doprinos korisnika - HRK]]</f>
        <v>46555165.829999998</v>
      </c>
      <c r="U2850" s="17" t="s">
        <v>8598</v>
      </c>
      <c r="V2850" s="17" t="s">
        <v>8599</v>
      </c>
      <c r="W2850" s="41" t="s">
        <v>9887</v>
      </c>
      <c r="X2850" s="35" t="s">
        <v>9791</v>
      </c>
      <c r="Y2850" s="11"/>
    </row>
    <row r="2851" spans="1:25" ht="242.25" x14ac:dyDescent="0.2">
      <c r="A2851" s="33" t="s">
        <v>9888</v>
      </c>
      <c r="B2851" s="34" t="s">
        <v>8594</v>
      </c>
      <c r="C2851" s="35" t="s">
        <v>9788</v>
      </c>
      <c r="D2851" s="35" t="s">
        <v>9889</v>
      </c>
      <c r="E2851" s="17" t="s">
        <v>9800</v>
      </c>
      <c r="F2851" s="37" t="s">
        <v>9890</v>
      </c>
      <c r="G2851" s="37" t="s">
        <v>9891</v>
      </c>
      <c r="H2851" s="19">
        <v>43889</v>
      </c>
      <c r="I2851" s="19">
        <v>45288</v>
      </c>
      <c r="J2851" s="19" t="str">
        <f ca="1">IF(Ugovori_OPULJP[[#This Row],[DATUM ZAVRŠETKA OPERACIJE]]&lt;TODAY(),"završen","u provedbi")</f>
        <v>u provedbi</v>
      </c>
      <c r="K2851" s="18" t="s">
        <v>9892</v>
      </c>
      <c r="L2851" s="18" t="s">
        <v>171</v>
      </c>
      <c r="M2851" s="42">
        <v>0.85</v>
      </c>
      <c r="N2851" s="42">
        <v>0.15</v>
      </c>
      <c r="O2851" s="27">
        <f>Ugovori_OPULJP[[#This Row],[Bespovratna sredstva - Ukupno (EU+Nac) HRK
= Ukupna ugovorena vrijednost bespovratnih sredstava]]*Ugovori_OPULJP[[#This Row],[EU STOPA SUFINANCIRANJA %
EU CO-FINANCING RATE %]]</f>
        <v>56689294.706500001</v>
      </c>
      <c r="P2851" s="27">
        <f>Ugovori_OPULJP[[#This Row],[Bespovratna sredstva - Ukupno (EU+Nac) HRK
= Ukupna ugovorena vrijednost bespovratnih sredstava]]*Ugovori_OPULJP[[#This Row],[STOPA NACIONALNOG SUFINANCIRANJA %]]</f>
        <v>10003993.183499999</v>
      </c>
      <c r="Q2851" s="27">
        <v>66693287.890000001</v>
      </c>
      <c r="R2851" s="27">
        <v>0</v>
      </c>
      <c r="S2851" s="27">
        <v>0</v>
      </c>
      <c r="T2851" s="20">
        <f>Ugovori_OPULJP[[#This Row],[Bespovratna sredstva - Ukupno (EU+Nac) HRK
= Ukupna ugovorena vrijednost bespovratnih sredstava]]+Ugovori_OPULJP[[#This Row],[Javni doprinos korisnika - HRK]]+Ugovori_OPULJP[[#This Row],[Privatni doprinos korisnika - HRK]]</f>
        <v>66693287.890000001</v>
      </c>
      <c r="U2851" s="17" t="s">
        <v>5816</v>
      </c>
      <c r="V2851" s="17" t="s">
        <v>8599</v>
      </c>
      <c r="W2851" s="41" t="s">
        <v>9893</v>
      </c>
      <c r="X2851" s="35" t="s">
        <v>9791</v>
      </c>
      <c r="Y2851" s="11"/>
    </row>
    <row r="2852" spans="1:25" ht="293.25" x14ac:dyDescent="0.2">
      <c r="A2852" s="33" t="s">
        <v>9894</v>
      </c>
      <c r="B2852" s="34" t="s">
        <v>8594</v>
      </c>
      <c r="C2852" s="35" t="s">
        <v>9788</v>
      </c>
      <c r="D2852" s="35" t="s">
        <v>9889</v>
      </c>
      <c r="E2852" s="17" t="s">
        <v>9800</v>
      </c>
      <c r="F2852" s="37" t="s">
        <v>9895</v>
      </c>
      <c r="G2852" s="37" t="s">
        <v>5883</v>
      </c>
      <c r="H2852" s="19">
        <v>43828</v>
      </c>
      <c r="I2852" s="19">
        <v>45289</v>
      </c>
      <c r="J2852" s="19" t="str">
        <f ca="1">IF(Ugovori_OPULJP[[#This Row],[DATUM ZAVRŠETKA OPERACIJE]]&lt;TODAY(),"završen","u provedbi")</f>
        <v>u provedbi</v>
      </c>
      <c r="K2852" s="18" t="s">
        <v>248</v>
      </c>
      <c r="L2852" s="18" t="s">
        <v>248</v>
      </c>
      <c r="M2852" s="42">
        <v>0.85</v>
      </c>
      <c r="N2852" s="42">
        <v>0.15</v>
      </c>
      <c r="O2852" s="27">
        <f>Ugovori_OPULJP[[#This Row],[Bespovratna sredstva - Ukupno (EU+Nac) HRK
= Ukupna ugovorena vrijednost bespovratnih sredstava]]*Ugovori_OPULJP[[#This Row],[EU STOPA SUFINANCIRANJA %
EU CO-FINANCING RATE %]]</f>
        <v>63176678.714500003</v>
      </c>
      <c r="P2852" s="27">
        <f>Ugovori_OPULJP[[#This Row],[Bespovratna sredstva - Ukupno (EU+Nac) HRK
= Ukupna ugovorena vrijednost bespovratnih sredstava]]*Ugovori_OPULJP[[#This Row],[STOPA NACIONALNOG SUFINANCIRANJA %]]</f>
        <v>11148825.6555</v>
      </c>
      <c r="Q2852" s="27">
        <v>74325504.370000005</v>
      </c>
      <c r="R2852" s="27">
        <v>0</v>
      </c>
      <c r="S2852" s="27">
        <v>0</v>
      </c>
      <c r="T2852" s="20">
        <f>Ugovori_OPULJP[[#This Row],[Bespovratna sredstva - Ukupno (EU+Nac) HRK
= Ukupna ugovorena vrijednost bespovratnih sredstava]]+Ugovori_OPULJP[[#This Row],[Javni doprinos korisnika - HRK]]+Ugovori_OPULJP[[#This Row],[Privatni doprinos korisnika - HRK]]</f>
        <v>74325504.370000005</v>
      </c>
      <c r="U2852" s="17" t="s">
        <v>5816</v>
      </c>
      <c r="V2852" s="17" t="s">
        <v>8599</v>
      </c>
      <c r="W2852" s="41" t="s">
        <v>9896</v>
      </c>
      <c r="X2852" s="35" t="s">
        <v>9791</v>
      </c>
      <c r="Y2852" s="11"/>
    </row>
    <row r="2853" spans="1:25" ht="255" x14ac:dyDescent="0.2">
      <c r="A2853" s="33" t="s">
        <v>9897</v>
      </c>
      <c r="B2853" s="34" t="s">
        <v>8594</v>
      </c>
      <c r="C2853" s="35" t="s">
        <v>9788</v>
      </c>
      <c r="D2853" s="35" t="s">
        <v>9889</v>
      </c>
      <c r="E2853" s="17" t="s">
        <v>9800</v>
      </c>
      <c r="F2853" s="37" t="s">
        <v>12988</v>
      </c>
      <c r="G2853" s="37" t="s">
        <v>9898</v>
      </c>
      <c r="H2853" s="19">
        <v>43922</v>
      </c>
      <c r="I2853" s="19">
        <v>45261</v>
      </c>
      <c r="J2853" s="19" t="str">
        <f ca="1">IF(Ugovori_OPULJP[[#This Row],[DATUM ZAVRŠETKA OPERACIJE]]&lt;TODAY(),"završen","u provedbi")</f>
        <v>u provedbi</v>
      </c>
      <c r="K2853" s="18" t="s">
        <v>9899</v>
      </c>
      <c r="L2853" s="18" t="s">
        <v>77</v>
      </c>
      <c r="M2853" s="42">
        <v>0.85</v>
      </c>
      <c r="N2853" s="42">
        <v>0.15</v>
      </c>
      <c r="O2853" s="27">
        <f>Ugovori_OPULJP[[#This Row],[Bespovratna sredstva - Ukupno (EU+Nac) HRK
= Ukupna ugovorena vrijednost bespovratnih sredstava]]*Ugovori_OPULJP[[#This Row],[EU STOPA SUFINANCIRANJA %
EU CO-FINANCING RATE %]]</f>
        <v>49880651.898000002</v>
      </c>
      <c r="P2853" s="27">
        <f>Ugovori_OPULJP[[#This Row],[Bespovratna sredstva - Ukupno (EU+Nac) HRK
= Ukupna ugovorena vrijednost bespovratnih sredstava]]*Ugovori_OPULJP[[#This Row],[STOPA NACIONALNOG SUFINANCIRANJA %]]</f>
        <v>8802467.9820000008</v>
      </c>
      <c r="Q2853" s="27">
        <v>58683119.880000003</v>
      </c>
      <c r="R2853" s="27">
        <v>0</v>
      </c>
      <c r="S2853" s="27">
        <v>0</v>
      </c>
      <c r="T2853" s="20">
        <f>Ugovori_OPULJP[[#This Row],[Bespovratna sredstva - Ukupno (EU+Nac) HRK
= Ukupna ugovorena vrijednost bespovratnih sredstava]]+Ugovori_OPULJP[[#This Row],[Javni doprinos korisnika - HRK]]+Ugovori_OPULJP[[#This Row],[Privatni doprinos korisnika - HRK]]</f>
        <v>58683119.880000003</v>
      </c>
      <c r="U2853" s="17" t="s">
        <v>5816</v>
      </c>
      <c r="V2853" s="17" t="s">
        <v>8599</v>
      </c>
      <c r="W2853" s="41" t="s">
        <v>9900</v>
      </c>
      <c r="X2853" s="35" t="s">
        <v>9791</v>
      </c>
      <c r="Y2853" s="11"/>
    </row>
    <row r="2854" spans="1:25" ht="293.25" x14ac:dyDescent="0.2">
      <c r="A2854" s="33" t="s">
        <v>9901</v>
      </c>
      <c r="B2854" s="34" t="s">
        <v>8594</v>
      </c>
      <c r="C2854" s="35" t="s">
        <v>9788</v>
      </c>
      <c r="D2854" s="35" t="s">
        <v>9889</v>
      </c>
      <c r="E2854" s="17" t="s">
        <v>9800</v>
      </c>
      <c r="F2854" s="37" t="s">
        <v>12953</v>
      </c>
      <c r="G2854" s="37" t="s">
        <v>9902</v>
      </c>
      <c r="H2854" s="19">
        <v>43831</v>
      </c>
      <c r="I2854" s="19">
        <v>45261</v>
      </c>
      <c r="J2854" s="19" t="str">
        <f ca="1">IF(Ugovori_OPULJP[[#This Row],[DATUM ZAVRŠETKA OPERACIJE]]&lt;TODAY(),"završen","u provedbi")</f>
        <v>u provedbi</v>
      </c>
      <c r="K2854" s="18" t="s">
        <v>9903</v>
      </c>
      <c r="L2854" s="18" t="s">
        <v>243</v>
      </c>
      <c r="M2854" s="42">
        <v>0.85</v>
      </c>
      <c r="N2854" s="42">
        <v>0.15</v>
      </c>
      <c r="O2854" s="27">
        <f>Ugovori_OPULJP[[#This Row],[Bespovratna sredstva - Ukupno (EU+Nac) HRK
= Ukupna ugovorena vrijednost bespovratnih sredstava]]*Ugovori_OPULJP[[#This Row],[EU STOPA SUFINANCIRANJA %
EU CO-FINANCING RATE %]]</f>
        <v>61539208.896500006</v>
      </c>
      <c r="P2854" s="27">
        <f>Ugovori_OPULJP[[#This Row],[Bespovratna sredstva - Ukupno (EU+Nac) HRK
= Ukupna ugovorena vrijednost bespovratnih sredstava]]*Ugovori_OPULJP[[#This Row],[STOPA NACIONALNOG SUFINANCIRANJA %]]</f>
        <v>10859860.3935</v>
      </c>
      <c r="Q2854" s="27">
        <v>72399069.290000007</v>
      </c>
      <c r="R2854" s="27">
        <v>0</v>
      </c>
      <c r="S2854" s="27">
        <v>0</v>
      </c>
      <c r="T2854" s="20">
        <f>Ugovori_OPULJP[[#This Row],[Bespovratna sredstva - Ukupno (EU+Nac) HRK
= Ukupna ugovorena vrijednost bespovratnih sredstava]]+Ugovori_OPULJP[[#This Row],[Javni doprinos korisnika - HRK]]+Ugovori_OPULJP[[#This Row],[Privatni doprinos korisnika - HRK]]</f>
        <v>72399069.290000007</v>
      </c>
      <c r="U2854" s="17" t="s">
        <v>5816</v>
      </c>
      <c r="V2854" s="17" t="s">
        <v>8599</v>
      </c>
      <c r="W2854" s="41" t="s">
        <v>9904</v>
      </c>
      <c r="X2854" s="35" t="s">
        <v>9791</v>
      </c>
      <c r="Y2854" s="11"/>
    </row>
    <row r="2855" spans="1:25" ht="306" x14ac:dyDescent="0.2">
      <c r="A2855" s="33" t="s">
        <v>9905</v>
      </c>
      <c r="B2855" s="34" t="s">
        <v>8594</v>
      </c>
      <c r="C2855" s="35" t="s">
        <v>9788</v>
      </c>
      <c r="D2855" s="35" t="s">
        <v>9889</v>
      </c>
      <c r="E2855" s="17" t="s">
        <v>9800</v>
      </c>
      <c r="F2855" s="37" t="s">
        <v>12954</v>
      </c>
      <c r="G2855" s="37" t="s">
        <v>9906</v>
      </c>
      <c r="H2855" s="19">
        <v>43917</v>
      </c>
      <c r="I2855" s="19">
        <v>45287</v>
      </c>
      <c r="J2855" s="19" t="str">
        <f ca="1">IF(Ugovori_OPULJP[[#This Row],[DATUM ZAVRŠETKA OPERACIJE]]&lt;TODAY(),"završen","u provedbi")</f>
        <v>u provedbi</v>
      </c>
      <c r="K2855" s="18" t="s">
        <v>198</v>
      </c>
      <c r="L2855" s="18" t="s">
        <v>198</v>
      </c>
      <c r="M2855" s="42">
        <v>0.85</v>
      </c>
      <c r="N2855" s="42">
        <v>0.15</v>
      </c>
      <c r="O2855" s="27">
        <f>Ugovori_OPULJP[[#This Row],[Bespovratna sredstva - Ukupno (EU+Nac) HRK
= Ukupna ugovorena vrijednost bespovratnih sredstava]]*Ugovori_OPULJP[[#This Row],[EU STOPA SUFINANCIRANJA %
EU CO-FINANCING RATE %]]</f>
        <v>37988272.063000001</v>
      </c>
      <c r="P2855" s="27">
        <f>Ugovori_OPULJP[[#This Row],[Bespovratna sredstva - Ukupno (EU+Nac) HRK
= Ukupna ugovorena vrijednost bespovratnih sredstava]]*Ugovori_OPULJP[[#This Row],[STOPA NACIONALNOG SUFINANCIRANJA %]]</f>
        <v>6703812.7170000002</v>
      </c>
      <c r="Q2855" s="27">
        <v>44692084.780000001</v>
      </c>
      <c r="R2855" s="27">
        <v>0</v>
      </c>
      <c r="S2855" s="27">
        <v>0</v>
      </c>
      <c r="T2855" s="20">
        <f>Ugovori_OPULJP[[#This Row],[Bespovratna sredstva - Ukupno (EU+Nac) HRK
= Ukupna ugovorena vrijednost bespovratnih sredstava]]+Ugovori_OPULJP[[#This Row],[Javni doprinos korisnika - HRK]]+Ugovori_OPULJP[[#This Row],[Privatni doprinos korisnika - HRK]]</f>
        <v>44692084.780000001</v>
      </c>
      <c r="U2855" s="17" t="s">
        <v>5816</v>
      </c>
      <c r="V2855" s="17" t="s">
        <v>8599</v>
      </c>
      <c r="W2855" s="41" t="s">
        <v>9907</v>
      </c>
      <c r="X2855" s="35" t="s">
        <v>9791</v>
      </c>
      <c r="Y2855" s="11"/>
    </row>
    <row r="2856" spans="1:25" ht="293.25" x14ac:dyDescent="0.2">
      <c r="A2856" s="33" t="s">
        <v>9908</v>
      </c>
      <c r="B2856" s="34" t="s">
        <v>8594</v>
      </c>
      <c r="C2856" s="35" t="s">
        <v>9788</v>
      </c>
      <c r="D2856" s="35" t="s">
        <v>9889</v>
      </c>
      <c r="E2856" s="17" t="s">
        <v>9800</v>
      </c>
      <c r="F2856" s="37" t="s">
        <v>9909</v>
      </c>
      <c r="G2856" s="37" t="s">
        <v>9910</v>
      </c>
      <c r="H2856" s="19">
        <v>43917</v>
      </c>
      <c r="I2856" s="19">
        <v>45287</v>
      </c>
      <c r="J2856" s="19" t="str">
        <f ca="1">IF(Ugovori_OPULJP[[#This Row],[DATUM ZAVRŠETKA OPERACIJE]]&lt;TODAY(),"završen","u provedbi")</f>
        <v>u provedbi</v>
      </c>
      <c r="K2856" s="18" t="s">
        <v>9911</v>
      </c>
      <c r="L2856" s="18" t="s">
        <v>97</v>
      </c>
      <c r="M2856" s="42">
        <v>0.85</v>
      </c>
      <c r="N2856" s="42">
        <v>0.15</v>
      </c>
      <c r="O2856" s="27">
        <f>Ugovori_OPULJP[[#This Row],[Bespovratna sredstva - Ukupno (EU+Nac) HRK
= Ukupna ugovorena vrijednost bespovratnih sredstava]]*Ugovori_OPULJP[[#This Row],[EU STOPA SUFINANCIRANJA %
EU CO-FINANCING RATE %]]</f>
        <v>60740046.402000003</v>
      </c>
      <c r="P2856" s="27">
        <f>Ugovori_OPULJP[[#This Row],[Bespovratna sredstva - Ukupno (EU+Nac) HRK
= Ukupna ugovorena vrijednost bespovratnih sredstava]]*Ugovori_OPULJP[[#This Row],[STOPA NACIONALNOG SUFINANCIRANJA %]]</f>
        <v>10718831.718</v>
      </c>
      <c r="Q2856" s="27">
        <v>71458878.120000005</v>
      </c>
      <c r="R2856" s="27">
        <v>0</v>
      </c>
      <c r="S2856" s="27">
        <v>0</v>
      </c>
      <c r="T2856" s="20">
        <f>Ugovori_OPULJP[[#This Row],[Bespovratna sredstva - Ukupno (EU+Nac) HRK
= Ukupna ugovorena vrijednost bespovratnih sredstava]]+Ugovori_OPULJP[[#This Row],[Javni doprinos korisnika - HRK]]+Ugovori_OPULJP[[#This Row],[Privatni doprinos korisnika - HRK]]</f>
        <v>71458878.120000005</v>
      </c>
      <c r="U2856" s="17" t="s">
        <v>5816</v>
      </c>
      <c r="V2856" s="17" t="s">
        <v>8599</v>
      </c>
      <c r="W2856" s="41" t="s">
        <v>9912</v>
      </c>
      <c r="X2856" s="35" t="s">
        <v>9791</v>
      </c>
      <c r="Y2856" s="11"/>
    </row>
    <row r="2857" spans="1:25" ht="280.5" x14ac:dyDescent="0.2">
      <c r="A2857" s="33" t="s">
        <v>9913</v>
      </c>
      <c r="B2857" s="34" t="s">
        <v>9914</v>
      </c>
      <c r="C2857" s="35" t="s">
        <v>9915</v>
      </c>
      <c r="D2857" s="35" t="s">
        <v>9916</v>
      </c>
      <c r="E2857" s="17" t="s">
        <v>28</v>
      </c>
      <c r="F2857" s="37" t="s">
        <v>9917</v>
      </c>
      <c r="G2857" s="37" t="s">
        <v>9918</v>
      </c>
      <c r="H2857" s="19">
        <v>43091</v>
      </c>
      <c r="I2857" s="19">
        <v>44917</v>
      </c>
      <c r="J2857" s="19" t="str">
        <f ca="1">IF(Ugovori_OPULJP[[#This Row],[DATUM ZAVRŠETKA OPERACIJE]]&lt;TODAY(),"završen","u provedbi")</f>
        <v>u provedbi</v>
      </c>
      <c r="K2857" s="18" t="s">
        <v>30</v>
      </c>
      <c r="L2857" s="18" t="s">
        <v>31</v>
      </c>
      <c r="M2857" s="42">
        <v>0.85</v>
      </c>
      <c r="N2857" s="42">
        <v>0.15</v>
      </c>
      <c r="O2857" s="27">
        <f>Ugovori_OPULJP[[#This Row],[Bespovratna sredstva - Ukupno (EU+Nac) HRK
= Ukupna ugovorena vrijednost bespovratnih sredstava]]*Ugovori_OPULJP[[#This Row],[EU STOPA SUFINANCIRANJA %
EU CO-FINANCING RATE %]]</f>
        <v>8416392.1384999994</v>
      </c>
      <c r="P2857" s="27">
        <f>Ugovori_OPULJP[[#This Row],[Bespovratna sredstva - Ukupno (EU+Nac) HRK
= Ukupna ugovorena vrijednost bespovratnih sredstava]]*Ugovori_OPULJP[[#This Row],[STOPA NACIONALNOG SUFINANCIRANJA %]]</f>
        <v>1485245.6714999999</v>
      </c>
      <c r="Q2857" s="27">
        <v>9901637.8100000005</v>
      </c>
      <c r="R2857" s="27">
        <v>0</v>
      </c>
      <c r="S2857" s="27">
        <v>0</v>
      </c>
      <c r="T2857" s="20">
        <f>Ugovori_OPULJP[[#This Row],[Bespovratna sredstva - Ukupno (EU+Nac) HRK
= Ukupna ugovorena vrijednost bespovratnih sredstava]]+Ugovori_OPULJP[[#This Row],[Javni doprinos korisnika - HRK]]+Ugovori_OPULJP[[#This Row],[Privatni doprinos korisnika - HRK]]</f>
        <v>9901637.8100000005</v>
      </c>
      <c r="U2857" s="17" t="s">
        <v>32</v>
      </c>
      <c r="V2857" s="17" t="s">
        <v>29</v>
      </c>
      <c r="W2857" s="41" t="s">
        <v>9919</v>
      </c>
      <c r="X2857" s="35" t="s">
        <v>9920</v>
      </c>
      <c r="Y2857" s="11"/>
    </row>
    <row r="2858" spans="1:25" ht="280.5" x14ac:dyDescent="0.2">
      <c r="A2858" s="33" t="s">
        <v>9921</v>
      </c>
      <c r="B2858" s="34" t="s">
        <v>9914</v>
      </c>
      <c r="C2858" s="35" t="s">
        <v>9915</v>
      </c>
      <c r="D2858" s="35" t="s">
        <v>9922</v>
      </c>
      <c r="E2858" s="17" t="s">
        <v>28</v>
      </c>
      <c r="F2858" s="37" t="s">
        <v>9922</v>
      </c>
      <c r="G2858" s="37" t="s">
        <v>9923</v>
      </c>
      <c r="H2858" s="19">
        <v>43164</v>
      </c>
      <c r="I2858" s="19">
        <v>44291</v>
      </c>
      <c r="J2858" s="19" t="str">
        <f ca="1">IF(Ugovori_OPULJP[[#This Row],[DATUM ZAVRŠETKA OPERACIJE]]&lt;TODAY(),"završen","u provedbi")</f>
        <v>završen</v>
      </c>
      <c r="K2858" s="18" t="s">
        <v>30</v>
      </c>
      <c r="L2858" s="18" t="s">
        <v>31</v>
      </c>
      <c r="M2858" s="42">
        <v>0.85</v>
      </c>
      <c r="N2858" s="42">
        <v>0.15</v>
      </c>
      <c r="O2858" s="27">
        <f>Ugovori_OPULJP[[#This Row],[Bespovratna sredstva - Ukupno (EU+Nac) HRK
= Ukupna ugovorena vrijednost bespovratnih sredstava]]*Ugovori_OPULJP[[#This Row],[EU STOPA SUFINANCIRANJA %
EU CO-FINANCING RATE %]]</f>
        <v>12241388.049999999</v>
      </c>
      <c r="P2858" s="27">
        <f>Ugovori_OPULJP[[#This Row],[Bespovratna sredstva - Ukupno (EU+Nac) HRK
= Ukupna ugovorena vrijednost bespovratnih sredstava]]*Ugovori_OPULJP[[#This Row],[STOPA NACIONALNOG SUFINANCIRANJA %]]</f>
        <v>2160244.9499999997</v>
      </c>
      <c r="Q2858" s="27">
        <v>14401633</v>
      </c>
      <c r="R2858" s="27">
        <v>0</v>
      </c>
      <c r="S2858" s="27">
        <v>0</v>
      </c>
      <c r="T2858" s="20">
        <f>Ugovori_OPULJP[[#This Row],[Bespovratna sredstva - Ukupno (EU+Nac) HRK
= Ukupna ugovorena vrijednost bespovratnih sredstava]]+Ugovori_OPULJP[[#This Row],[Javni doprinos korisnika - HRK]]+Ugovori_OPULJP[[#This Row],[Privatni doprinos korisnika - HRK]]</f>
        <v>14401633</v>
      </c>
      <c r="U2858" s="17" t="s">
        <v>32</v>
      </c>
      <c r="V2858" s="17" t="s">
        <v>29</v>
      </c>
      <c r="W2858" s="41" t="s">
        <v>9924</v>
      </c>
      <c r="X2858" s="35" t="s">
        <v>9920</v>
      </c>
      <c r="Y2858" s="11"/>
    </row>
    <row r="2859" spans="1:25" ht="267.75" x14ac:dyDescent="0.2">
      <c r="A2859" s="33" t="s">
        <v>9925</v>
      </c>
      <c r="B2859" s="34" t="s">
        <v>9914</v>
      </c>
      <c r="C2859" s="35" t="s">
        <v>9915</v>
      </c>
      <c r="D2859" s="35" t="s">
        <v>9926</v>
      </c>
      <c r="E2859" s="17" t="s">
        <v>28</v>
      </c>
      <c r="F2859" s="37" t="s">
        <v>9926</v>
      </c>
      <c r="G2859" s="37" t="s">
        <v>9927</v>
      </c>
      <c r="H2859" s="19">
        <v>43280</v>
      </c>
      <c r="I2859" s="19">
        <v>44164</v>
      </c>
      <c r="J2859" s="19" t="str">
        <f ca="1">IF(Ugovori_OPULJP[[#This Row],[DATUM ZAVRŠETKA OPERACIJE]]&lt;TODAY(),"završen","u provedbi")</f>
        <v>završen</v>
      </c>
      <c r="K2859" s="18" t="s">
        <v>30</v>
      </c>
      <c r="L2859" s="18" t="s">
        <v>31</v>
      </c>
      <c r="M2859" s="42">
        <v>0.85</v>
      </c>
      <c r="N2859" s="42">
        <v>0.15</v>
      </c>
      <c r="O2859" s="27">
        <f>Ugovori_OPULJP[[#This Row],[Bespovratna sredstva - Ukupno (EU+Nac) HRK
= Ukupna ugovorena vrijednost bespovratnih sredstava]]*Ugovori_OPULJP[[#This Row],[EU STOPA SUFINANCIRANJA %
EU CO-FINANCING RATE %]]</f>
        <v>5819807.2000000002</v>
      </c>
      <c r="P2859" s="27">
        <f>Ugovori_OPULJP[[#This Row],[Bespovratna sredstva - Ukupno (EU+Nac) HRK
= Ukupna ugovorena vrijednost bespovratnih sredstava]]*Ugovori_OPULJP[[#This Row],[STOPA NACIONALNOG SUFINANCIRANJA %]]</f>
        <v>1027024.7999999999</v>
      </c>
      <c r="Q2859" s="27">
        <v>6846832</v>
      </c>
      <c r="R2859" s="27">
        <v>0</v>
      </c>
      <c r="S2859" s="27">
        <v>0</v>
      </c>
      <c r="T2859" s="20">
        <f>Ugovori_OPULJP[[#This Row],[Bespovratna sredstva - Ukupno (EU+Nac) HRK
= Ukupna ugovorena vrijednost bespovratnih sredstava]]+Ugovori_OPULJP[[#This Row],[Javni doprinos korisnika - HRK]]+Ugovori_OPULJP[[#This Row],[Privatni doprinos korisnika - HRK]]</f>
        <v>6846832</v>
      </c>
      <c r="U2859" s="17" t="s">
        <v>32</v>
      </c>
      <c r="V2859" s="17" t="s">
        <v>29</v>
      </c>
      <c r="W2859" s="41" t="s">
        <v>9928</v>
      </c>
      <c r="X2859" s="35" t="s">
        <v>9920</v>
      </c>
      <c r="Y2859" s="11"/>
    </row>
    <row r="2860" spans="1:25" ht="242.25" x14ac:dyDescent="0.2">
      <c r="A2860" s="33" t="s">
        <v>9929</v>
      </c>
      <c r="B2860" s="34" t="s">
        <v>9914</v>
      </c>
      <c r="C2860" s="35" t="s">
        <v>9915</v>
      </c>
      <c r="D2860" s="35" t="s">
        <v>9930</v>
      </c>
      <c r="E2860" s="17" t="s">
        <v>28</v>
      </c>
      <c r="F2860" s="37" t="s">
        <v>9930</v>
      </c>
      <c r="G2860" s="37" t="s">
        <v>9931</v>
      </c>
      <c r="H2860" s="19">
        <v>42920</v>
      </c>
      <c r="I2860" s="19">
        <v>44659</v>
      </c>
      <c r="J2860" s="19" t="str">
        <f ca="1">IF(Ugovori_OPULJP[[#This Row],[DATUM ZAVRŠETKA OPERACIJE]]&lt;TODAY(),"završen","u provedbi")</f>
        <v>završen</v>
      </c>
      <c r="K2860" s="18" t="s">
        <v>30</v>
      </c>
      <c r="L2860" s="18" t="s">
        <v>31</v>
      </c>
      <c r="M2860" s="42">
        <v>0.85</v>
      </c>
      <c r="N2860" s="42">
        <v>0.15</v>
      </c>
      <c r="O2860" s="27">
        <f>Ugovori_OPULJP[[#This Row],[Bespovratna sredstva - Ukupno (EU+Nac) HRK
= Ukupna ugovorena vrijednost bespovratnih sredstava]]*Ugovori_OPULJP[[#This Row],[EU STOPA SUFINANCIRANJA %
EU CO-FINANCING RATE %]]</f>
        <v>1542146.602</v>
      </c>
      <c r="P2860" s="27">
        <f>Ugovori_OPULJP[[#This Row],[Bespovratna sredstva - Ukupno (EU+Nac) HRK
= Ukupna ugovorena vrijednost bespovratnih sredstava]]*Ugovori_OPULJP[[#This Row],[STOPA NACIONALNOG SUFINANCIRANJA %]]</f>
        <v>272143.51799999998</v>
      </c>
      <c r="Q2860" s="27">
        <v>1814290.12</v>
      </c>
      <c r="R2860" s="27">
        <v>0</v>
      </c>
      <c r="S2860" s="27">
        <v>0</v>
      </c>
      <c r="T2860" s="20">
        <f>Ugovori_OPULJP[[#This Row],[Bespovratna sredstva - Ukupno (EU+Nac) HRK
= Ukupna ugovorena vrijednost bespovratnih sredstava]]+Ugovori_OPULJP[[#This Row],[Javni doprinos korisnika - HRK]]+Ugovori_OPULJP[[#This Row],[Privatni doprinos korisnika - HRK]]</f>
        <v>1814290.12</v>
      </c>
      <c r="U2860" s="17" t="s">
        <v>32</v>
      </c>
      <c r="V2860" s="17" t="s">
        <v>29</v>
      </c>
      <c r="W2860" s="41" t="s">
        <v>9932</v>
      </c>
      <c r="X2860" s="35" t="s">
        <v>9920</v>
      </c>
      <c r="Y2860" s="11"/>
    </row>
    <row r="2861" spans="1:25" ht="267.75" x14ac:dyDescent="0.2">
      <c r="A2861" s="33" t="s">
        <v>9933</v>
      </c>
      <c r="B2861" s="34" t="s">
        <v>9914</v>
      </c>
      <c r="C2861" s="35" t="s">
        <v>9915</v>
      </c>
      <c r="D2861" s="35" t="s">
        <v>9934</v>
      </c>
      <c r="E2861" s="17" t="s">
        <v>28</v>
      </c>
      <c r="F2861" s="37" t="s">
        <v>9934</v>
      </c>
      <c r="G2861" s="37" t="s">
        <v>9931</v>
      </c>
      <c r="H2861" s="19">
        <v>43132</v>
      </c>
      <c r="I2861" s="19">
        <v>44628</v>
      </c>
      <c r="J2861" s="19" t="str">
        <f ca="1">IF(Ugovori_OPULJP[[#This Row],[DATUM ZAVRŠETKA OPERACIJE]]&lt;TODAY(),"završen","u provedbi")</f>
        <v>završen</v>
      </c>
      <c r="K2861" s="18" t="s">
        <v>30</v>
      </c>
      <c r="L2861" s="18" t="s">
        <v>31</v>
      </c>
      <c r="M2861" s="42">
        <v>0.85</v>
      </c>
      <c r="N2861" s="42">
        <v>0.15</v>
      </c>
      <c r="O2861" s="27">
        <f>Ugovori_OPULJP[[#This Row],[Bespovratna sredstva - Ukupno (EU+Nac) HRK
= Ukupna ugovorena vrijednost bespovratnih sredstava]]*Ugovori_OPULJP[[#This Row],[EU STOPA SUFINANCIRANJA %
EU CO-FINANCING RATE %]]</f>
        <v>1510810.077</v>
      </c>
      <c r="P2861" s="27">
        <f>Ugovori_OPULJP[[#This Row],[Bespovratna sredstva - Ukupno (EU+Nac) HRK
= Ukupna ugovorena vrijednost bespovratnih sredstava]]*Ugovori_OPULJP[[#This Row],[STOPA NACIONALNOG SUFINANCIRANJA %]]</f>
        <v>266613.54300000001</v>
      </c>
      <c r="Q2861" s="27">
        <v>1777423.62</v>
      </c>
      <c r="R2861" s="27">
        <v>0</v>
      </c>
      <c r="S2861" s="27">
        <v>0</v>
      </c>
      <c r="T2861" s="20">
        <f>Ugovori_OPULJP[[#This Row],[Bespovratna sredstva - Ukupno (EU+Nac) HRK
= Ukupna ugovorena vrijednost bespovratnih sredstava]]+Ugovori_OPULJP[[#This Row],[Javni doprinos korisnika - HRK]]+Ugovori_OPULJP[[#This Row],[Privatni doprinos korisnika - HRK]]</f>
        <v>1777423.62</v>
      </c>
      <c r="U2861" s="17" t="s">
        <v>32</v>
      </c>
      <c r="V2861" s="17" t="s">
        <v>29</v>
      </c>
      <c r="W2861" s="41" t="s">
        <v>9935</v>
      </c>
      <c r="X2861" s="35" t="s">
        <v>9920</v>
      </c>
      <c r="Y2861" s="11"/>
    </row>
    <row r="2862" spans="1:25" ht="191.25" x14ac:dyDescent="0.2">
      <c r="A2862" s="33" t="s">
        <v>9936</v>
      </c>
      <c r="B2862" s="34" t="s">
        <v>9914</v>
      </c>
      <c r="C2862" s="35" t="s">
        <v>9915</v>
      </c>
      <c r="D2862" s="35" t="s">
        <v>9937</v>
      </c>
      <c r="E2862" s="17" t="s">
        <v>28</v>
      </c>
      <c r="F2862" s="37" t="s">
        <v>12955</v>
      </c>
      <c r="G2862" s="37" t="s">
        <v>9938</v>
      </c>
      <c r="H2862" s="19">
        <v>43122</v>
      </c>
      <c r="I2862" s="19">
        <v>44948</v>
      </c>
      <c r="J2862" s="19" t="str">
        <f ca="1">IF(Ugovori_OPULJP[[#This Row],[DATUM ZAVRŠETKA OPERACIJE]]&lt;TODAY(),"završen","u provedbi")</f>
        <v>u provedbi</v>
      </c>
      <c r="K2862" s="18" t="s">
        <v>30</v>
      </c>
      <c r="L2862" s="18" t="s">
        <v>31</v>
      </c>
      <c r="M2862" s="42">
        <v>0.85</v>
      </c>
      <c r="N2862" s="42">
        <v>0.15</v>
      </c>
      <c r="O2862" s="27">
        <f>Ugovori_OPULJP[[#This Row],[Bespovratna sredstva - Ukupno (EU+Nac) HRK
= Ukupna ugovorena vrijednost bespovratnih sredstava]]*Ugovori_OPULJP[[#This Row],[EU STOPA SUFINANCIRANJA %
EU CO-FINANCING RATE %]]</f>
        <v>10927706.190499999</v>
      </c>
      <c r="P2862" s="27">
        <f>Ugovori_OPULJP[[#This Row],[Bespovratna sredstva - Ukupno (EU+Nac) HRK
= Ukupna ugovorena vrijednost bespovratnih sredstava]]*Ugovori_OPULJP[[#This Row],[STOPA NACIONALNOG SUFINANCIRANJA %]]</f>
        <v>1928418.7394999999</v>
      </c>
      <c r="Q2862" s="27">
        <v>12856124.93</v>
      </c>
      <c r="R2862" s="27">
        <v>0</v>
      </c>
      <c r="S2862" s="27">
        <v>0</v>
      </c>
      <c r="T2862" s="20">
        <f>Ugovori_OPULJP[[#This Row],[Bespovratna sredstva - Ukupno (EU+Nac) HRK
= Ukupna ugovorena vrijednost bespovratnih sredstava]]+Ugovori_OPULJP[[#This Row],[Javni doprinos korisnika - HRK]]+Ugovori_OPULJP[[#This Row],[Privatni doprinos korisnika - HRK]]</f>
        <v>12856124.93</v>
      </c>
      <c r="U2862" s="17" t="s">
        <v>32</v>
      </c>
      <c r="V2862" s="17" t="s">
        <v>29</v>
      </c>
      <c r="W2862" s="41" t="s">
        <v>9939</v>
      </c>
      <c r="X2862" s="35" t="s">
        <v>9920</v>
      </c>
      <c r="Y2862" s="11"/>
    </row>
    <row r="2863" spans="1:25" ht="216.75" x14ac:dyDescent="0.2">
      <c r="A2863" s="33" t="s">
        <v>9940</v>
      </c>
      <c r="B2863" s="34" t="s">
        <v>9914</v>
      </c>
      <c r="C2863" s="35" t="s">
        <v>9915</v>
      </c>
      <c r="D2863" s="35" t="s">
        <v>9941</v>
      </c>
      <c r="E2863" s="17" t="s">
        <v>28</v>
      </c>
      <c r="F2863" s="37" t="s">
        <v>9941</v>
      </c>
      <c r="G2863" s="37" t="s">
        <v>9942</v>
      </c>
      <c r="H2863" s="19">
        <v>43151</v>
      </c>
      <c r="I2863" s="19">
        <v>45097</v>
      </c>
      <c r="J2863" s="19" t="str">
        <f ca="1">IF(Ugovori_OPULJP[[#This Row],[DATUM ZAVRŠETKA OPERACIJE]]&lt;TODAY(),"završen","u provedbi")</f>
        <v>u provedbi</v>
      </c>
      <c r="K2863" s="18" t="s">
        <v>30</v>
      </c>
      <c r="L2863" s="18" t="s">
        <v>31</v>
      </c>
      <c r="M2863" s="42">
        <v>0.85</v>
      </c>
      <c r="N2863" s="42">
        <v>0.15</v>
      </c>
      <c r="O2863" s="27">
        <f>Ugovori_OPULJP[[#This Row],[Bespovratna sredstva - Ukupno (EU+Nac) HRK
= Ukupna ugovorena vrijednost bespovratnih sredstava]]*Ugovori_OPULJP[[#This Row],[EU STOPA SUFINANCIRANJA %
EU CO-FINANCING RATE %]]</f>
        <v>34445572.167499997</v>
      </c>
      <c r="P2863" s="27">
        <f>Ugovori_OPULJP[[#This Row],[Bespovratna sredstva - Ukupno (EU+Nac) HRK
= Ukupna ugovorena vrijednost bespovratnih sredstava]]*Ugovori_OPULJP[[#This Row],[STOPA NACIONALNOG SUFINANCIRANJA %]]</f>
        <v>6078630.3824999994</v>
      </c>
      <c r="Q2863" s="27">
        <v>40524202.549999997</v>
      </c>
      <c r="R2863" s="27">
        <v>0</v>
      </c>
      <c r="S2863" s="27">
        <v>0</v>
      </c>
      <c r="T2863" s="20">
        <f>Ugovori_OPULJP[[#This Row],[Bespovratna sredstva - Ukupno (EU+Nac) HRK
= Ukupna ugovorena vrijednost bespovratnih sredstava]]+Ugovori_OPULJP[[#This Row],[Javni doprinos korisnika - HRK]]+Ugovori_OPULJP[[#This Row],[Privatni doprinos korisnika - HRK]]</f>
        <v>40524202.549999997</v>
      </c>
      <c r="U2863" s="17" t="s">
        <v>32</v>
      </c>
      <c r="V2863" s="17" t="s">
        <v>29</v>
      </c>
      <c r="W2863" s="41" t="s">
        <v>9943</v>
      </c>
      <c r="X2863" s="35" t="s">
        <v>9920</v>
      </c>
      <c r="Y2863" s="11"/>
    </row>
    <row r="2864" spans="1:25" ht="293.25" x14ac:dyDescent="0.2">
      <c r="A2864" s="33" t="s">
        <v>9944</v>
      </c>
      <c r="B2864" s="34" t="s">
        <v>9914</v>
      </c>
      <c r="C2864" s="35" t="s">
        <v>9915</v>
      </c>
      <c r="D2864" s="35" t="s">
        <v>9945</v>
      </c>
      <c r="E2864" s="17" t="s">
        <v>28</v>
      </c>
      <c r="F2864" s="37" t="s">
        <v>9945</v>
      </c>
      <c r="G2864" s="37" t="s">
        <v>9942</v>
      </c>
      <c r="H2864" s="19">
        <v>43151</v>
      </c>
      <c r="I2864" s="19">
        <v>44977</v>
      </c>
      <c r="J2864" s="19" t="str">
        <f ca="1">IF(Ugovori_OPULJP[[#This Row],[DATUM ZAVRŠETKA OPERACIJE]]&lt;TODAY(),"završen","u provedbi")</f>
        <v>u provedbi</v>
      </c>
      <c r="K2864" s="18" t="s">
        <v>30</v>
      </c>
      <c r="L2864" s="18" t="s">
        <v>31</v>
      </c>
      <c r="M2864" s="42">
        <v>0.85</v>
      </c>
      <c r="N2864" s="42">
        <v>0.15</v>
      </c>
      <c r="O2864" s="27">
        <f>Ugovori_OPULJP[[#This Row],[Bespovratna sredstva - Ukupno (EU+Nac) HRK
= Ukupna ugovorena vrijednost bespovratnih sredstava]]*Ugovori_OPULJP[[#This Row],[EU STOPA SUFINANCIRANJA %
EU CO-FINANCING RATE %]]</f>
        <v>11128213.523499999</v>
      </c>
      <c r="P2864" s="27">
        <f>Ugovori_OPULJP[[#This Row],[Bespovratna sredstva - Ukupno (EU+Nac) HRK
= Ukupna ugovorena vrijednost bespovratnih sredstava]]*Ugovori_OPULJP[[#This Row],[STOPA NACIONALNOG SUFINANCIRANJA %]]</f>
        <v>1963802.3865</v>
      </c>
      <c r="Q2864" s="27">
        <v>13092015.91</v>
      </c>
      <c r="R2864" s="27">
        <v>0</v>
      </c>
      <c r="S2864" s="27">
        <v>0</v>
      </c>
      <c r="T2864" s="20">
        <f>Ugovori_OPULJP[[#This Row],[Bespovratna sredstva - Ukupno (EU+Nac) HRK
= Ukupna ugovorena vrijednost bespovratnih sredstava]]+Ugovori_OPULJP[[#This Row],[Javni doprinos korisnika - HRK]]+Ugovori_OPULJP[[#This Row],[Privatni doprinos korisnika - HRK]]</f>
        <v>13092015.91</v>
      </c>
      <c r="U2864" s="17" t="s">
        <v>32</v>
      </c>
      <c r="V2864" s="17" t="s">
        <v>29</v>
      </c>
      <c r="W2864" s="41" t="s">
        <v>9946</v>
      </c>
      <c r="X2864" s="35" t="s">
        <v>9920</v>
      </c>
      <c r="Y2864" s="11"/>
    </row>
    <row r="2865" spans="1:25" ht="242.25" x14ac:dyDescent="0.2">
      <c r="A2865" s="33" t="s">
        <v>9947</v>
      </c>
      <c r="B2865" s="34" t="s">
        <v>9914</v>
      </c>
      <c r="C2865" s="35" t="s">
        <v>9915</v>
      </c>
      <c r="D2865" s="35" t="s">
        <v>9948</v>
      </c>
      <c r="E2865" s="17" t="s">
        <v>28</v>
      </c>
      <c r="F2865" s="37" t="s">
        <v>9948</v>
      </c>
      <c r="G2865" s="37" t="s">
        <v>9949</v>
      </c>
      <c r="H2865" s="19">
        <v>43178</v>
      </c>
      <c r="I2865" s="19">
        <v>43543</v>
      </c>
      <c r="J2865" s="19" t="str">
        <f ca="1">IF(Ugovori_OPULJP[[#This Row],[DATUM ZAVRŠETKA OPERACIJE]]&lt;TODAY(),"završen","u provedbi")</f>
        <v>završen</v>
      </c>
      <c r="K2865" s="18" t="s">
        <v>30</v>
      </c>
      <c r="L2865" s="18" t="s">
        <v>31</v>
      </c>
      <c r="M2865" s="42">
        <v>0.85</v>
      </c>
      <c r="N2865" s="42">
        <v>0.15</v>
      </c>
      <c r="O2865" s="27">
        <f>Ugovori_OPULJP[[#This Row],[Bespovratna sredstva - Ukupno (EU+Nac) HRK
= Ukupna ugovorena vrijednost bespovratnih sredstava]]*Ugovori_OPULJP[[#This Row],[EU STOPA SUFINANCIRANJA %
EU CO-FINANCING RATE %]]</f>
        <v>509933.7</v>
      </c>
      <c r="P2865" s="27">
        <f>Ugovori_OPULJP[[#This Row],[Bespovratna sredstva - Ukupno (EU+Nac) HRK
= Ukupna ugovorena vrijednost bespovratnih sredstava]]*Ugovori_OPULJP[[#This Row],[STOPA NACIONALNOG SUFINANCIRANJA %]]</f>
        <v>89988.3</v>
      </c>
      <c r="Q2865" s="27">
        <v>599922</v>
      </c>
      <c r="R2865" s="27">
        <v>0</v>
      </c>
      <c r="S2865" s="27">
        <v>0</v>
      </c>
      <c r="T2865" s="20">
        <f>Ugovori_OPULJP[[#This Row],[Bespovratna sredstva - Ukupno (EU+Nac) HRK
= Ukupna ugovorena vrijednost bespovratnih sredstava]]+Ugovori_OPULJP[[#This Row],[Javni doprinos korisnika - HRK]]+Ugovori_OPULJP[[#This Row],[Privatni doprinos korisnika - HRK]]</f>
        <v>599922</v>
      </c>
      <c r="U2865" s="17" t="s">
        <v>32</v>
      </c>
      <c r="V2865" s="17" t="s">
        <v>29</v>
      </c>
      <c r="W2865" s="41" t="s">
        <v>9950</v>
      </c>
      <c r="X2865" s="35" t="s">
        <v>9920</v>
      </c>
      <c r="Y2865" s="11"/>
    </row>
    <row r="2866" spans="1:25" ht="267.75" x14ac:dyDescent="0.2">
      <c r="A2866" s="33" t="s">
        <v>9951</v>
      </c>
      <c r="B2866" s="34" t="s">
        <v>9914</v>
      </c>
      <c r="C2866" s="35" t="s">
        <v>9915</v>
      </c>
      <c r="D2866" s="35" t="s">
        <v>9952</v>
      </c>
      <c r="E2866" s="17" t="s">
        <v>28</v>
      </c>
      <c r="F2866" s="37" t="s">
        <v>9952</v>
      </c>
      <c r="G2866" s="37" t="s">
        <v>9953</v>
      </c>
      <c r="H2866" s="19">
        <v>43173</v>
      </c>
      <c r="I2866" s="19">
        <v>44453</v>
      </c>
      <c r="J2866" s="19" t="str">
        <f ca="1">IF(Ugovori_OPULJP[[#This Row],[DATUM ZAVRŠETKA OPERACIJE]]&lt;TODAY(),"završen","u provedbi")</f>
        <v>završen</v>
      </c>
      <c r="K2866" s="18" t="s">
        <v>30</v>
      </c>
      <c r="L2866" s="18" t="s">
        <v>31</v>
      </c>
      <c r="M2866" s="42">
        <v>0.85</v>
      </c>
      <c r="N2866" s="42">
        <v>0.15</v>
      </c>
      <c r="O2866" s="27">
        <f>Ugovori_OPULJP[[#This Row],[Bespovratna sredstva - Ukupno (EU+Nac) HRK
= Ukupna ugovorena vrijednost bespovratnih sredstava]]*Ugovori_OPULJP[[#This Row],[EU STOPA SUFINANCIRANJA %
EU CO-FINANCING RATE %]]</f>
        <v>3374186.0694999998</v>
      </c>
      <c r="P2866" s="27">
        <f>Ugovori_OPULJP[[#This Row],[Bespovratna sredstva - Ukupno (EU+Nac) HRK
= Ukupna ugovorena vrijednost bespovratnih sredstava]]*Ugovori_OPULJP[[#This Row],[STOPA NACIONALNOG SUFINANCIRANJA %]]</f>
        <v>595444.60049999994</v>
      </c>
      <c r="Q2866" s="27">
        <v>3969630.67</v>
      </c>
      <c r="R2866" s="27">
        <v>0</v>
      </c>
      <c r="S2866" s="27">
        <v>0</v>
      </c>
      <c r="T2866" s="20">
        <f>Ugovori_OPULJP[[#This Row],[Bespovratna sredstva - Ukupno (EU+Nac) HRK
= Ukupna ugovorena vrijednost bespovratnih sredstava]]+Ugovori_OPULJP[[#This Row],[Javni doprinos korisnika - HRK]]+Ugovori_OPULJP[[#This Row],[Privatni doprinos korisnika - HRK]]</f>
        <v>3969630.67</v>
      </c>
      <c r="U2866" s="17" t="s">
        <v>32</v>
      </c>
      <c r="V2866" s="17" t="s">
        <v>29</v>
      </c>
      <c r="W2866" s="41" t="s">
        <v>9954</v>
      </c>
      <c r="X2866" s="35" t="s">
        <v>9920</v>
      </c>
      <c r="Y2866" s="11"/>
    </row>
    <row r="2867" spans="1:25" ht="293.25" x14ac:dyDescent="0.2">
      <c r="A2867" s="33" t="s">
        <v>9955</v>
      </c>
      <c r="B2867" s="34" t="s">
        <v>9914</v>
      </c>
      <c r="C2867" s="35" t="s">
        <v>9915</v>
      </c>
      <c r="D2867" s="35" t="s">
        <v>9956</v>
      </c>
      <c r="E2867" s="17" t="s">
        <v>28</v>
      </c>
      <c r="F2867" s="37" t="s">
        <v>9956</v>
      </c>
      <c r="G2867" s="37" t="s">
        <v>9953</v>
      </c>
      <c r="H2867" s="19">
        <v>43173</v>
      </c>
      <c r="I2867" s="19">
        <v>45260</v>
      </c>
      <c r="J2867" s="19" t="str">
        <f ca="1">IF(Ugovori_OPULJP[[#This Row],[DATUM ZAVRŠETKA OPERACIJE]]&lt;TODAY(),"završen","u provedbi")</f>
        <v>u provedbi</v>
      </c>
      <c r="K2867" s="18" t="s">
        <v>30</v>
      </c>
      <c r="L2867" s="18" t="s">
        <v>31</v>
      </c>
      <c r="M2867" s="42">
        <v>0.85</v>
      </c>
      <c r="N2867" s="42">
        <v>0.15</v>
      </c>
      <c r="O2867" s="27">
        <f>Ugovori_OPULJP[[#This Row],[Bespovratna sredstva - Ukupno (EU+Nac) HRK
= Ukupna ugovorena vrijednost bespovratnih sredstava]]*Ugovori_OPULJP[[#This Row],[EU STOPA SUFINANCIRANJA %
EU CO-FINANCING RATE %]]</f>
        <v>3394462.76</v>
      </c>
      <c r="P2867" s="27">
        <f>Ugovori_OPULJP[[#This Row],[Bespovratna sredstva - Ukupno (EU+Nac) HRK
= Ukupna ugovorena vrijednost bespovratnih sredstava]]*Ugovori_OPULJP[[#This Row],[STOPA NACIONALNOG SUFINANCIRANJA %]]</f>
        <v>599022.84</v>
      </c>
      <c r="Q2867" s="27">
        <v>3993485.6</v>
      </c>
      <c r="R2867" s="27">
        <v>0</v>
      </c>
      <c r="S2867" s="27">
        <v>0</v>
      </c>
      <c r="T2867" s="20">
        <f>Ugovori_OPULJP[[#This Row],[Bespovratna sredstva - Ukupno (EU+Nac) HRK
= Ukupna ugovorena vrijednost bespovratnih sredstava]]+Ugovori_OPULJP[[#This Row],[Javni doprinos korisnika - HRK]]+Ugovori_OPULJP[[#This Row],[Privatni doprinos korisnika - HRK]]</f>
        <v>3993485.6</v>
      </c>
      <c r="U2867" s="17" t="s">
        <v>32</v>
      </c>
      <c r="V2867" s="17" t="s">
        <v>29</v>
      </c>
      <c r="W2867" s="41" t="s">
        <v>9957</v>
      </c>
      <c r="X2867" s="35" t="s">
        <v>9920</v>
      </c>
      <c r="Y2867" s="11"/>
    </row>
    <row r="2868" spans="1:25" ht="216.75" x14ac:dyDescent="0.2">
      <c r="A2868" s="33" t="s">
        <v>9958</v>
      </c>
      <c r="B2868" s="34" t="s">
        <v>9914</v>
      </c>
      <c r="C2868" s="35" t="s">
        <v>9915</v>
      </c>
      <c r="D2868" s="35" t="s">
        <v>9959</v>
      </c>
      <c r="E2868" s="17" t="s">
        <v>28</v>
      </c>
      <c r="F2868" s="37" t="s">
        <v>9959</v>
      </c>
      <c r="G2868" s="37" t="s">
        <v>12972</v>
      </c>
      <c r="H2868" s="19">
        <v>41640</v>
      </c>
      <c r="I2868" s="19">
        <v>43374</v>
      </c>
      <c r="J2868" s="19" t="str">
        <f ca="1">IF(Ugovori_OPULJP[[#This Row],[DATUM ZAVRŠETKA OPERACIJE]]&lt;TODAY(),"završen","u provedbi")</f>
        <v>završen</v>
      </c>
      <c r="K2868" s="18" t="s">
        <v>30</v>
      </c>
      <c r="L2868" s="18" t="s">
        <v>31</v>
      </c>
      <c r="M2868" s="42">
        <v>0.85</v>
      </c>
      <c r="N2868" s="42">
        <v>0.15</v>
      </c>
      <c r="O2868" s="27">
        <f>Ugovori_OPULJP[[#This Row],[Bespovratna sredstva - Ukupno (EU+Nac) HRK
= Ukupna ugovorena vrijednost bespovratnih sredstava]]*Ugovori_OPULJP[[#This Row],[EU STOPA SUFINANCIRANJA %
EU CO-FINANCING RATE %]]</f>
        <v>19706399.600499999</v>
      </c>
      <c r="P2868" s="27">
        <f>Ugovori_OPULJP[[#This Row],[Bespovratna sredstva - Ukupno (EU+Nac) HRK
= Ukupna ugovorena vrijednost bespovratnih sredstava]]*Ugovori_OPULJP[[#This Row],[STOPA NACIONALNOG SUFINANCIRANJA %]]</f>
        <v>3477599.9295000001</v>
      </c>
      <c r="Q2868" s="27">
        <v>23183999.530000001</v>
      </c>
      <c r="R2868" s="27">
        <v>0</v>
      </c>
      <c r="S2868" s="27">
        <v>0</v>
      </c>
      <c r="T2868" s="20">
        <f>Ugovori_OPULJP[[#This Row],[Bespovratna sredstva - Ukupno (EU+Nac) HRK
= Ukupna ugovorena vrijednost bespovratnih sredstava]]+Ugovori_OPULJP[[#This Row],[Javni doprinos korisnika - HRK]]+Ugovori_OPULJP[[#This Row],[Privatni doprinos korisnika - HRK]]</f>
        <v>23183999.530000001</v>
      </c>
      <c r="U2868" s="17" t="s">
        <v>32</v>
      </c>
      <c r="V2868" s="17" t="s">
        <v>29</v>
      </c>
      <c r="W2868" s="41" t="s">
        <v>9960</v>
      </c>
      <c r="X2868" s="35" t="s">
        <v>9920</v>
      </c>
      <c r="Y2868" s="11"/>
    </row>
    <row r="2869" spans="1:25" ht="280.5" x14ac:dyDescent="0.2">
      <c r="A2869" s="33" t="s">
        <v>9961</v>
      </c>
      <c r="B2869" s="34" t="s">
        <v>9914</v>
      </c>
      <c r="C2869" s="35" t="s">
        <v>9915</v>
      </c>
      <c r="D2869" s="35" t="s">
        <v>9962</v>
      </c>
      <c r="E2869" s="17" t="s">
        <v>28</v>
      </c>
      <c r="F2869" s="37" t="s">
        <v>9962</v>
      </c>
      <c r="G2869" s="37" t="s">
        <v>9963</v>
      </c>
      <c r="H2869" s="19">
        <v>43626</v>
      </c>
      <c r="I2869" s="19">
        <v>44237</v>
      </c>
      <c r="J2869" s="19" t="str">
        <f ca="1">IF(Ugovori_OPULJP[[#This Row],[DATUM ZAVRŠETKA OPERACIJE]]&lt;TODAY(),"završen","u provedbi")</f>
        <v>završen</v>
      </c>
      <c r="K2869" s="18" t="s">
        <v>9964</v>
      </c>
      <c r="L2869" s="18" t="s">
        <v>31</v>
      </c>
      <c r="M2869" s="42">
        <v>0.85</v>
      </c>
      <c r="N2869" s="42">
        <v>0.15</v>
      </c>
      <c r="O2869" s="27">
        <f>Ugovori_OPULJP[[#This Row],[Bespovratna sredstva - Ukupno (EU+Nac) HRK
= Ukupna ugovorena vrijednost bespovratnih sredstava]]*Ugovori_OPULJP[[#This Row],[EU STOPA SUFINANCIRANJA %
EU CO-FINANCING RATE %]]</f>
        <v>3211657.8584999996</v>
      </c>
      <c r="P2869" s="27">
        <f>Ugovori_OPULJP[[#This Row],[Bespovratna sredstva - Ukupno (EU+Nac) HRK
= Ukupna ugovorena vrijednost bespovratnih sredstava]]*Ugovori_OPULJP[[#This Row],[STOPA NACIONALNOG SUFINANCIRANJA %]]</f>
        <v>566763.15149999992</v>
      </c>
      <c r="Q2869" s="27">
        <v>3778421.01</v>
      </c>
      <c r="R2869" s="27">
        <v>0</v>
      </c>
      <c r="S2869" s="27">
        <v>0</v>
      </c>
      <c r="T2869" s="20">
        <f>Ugovori_OPULJP[[#This Row],[Bespovratna sredstva - Ukupno (EU+Nac) HRK
= Ukupna ugovorena vrijednost bespovratnih sredstava]]+Ugovori_OPULJP[[#This Row],[Javni doprinos korisnika - HRK]]+Ugovori_OPULJP[[#This Row],[Privatni doprinos korisnika - HRK]]</f>
        <v>3778421.01</v>
      </c>
      <c r="U2869" s="17" t="s">
        <v>32</v>
      </c>
      <c r="V2869" s="17" t="s">
        <v>29</v>
      </c>
      <c r="W2869" s="41" t="s">
        <v>9965</v>
      </c>
      <c r="X2869" s="35" t="s">
        <v>9920</v>
      </c>
      <c r="Y2869" s="11"/>
    </row>
    <row r="2870" spans="1:25" ht="229.5" x14ac:dyDescent="0.2">
      <c r="A2870" s="33" t="s">
        <v>9966</v>
      </c>
      <c r="B2870" s="34" t="s">
        <v>9914</v>
      </c>
      <c r="C2870" s="35" t="s">
        <v>9915</v>
      </c>
      <c r="D2870" s="35" t="s">
        <v>9967</v>
      </c>
      <c r="E2870" s="17" t="s">
        <v>28</v>
      </c>
      <c r="F2870" s="37" t="s">
        <v>9967</v>
      </c>
      <c r="G2870" s="37" t="s">
        <v>9963</v>
      </c>
      <c r="H2870" s="19">
        <v>43508</v>
      </c>
      <c r="I2870" s="19">
        <v>43873</v>
      </c>
      <c r="J2870" s="19" t="str">
        <f ca="1">IF(Ugovori_OPULJP[[#This Row],[DATUM ZAVRŠETKA OPERACIJE]]&lt;TODAY(),"završen","u provedbi")</f>
        <v>završen</v>
      </c>
      <c r="K2870" s="18" t="s">
        <v>31</v>
      </c>
      <c r="L2870" s="18" t="s">
        <v>31</v>
      </c>
      <c r="M2870" s="42">
        <v>0.85</v>
      </c>
      <c r="N2870" s="42">
        <v>0.15</v>
      </c>
      <c r="O2870" s="27">
        <f>Ugovori_OPULJP[[#This Row],[Bespovratna sredstva - Ukupno (EU+Nac) HRK
= Ukupna ugovorena vrijednost bespovratnih sredstava]]*Ugovori_OPULJP[[#This Row],[EU STOPA SUFINANCIRANJA %
EU CO-FINANCING RATE %]]</f>
        <v>969000</v>
      </c>
      <c r="P2870" s="27">
        <f>Ugovori_OPULJP[[#This Row],[Bespovratna sredstva - Ukupno (EU+Nac) HRK
= Ukupna ugovorena vrijednost bespovratnih sredstava]]*Ugovori_OPULJP[[#This Row],[STOPA NACIONALNOG SUFINANCIRANJA %]]</f>
        <v>171000</v>
      </c>
      <c r="Q2870" s="27">
        <v>1140000</v>
      </c>
      <c r="R2870" s="27">
        <v>0</v>
      </c>
      <c r="S2870" s="27">
        <v>0</v>
      </c>
      <c r="T2870" s="20">
        <f>Ugovori_OPULJP[[#This Row],[Bespovratna sredstva - Ukupno (EU+Nac) HRK
= Ukupna ugovorena vrijednost bespovratnih sredstava]]+Ugovori_OPULJP[[#This Row],[Javni doprinos korisnika - HRK]]+Ugovori_OPULJP[[#This Row],[Privatni doprinos korisnika - HRK]]</f>
        <v>1140000</v>
      </c>
      <c r="U2870" s="17" t="s">
        <v>32</v>
      </c>
      <c r="V2870" s="17" t="s">
        <v>29</v>
      </c>
      <c r="W2870" s="41" t="s">
        <v>9968</v>
      </c>
      <c r="X2870" s="35" t="s">
        <v>9920</v>
      </c>
      <c r="Y2870" s="11"/>
    </row>
    <row r="2871" spans="1:25" ht="293.25" x14ac:dyDescent="0.2">
      <c r="A2871" s="33" t="s">
        <v>9969</v>
      </c>
      <c r="B2871" s="34" t="s">
        <v>9914</v>
      </c>
      <c r="C2871" s="35" t="s">
        <v>9915</v>
      </c>
      <c r="D2871" s="35" t="s">
        <v>9970</v>
      </c>
      <c r="E2871" s="17" t="s">
        <v>28</v>
      </c>
      <c r="F2871" s="37" t="s">
        <v>9970</v>
      </c>
      <c r="G2871" s="37" t="s">
        <v>9963</v>
      </c>
      <c r="H2871" s="19">
        <v>43508</v>
      </c>
      <c r="I2871" s="46">
        <v>44359</v>
      </c>
      <c r="J2871" s="19" t="str">
        <f ca="1">IF(Ugovori_OPULJP[[#This Row],[DATUM ZAVRŠETKA OPERACIJE]]&lt;TODAY(),"završen","u provedbi")</f>
        <v>završen</v>
      </c>
      <c r="K2871" s="18" t="s">
        <v>674</v>
      </c>
      <c r="L2871" s="18" t="s">
        <v>31</v>
      </c>
      <c r="M2871" s="42">
        <v>0.85</v>
      </c>
      <c r="N2871" s="42">
        <v>0.15</v>
      </c>
      <c r="O2871" s="27">
        <f>Ugovori_OPULJP[[#This Row],[Bespovratna sredstva - Ukupno (EU+Nac) HRK
= Ukupna ugovorena vrijednost bespovratnih sredstava]]*Ugovori_OPULJP[[#This Row],[EU STOPA SUFINANCIRANJA %
EU CO-FINANCING RATE %]]</f>
        <v>590089.24399999995</v>
      </c>
      <c r="P2871" s="27">
        <f>Ugovori_OPULJP[[#This Row],[Bespovratna sredstva - Ukupno (EU+Nac) HRK
= Ukupna ugovorena vrijednost bespovratnih sredstava]]*Ugovori_OPULJP[[#This Row],[STOPA NACIONALNOG SUFINANCIRANJA %]]</f>
        <v>104133.39599999999</v>
      </c>
      <c r="Q2871" s="27">
        <v>694222.64</v>
      </c>
      <c r="R2871" s="27">
        <v>0</v>
      </c>
      <c r="S2871" s="27">
        <v>0</v>
      </c>
      <c r="T2871" s="20">
        <f>Ugovori_OPULJP[[#This Row],[Bespovratna sredstva - Ukupno (EU+Nac) HRK
= Ukupna ugovorena vrijednost bespovratnih sredstava]]+Ugovori_OPULJP[[#This Row],[Javni doprinos korisnika - HRK]]+Ugovori_OPULJP[[#This Row],[Privatni doprinos korisnika - HRK]]</f>
        <v>694222.64</v>
      </c>
      <c r="U2871" s="17" t="s">
        <v>32</v>
      </c>
      <c r="V2871" s="17" t="s">
        <v>29</v>
      </c>
      <c r="W2871" s="41" t="s">
        <v>9971</v>
      </c>
      <c r="X2871" s="35" t="s">
        <v>9920</v>
      </c>
      <c r="Y2871" s="11"/>
    </row>
    <row r="2872" spans="1:25" ht="114.75" customHeight="1" x14ac:dyDescent="0.2">
      <c r="A2872" s="33" t="s">
        <v>9972</v>
      </c>
      <c r="B2872" s="34" t="s">
        <v>9914</v>
      </c>
      <c r="C2872" s="35" t="s">
        <v>9915</v>
      </c>
      <c r="D2872" s="35" t="s">
        <v>9973</v>
      </c>
      <c r="E2872" s="17" t="s">
        <v>28</v>
      </c>
      <c r="F2872" s="37" t="s">
        <v>9973</v>
      </c>
      <c r="G2872" s="37" t="s">
        <v>9974</v>
      </c>
      <c r="H2872" s="19">
        <v>43447</v>
      </c>
      <c r="I2872" s="19">
        <v>43995</v>
      </c>
      <c r="J2872" s="19" t="str">
        <f ca="1">IF(Ugovori_OPULJP[[#This Row],[DATUM ZAVRŠETKA OPERACIJE]]&lt;TODAY(),"završen","u provedbi")</f>
        <v>završen</v>
      </c>
      <c r="K2872" s="18" t="s">
        <v>31</v>
      </c>
      <c r="L2872" s="18" t="s">
        <v>31</v>
      </c>
      <c r="M2872" s="42">
        <v>0.85</v>
      </c>
      <c r="N2872" s="42">
        <v>0.15</v>
      </c>
      <c r="O2872" s="27">
        <f>Ugovori_OPULJP[[#This Row],[Bespovratna sredstva - Ukupno (EU+Nac) HRK
= Ukupna ugovorena vrijednost bespovratnih sredstava]]*Ugovori_OPULJP[[#This Row],[EU STOPA SUFINANCIRANJA %
EU CO-FINANCING RATE %]]</f>
        <v>6228174.4424999999</v>
      </c>
      <c r="P2872" s="27">
        <f>Ugovori_OPULJP[[#This Row],[Bespovratna sredstva - Ukupno (EU+Nac) HRK
= Ukupna ugovorena vrijednost bespovratnih sredstava]]*Ugovori_OPULJP[[#This Row],[STOPA NACIONALNOG SUFINANCIRANJA %]]</f>
        <v>1099089.6074999999</v>
      </c>
      <c r="Q2872" s="27">
        <v>7327264.0499999998</v>
      </c>
      <c r="R2872" s="27">
        <v>0</v>
      </c>
      <c r="S2872" s="27">
        <v>0</v>
      </c>
      <c r="T2872" s="20">
        <f>Ugovori_OPULJP[[#This Row],[Bespovratna sredstva - Ukupno (EU+Nac) HRK
= Ukupna ugovorena vrijednost bespovratnih sredstava]]+Ugovori_OPULJP[[#This Row],[Javni doprinos korisnika - HRK]]+Ugovori_OPULJP[[#This Row],[Privatni doprinos korisnika - HRK]]</f>
        <v>7327264.0499999998</v>
      </c>
      <c r="U2872" s="17" t="s">
        <v>32</v>
      </c>
      <c r="V2872" s="17" t="s">
        <v>29</v>
      </c>
      <c r="W2872" s="41" t="s">
        <v>9975</v>
      </c>
      <c r="X2872" s="35" t="s">
        <v>9920</v>
      </c>
      <c r="Y2872" s="11"/>
    </row>
    <row r="2873" spans="1:25" ht="280.5" x14ac:dyDescent="0.2">
      <c r="A2873" s="33" t="s">
        <v>9976</v>
      </c>
      <c r="B2873" s="34" t="s">
        <v>9914</v>
      </c>
      <c r="C2873" s="35" t="s">
        <v>9915</v>
      </c>
      <c r="D2873" s="35" t="s">
        <v>9977</v>
      </c>
      <c r="E2873" s="17" t="s">
        <v>28</v>
      </c>
      <c r="F2873" s="37" t="s">
        <v>9977</v>
      </c>
      <c r="G2873" s="37" t="s">
        <v>5816</v>
      </c>
      <c r="H2873" s="19">
        <v>43437</v>
      </c>
      <c r="I2873" s="19">
        <v>45052</v>
      </c>
      <c r="J2873" s="19" t="str">
        <f ca="1">IF(Ugovori_OPULJP[[#This Row],[DATUM ZAVRŠETKA OPERACIJE]]&lt;TODAY(),"završen","u provedbi")</f>
        <v>u provedbi</v>
      </c>
      <c r="K2873" s="18" t="s">
        <v>31</v>
      </c>
      <c r="L2873" s="18" t="s">
        <v>31</v>
      </c>
      <c r="M2873" s="42">
        <v>0.85</v>
      </c>
      <c r="N2873" s="42">
        <v>0.15</v>
      </c>
      <c r="O2873" s="27">
        <f>Ugovori_OPULJP[[#This Row],[Bespovratna sredstva - Ukupno (EU+Nac) HRK
= Ukupna ugovorena vrijednost bespovratnih sredstava]]*Ugovori_OPULJP[[#This Row],[EU STOPA SUFINANCIRANJA %
EU CO-FINANCING RATE %]]</f>
        <v>12208054.2205</v>
      </c>
      <c r="P2873" s="27">
        <f>Ugovori_OPULJP[[#This Row],[Bespovratna sredstva - Ukupno (EU+Nac) HRK
= Ukupna ugovorena vrijednost bespovratnih sredstava]]*Ugovori_OPULJP[[#This Row],[STOPA NACIONALNOG SUFINANCIRANJA %]]</f>
        <v>2154362.5095000002</v>
      </c>
      <c r="Q2873" s="27">
        <v>14362416.73</v>
      </c>
      <c r="R2873" s="27">
        <v>0</v>
      </c>
      <c r="S2873" s="27">
        <v>0</v>
      </c>
      <c r="T2873" s="20">
        <f>Ugovori_OPULJP[[#This Row],[Bespovratna sredstva - Ukupno (EU+Nac) HRK
= Ukupna ugovorena vrijednost bespovratnih sredstava]]+Ugovori_OPULJP[[#This Row],[Javni doprinos korisnika - HRK]]+Ugovori_OPULJP[[#This Row],[Privatni doprinos korisnika - HRK]]</f>
        <v>14362416.73</v>
      </c>
      <c r="U2873" s="17" t="s">
        <v>32</v>
      </c>
      <c r="V2873" s="17" t="s">
        <v>29</v>
      </c>
      <c r="W2873" s="41" t="s">
        <v>9978</v>
      </c>
      <c r="X2873" s="35" t="s">
        <v>9920</v>
      </c>
      <c r="Y2873" s="11"/>
    </row>
    <row r="2874" spans="1:25" ht="204" x14ac:dyDescent="0.2">
      <c r="A2874" s="33" t="s">
        <v>9979</v>
      </c>
      <c r="B2874" s="34" t="s">
        <v>9914</v>
      </c>
      <c r="C2874" s="35" t="s">
        <v>9915</v>
      </c>
      <c r="D2874" s="35" t="s">
        <v>9980</v>
      </c>
      <c r="E2874" s="17" t="s">
        <v>28</v>
      </c>
      <c r="F2874" s="37" t="s">
        <v>9980</v>
      </c>
      <c r="G2874" s="37" t="s">
        <v>9981</v>
      </c>
      <c r="H2874" s="19">
        <v>43508</v>
      </c>
      <c r="I2874" s="19">
        <v>44055</v>
      </c>
      <c r="J2874" s="19" t="str">
        <f ca="1">IF(Ugovori_OPULJP[[#This Row],[DATUM ZAVRŠETKA OPERACIJE]]&lt;TODAY(),"završen","u provedbi")</f>
        <v>završen</v>
      </c>
      <c r="K2874" s="18" t="s">
        <v>31</v>
      </c>
      <c r="L2874" s="18" t="s">
        <v>31</v>
      </c>
      <c r="M2874" s="42">
        <v>0.85</v>
      </c>
      <c r="N2874" s="42">
        <v>0.15</v>
      </c>
      <c r="O2874" s="27">
        <f>Ugovori_OPULJP[[#This Row],[Bespovratna sredstva - Ukupno (EU+Nac) HRK
= Ukupna ugovorena vrijednost bespovratnih sredstava]]*Ugovori_OPULJP[[#This Row],[EU STOPA SUFINANCIRANJA %
EU CO-FINANCING RATE %]]</f>
        <v>2337849.8939999999</v>
      </c>
      <c r="P2874" s="27">
        <f>Ugovori_OPULJP[[#This Row],[Bespovratna sredstva - Ukupno (EU+Nac) HRK
= Ukupna ugovorena vrijednost bespovratnih sredstava]]*Ugovori_OPULJP[[#This Row],[STOPA NACIONALNOG SUFINANCIRANJA %]]</f>
        <v>412561.74599999998</v>
      </c>
      <c r="Q2874" s="27">
        <v>2750411.64</v>
      </c>
      <c r="R2874" s="27">
        <v>0</v>
      </c>
      <c r="S2874" s="27">
        <v>0</v>
      </c>
      <c r="T2874" s="20">
        <f>Ugovori_OPULJP[[#This Row],[Bespovratna sredstva - Ukupno (EU+Nac) HRK
= Ukupna ugovorena vrijednost bespovratnih sredstava]]+Ugovori_OPULJP[[#This Row],[Javni doprinos korisnika - HRK]]+Ugovori_OPULJP[[#This Row],[Privatni doprinos korisnika - HRK]]</f>
        <v>2750411.64</v>
      </c>
      <c r="U2874" s="17" t="s">
        <v>32</v>
      </c>
      <c r="V2874" s="17" t="s">
        <v>29</v>
      </c>
      <c r="W2874" s="41" t="s">
        <v>9982</v>
      </c>
      <c r="X2874" s="35" t="s">
        <v>9920</v>
      </c>
      <c r="Y2874" s="11"/>
    </row>
    <row r="2875" spans="1:25" ht="267.75" x14ac:dyDescent="0.2">
      <c r="A2875" s="33" t="s">
        <v>9983</v>
      </c>
      <c r="B2875" s="34" t="s">
        <v>9914</v>
      </c>
      <c r="C2875" s="35" t="s">
        <v>9915</v>
      </c>
      <c r="D2875" s="35" t="s">
        <v>9984</v>
      </c>
      <c r="E2875" s="17" t="s">
        <v>28</v>
      </c>
      <c r="F2875" s="37" t="s">
        <v>9984</v>
      </c>
      <c r="G2875" s="37" t="s">
        <v>9938</v>
      </c>
      <c r="H2875" s="19">
        <v>43010</v>
      </c>
      <c r="I2875" s="19">
        <v>44921</v>
      </c>
      <c r="J2875" s="19" t="str">
        <f ca="1">IF(Ugovori_OPULJP[[#This Row],[DATUM ZAVRŠETKA OPERACIJE]]&lt;TODAY(),"završen","u provedbi")</f>
        <v>u provedbi</v>
      </c>
      <c r="K2875" s="18" t="s">
        <v>30</v>
      </c>
      <c r="L2875" s="18" t="s">
        <v>31</v>
      </c>
      <c r="M2875" s="42">
        <v>0.85</v>
      </c>
      <c r="N2875" s="42">
        <v>0.15</v>
      </c>
      <c r="O2875" s="27">
        <f>Ugovori_OPULJP[[#This Row],[Bespovratna sredstva - Ukupno (EU+Nac) HRK
= Ukupna ugovorena vrijednost bespovratnih sredstava]]*Ugovori_OPULJP[[#This Row],[EU STOPA SUFINANCIRANJA %
EU CO-FINANCING RATE %]]</f>
        <v>42945278.832500003</v>
      </c>
      <c r="P2875" s="27">
        <f>Ugovori_OPULJP[[#This Row],[Bespovratna sredstva - Ukupno (EU+Nac) HRK
= Ukupna ugovorena vrijednost bespovratnih sredstava]]*Ugovori_OPULJP[[#This Row],[STOPA NACIONALNOG SUFINANCIRANJA %]]</f>
        <v>7578578.6174999997</v>
      </c>
      <c r="Q2875" s="27">
        <v>50523857.450000003</v>
      </c>
      <c r="R2875" s="27">
        <v>0</v>
      </c>
      <c r="S2875" s="27">
        <v>0</v>
      </c>
      <c r="T2875" s="20">
        <f>Ugovori_OPULJP[[#This Row],[Bespovratna sredstva - Ukupno (EU+Nac) HRK
= Ukupna ugovorena vrijednost bespovratnih sredstava]]+Ugovori_OPULJP[[#This Row],[Javni doprinos korisnika - HRK]]+Ugovori_OPULJP[[#This Row],[Privatni doprinos korisnika - HRK]]</f>
        <v>50523857.450000003</v>
      </c>
      <c r="U2875" s="17" t="s">
        <v>32</v>
      </c>
      <c r="V2875" s="17" t="s">
        <v>29</v>
      </c>
      <c r="W2875" s="41" t="s">
        <v>9985</v>
      </c>
      <c r="X2875" s="35" t="s">
        <v>9920</v>
      </c>
      <c r="Y2875" s="11"/>
    </row>
    <row r="2876" spans="1:25" ht="114.75" customHeight="1" x14ac:dyDescent="0.2">
      <c r="A2876" s="33" t="s">
        <v>9986</v>
      </c>
      <c r="B2876" s="34" t="s">
        <v>9914</v>
      </c>
      <c r="C2876" s="35" t="s">
        <v>9915</v>
      </c>
      <c r="D2876" s="35" t="s">
        <v>9987</v>
      </c>
      <c r="E2876" s="17" t="s">
        <v>28</v>
      </c>
      <c r="F2876" s="37" t="s">
        <v>9987</v>
      </c>
      <c r="G2876" s="37" t="s">
        <v>9938</v>
      </c>
      <c r="H2876" s="19">
        <v>43508</v>
      </c>
      <c r="I2876" s="19">
        <v>44239</v>
      </c>
      <c r="J2876" s="19" t="str">
        <f ca="1">IF(Ugovori_OPULJP[[#This Row],[DATUM ZAVRŠETKA OPERACIJE]]&lt;TODAY(),"završen","u provedbi")</f>
        <v>završen</v>
      </c>
      <c r="K2876" s="18" t="s">
        <v>31</v>
      </c>
      <c r="L2876" s="18" t="s">
        <v>31</v>
      </c>
      <c r="M2876" s="42">
        <v>0.85</v>
      </c>
      <c r="N2876" s="42">
        <v>0.15</v>
      </c>
      <c r="O2876" s="27">
        <f>Ugovori_OPULJP[[#This Row],[Bespovratna sredstva - Ukupno (EU+Nac) HRK
= Ukupna ugovorena vrijednost bespovratnih sredstava]]*Ugovori_OPULJP[[#This Row],[EU STOPA SUFINANCIRANJA %
EU CO-FINANCING RATE %]]</f>
        <v>1530000</v>
      </c>
      <c r="P2876" s="27">
        <f>Ugovori_OPULJP[[#This Row],[Bespovratna sredstva - Ukupno (EU+Nac) HRK
= Ukupna ugovorena vrijednost bespovratnih sredstava]]*Ugovori_OPULJP[[#This Row],[STOPA NACIONALNOG SUFINANCIRANJA %]]</f>
        <v>270000</v>
      </c>
      <c r="Q2876" s="27">
        <v>1800000</v>
      </c>
      <c r="R2876" s="27">
        <v>0</v>
      </c>
      <c r="S2876" s="27">
        <v>0</v>
      </c>
      <c r="T2876" s="20">
        <f>Ugovori_OPULJP[[#This Row],[Bespovratna sredstva - Ukupno (EU+Nac) HRK
= Ukupna ugovorena vrijednost bespovratnih sredstava]]+Ugovori_OPULJP[[#This Row],[Javni doprinos korisnika - HRK]]+Ugovori_OPULJP[[#This Row],[Privatni doprinos korisnika - HRK]]</f>
        <v>1800000</v>
      </c>
      <c r="U2876" s="17" t="s">
        <v>32</v>
      </c>
      <c r="V2876" s="17" t="s">
        <v>29</v>
      </c>
      <c r="W2876" s="41" t="s">
        <v>9988</v>
      </c>
      <c r="X2876" s="35" t="s">
        <v>9920</v>
      </c>
      <c r="Y2876" s="11"/>
    </row>
    <row r="2877" spans="1:25" ht="114.75" customHeight="1" x14ac:dyDescent="0.2">
      <c r="A2877" s="33" t="s">
        <v>9989</v>
      </c>
      <c r="B2877" s="34" t="s">
        <v>9914</v>
      </c>
      <c r="C2877" s="35" t="s">
        <v>9915</v>
      </c>
      <c r="D2877" s="35" t="s">
        <v>9990</v>
      </c>
      <c r="E2877" s="17" t="s">
        <v>28</v>
      </c>
      <c r="F2877" s="37" t="s">
        <v>9990</v>
      </c>
      <c r="G2877" s="37" t="s">
        <v>9938</v>
      </c>
      <c r="H2877" s="19">
        <v>42737</v>
      </c>
      <c r="I2877" s="19">
        <v>44857</v>
      </c>
      <c r="J2877" s="19" t="str">
        <f ca="1">IF(Ugovori_OPULJP[[#This Row],[DATUM ZAVRŠETKA OPERACIJE]]&lt;TODAY(),"završen","u provedbi")</f>
        <v>u provedbi</v>
      </c>
      <c r="K2877" s="18" t="s">
        <v>30</v>
      </c>
      <c r="L2877" s="18" t="s">
        <v>31</v>
      </c>
      <c r="M2877" s="42">
        <v>0.85</v>
      </c>
      <c r="N2877" s="42">
        <v>0.15</v>
      </c>
      <c r="O2877" s="27">
        <f>Ugovori_OPULJP[[#This Row],[Bespovratna sredstva - Ukupno (EU+Nac) HRK
= Ukupna ugovorena vrijednost bespovratnih sredstava]]*Ugovori_OPULJP[[#This Row],[EU STOPA SUFINANCIRANJA %
EU CO-FINANCING RATE %]]</f>
        <v>43336391.414999999</v>
      </c>
      <c r="P2877" s="27">
        <f>Ugovori_OPULJP[[#This Row],[Bespovratna sredstva - Ukupno (EU+Nac) HRK
= Ukupna ugovorena vrijednost bespovratnih sredstava]]*Ugovori_OPULJP[[#This Row],[STOPA NACIONALNOG SUFINANCIRANJA %]]</f>
        <v>7647598.4849999994</v>
      </c>
      <c r="Q2877" s="27">
        <v>50983989.899999999</v>
      </c>
      <c r="R2877" s="27">
        <v>0</v>
      </c>
      <c r="S2877" s="27">
        <v>0</v>
      </c>
      <c r="T2877" s="20">
        <f>Ugovori_OPULJP[[#This Row],[Bespovratna sredstva - Ukupno (EU+Nac) HRK
= Ukupna ugovorena vrijednost bespovratnih sredstava]]+Ugovori_OPULJP[[#This Row],[Javni doprinos korisnika - HRK]]+Ugovori_OPULJP[[#This Row],[Privatni doprinos korisnika - HRK]]</f>
        <v>50983989.899999999</v>
      </c>
      <c r="U2877" s="17" t="s">
        <v>32</v>
      </c>
      <c r="V2877" s="17" t="s">
        <v>29</v>
      </c>
      <c r="W2877" s="41" t="s">
        <v>9991</v>
      </c>
      <c r="X2877" s="35" t="s">
        <v>9920</v>
      </c>
      <c r="Y2877" s="11"/>
    </row>
    <row r="2878" spans="1:25" ht="255" x14ac:dyDescent="0.2">
      <c r="A2878" s="33" t="s">
        <v>9992</v>
      </c>
      <c r="B2878" s="34" t="s">
        <v>9914</v>
      </c>
      <c r="C2878" s="35" t="s">
        <v>9915</v>
      </c>
      <c r="D2878" s="35" t="s">
        <v>9993</v>
      </c>
      <c r="E2878" s="17" t="s">
        <v>28</v>
      </c>
      <c r="F2878" s="37" t="s">
        <v>9993</v>
      </c>
      <c r="G2878" s="37" t="s">
        <v>9938</v>
      </c>
      <c r="H2878" s="19">
        <v>43424</v>
      </c>
      <c r="I2878" s="19">
        <v>44824</v>
      </c>
      <c r="J2878" s="19" t="str">
        <f ca="1">IF(Ugovori_OPULJP[[#This Row],[DATUM ZAVRŠETKA OPERACIJE]]&lt;TODAY(),"završen","u provedbi")</f>
        <v>u provedbi</v>
      </c>
      <c r="K2878" s="18" t="s">
        <v>30</v>
      </c>
      <c r="L2878" s="18" t="s">
        <v>31</v>
      </c>
      <c r="M2878" s="42">
        <v>0.85</v>
      </c>
      <c r="N2878" s="42">
        <v>0.15</v>
      </c>
      <c r="O2878" s="27">
        <f>Ugovori_OPULJP[[#This Row],[Bespovratna sredstva - Ukupno (EU+Nac) HRK
= Ukupna ugovorena vrijednost bespovratnih sredstava]]*Ugovori_OPULJP[[#This Row],[EU STOPA SUFINANCIRANJA %
EU CO-FINANCING RATE %]]</f>
        <v>19096016.173</v>
      </c>
      <c r="P2878" s="27">
        <f>Ugovori_OPULJP[[#This Row],[Bespovratna sredstva - Ukupno (EU+Nac) HRK
= Ukupna ugovorena vrijednost bespovratnih sredstava]]*Ugovori_OPULJP[[#This Row],[STOPA NACIONALNOG SUFINANCIRANJA %]]</f>
        <v>3369885.2069999999</v>
      </c>
      <c r="Q2878" s="27">
        <v>22465901.379999999</v>
      </c>
      <c r="R2878" s="27">
        <v>0</v>
      </c>
      <c r="S2878" s="27">
        <v>0</v>
      </c>
      <c r="T2878" s="20">
        <f>Ugovori_OPULJP[[#This Row],[Bespovratna sredstva - Ukupno (EU+Nac) HRK
= Ukupna ugovorena vrijednost bespovratnih sredstava]]+Ugovori_OPULJP[[#This Row],[Javni doprinos korisnika - HRK]]+Ugovori_OPULJP[[#This Row],[Privatni doprinos korisnika - HRK]]</f>
        <v>22465901.379999999</v>
      </c>
      <c r="U2878" s="17" t="s">
        <v>32</v>
      </c>
      <c r="V2878" s="17" t="s">
        <v>29</v>
      </c>
      <c r="W2878" s="41" t="s">
        <v>9994</v>
      </c>
      <c r="X2878" s="35" t="s">
        <v>9920</v>
      </c>
      <c r="Y2878" s="11"/>
    </row>
    <row r="2879" spans="1:25" ht="267.75" x14ac:dyDescent="0.2">
      <c r="A2879" s="33" t="s">
        <v>9995</v>
      </c>
      <c r="B2879" s="34" t="s">
        <v>9914</v>
      </c>
      <c r="C2879" s="35" t="s">
        <v>9915</v>
      </c>
      <c r="D2879" s="35" t="s">
        <v>9996</v>
      </c>
      <c r="E2879" s="17" t="s">
        <v>28</v>
      </c>
      <c r="F2879" s="37" t="s">
        <v>9996</v>
      </c>
      <c r="G2879" s="37" t="s">
        <v>9938</v>
      </c>
      <c r="H2879" s="19">
        <v>43406</v>
      </c>
      <c r="I2879" s="19">
        <v>44997</v>
      </c>
      <c r="J2879" s="19" t="str">
        <f ca="1">IF(Ugovori_OPULJP[[#This Row],[DATUM ZAVRŠETKA OPERACIJE]]&lt;TODAY(),"završen","u provedbi")</f>
        <v>u provedbi</v>
      </c>
      <c r="K2879" s="18" t="s">
        <v>30</v>
      </c>
      <c r="L2879" s="18" t="s">
        <v>31</v>
      </c>
      <c r="M2879" s="42">
        <v>0.85</v>
      </c>
      <c r="N2879" s="42">
        <v>0.15</v>
      </c>
      <c r="O2879" s="27">
        <f>Ugovori_OPULJP[[#This Row],[Bespovratna sredstva - Ukupno (EU+Nac) HRK
= Ukupna ugovorena vrijednost bespovratnih sredstava]]*Ugovori_OPULJP[[#This Row],[EU STOPA SUFINANCIRANJA %
EU CO-FINANCING RATE %]]</f>
        <v>34001716.693999998</v>
      </c>
      <c r="P2879" s="27">
        <f>Ugovori_OPULJP[[#This Row],[Bespovratna sredstva - Ukupno (EU+Nac) HRK
= Ukupna ugovorena vrijednost bespovratnih sredstava]]*Ugovori_OPULJP[[#This Row],[STOPA NACIONALNOG SUFINANCIRANJA %]]</f>
        <v>6000302.9459999995</v>
      </c>
      <c r="Q2879" s="27">
        <v>40002019.640000001</v>
      </c>
      <c r="R2879" s="27">
        <v>0</v>
      </c>
      <c r="S2879" s="27">
        <v>0</v>
      </c>
      <c r="T2879" s="20">
        <f>Ugovori_OPULJP[[#This Row],[Bespovratna sredstva - Ukupno (EU+Nac) HRK
= Ukupna ugovorena vrijednost bespovratnih sredstava]]+Ugovori_OPULJP[[#This Row],[Javni doprinos korisnika - HRK]]+Ugovori_OPULJP[[#This Row],[Privatni doprinos korisnika - HRK]]</f>
        <v>40002019.640000001</v>
      </c>
      <c r="U2879" s="17" t="s">
        <v>32</v>
      </c>
      <c r="V2879" s="17" t="s">
        <v>29</v>
      </c>
      <c r="W2879" s="41" t="s">
        <v>9997</v>
      </c>
      <c r="X2879" s="35" t="s">
        <v>9920</v>
      </c>
      <c r="Y2879" s="11"/>
    </row>
    <row r="2880" spans="1:25" ht="255" x14ac:dyDescent="0.2">
      <c r="A2880" s="33" t="s">
        <v>9998</v>
      </c>
      <c r="B2880" s="34" t="s">
        <v>9914</v>
      </c>
      <c r="C2880" s="35" t="s">
        <v>9915</v>
      </c>
      <c r="D2880" s="35" t="s">
        <v>9999</v>
      </c>
      <c r="E2880" s="17" t="s">
        <v>28</v>
      </c>
      <c r="F2880" s="37" t="s">
        <v>9999</v>
      </c>
      <c r="G2880" s="37" t="s">
        <v>9938</v>
      </c>
      <c r="H2880" s="19">
        <v>43613</v>
      </c>
      <c r="I2880" s="19">
        <v>45197</v>
      </c>
      <c r="J2880" s="19" t="str">
        <f ca="1">IF(Ugovori_OPULJP[[#This Row],[DATUM ZAVRŠETKA OPERACIJE]]&lt;TODAY(),"završen","u provedbi")</f>
        <v>u provedbi</v>
      </c>
      <c r="K2880" s="18" t="s">
        <v>30</v>
      </c>
      <c r="L2880" s="18" t="s">
        <v>31</v>
      </c>
      <c r="M2880" s="42">
        <v>0.85</v>
      </c>
      <c r="N2880" s="42">
        <v>0.15</v>
      </c>
      <c r="O2880" s="27">
        <f>Ugovori_OPULJP[[#This Row],[Bespovratna sredstva - Ukupno (EU+Nac) HRK
= Ukupna ugovorena vrijednost bespovratnih sredstava]]*Ugovori_OPULJP[[#This Row],[EU STOPA SUFINANCIRANJA %
EU CO-FINANCING RATE %]]</f>
        <v>5778300</v>
      </c>
      <c r="P2880" s="27">
        <f>Ugovori_OPULJP[[#This Row],[Bespovratna sredstva - Ukupno (EU+Nac) HRK
= Ukupna ugovorena vrijednost bespovratnih sredstava]]*Ugovori_OPULJP[[#This Row],[STOPA NACIONALNOG SUFINANCIRANJA %]]</f>
        <v>1019700</v>
      </c>
      <c r="Q2880" s="27">
        <v>6798000</v>
      </c>
      <c r="R2880" s="27">
        <v>0</v>
      </c>
      <c r="S2880" s="27">
        <v>0</v>
      </c>
      <c r="T2880" s="20">
        <f>Ugovori_OPULJP[[#This Row],[Bespovratna sredstva - Ukupno (EU+Nac) HRK
= Ukupna ugovorena vrijednost bespovratnih sredstava]]+Ugovori_OPULJP[[#This Row],[Javni doprinos korisnika - HRK]]+Ugovori_OPULJP[[#This Row],[Privatni doprinos korisnika - HRK]]</f>
        <v>6798000</v>
      </c>
      <c r="U2880" s="17" t="s">
        <v>32</v>
      </c>
      <c r="V2880" s="17" t="s">
        <v>29</v>
      </c>
      <c r="W2880" s="41" t="s">
        <v>10000</v>
      </c>
      <c r="X2880" s="35" t="s">
        <v>9920</v>
      </c>
      <c r="Y2880" s="11"/>
    </row>
    <row r="2881" spans="1:25" ht="140.25" x14ac:dyDescent="0.2">
      <c r="A2881" s="33" t="s">
        <v>10001</v>
      </c>
      <c r="B2881" s="34" t="s">
        <v>9914</v>
      </c>
      <c r="C2881" s="35" t="s">
        <v>9915</v>
      </c>
      <c r="D2881" s="35" t="s">
        <v>10002</v>
      </c>
      <c r="E2881" s="17" t="s">
        <v>28</v>
      </c>
      <c r="F2881" s="37" t="s">
        <v>10002</v>
      </c>
      <c r="G2881" s="37" t="s">
        <v>9942</v>
      </c>
      <c r="H2881" s="19">
        <v>43445</v>
      </c>
      <c r="I2881" s="19">
        <v>45027</v>
      </c>
      <c r="J2881" s="19" t="str">
        <f ca="1">IF(Ugovori_OPULJP[[#This Row],[DATUM ZAVRŠETKA OPERACIJE]]&lt;TODAY(),"završen","u provedbi")</f>
        <v>u provedbi</v>
      </c>
      <c r="K2881" s="18" t="s">
        <v>30</v>
      </c>
      <c r="L2881" s="18" t="s">
        <v>31</v>
      </c>
      <c r="M2881" s="42">
        <v>0.85</v>
      </c>
      <c r="N2881" s="42">
        <v>0.15</v>
      </c>
      <c r="O2881" s="27">
        <f>Ugovori_OPULJP[[#This Row],[Bespovratna sredstva - Ukupno (EU+Nac) HRK
= Ukupna ugovorena vrijednost bespovratnih sredstava]]*Ugovori_OPULJP[[#This Row],[EU STOPA SUFINANCIRANJA %
EU CO-FINANCING RATE %]]</f>
        <v>17064890.818999998</v>
      </c>
      <c r="P2881" s="27">
        <f>Ugovori_OPULJP[[#This Row],[Bespovratna sredstva - Ukupno (EU+Nac) HRK
= Ukupna ugovorena vrijednost bespovratnih sredstava]]*Ugovori_OPULJP[[#This Row],[STOPA NACIONALNOG SUFINANCIRANJA %]]</f>
        <v>3011451.321</v>
      </c>
      <c r="Q2881" s="27">
        <v>20076342.140000001</v>
      </c>
      <c r="R2881" s="27">
        <v>0</v>
      </c>
      <c r="S2881" s="27">
        <v>0</v>
      </c>
      <c r="T2881" s="20">
        <f>Ugovori_OPULJP[[#This Row],[Bespovratna sredstva - Ukupno (EU+Nac) HRK
= Ukupna ugovorena vrijednost bespovratnih sredstava]]+Ugovori_OPULJP[[#This Row],[Javni doprinos korisnika - HRK]]+Ugovori_OPULJP[[#This Row],[Privatni doprinos korisnika - HRK]]</f>
        <v>20076342.140000001</v>
      </c>
      <c r="U2881" s="17" t="s">
        <v>32</v>
      </c>
      <c r="V2881" s="17" t="s">
        <v>29</v>
      </c>
      <c r="W2881" s="41" t="s">
        <v>10003</v>
      </c>
      <c r="X2881" s="35" t="s">
        <v>9920</v>
      </c>
      <c r="Y2881" s="11"/>
    </row>
    <row r="2882" spans="1:25" ht="204" x14ac:dyDescent="0.2">
      <c r="A2882" s="33" t="s">
        <v>10004</v>
      </c>
      <c r="B2882" s="34" t="s">
        <v>9914</v>
      </c>
      <c r="C2882" s="35" t="s">
        <v>9915</v>
      </c>
      <c r="D2882" s="35" t="s">
        <v>10005</v>
      </c>
      <c r="E2882" s="17" t="s">
        <v>28</v>
      </c>
      <c r="F2882" s="37" t="s">
        <v>10005</v>
      </c>
      <c r="G2882" s="37" t="s">
        <v>9963</v>
      </c>
      <c r="H2882" s="19">
        <v>43672</v>
      </c>
      <c r="I2882" s="19">
        <v>44921</v>
      </c>
      <c r="J2882" s="19" t="str">
        <f ca="1">IF(Ugovori_OPULJP[[#This Row],[DATUM ZAVRŠETKA OPERACIJE]]&lt;TODAY(),"završen","u provedbi")</f>
        <v>u provedbi</v>
      </c>
      <c r="K2882" s="18" t="s">
        <v>30</v>
      </c>
      <c r="L2882" s="18" t="s">
        <v>31</v>
      </c>
      <c r="M2882" s="42">
        <v>0.85</v>
      </c>
      <c r="N2882" s="42">
        <v>0.15</v>
      </c>
      <c r="O2882" s="27">
        <f>Ugovori_OPULJP[[#This Row],[Bespovratna sredstva - Ukupno (EU+Nac) HRK
= Ukupna ugovorena vrijednost bespovratnih sredstava]]*Ugovori_OPULJP[[#This Row],[EU STOPA SUFINANCIRANJA %
EU CO-FINANCING RATE %]]</f>
        <v>4091899.9404999996</v>
      </c>
      <c r="P2882" s="27">
        <f>Ugovori_OPULJP[[#This Row],[Bespovratna sredstva - Ukupno (EU+Nac) HRK
= Ukupna ugovorena vrijednost bespovratnih sredstava]]*Ugovori_OPULJP[[#This Row],[STOPA NACIONALNOG SUFINANCIRANJA %]]</f>
        <v>722099.98949999991</v>
      </c>
      <c r="Q2882" s="27">
        <v>4813999.93</v>
      </c>
      <c r="R2882" s="27">
        <v>0</v>
      </c>
      <c r="S2882" s="27">
        <v>0</v>
      </c>
      <c r="T2882" s="20">
        <f>Ugovori_OPULJP[[#This Row],[Bespovratna sredstva - Ukupno (EU+Nac) HRK
= Ukupna ugovorena vrijednost bespovratnih sredstava]]+Ugovori_OPULJP[[#This Row],[Javni doprinos korisnika - HRK]]+Ugovori_OPULJP[[#This Row],[Privatni doprinos korisnika - HRK]]</f>
        <v>4813999.93</v>
      </c>
      <c r="U2882" s="17" t="s">
        <v>32</v>
      </c>
      <c r="V2882" s="17" t="s">
        <v>29</v>
      </c>
      <c r="W2882" s="41" t="s">
        <v>10006</v>
      </c>
      <c r="X2882" s="35" t="s">
        <v>9920</v>
      </c>
      <c r="Y2882" s="11"/>
    </row>
    <row r="2883" spans="1:25" ht="293.25" x14ac:dyDescent="0.2">
      <c r="A2883" s="33" t="s">
        <v>10007</v>
      </c>
      <c r="B2883" s="34" t="s">
        <v>9914</v>
      </c>
      <c r="C2883" s="35" t="s">
        <v>9915</v>
      </c>
      <c r="D2883" s="35" t="s">
        <v>10008</v>
      </c>
      <c r="E2883" s="17" t="s">
        <v>28</v>
      </c>
      <c r="F2883" s="37" t="s">
        <v>10008</v>
      </c>
      <c r="G2883" s="37" t="s">
        <v>9923</v>
      </c>
      <c r="H2883" s="19">
        <v>42736</v>
      </c>
      <c r="I2883" s="19">
        <v>45291</v>
      </c>
      <c r="J2883" s="19" t="str">
        <f ca="1">IF(Ugovori_OPULJP[[#This Row],[DATUM ZAVRŠETKA OPERACIJE]]&lt;TODAY(),"završen","u provedbi")</f>
        <v>u provedbi</v>
      </c>
      <c r="K2883" s="18" t="s">
        <v>30</v>
      </c>
      <c r="L2883" s="18" t="s">
        <v>31</v>
      </c>
      <c r="M2883" s="42">
        <v>0.85</v>
      </c>
      <c r="N2883" s="42">
        <v>0.15</v>
      </c>
      <c r="O2883" s="27">
        <f>Ugovori_OPULJP[[#This Row],[Bespovratna sredstva - Ukupno (EU+Nac) HRK
= Ukupna ugovorena vrijednost bespovratnih sredstava]]*Ugovori_OPULJP[[#This Row],[EU STOPA SUFINANCIRANJA %
EU CO-FINANCING RATE %]]</f>
        <v>42181250</v>
      </c>
      <c r="P2883" s="27">
        <f>Ugovori_OPULJP[[#This Row],[Bespovratna sredstva - Ukupno (EU+Nac) HRK
= Ukupna ugovorena vrijednost bespovratnih sredstava]]*Ugovori_OPULJP[[#This Row],[STOPA NACIONALNOG SUFINANCIRANJA %]]</f>
        <v>7443750</v>
      </c>
      <c r="Q2883" s="27">
        <v>49625000</v>
      </c>
      <c r="R2883" s="27">
        <v>0</v>
      </c>
      <c r="S2883" s="27">
        <v>0</v>
      </c>
      <c r="T2883" s="20">
        <f>Ugovori_OPULJP[[#This Row],[Bespovratna sredstva - Ukupno (EU+Nac) HRK
= Ukupna ugovorena vrijednost bespovratnih sredstava]]+Ugovori_OPULJP[[#This Row],[Javni doprinos korisnika - HRK]]+Ugovori_OPULJP[[#This Row],[Privatni doprinos korisnika - HRK]]</f>
        <v>49625000</v>
      </c>
      <c r="U2883" s="17" t="s">
        <v>32</v>
      </c>
      <c r="V2883" s="17" t="s">
        <v>29</v>
      </c>
      <c r="W2883" s="41" t="s">
        <v>10009</v>
      </c>
      <c r="X2883" s="35" t="s">
        <v>9920</v>
      </c>
      <c r="Y2883" s="11"/>
    </row>
    <row r="2884" spans="1:25" ht="280.5" x14ac:dyDescent="0.2">
      <c r="A2884" s="33" t="s">
        <v>10010</v>
      </c>
      <c r="B2884" s="34" t="s">
        <v>9914</v>
      </c>
      <c r="C2884" s="35" t="s">
        <v>9915</v>
      </c>
      <c r="D2884" s="35" t="s">
        <v>10011</v>
      </c>
      <c r="E2884" s="17" t="s">
        <v>28</v>
      </c>
      <c r="F2884" s="37" t="s">
        <v>10011</v>
      </c>
      <c r="G2884" s="37" t="s">
        <v>9923</v>
      </c>
      <c r="H2884" s="19">
        <v>43191</v>
      </c>
      <c r="I2884" s="19">
        <v>44742</v>
      </c>
      <c r="J2884" s="19" t="str">
        <f ca="1">IF(Ugovori_OPULJP[[#This Row],[DATUM ZAVRŠETKA OPERACIJE]]&lt;TODAY(),"završen","u provedbi")</f>
        <v>završen</v>
      </c>
      <c r="K2884" s="18" t="s">
        <v>30</v>
      </c>
      <c r="L2884" s="18" t="s">
        <v>31</v>
      </c>
      <c r="M2884" s="42">
        <v>0.85</v>
      </c>
      <c r="N2884" s="42">
        <v>0.15</v>
      </c>
      <c r="O2884" s="27">
        <f>Ugovori_OPULJP[[#This Row],[Bespovratna sredstva - Ukupno (EU+Nac) HRK
= Ukupna ugovorena vrijednost bespovratnih sredstava]]*Ugovori_OPULJP[[#This Row],[EU STOPA SUFINANCIRANJA %
EU CO-FINANCING RATE %]]</f>
        <v>12648000</v>
      </c>
      <c r="P2884" s="27">
        <f>Ugovori_OPULJP[[#This Row],[Bespovratna sredstva - Ukupno (EU+Nac) HRK
= Ukupna ugovorena vrijednost bespovratnih sredstava]]*Ugovori_OPULJP[[#This Row],[STOPA NACIONALNOG SUFINANCIRANJA %]]</f>
        <v>2232000</v>
      </c>
      <c r="Q2884" s="27">
        <v>14880000</v>
      </c>
      <c r="R2884" s="27">
        <v>0</v>
      </c>
      <c r="S2884" s="27">
        <v>0</v>
      </c>
      <c r="T2884" s="20">
        <f>Ugovori_OPULJP[[#This Row],[Bespovratna sredstva - Ukupno (EU+Nac) HRK
= Ukupna ugovorena vrijednost bespovratnih sredstava]]+Ugovori_OPULJP[[#This Row],[Javni doprinos korisnika - HRK]]+Ugovori_OPULJP[[#This Row],[Privatni doprinos korisnika - HRK]]</f>
        <v>14880000</v>
      </c>
      <c r="U2884" s="17" t="s">
        <v>32</v>
      </c>
      <c r="V2884" s="17" t="s">
        <v>29</v>
      </c>
      <c r="W2884" s="41" t="s">
        <v>10012</v>
      </c>
      <c r="X2884" s="35" t="s">
        <v>9920</v>
      </c>
      <c r="Y2884" s="11"/>
    </row>
    <row r="2885" spans="1:25" ht="255" x14ac:dyDescent="0.2">
      <c r="A2885" s="33" t="s">
        <v>10013</v>
      </c>
      <c r="B2885" s="34" t="s">
        <v>9914</v>
      </c>
      <c r="C2885" s="35" t="s">
        <v>9915</v>
      </c>
      <c r="D2885" s="35" t="s">
        <v>10014</v>
      </c>
      <c r="E2885" s="17" t="s">
        <v>28</v>
      </c>
      <c r="F2885" s="37" t="s">
        <v>10014</v>
      </c>
      <c r="G2885" s="37" t="s">
        <v>9923</v>
      </c>
      <c r="H2885" s="19">
        <v>43101</v>
      </c>
      <c r="I2885" s="19">
        <v>44377</v>
      </c>
      <c r="J2885" s="19" t="str">
        <f ca="1">IF(Ugovori_OPULJP[[#This Row],[DATUM ZAVRŠETKA OPERACIJE]]&lt;TODAY(),"završen","u provedbi")</f>
        <v>završen</v>
      </c>
      <c r="K2885" s="18" t="s">
        <v>30</v>
      </c>
      <c r="L2885" s="18" t="s">
        <v>31</v>
      </c>
      <c r="M2885" s="42">
        <v>0.85</v>
      </c>
      <c r="N2885" s="42">
        <v>0.15</v>
      </c>
      <c r="O2885" s="27">
        <f>Ugovori_OPULJP[[#This Row],[Bespovratna sredstva - Ukupno (EU+Nac) HRK
= Ukupna ugovorena vrijednost bespovratnih sredstava]]*Ugovori_OPULJP[[#This Row],[EU STOPA SUFINANCIRANJA %
EU CO-FINANCING RATE %]]</f>
        <v>22213050</v>
      </c>
      <c r="P2885" s="27">
        <f>Ugovori_OPULJP[[#This Row],[Bespovratna sredstva - Ukupno (EU+Nac) HRK
= Ukupna ugovorena vrijednost bespovratnih sredstava]]*Ugovori_OPULJP[[#This Row],[STOPA NACIONALNOG SUFINANCIRANJA %]]</f>
        <v>3919950</v>
      </c>
      <c r="Q2885" s="27">
        <v>26133000</v>
      </c>
      <c r="R2885" s="27">
        <v>0</v>
      </c>
      <c r="S2885" s="27">
        <v>0</v>
      </c>
      <c r="T2885" s="20">
        <f>Ugovori_OPULJP[[#This Row],[Bespovratna sredstva - Ukupno (EU+Nac) HRK
= Ukupna ugovorena vrijednost bespovratnih sredstava]]+Ugovori_OPULJP[[#This Row],[Javni doprinos korisnika - HRK]]+Ugovori_OPULJP[[#This Row],[Privatni doprinos korisnika - HRK]]</f>
        <v>26133000</v>
      </c>
      <c r="U2885" s="17" t="s">
        <v>32</v>
      </c>
      <c r="V2885" s="17" t="s">
        <v>29</v>
      </c>
      <c r="W2885" s="41" t="s">
        <v>10015</v>
      </c>
      <c r="X2885" s="35" t="s">
        <v>9920</v>
      </c>
      <c r="Y2885" s="11"/>
    </row>
    <row r="2886" spans="1:25" ht="63.75" x14ac:dyDescent="0.2">
      <c r="A2886" s="33" t="s">
        <v>10016</v>
      </c>
      <c r="B2886" s="34" t="s">
        <v>9914</v>
      </c>
      <c r="C2886" s="35" t="s">
        <v>9915</v>
      </c>
      <c r="D2886" s="35" t="s">
        <v>10017</v>
      </c>
      <c r="E2886" s="17" t="s">
        <v>28</v>
      </c>
      <c r="F2886" s="37" t="s">
        <v>10017</v>
      </c>
      <c r="G2886" s="37" t="s">
        <v>9981</v>
      </c>
      <c r="H2886" s="19">
        <v>43900</v>
      </c>
      <c r="I2886" s="19">
        <v>45270</v>
      </c>
      <c r="J2886" s="19" t="str">
        <f ca="1">IF(Ugovori_OPULJP[[#This Row],[DATUM ZAVRŠETKA OPERACIJE]]&lt;TODAY(),"završen","u provedbi")</f>
        <v>u provedbi</v>
      </c>
      <c r="K2886" s="18" t="s">
        <v>31</v>
      </c>
      <c r="L2886" s="18" t="s">
        <v>31</v>
      </c>
      <c r="M2886" s="42">
        <v>0.85</v>
      </c>
      <c r="N2886" s="42">
        <v>0.15</v>
      </c>
      <c r="O2886" s="27">
        <f>Ugovori_OPULJP[[#This Row],[Bespovratna sredstva - Ukupno (EU+Nac) HRK
= Ukupna ugovorena vrijednost bespovratnih sredstava]]*Ugovori_OPULJP[[#This Row],[EU STOPA SUFINANCIRANJA %
EU CO-FINANCING RATE %]]</f>
        <v>12497210</v>
      </c>
      <c r="P2886" s="27">
        <f>Ugovori_OPULJP[[#This Row],[Bespovratna sredstva - Ukupno (EU+Nac) HRK
= Ukupna ugovorena vrijednost bespovratnih sredstava]]*Ugovori_OPULJP[[#This Row],[STOPA NACIONALNOG SUFINANCIRANJA %]]</f>
        <v>2205390</v>
      </c>
      <c r="Q2886" s="27">
        <v>14702600</v>
      </c>
      <c r="R2886" s="27">
        <v>0</v>
      </c>
      <c r="S2886" s="27">
        <v>0</v>
      </c>
      <c r="T2886" s="20">
        <f>Ugovori_OPULJP[[#This Row],[Bespovratna sredstva - Ukupno (EU+Nac) HRK
= Ukupna ugovorena vrijednost bespovratnih sredstava]]+Ugovori_OPULJP[[#This Row],[Javni doprinos korisnika - HRK]]+Ugovori_OPULJP[[#This Row],[Privatni doprinos korisnika - HRK]]</f>
        <v>14702600</v>
      </c>
      <c r="U2886" s="17" t="s">
        <v>32</v>
      </c>
      <c r="V2886" s="17" t="s">
        <v>29</v>
      </c>
      <c r="W2886" s="41" t="s">
        <v>10017</v>
      </c>
      <c r="X2886" s="35" t="s">
        <v>9920</v>
      </c>
      <c r="Y2886" s="11"/>
    </row>
    <row r="2887" spans="1:25" ht="293.25" x14ac:dyDescent="0.2">
      <c r="A2887" s="33" t="s">
        <v>10018</v>
      </c>
      <c r="B2887" s="34" t="s">
        <v>9914</v>
      </c>
      <c r="C2887" s="35" t="s">
        <v>9915</v>
      </c>
      <c r="D2887" s="35" t="s">
        <v>10019</v>
      </c>
      <c r="E2887" s="17" t="s">
        <v>28</v>
      </c>
      <c r="F2887" s="37" t="s">
        <v>10019</v>
      </c>
      <c r="G2887" s="37" t="s">
        <v>5816</v>
      </c>
      <c r="H2887" s="19">
        <v>43922</v>
      </c>
      <c r="I2887" s="19">
        <v>44685</v>
      </c>
      <c r="J2887" s="19" t="str">
        <f ca="1">IF(Ugovori_OPULJP[[#This Row],[DATUM ZAVRŠETKA OPERACIJE]]&lt;TODAY(),"završen","u provedbi")</f>
        <v>završen</v>
      </c>
      <c r="K2887" s="18" t="s">
        <v>31</v>
      </c>
      <c r="L2887" s="18" t="s">
        <v>31</v>
      </c>
      <c r="M2887" s="42">
        <v>0.85</v>
      </c>
      <c r="N2887" s="42">
        <v>0.15</v>
      </c>
      <c r="O2887" s="27">
        <f>Ugovori_OPULJP[[#This Row],[Bespovratna sredstva - Ukupno (EU+Nac) HRK
= Ukupna ugovorena vrijednost bespovratnih sredstava]]*Ugovori_OPULJP[[#This Row],[EU STOPA SUFINANCIRANJA %
EU CO-FINANCING RATE %]]</f>
        <v>4847099.5</v>
      </c>
      <c r="P2887" s="27">
        <f>Ugovori_OPULJP[[#This Row],[Bespovratna sredstva - Ukupno (EU+Nac) HRK
= Ukupna ugovorena vrijednost bespovratnih sredstava]]*Ugovori_OPULJP[[#This Row],[STOPA NACIONALNOG SUFINANCIRANJA %]]</f>
        <v>855370.5</v>
      </c>
      <c r="Q2887" s="27">
        <v>5702470</v>
      </c>
      <c r="R2887" s="27">
        <v>0</v>
      </c>
      <c r="S2887" s="27">
        <v>0</v>
      </c>
      <c r="T2887" s="20">
        <f>Ugovori_OPULJP[[#This Row],[Bespovratna sredstva - Ukupno (EU+Nac) HRK
= Ukupna ugovorena vrijednost bespovratnih sredstava]]+Ugovori_OPULJP[[#This Row],[Javni doprinos korisnika - HRK]]+Ugovori_OPULJP[[#This Row],[Privatni doprinos korisnika - HRK]]</f>
        <v>5702470</v>
      </c>
      <c r="U2887" s="17" t="s">
        <v>32</v>
      </c>
      <c r="V2887" s="17" t="s">
        <v>29</v>
      </c>
      <c r="W2887" s="41" t="s">
        <v>10020</v>
      </c>
      <c r="X2887" s="35" t="s">
        <v>9920</v>
      </c>
      <c r="Y2887" s="11"/>
    </row>
    <row r="2888" spans="1:25" ht="280.5" x14ac:dyDescent="0.2">
      <c r="A2888" s="33" t="s">
        <v>10021</v>
      </c>
      <c r="B2888" s="34" t="s">
        <v>9914</v>
      </c>
      <c r="C2888" s="35" t="s">
        <v>9915</v>
      </c>
      <c r="D2888" s="60" t="s">
        <v>10022</v>
      </c>
      <c r="E2888" s="17" t="s">
        <v>28</v>
      </c>
      <c r="F2888" s="37" t="s">
        <v>10022</v>
      </c>
      <c r="G2888" s="37" t="s">
        <v>5039</v>
      </c>
      <c r="H2888" s="19">
        <v>44036</v>
      </c>
      <c r="I2888" s="19">
        <v>45131</v>
      </c>
      <c r="J2888" s="19" t="str">
        <f ca="1">IF(Ugovori_OPULJP[[#This Row],[DATUM ZAVRŠETKA OPERACIJE]]&lt;TODAY(),"završen","u provedbi")</f>
        <v>u provedbi</v>
      </c>
      <c r="K2888" s="18" t="s">
        <v>30</v>
      </c>
      <c r="L2888" s="18" t="s">
        <v>31</v>
      </c>
      <c r="M2888" s="42">
        <v>0.85</v>
      </c>
      <c r="N2888" s="42">
        <v>0.15</v>
      </c>
      <c r="O2888" s="27">
        <f>Ugovori_OPULJP[[#This Row],[Bespovratna sredstva - Ukupno (EU+Nac) HRK
= Ukupna ugovorena vrijednost bespovratnih sredstava]]*Ugovori_OPULJP[[#This Row],[EU STOPA SUFINANCIRANJA %
EU CO-FINANCING RATE %]]</f>
        <v>12556200</v>
      </c>
      <c r="P2888" s="27">
        <f>Ugovori_OPULJP[[#This Row],[Bespovratna sredstva - Ukupno (EU+Nac) HRK
= Ukupna ugovorena vrijednost bespovratnih sredstava]]*Ugovori_OPULJP[[#This Row],[STOPA NACIONALNOG SUFINANCIRANJA %]]</f>
        <v>2215800</v>
      </c>
      <c r="Q2888" s="27">
        <v>14772000</v>
      </c>
      <c r="R2888" s="27">
        <v>0</v>
      </c>
      <c r="S2888" s="27">
        <v>0</v>
      </c>
      <c r="T2888" s="20">
        <f>Ugovori_OPULJP[[#This Row],[Bespovratna sredstva - Ukupno (EU+Nac) HRK
= Ukupna ugovorena vrijednost bespovratnih sredstava]]+Ugovori_OPULJP[[#This Row],[Javni doprinos korisnika - HRK]]+Ugovori_OPULJP[[#This Row],[Privatni doprinos korisnika - HRK]]</f>
        <v>14772000</v>
      </c>
      <c r="U2888" s="17" t="s">
        <v>32</v>
      </c>
      <c r="V2888" s="17" t="s">
        <v>29</v>
      </c>
      <c r="W2888" s="41" t="s">
        <v>10023</v>
      </c>
      <c r="X2888" s="35" t="s">
        <v>9920</v>
      </c>
      <c r="Y2888" s="11"/>
    </row>
    <row r="2889" spans="1:25" ht="255" x14ac:dyDescent="0.2">
      <c r="A2889" s="33" t="s">
        <v>10024</v>
      </c>
      <c r="B2889" s="34" t="s">
        <v>9914</v>
      </c>
      <c r="C2889" s="35" t="s">
        <v>9915</v>
      </c>
      <c r="D2889" s="35" t="s">
        <v>10025</v>
      </c>
      <c r="E2889" s="17" t="s">
        <v>28</v>
      </c>
      <c r="F2889" s="37" t="s">
        <v>10025</v>
      </c>
      <c r="G2889" s="37" t="s">
        <v>9938</v>
      </c>
      <c r="H2889" s="19">
        <v>43997</v>
      </c>
      <c r="I2889" s="19">
        <v>45092</v>
      </c>
      <c r="J2889" s="19" t="str">
        <f ca="1">IF(Ugovori_OPULJP[[#This Row],[DATUM ZAVRŠETKA OPERACIJE]]&lt;TODAY(),"završen","u provedbi")</f>
        <v>u provedbi</v>
      </c>
      <c r="K2889" s="18" t="s">
        <v>30</v>
      </c>
      <c r="L2889" s="18" t="s">
        <v>31</v>
      </c>
      <c r="M2889" s="42">
        <v>0.85</v>
      </c>
      <c r="N2889" s="42">
        <v>0.15</v>
      </c>
      <c r="O2889" s="27">
        <f>Ugovori_OPULJP[[#This Row],[Bespovratna sredstva - Ukupno (EU+Nac) HRK
= Ukupna ugovorena vrijednost bespovratnih sredstava]]*Ugovori_OPULJP[[#This Row],[EU STOPA SUFINANCIRANJA %
EU CO-FINANCING RATE %]]</f>
        <v>9358500</v>
      </c>
      <c r="P2889" s="27">
        <f>Ugovori_OPULJP[[#This Row],[Bespovratna sredstva - Ukupno (EU+Nac) HRK
= Ukupna ugovorena vrijednost bespovratnih sredstava]]*Ugovori_OPULJP[[#This Row],[STOPA NACIONALNOG SUFINANCIRANJA %]]</f>
        <v>1651500</v>
      </c>
      <c r="Q2889" s="27">
        <v>11010000</v>
      </c>
      <c r="R2889" s="27">
        <v>0</v>
      </c>
      <c r="S2889" s="27">
        <v>0</v>
      </c>
      <c r="T2889" s="20">
        <f>Ugovori_OPULJP[[#This Row],[Bespovratna sredstva - Ukupno (EU+Nac) HRK
= Ukupna ugovorena vrijednost bespovratnih sredstava]]+Ugovori_OPULJP[[#This Row],[Javni doprinos korisnika - HRK]]+Ugovori_OPULJP[[#This Row],[Privatni doprinos korisnika - HRK]]</f>
        <v>11010000</v>
      </c>
      <c r="U2889" s="17" t="s">
        <v>32</v>
      </c>
      <c r="V2889" s="17" t="s">
        <v>29</v>
      </c>
      <c r="W2889" s="35" t="s">
        <v>10026</v>
      </c>
      <c r="X2889" s="35" t="s">
        <v>9920</v>
      </c>
      <c r="Y2889" s="11"/>
    </row>
    <row r="2890" spans="1:25" ht="293.25" x14ac:dyDescent="0.2">
      <c r="A2890" s="28" t="s">
        <v>10027</v>
      </c>
      <c r="B2890" s="24" t="s">
        <v>9914</v>
      </c>
      <c r="C2890" s="21" t="s">
        <v>9915</v>
      </c>
      <c r="D2890" s="21" t="s">
        <v>10028</v>
      </c>
      <c r="E2890" s="44" t="s">
        <v>28</v>
      </c>
      <c r="F2890" s="24" t="s">
        <v>10028</v>
      </c>
      <c r="G2890" s="24" t="s">
        <v>50</v>
      </c>
      <c r="H2890" s="29">
        <v>44152</v>
      </c>
      <c r="I2890" s="29">
        <v>45108</v>
      </c>
      <c r="J2890" s="29" t="str">
        <f ca="1">IF(Ugovori_OPULJP[[#This Row],[DATUM ZAVRŠETKA OPERACIJE]]&lt;TODAY(),"završen","u provedbi")</f>
        <v>u provedbi</v>
      </c>
      <c r="K2890" s="43" t="s">
        <v>10029</v>
      </c>
      <c r="L2890" s="43" t="s">
        <v>31</v>
      </c>
      <c r="M2890" s="42">
        <v>0.85</v>
      </c>
      <c r="N2890" s="42">
        <v>0.15</v>
      </c>
      <c r="O2890" s="27">
        <f>Ugovori_OPULJP[[#This Row],[Bespovratna sredstva - Ukupno (EU+Nac) HRK
= Ukupna ugovorena vrijednost bespovratnih sredstava]]*Ugovori_OPULJP[[#This Row],[EU STOPA SUFINANCIRANJA %
EU CO-FINANCING RATE %]]</f>
        <v>69315458.835499987</v>
      </c>
      <c r="P2890" s="27">
        <f>Ugovori_OPULJP[[#This Row],[Bespovratna sredstva - Ukupno (EU+Nac) HRK
= Ukupna ugovorena vrijednost bespovratnih sredstava]]*Ugovori_OPULJP[[#This Row],[STOPA NACIONALNOG SUFINANCIRANJA %]]</f>
        <v>12232139.794499999</v>
      </c>
      <c r="Q2890" s="20">
        <v>81547598.629999995</v>
      </c>
      <c r="R2890" s="27">
        <v>0</v>
      </c>
      <c r="S2890" s="27">
        <v>0</v>
      </c>
      <c r="T2890" s="20">
        <f>Ugovori_OPULJP[[#This Row],[Bespovratna sredstva - Ukupno (EU+Nac) HRK
= Ukupna ugovorena vrijednost bespovratnih sredstava]]+Ugovori_OPULJP[[#This Row],[Javni doprinos korisnika - HRK]]+Ugovori_OPULJP[[#This Row],[Privatni doprinos korisnika - HRK]]</f>
        <v>81547598.629999995</v>
      </c>
      <c r="U2890" s="44" t="s">
        <v>32</v>
      </c>
      <c r="V2890" s="44" t="s">
        <v>29</v>
      </c>
      <c r="W2890" s="30" t="s">
        <v>10030</v>
      </c>
      <c r="X2890" s="35" t="s">
        <v>9920</v>
      </c>
      <c r="Y2890" s="11"/>
    </row>
    <row r="2891" spans="1:25" ht="293.25" x14ac:dyDescent="0.2">
      <c r="A2891" s="28" t="s">
        <v>10031</v>
      </c>
      <c r="B2891" s="24" t="s">
        <v>9914</v>
      </c>
      <c r="C2891" s="21" t="s">
        <v>9915</v>
      </c>
      <c r="D2891" s="21" t="s">
        <v>10032</v>
      </c>
      <c r="E2891" s="44" t="s">
        <v>28</v>
      </c>
      <c r="F2891" s="23" t="s">
        <v>10033</v>
      </c>
      <c r="G2891" s="37" t="s">
        <v>9953</v>
      </c>
      <c r="H2891" s="29">
        <v>44358</v>
      </c>
      <c r="I2891" s="29">
        <v>45088</v>
      </c>
      <c r="J2891" s="29" t="str">
        <f ca="1">IF(Ugovori_OPULJP[[#This Row],[DATUM ZAVRŠETKA OPERACIJE]]&lt;TODAY(),"završen","u provedbi")</f>
        <v>u provedbi</v>
      </c>
      <c r="K2891" s="22" t="s">
        <v>30</v>
      </c>
      <c r="L2891" s="43" t="s">
        <v>31</v>
      </c>
      <c r="M2891" s="65" t="s">
        <v>3052</v>
      </c>
      <c r="N2891" s="42">
        <v>0.15</v>
      </c>
      <c r="O2891" s="27">
        <f>Ugovori_OPULJP[[#This Row],[Bespovratna sredstva - Ukupno (EU+Nac) HRK
= Ukupna ugovorena vrijednost bespovratnih sredstava]]*Ugovori_OPULJP[[#This Row],[EU STOPA SUFINANCIRANJA %
EU CO-FINANCING RATE %]]</f>
        <v>3285966.6944999998</v>
      </c>
      <c r="P2891" s="27">
        <f>Ugovori_OPULJP[[#This Row],[Bespovratna sredstva - Ukupno (EU+Nac) HRK
= Ukupna ugovorena vrijednost bespovratnih sredstava]]*Ugovori_OPULJP[[#This Row],[STOPA NACIONALNOG SUFINANCIRANJA %]]</f>
        <v>579876.47549999994</v>
      </c>
      <c r="Q2891" s="20">
        <v>3865843.17</v>
      </c>
      <c r="R2891" s="27">
        <v>0</v>
      </c>
      <c r="S2891" s="27">
        <v>0</v>
      </c>
      <c r="T2891" s="20">
        <f>Ugovori_OPULJP[[#This Row],[Bespovratna sredstva - Ukupno (EU+Nac) HRK
= Ukupna ugovorena vrijednost bespovratnih sredstava]]+Ugovori_OPULJP[[#This Row],[Javni doprinos korisnika - HRK]]+Ugovori_OPULJP[[#This Row],[Privatni doprinos korisnika - HRK]]</f>
        <v>3865843.17</v>
      </c>
      <c r="U2891" s="44" t="s">
        <v>32</v>
      </c>
      <c r="V2891" s="44" t="s">
        <v>29</v>
      </c>
      <c r="W2891" s="30" t="s">
        <v>10034</v>
      </c>
      <c r="X2891" s="31" t="s">
        <v>9920</v>
      </c>
      <c r="Y2891" s="11"/>
    </row>
    <row r="2892" spans="1:25" ht="267.75" x14ac:dyDescent="0.2">
      <c r="A2892" s="87" t="s">
        <v>10035</v>
      </c>
      <c r="B2892" s="24" t="s">
        <v>9914</v>
      </c>
      <c r="C2892" s="21" t="s">
        <v>9915</v>
      </c>
      <c r="D2892" s="56" t="s">
        <v>10036</v>
      </c>
      <c r="E2892" s="44" t="s">
        <v>28</v>
      </c>
      <c r="F2892" s="61" t="s">
        <v>10036</v>
      </c>
      <c r="G2892" s="37" t="s">
        <v>9927</v>
      </c>
      <c r="H2892" s="62">
        <v>43739</v>
      </c>
      <c r="I2892" s="62">
        <v>44834</v>
      </c>
      <c r="J2892" s="62" t="str">
        <f ca="1">IF(Ugovori_OPULJP[[#This Row],[DATUM ZAVRŠETKA OPERACIJE]]&lt;TODAY(),"završen","u provedbi")</f>
        <v>u provedbi</v>
      </c>
      <c r="K2892" s="43" t="s">
        <v>30</v>
      </c>
      <c r="L2892" s="43" t="s">
        <v>31</v>
      </c>
      <c r="M2892" s="42">
        <v>0.85</v>
      </c>
      <c r="N2892" s="42">
        <v>0.15</v>
      </c>
      <c r="O2892" s="63">
        <f>Ugovori_OPULJP[[#This Row],[Bespovratna sredstva - Ukupno (EU+Nac) HRK
= Ukupna ugovorena vrijednost bespovratnih sredstava]]*Ugovori_OPULJP[[#This Row],[EU STOPA SUFINANCIRANJA %
EU CO-FINANCING RATE %]]</f>
        <v>15997000</v>
      </c>
      <c r="P2892" s="63">
        <f>Ugovori_OPULJP[[#This Row],[Bespovratna sredstva - Ukupno (EU+Nac) HRK
= Ukupna ugovorena vrijednost bespovratnih sredstava]]*Ugovori_OPULJP[[#This Row],[STOPA NACIONALNOG SUFINANCIRANJA %]]</f>
        <v>2823000</v>
      </c>
      <c r="Q2892" s="64">
        <v>18820000</v>
      </c>
      <c r="R2892" s="27">
        <v>0</v>
      </c>
      <c r="S2892" s="27">
        <v>0</v>
      </c>
      <c r="T2892" s="64">
        <f>Ugovori_OPULJP[[#This Row],[Bespovratna sredstva - Ukupno (EU+Nac) HRK
= Ukupna ugovorena vrijednost bespovratnih sredstava]]+Ugovori_OPULJP[[#This Row],[Javni doprinos korisnika - HRK]]+Ugovori_OPULJP[[#This Row],[Privatni doprinos korisnika - HRK]]</f>
        <v>18820000</v>
      </c>
      <c r="U2892" s="44" t="s">
        <v>32</v>
      </c>
      <c r="V2892" s="44" t="s">
        <v>29</v>
      </c>
      <c r="W2892" s="45" t="s">
        <v>10037</v>
      </c>
      <c r="X2892" s="35" t="s">
        <v>9920</v>
      </c>
      <c r="Y2892" s="11"/>
    </row>
    <row r="2893" spans="1:25" ht="293.25" x14ac:dyDescent="0.2">
      <c r="A2893" s="55" t="s">
        <v>10038</v>
      </c>
      <c r="B2893" s="57" t="s">
        <v>9914</v>
      </c>
      <c r="C2893" s="56" t="s">
        <v>9915</v>
      </c>
      <c r="D2893" s="56" t="s">
        <v>10039</v>
      </c>
      <c r="E2893" s="44" t="s">
        <v>28</v>
      </c>
      <c r="F2893" s="23" t="s">
        <v>10039</v>
      </c>
      <c r="G2893" s="23" t="s">
        <v>678</v>
      </c>
      <c r="H2893" s="62">
        <v>44013</v>
      </c>
      <c r="I2893" s="62">
        <v>44926</v>
      </c>
      <c r="J2893" s="62" t="s">
        <v>7521</v>
      </c>
      <c r="K2893" s="43" t="s">
        <v>30</v>
      </c>
      <c r="L2893" s="43" t="s">
        <v>31</v>
      </c>
      <c r="M2893" s="42">
        <v>0.85</v>
      </c>
      <c r="N2893" s="79">
        <v>0.15</v>
      </c>
      <c r="O2893" s="63">
        <v>10217959.352500001</v>
      </c>
      <c r="P2893" s="63">
        <v>1803169.2975000001</v>
      </c>
      <c r="Q2893" s="64">
        <v>12021128.65</v>
      </c>
      <c r="R2893" s="27">
        <v>0</v>
      </c>
      <c r="S2893" s="27">
        <v>0</v>
      </c>
      <c r="T2893" s="64">
        <v>12021128.65</v>
      </c>
      <c r="U2893" s="44" t="s">
        <v>32</v>
      </c>
      <c r="V2893" s="97" t="s">
        <v>29</v>
      </c>
      <c r="W2893" s="45" t="s">
        <v>10040</v>
      </c>
      <c r="X2893" s="21" t="s">
        <v>9920</v>
      </c>
      <c r="Y2893" s="11"/>
    </row>
    <row r="2894" spans="1:25" ht="280.5" x14ac:dyDescent="0.2">
      <c r="A2894" s="28" t="s">
        <v>10041</v>
      </c>
      <c r="B2894" s="24" t="s">
        <v>9914</v>
      </c>
      <c r="C2894" s="21" t="s">
        <v>9915</v>
      </c>
      <c r="D2894" s="21" t="s">
        <v>10042</v>
      </c>
      <c r="E2894" s="44" t="s">
        <v>28</v>
      </c>
      <c r="F2894" s="50" t="s">
        <v>10042</v>
      </c>
      <c r="G2894" s="50" t="s">
        <v>9942</v>
      </c>
      <c r="H2894" s="52">
        <v>44136</v>
      </c>
      <c r="I2894" s="29">
        <v>45046</v>
      </c>
      <c r="J2894" s="52" t="str">
        <f ca="1">IF(Ugovori_OPULJP[[#This Row],[DATUM ZAVRŠETKA OPERACIJE]]&lt;TODAY(),"završen","u provedbi")</f>
        <v>u provedbi</v>
      </c>
      <c r="K2894" s="22" t="s">
        <v>30</v>
      </c>
      <c r="L2894" s="22" t="s">
        <v>31</v>
      </c>
      <c r="M2894" s="42">
        <v>0.85</v>
      </c>
      <c r="N2894" s="42">
        <v>0.15</v>
      </c>
      <c r="O2894" s="27">
        <f>Ugovori_OPULJP[[#This Row],[Bespovratna sredstva - Ukupno (EU+Nac) HRK
= Ukupna ugovorena vrijednost bespovratnih sredstava]]*Ugovori_OPULJP[[#This Row],[EU STOPA SUFINANCIRANJA %
EU CO-FINANCING RATE %]]</f>
        <v>3554036.3370000003</v>
      </c>
      <c r="P2894" s="27">
        <f>Ugovori_OPULJP[[#This Row],[Bespovratna sredstva - Ukupno (EU+Nac) HRK
= Ukupna ugovorena vrijednost bespovratnih sredstava]]*Ugovori_OPULJP[[#This Row],[STOPA NACIONALNOG SUFINANCIRANJA %]]</f>
        <v>627182.88300000003</v>
      </c>
      <c r="Q2894" s="20">
        <v>4181219.22</v>
      </c>
      <c r="R2894" s="27">
        <v>0</v>
      </c>
      <c r="S2894" s="27">
        <v>0</v>
      </c>
      <c r="T2894" s="20">
        <f>Ugovori_OPULJP[[#This Row],[Bespovratna sredstva - Ukupno (EU+Nac) HRK
= Ukupna ugovorena vrijednost bespovratnih sredstava]]+Ugovori_OPULJP[[#This Row],[Javni doprinos korisnika - HRK]]+Ugovori_OPULJP[[#This Row],[Privatni doprinos korisnika - HRK]]</f>
        <v>4181219.22</v>
      </c>
      <c r="U2894" s="44" t="s">
        <v>32</v>
      </c>
      <c r="V2894" s="44" t="s">
        <v>29</v>
      </c>
      <c r="W2894" s="30" t="s">
        <v>10043</v>
      </c>
      <c r="X2894" s="35" t="s">
        <v>9920</v>
      </c>
      <c r="Y2894" s="11"/>
    </row>
    <row r="2895" spans="1:25" ht="267.75" x14ac:dyDescent="0.2">
      <c r="A2895" s="28" t="s">
        <v>10044</v>
      </c>
      <c r="B2895" s="24" t="s">
        <v>9914</v>
      </c>
      <c r="C2895" s="21" t="s">
        <v>9915</v>
      </c>
      <c r="D2895" s="56" t="s">
        <v>12225</v>
      </c>
      <c r="E2895" s="44" t="s">
        <v>28</v>
      </c>
      <c r="F2895" s="57" t="s">
        <v>12225</v>
      </c>
      <c r="G2895" s="37" t="s">
        <v>9923</v>
      </c>
      <c r="H2895" s="29">
        <v>43831</v>
      </c>
      <c r="I2895" s="29">
        <v>45107</v>
      </c>
      <c r="J2895" s="29" t="str">
        <f ca="1">IF(Ugovori_OPULJP[[#This Row],[DATUM ZAVRŠETKA OPERACIJE]]&lt;TODAY(),"završen","u provedbi")</f>
        <v>u provedbi</v>
      </c>
      <c r="K2895" s="43" t="s">
        <v>30</v>
      </c>
      <c r="L2895" s="22" t="s">
        <v>31</v>
      </c>
      <c r="M2895" s="42">
        <v>0.85</v>
      </c>
      <c r="N2895" s="42">
        <v>0.15</v>
      </c>
      <c r="O2895" s="27">
        <f>Ugovori_OPULJP[[#This Row],[Bespovratna sredstva - Ukupno (EU+Nac) HRK
= Ukupna ugovorena vrijednost bespovratnih sredstava]]*Ugovori_OPULJP[[#This Row],[EU STOPA SUFINANCIRANJA %
EU CO-FINANCING RATE %]]</f>
        <v>12750000</v>
      </c>
      <c r="P2895" s="27">
        <f>Ugovori_OPULJP[[#This Row],[Bespovratna sredstva - Ukupno (EU+Nac) HRK
= Ukupna ugovorena vrijednost bespovratnih sredstava]]*Ugovori_OPULJP[[#This Row],[STOPA NACIONALNOG SUFINANCIRANJA %]]</f>
        <v>2250000</v>
      </c>
      <c r="Q2895" s="20">
        <v>15000000</v>
      </c>
      <c r="R2895" s="27">
        <v>0</v>
      </c>
      <c r="S2895" s="27">
        <v>0</v>
      </c>
      <c r="T2895" s="20">
        <f>Ugovori_OPULJP[[#This Row],[Bespovratna sredstva - Ukupno (EU+Nac) HRK
= Ukupna ugovorena vrijednost bespovratnih sredstava]]+Ugovori_OPULJP[[#This Row],[Javni doprinos korisnika - HRK]]+Ugovori_OPULJP[[#This Row],[Privatni doprinos korisnika - HRK]]</f>
        <v>15000000</v>
      </c>
      <c r="U2895" s="44" t="s">
        <v>32</v>
      </c>
      <c r="V2895" s="44" t="s">
        <v>29</v>
      </c>
      <c r="W2895" s="45" t="s">
        <v>10045</v>
      </c>
      <c r="X2895" s="35" t="s">
        <v>9920</v>
      </c>
      <c r="Y2895" s="11"/>
    </row>
    <row r="2896" spans="1:25" ht="204" x14ac:dyDescent="0.2">
      <c r="A2896" s="55" t="s">
        <v>10046</v>
      </c>
      <c r="B2896" s="24" t="s">
        <v>9914</v>
      </c>
      <c r="C2896" s="21" t="s">
        <v>9915</v>
      </c>
      <c r="D2896" s="21" t="s">
        <v>10047</v>
      </c>
      <c r="E2896" s="44" t="s">
        <v>28</v>
      </c>
      <c r="F2896" s="24" t="s">
        <v>10047</v>
      </c>
      <c r="G2896" s="37" t="s">
        <v>9923</v>
      </c>
      <c r="H2896" s="29">
        <v>43739</v>
      </c>
      <c r="I2896" s="29">
        <v>45016</v>
      </c>
      <c r="J2896" s="29" t="str">
        <f ca="1">IF(Ugovori_OPULJP[[#This Row],[DATUM ZAVRŠETKA OPERACIJE]]&lt;TODAY(),"završen","u provedbi")</f>
        <v>u provedbi</v>
      </c>
      <c r="K2896" s="43" t="s">
        <v>30</v>
      </c>
      <c r="L2896" s="22" t="s">
        <v>31</v>
      </c>
      <c r="M2896" s="42">
        <v>0.85</v>
      </c>
      <c r="N2896" s="42">
        <v>0.15</v>
      </c>
      <c r="O2896" s="27">
        <f>Ugovori_OPULJP[[#This Row],[Bespovratna sredstva - Ukupno (EU+Nac) HRK
= Ukupna ugovorena vrijednost bespovratnih sredstava]]*Ugovori_OPULJP[[#This Row],[EU STOPA SUFINANCIRANJA %
EU CO-FINANCING RATE %]]</f>
        <v>10200000</v>
      </c>
      <c r="P2896" s="27">
        <f>Ugovori_OPULJP[[#This Row],[Bespovratna sredstva - Ukupno (EU+Nac) HRK
= Ukupna ugovorena vrijednost bespovratnih sredstava]]*Ugovori_OPULJP[[#This Row],[STOPA NACIONALNOG SUFINANCIRANJA %]]</f>
        <v>1800000</v>
      </c>
      <c r="Q2896" s="20">
        <v>12000000</v>
      </c>
      <c r="R2896" s="27">
        <v>0</v>
      </c>
      <c r="S2896" s="27">
        <v>0</v>
      </c>
      <c r="T2896" s="20">
        <f>Ugovori_OPULJP[[#This Row],[Bespovratna sredstva - Ukupno (EU+Nac) HRK
= Ukupna ugovorena vrijednost bespovratnih sredstava]]+Ugovori_OPULJP[[#This Row],[Javni doprinos korisnika - HRK]]+Ugovori_OPULJP[[#This Row],[Privatni doprinos korisnika - HRK]]</f>
        <v>12000000</v>
      </c>
      <c r="U2896" s="44" t="s">
        <v>32</v>
      </c>
      <c r="V2896" s="44" t="s">
        <v>29</v>
      </c>
      <c r="W2896" s="30" t="s">
        <v>10048</v>
      </c>
      <c r="X2896" s="35" t="s">
        <v>9920</v>
      </c>
      <c r="Y2896" s="11"/>
    </row>
    <row r="2897" spans="1:25" ht="331.5" x14ac:dyDescent="0.2">
      <c r="A2897" s="28" t="s">
        <v>10049</v>
      </c>
      <c r="B2897" s="24" t="s">
        <v>9914</v>
      </c>
      <c r="C2897" s="21" t="s">
        <v>9915</v>
      </c>
      <c r="D2897" s="60" t="s">
        <v>10050</v>
      </c>
      <c r="E2897" s="44" t="s">
        <v>28</v>
      </c>
      <c r="F2897" s="37" t="s">
        <v>10050</v>
      </c>
      <c r="G2897" s="37" t="s">
        <v>9923</v>
      </c>
      <c r="H2897" s="29">
        <v>43922</v>
      </c>
      <c r="I2897" s="62">
        <v>44834</v>
      </c>
      <c r="J2897" s="29" t="str">
        <f ca="1">IF(Ugovori_OPULJP[[#This Row],[DATUM ZAVRŠETKA OPERACIJE]]&lt;TODAY(),"završen","u provedbi")</f>
        <v>u provedbi</v>
      </c>
      <c r="K2897" s="22" t="s">
        <v>30</v>
      </c>
      <c r="L2897" s="22" t="s">
        <v>31</v>
      </c>
      <c r="M2897" s="42">
        <v>0.85</v>
      </c>
      <c r="N2897" s="42">
        <v>0.15</v>
      </c>
      <c r="O2897" s="27">
        <f>Ugovori_OPULJP[[#This Row],[Bespovratna sredstva - Ukupno (EU+Nac) HRK
= Ukupna ugovorena vrijednost bespovratnih sredstava]]*Ugovori_OPULJP[[#This Row],[EU STOPA SUFINANCIRANJA %
EU CO-FINANCING RATE %]]</f>
        <v>5610000</v>
      </c>
      <c r="P2897" s="27">
        <f>Ugovori_OPULJP[[#This Row],[Bespovratna sredstva - Ukupno (EU+Nac) HRK
= Ukupna ugovorena vrijednost bespovratnih sredstava]]*Ugovori_OPULJP[[#This Row],[STOPA NACIONALNOG SUFINANCIRANJA %]]</f>
        <v>990000</v>
      </c>
      <c r="Q2897" s="20">
        <v>6600000</v>
      </c>
      <c r="R2897" s="27">
        <v>0</v>
      </c>
      <c r="S2897" s="27">
        <v>0</v>
      </c>
      <c r="T2897" s="20">
        <f>Ugovori_OPULJP[[#This Row],[Bespovratna sredstva - Ukupno (EU+Nac) HRK
= Ukupna ugovorena vrijednost bespovratnih sredstava]]+Ugovori_OPULJP[[#This Row],[Javni doprinos korisnika - HRK]]+Ugovori_OPULJP[[#This Row],[Privatni doprinos korisnika - HRK]]</f>
        <v>6600000</v>
      </c>
      <c r="U2897" s="56" t="s">
        <v>32</v>
      </c>
      <c r="V2897" s="44" t="s">
        <v>29</v>
      </c>
      <c r="W2897" s="45" t="s">
        <v>10051</v>
      </c>
      <c r="X2897" s="35" t="s">
        <v>9920</v>
      </c>
      <c r="Y2897" s="11"/>
    </row>
    <row r="2898" spans="1:25" ht="165.75" x14ac:dyDescent="0.2">
      <c r="A2898" s="55" t="s">
        <v>10052</v>
      </c>
      <c r="B2898" s="24" t="s">
        <v>9914</v>
      </c>
      <c r="C2898" s="21" t="s">
        <v>9915</v>
      </c>
      <c r="D2898" s="21" t="s">
        <v>10053</v>
      </c>
      <c r="E2898" s="44" t="s">
        <v>28</v>
      </c>
      <c r="F2898" s="24" t="s">
        <v>10053</v>
      </c>
      <c r="G2898" s="37" t="s">
        <v>9923</v>
      </c>
      <c r="H2898" s="29">
        <v>43556</v>
      </c>
      <c r="I2898" s="29">
        <v>44377</v>
      </c>
      <c r="J2898" s="29" t="str">
        <f ca="1">IF(Ugovori_OPULJP[[#This Row],[DATUM ZAVRŠETKA OPERACIJE]]&lt;TODAY(),"završen","u provedbi")</f>
        <v>završen</v>
      </c>
      <c r="K2898" s="43" t="s">
        <v>30</v>
      </c>
      <c r="L2898" s="22" t="s">
        <v>31</v>
      </c>
      <c r="M2898" s="42">
        <v>0.85</v>
      </c>
      <c r="N2898" s="42">
        <v>0.15</v>
      </c>
      <c r="O2898" s="27">
        <f>Ugovori_OPULJP[[#This Row],[Bespovratna sredstva - Ukupno (EU+Nac) HRK
= Ukupna ugovorena vrijednost bespovratnih sredstava]]*Ugovori_OPULJP[[#This Row],[EU STOPA SUFINANCIRANJA %
EU CO-FINANCING RATE %]]</f>
        <v>2040000</v>
      </c>
      <c r="P2898" s="27">
        <f>Ugovori_OPULJP[[#This Row],[Bespovratna sredstva - Ukupno (EU+Nac) HRK
= Ukupna ugovorena vrijednost bespovratnih sredstava]]*Ugovori_OPULJP[[#This Row],[STOPA NACIONALNOG SUFINANCIRANJA %]]</f>
        <v>360000</v>
      </c>
      <c r="Q2898" s="20">
        <v>2400000</v>
      </c>
      <c r="R2898" s="27">
        <v>0</v>
      </c>
      <c r="S2898" s="27">
        <v>0</v>
      </c>
      <c r="T2898" s="20">
        <f>Ugovori_OPULJP[[#This Row],[Bespovratna sredstva - Ukupno (EU+Nac) HRK
= Ukupna ugovorena vrijednost bespovratnih sredstava]]+Ugovori_OPULJP[[#This Row],[Javni doprinos korisnika - HRK]]+Ugovori_OPULJP[[#This Row],[Privatni doprinos korisnika - HRK]]</f>
        <v>2400000</v>
      </c>
      <c r="U2898" s="44" t="s">
        <v>32</v>
      </c>
      <c r="V2898" s="44" t="s">
        <v>29</v>
      </c>
      <c r="W2898" s="30" t="s">
        <v>10054</v>
      </c>
      <c r="X2898" s="35" t="s">
        <v>9920</v>
      </c>
      <c r="Y2898" s="11"/>
    </row>
    <row r="2899" spans="1:25" ht="255" x14ac:dyDescent="0.2">
      <c r="A2899" s="28" t="s">
        <v>10055</v>
      </c>
      <c r="B2899" s="24" t="s">
        <v>9914</v>
      </c>
      <c r="C2899" s="21" t="s">
        <v>9915</v>
      </c>
      <c r="D2899" s="21" t="s">
        <v>10056</v>
      </c>
      <c r="E2899" s="44" t="s">
        <v>28</v>
      </c>
      <c r="F2899" s="23" t="s">
        <v>10056</v>
      </c>
      <c r="G2899" s="37" t="s">
        <v>9927</v>
      </c>
      <c r="H2899" s="29">
        <v>44197</v>
      </c>
      <c r="I2899" s="29">
        <v>44773</v>
      </c>
      <c r="J2899" s="29" t="str">
        <f ca="1">IF(Ugovori_OPULJP[[#This Row],[DATUM ZAVRŠETKA OPERACIJE]]&lt;TODAY(),"završen","u provedbi")</f>
        <v>u provedbi</v>
      </c>
      <c r="K2899" s="22" t="s">
        <v>30</v>
      </c>
      <c r="L2899" s="22" t="s">
        <v>31</v>
      </c>
      <c r="M2899" s="42">
        <v>0.85</v>
      </c>
      <c r="N2899" s="42">
        <v>0.15</v>
      </c>
      <c r="O2899" s="27">
        <f>Ugovori_OPULJP[[#This Row],[Bespovratna sredstva - Ukupno (EU+Nac) HRK
= Ukupna ugovorena vrijednost bespovratnih sredstava]]*Ugovori_OPULJP[[#This Row],[EU STOPA SUFINANCIRANJA %
EU CO-FINANCING RATE %]]</f>
        <v>1124542.9194999998</v>
      </c>
      <c r="P2899" s="27">
        <f>Ugovori_OPULJP[[#This Row],[Bespovratna sredstva - Ukupno (EU+Nac) HRK
= Ukupna ugovorena vrijednost bespovratnih sredstava]]*Ugovori_OPULJP[[#This Row],[STOPA NACIONALNOG SUFINANCIRANJA %]]</f>
        <v>198448.75049999999</v>
      </c>
      <c r="Q2899" s="20">
        <v>1322991.67</v>
      </c>
      <c r="R2899" s="27">
        <v>0</v>
      </c>
      <c r="S2899" s="27">
        <v>0</v>
      </c>
      <c r="T2899" s="20">
        <f>Ugovori_OPULJP[[#This Row],[Bespovratna sredstva - Ukupno (EU+Nac) HRK
= Ukupna ugovorena vrijednost bespovratnih sredstava]]+Ugovori_OPULJP[[#This Row],[Javni doprinos korisnika - HRK]]+Ugovori_OPULJP[[#This Row],[Privatni doprinos korisnika - HRK]]</f>
        <v>1322991.67</v>
      </c>
      <c r="U2899" s="44" t="s">
        <v>32</v>
      </c>
      <c r="V2899" s="44" t="s">
        <v>29</v>
      </c>
      <c r="W2899" s="30" t="s">
        <v>10057</v>
      </c>
      <c r="X2899" s="21" t="s">
        <v>9920</v>
      </c>
      <c r="Y2899" s="11"/>
    </row>
    <row r="2900" spans="1:25" ht="76.5" x14ac:dyDescent="0.2">
      <c r="A2900" s="28" t="s">
        <v>10058</v>
      </c>
      <c r="B2900" s="24" t="s">
        <v>9914</v>
      </c>
      <c r="C2900" s="21" t="s">
        <v>9915</v>
      </c>
      <c r="D2900" s="21" t="s">
        <v>10059</v>
      </c>
      <c r="E2900" s="44" t="s">
        <v>28</v>
      </c>
      <c r="F2900" s="23" t="s">
        <v>10060</v>
      </c>
      <c r="G2900" s="37" t="s">
        <v>9963</v>
      </c>
      <c r="H2900" s="29">
        <v>44166</v>
      </c>
      <c r="I2900" s="29">
        <v>45077</v>
      </c>
      <c r="J2900" s="29" t="str">
        <f ca="1">IF(Ugovori_OPULJP[[#This Row],[DATUM ZAVRŠETKA OPERACIJE]]&lt;TODAY(),"završen","u provedbi")</f>
        <v>u provedbi</v>
      </c>
      <c r="K2900" s="22" t="s">
        <v>31</v>
      </c>
      <c r="L2900" s="22" t="s">
        <v>31</v>
      </c>
      <c r="M2900" s="42">
        <v>0.85</v>
      </c>
      <c r="N2900" s="42">
        <v>0.15</v>
      </c>
      <c r="O2900" s="27">
        <f>Ugovori_OPULJP[[#This Row],[Bespovratna sredstva - Ukupno (EU+Nac) HRK
= Ukupna ugovorena vrijednost bespovratnih sredstava]]*Ugovori_OPULJP[[#This Row],[EU STOPA SUFINANCIRANJA %
EU CO-FINANCING RATE %]]</f>
        <v>3589151.1290000002</v>
      </c>
      <c r="P2900" s="27">
        <f>Ugovori_OPULJP[[#This Row],[Bespovratna sredstva - Ukupno (EU+Nac) HRK
= Ukupna ugovorena vrijednost bespovratnih sredstava]]*Ugovori_OPULJP[[#This Row],[STOPA NACIONALNOG SUFINANCIRANJA %]]</f>
        <v>633379.61100000003</v>
      </c>
      <c r="Q2900" s="27">
        <v>4222530.74</v>
      </c>
      <c r="R2900" s="27">
        <v>0</v>
      </c>
      <c r="S2900" s="27">
        <v>0</v>
      </c>
      <c r="T2900" s="20">
        <f>Ugovori_OPULJP[[#This Row],[Bespovratna sredstva - Ukupno (EU+Nac) HRK
= Ukupna ugovorena vrijednost bespovratnih sredstava]]+Ugovori_OPULJP[[#This Row],[Javni doprinos korisnika - HRK]]+Ugovori_OPULJP[[#This Row],[Privatni doprinos korisnika - HRK]]</f>
        <v>4222530.74</v>
      </c>
      <c r="U2900" s="44" t="s">
        <v>32</v>
      </c>
      <c r="V2900" s="44" t="s">
        <v>29</v>
      </c>
      <c r="W2900" s="30" t="s">
        <v>10061</v>
      </c>
      <c r="X2900" s="35" t="s">
        <v>9920</v>
      </c>
      <c r="Y2900" s="11"/>
    </row>
    <row r="2901" spans="1:25" ht="267.75" x14ac:dyDescent="0.2">
      <c r="A2901" s="55" t="s">
        <v>10062</v>
      </c>
      <c r="B2901" s="24" t="s">
        <v>9914</v>
      </c>
      <c r="C2901" s="21" t="s">
        <v>9915</v>
      </c>
      <c r="D2901" s="21" t="s">
        <v>10063</v>
      </c>
      <c r="E2901" s="44" t="s">
        <v>28</v>
      </c>
      <c r="F2901" s="23" t="s">
        <v>10064</v>
      </c>
      <c r="G2901" s="37" t="s">
        <v>9938</v>
      </c>
      <c r="H2901" s="29">
        <v>44410</v>
      </c>
      <c r="I2901" s="29">
        <v>45140</v>
      </c>
      <c r="J2901" s="29" t="str">
        <f ca="1">IF(Ugovori_OPULJP[[#This Row],[DATUM ZAVRŠETKA OPERACIJE]]&lt;TODAY(),"završen","u provedbi")</f>
        <v>u provedbi</v>
      </c>
      <c r="K2901" s="22" t="s">
        <v>31</v>
      </c>
      <c r="L2901" s="18" t="s">
        <v>31</v>
      </c>
      <c r="M2901" s="42">
        <v>0.85</v>
      </c>
      <c r="N2901" s="42">
        <v>0.15</v>
      </c>
      <c r="O2901" s="54">
        <f>Ugovori_OPULJP[[#This Row],[Bespovratna sredstva - Ukupno (EU+Nac) HRK
= Ukupna ugovorena vrijednost bespovratnih sredstava]]*Ugovori_OPULJP[[#This Row],[EU STOPA SUFINANCIRANJA %
EU CO-FINANCING RATE %]]</f>
        <v>7564911.1749999998</v>
      </c>
      <c r="P2901" s="54">
        <f>Ugovori_OPULJP[[#This Row],[Bespovratna sredstva - Ukupno (EU+Nac) HRK
= Ukupna ugovorena vrijednost bespovratnih sredstava]]*Ugovori_OPULJP[[#This Row],[STOPA NACIONALNOG SUFINANCIRANJA %]]</f>
        <v>1334984.325</v>
      </c>
      <c r="Q2901" s="58">
        <v>8899895.5</v>
      </c>
      <c r="R2901" s="27">
        <v>0</v>
      </c>
      <c r="S2901" s="27">
        <v>0</v>
      </c>
      <c r="T2901" s="58">
        <f>Ugovori_OPULJP[[#This Row],[Bespovratna sredstva - Ukupno (EU+Nac) HRK
= Ukupna ugovorena vrijednost bespovratnih sredstava]]+Ugovori_OPULJP[[#This Row],[Javni doprinos korisnika - HRK]]+Ugovori_OPULJP[[#This Row],[Privatni doprinos korisnika - HRK]]</f>
        <v>8899895.5</v>
      </c>
      <c r="U2901" s="17" t="s">
        <v>32</v>
      </c>
      <c r="V2901" s="17" t="s">
        <v>29</v>
      </c>
      <c r="W2901" s="30" t="s">
        <v>10065</v>
      </c>
      <c r="X2901" s="35" t="s">
        <v>9920</v>
      </c>
      <c r="Y2901" s="11"/>
    </row>
    <row r="2902" spans="1:25" ht="267.75" x14ac:dyDescent="0.2">
      <c r="A2902" s="55" t="s">
        <v>12427</v>
      </c>
      <c r="B2902" s="168" t="s">
        <v>9914</v>
      </c>
      <c r="C2902" s="21" t="s">
        <v>9915</v>
      </c>
      <c r="D2902" s="56" t="s">
        <v>12429</v>
      </c>
      <c r="E2902" s="17" t="s">
        <v>28</v>
      </c>
      <c r="F2902" s="23" t="s">
        <v>12428</v>
      </c>
      <c r="G2902" s="23" t="s">
        <v>50</v>
      </c>
      <c r="H2902" s="170">
        <v>44629</v>
      </c>
      <c r="I2902" s="170">
        <v>45178</v>
      </c>
      <c r="J2902" s="172" t="str">
        <f ca="1">IF(Ugovori_OPULJP[[#This Row],[DATUM ZAVRŠETKA OPERACIJE]]&lt;TODAY(),"završen","u provedbi")</f>
        <v>u provedbi</v>
      </c>
      <c r="K2902" s="43" t="s">
        <v>31</v>
      </c>
      <c r="L2902" s="43" t="s">
        <v>31</v>
      </c>
      <c r="M2902" s="42">
        <v>0.85</v>
      </c>
      <c r="N2902" s="42">
        <v>0.15</v>
      </c>
      <c r="O2902" s="175">
        <f>Ugovori_OPULJP[[#This Row],[Bespovratna sredstva - Ukupno (EU+Nac) HRK
= Ukupna ugovorena vrijednost bespovratnih sredstava]]*Ugovori_OPULJP[[#This Row],[EU STOPA SUFINANCIRANJA %
EU CO-FINANCING RATE %]]</f>
        <v>3365224.6724999999</v>
      </c>
      <c r="P2902" s="175">
        <f>Ugovori_OPULJP[[#This Row],[Bespovratna sredstva - Ukupno (EU+Nac) HRK
= Ukupna ugovorena vrijednost bespovratnih sredstava]]*Ugovori_OPULJP[[#This Row],[STOPA NACIONALNOG SUFINANCIRANJA %]]</f>
        <v>593863.17749999999</v>
      </c>
      <c r="Q2902" s="177">
        <v>3959087.85</v>
      </c>
      <c r="R2902" s="175">
        <v>0</v>
      </c>
      <c r="S2902" s="175">
        <v>0</v>
      </c>
      <c r="T2902" s="177">
        <f>Ugovori_OPULJP[[#This Row],[Bespovratna sredstva - Ukupno (EU+Nac) HRK
= Ukupna ugovorena vrijednost bespovratnih sredstava]]+Ugovori_OPULJP[[#This Row],[Javni doprinos korisnika - HRK]]+Ugovori_OPULJP[[#This Row],[Privatni doprinos korisnika - HRK]]</f>
        <v>3959087.85</v>
      </c>
      <c r="U2902" s="17" t="s">
        <v>32</v>
      </c>
      <c r="V2902" s="44" t="s">
        <v>29</v>
      </c>
      <c r="W2902" s="179" t="s">
        <v>12430</v>
      </c>
      <c r="X2902" s="31" t="s">
        <v>9920</v>
      </c>
      <c r="Y2902" s="11"/>
    </row>
    <row r="2903" spans="1:25" ht="293.25" x14ac:dyDescent="0.2">
      <c r="A2903" s="111" t="s">
        <v>10066</v>
      </c>
      <c r="B2903" s="34" t="s">
        <v>9914</v>
      </c>
      <c r="C2903" s="35" t="s">
        <v>9915</v>
      </c>
      <c r="D2903" s="21" t="s">
        <v>10067</v>
      </c>
      <c r="E2903" s="17" t="s">
        <v>28</v>
      </c>
      <c r="F2903" s="37" t="s">
        <v>10068</v>
      </c>
      <c r="G2903" s="37" t="s">
        <v>9931</v>
      </c>
      <c r="H2903" s="29">
        <v>44411</v>
      </c>
      <c r="I2903" s="29">
        <v>45141</v>
      </c>
      <c r="J2903" s="29" t="str">
        <f ca="1">IF(Ugovori_OPULJP[[#This Row],[DATUM ZAVRŠETKA OPERACIJE]]&lt;TODAY(),"završen","u provedbi")</f>
        <v>u provedbi</v>
      </c>
      <c r="K2903" s="18" t="s">
        <v>31</v>
      </c>
      <c r="L2903" s="18" t="s">
        <v>31</v>
      </c>
      <c r="M2903" s="42">
        <v>0.85</v>
      </c>
      <c r="N2903" s="42">
        <v>0.15</v>
      </c>
      <c r="O2903" s="27">
        <f>Ugovori_OPULJP[[#This Row],[Bespovratna sredstva - Ukupno (EU+Nac) HRK
= Ukupna ugovorena vrijednost bespovratnih sredstava]]*Ugovori_OPULJP[[#This Row],[EU STOPA SUFINANCIRANJA %
EU CO-FINANCING RATE %]]</f>
        <v>2410472.5</v>
      </c>
      <c r="P2903" s="27">
        <f>Ugovori_OPULJP[[#This Row],[Bespovratna sredstva - Ukupno (EU+Nac) HRK
= Ukupna ugovorena vrijednost bespovratnih sredstava]]*Ugovori_OPULJP[[#This Row],[STOPA NACIONALNOG SUFINANCIRANJA %]]</f>
        <v>425377.5</v>
      </c>
      <c r="Q2903" s="20">
        <v>2835850</v>
      </c>
      <c r="R2903" s="27">
        <v>0</v>
      </c>
      <c r="S2903" s="27">
        <v>0</v>
      </c>
      <c r="T2903" s="20">
        <f>Ugovori_OPULJP[[#This Row],[Bespovratna sredstva - Ukupno (EU+Nac) HRK
= Ukupna ugovorena vrijednost bespovratnih sredstava]]+Ugovori_OPULJP[[#This Row],[Javni doprinos korisnika - HRK]]+Ugovori_OPULJP[[#This Row],[Privatni doprinos korisnika - HRK]]</f>
        <v>2835850</v>
      </c>
      <c r="U2903" s="17" t="s">
        <v>32</v>
      </c>
      <c r="V2903" s="17" t="s">
        <v>29</v>
      </c>
      <c r="W2903" s="30" t="s">
        <v>10069</v>
      </c>
      <c r="X2903" s="35" t="s">
        <v>9920</v>
      </c>
      <c r="Y2903" s="11"/>
    </row>
    <row r="2904" spans="1:25" ht="255" x14ac:dyDescent="0.2">
      <c r="A2904" s="55" t="s">
        <v>10070</v>
      </c>
      <c r="B2904" s="24" t="s">
        <v>9914</v>
      </c>
      <c r="C2904" s="21" t="s">
        <v>9915</v>
      </c>
      <c r="D2904" s="21" t="s">
        <v>10071</v>
      </c>
      <c r="E2904" s="44" t="s">
        <v>28</v>
      </c>
      <c r="F2904" s="23" t="s">
        <v>10072</v>
      </c>
      <c r="G2904" s="37" t="s">
        <v>9938</v>
      </c>
      <c r="H2904" s="19">
        <v>44424</v>
      </c>
      <c r="I2904" s="19">
        <v>45154</v>
      </c>
      <c r="J2904" s="29" t="str">
        <f ca="1">IF(Ugovori_OPULJP[[#This Row],[DATUM ZAVRŠETKA OPERACIJE]]&lt;TODAY(),"završen","u provedbi")</f>
        <v>u provedbi</v>
      </c>
      <c r="K2904" s="22" t="s">
        <v>30</v>
      </c>
      <c r="L2904" s="18" t="s">
        <v>31</v>
      </c>
      <c r="M2904" s="42">
        <v>0.85</v>
      </c>
      <c r="N2904" s="42">
        <v>0.15</v>
      </c>
      <c r="O2904" s="54">
        <f>Ugovori_OPULJP[[#This Row],[Bespovratna sredstva - Ukupno (EU+Nac) HRK
= Ukupna ugovorena vrijednost bespovratnih sredstava]]*Ugovori_OPULJP[[#This Row],[EU STOPA SUFINANCIRANJA %
EU CO-FINANCING RATE %]]</f>
        <v>3187485.55</v>
      </c>
      <c r="P2904" s="54">
        <f>Ugovori_OPULJP[[#This Row],[Bespovratna sredstva - Ukupno (EU+Nac) HRK
= Ukupna ugovorena vrijednost bespovratnih sredstava]]*Ugovori_OPULJP[[#This Row],[STOPA NACIONALNOG SUFINANCIRANJA %]]</f>
        <v>562497.44999999995</v>
      </c>
      <c r="Q2904" s="58">
        <v>3749983</v>
      </c>
      <c r="R2904" s="54">
        <v>0</v>
      </c>
      <c r="S2904" s="54">
        <v>0</v>
      </c>
      <c r="T2904" s="58">
        <f>Ugovori_OPULJP[[#This Row],[Bespovratna sredstva - Ukupno (EU+Nac) HRK
= Ukupna ugovorena vrijednost bespovratnih sredstava]]+Ugovori_OPULJP[[#This Row],[Javni doprinos korisnika - HRK]]+Ugovori_OPULJP[[#This Row],[Privatni doprinos korisnika - HRK]]</f>
        <v>3749983</v>
      </c>
      <c r="U2904" s="17" t="s">
        <v>32</v>
      </c>
      <c r="V2904" s="17" t="s">
        <v>29</v>
      </c>
      <c r="W2904" s="30" t="s">
        <v>10073</v>
      </c>
      <c r="X2904" s="35" t="s">
        <v>9920</v>
      </c>
      <c r="Y2904" s="11"/>
    </row>
    <row r="2905" spans="1:25" ht="280.5" x14ac:dyDescent="0.2">
      <c r="A2905" s="119" t="s">
        <v>11888</v>
      </c>
      <c r="B2905" s="24" t="s">
        <v>9914</v>
      </c>
      <c r="C2905" s="21" t="s">
        <v>9915</v>
      </c>
      <c r="D2905" s="73" t="s">
        <v>11889</v>
      </c>
      <c r="E2905" s="44" t="s">
        <v>28</v>
      </c>
      <c r="F2905" s="23" t="s">
        <v>11890</v>
      </c>
      <c r="G2905" s="37" t="s">
        <v>11891</v>
      </c>
      <c r="H2905" s="29">
        <v>44497</v>
      </c>
      <c r="I2905" s="29">
        <v>44862</v>
      </c>
      <c r="J2905" s="29" t="str">
        <f ca="1">IF(Ugovori_OPULJP[[#This Row],[DATUM ZAVRŠETKA OPERACIJE]]&lt;TODAY(),"završen","u provedbi")</f>
        <v>u provedbi</v>
      </c>
      <c r="K2905" s="43" t="s">
        <v>30</v>
      </c>
      <c r="L2905" s="22" t="s">
        <v>31</v>
      </c>
      <c r="M2905" s="42">
        <v>0.85</v>
      </c>
      <c r="N2905" s="42">
        <v>0.15</v>
      </c>
      <c r="O2905" s="27">
        <f>Ugovori_OPULJP[[#This Row],[Bespovratna sredstva - Ukupno (EU+Nac) HRK
= Ukupna ugovorena vrijednost bespovratnih sredstava]]*Ugovori_OPULJP[[#This Row],[EU STOPA SUFINANCIRANJA %
EU CO-FINANCING RATE %]]</f>
        <v>968952.4</v>
      </c>
      <c r="P2905" s="27">
        <f>Ugovori_OPULJP[[#This Row],[Bespovratna sredstva - Ukupno (EU+Nac) HRK
= Ukupna ugovorena vrijednost bespovratnih sredstava]]*Ugovori_OPULJP[[#This Row],[STOPA NACIONALNOG SUFINANCIRANJA %]]</f>
        <v>170991.6</v>
      </c>
      <c r="Q2905" s="20">
        <v>1139944</v>
      </c>
      <c r="R2905" s="27">
        <v>0</v>
      </c>
      <c r="S2905" s="27">
        <v>0</v>
      </c>
      <c r="T2905" s="20">
        <f>Ugovori_OPULJP[[#This Row],[Bespovratna sredstva - Ukupno (EU+Nac) HRK
= Ukupna ugovorena vrijednost bespovratnih sredstava]]+Ugovori_OPULJP[[#This Row],[Javni doprinos korisnika - HRK]]+Ugovori_OPULJP[[#This Row],[Privatni doprinos korisnika - HRK]]</f>
        <v>1139944</v>
      </c>
      <c r="U2905" s="44" t="s">
        <v>32</v>
      </c>
      <c r="V2905" s="44" t="s">
        <v>29</v>
      </c>
      <c r="W2905" s="30" t="s">
        <v>11892</v>
      </c>
      <c r="X2905" s="31" t="s">
        <v>9920</v>
      </c>
      <c r="Y2905" s="11"/>
    </row>
    <row r="2906" spans="1:25" ht="280.5" x14ac:dyDescent="0.2">
      <c r="A2906" s="119" t="s">
        <v>10074</v>
      </c>
      <c r="B2906" s="34" t="s">
        <v>9914</v>
      </c>
      <c r="C2906" s="35" t="s">
        <v>10075</v>
      </c>
      <c r="D2906" s="35" t="s">
        <v>10076</v>
      </c>
      <c r="E2906" s="17" t="s">
        <v>28</v>
      </c>
      <c r="F2906" s="37" t="s">
        <v>10076</v>
      </c>
      <c r="G2906" s="37" t="s">
        <v>10077</v>
      </c>
      <c r="H2906" s="19">
        <v>42984</v>
      </c>
      <c r="I2906" s="19">
        <v>44748</v>
      </c>
      <c r="J2906" s="19" t="str">
        <f ca="1">IF(Ugovori_OPULJP[[#This Row],[DATUM ZAVRŠETKA OPERACIJE]]&lt;TODAY(),"završen","u provedbi")</f>
        <v>završen</v>
      </c>
      <c r="K2906" s="18" t="s">
        <v>30</v>
      </c>
      <c r="L2906" s="18" t="s">
        <v>31</v>
      </c>
      <c r="M2906" s="42">
        <v>0.85</v>
      </c>
      <c r="N2906" s="42">
        <v>0.15</v>
      </c>
      <c r="O2906" s="27">
        <f>Ugovori_OPULJP[[#This Row],[Bespovratna sredstva - Ukupno (EU+Nac) HRK
= Ukupna ugovorena vrijednost bespovratnih sredstava]]*Ugovori_OPULJP[[#This Row],[EU STOPA SUFINANCIRANJA %
EU CO-FINANCING RATE %]]</f>
        <v>4027576.25</v>
      </c>
      <c r="P2906" s="27">
        <f>Ugovori_OPULJP[[#This Row],[Bespovratna sredstva - Ukupno (EU+Nac) HRK
= Ukupna ugovorena vrijednost bespovratnih sredstava]]*Ugovori_OPULJP[[#This Row],[STOPA NACIONALNOG SUFINANCIRANJA %]]</f>
        <v>710748.75</v>
      </c>
      <c r="Q2906" s="27">
        <v>4738325</v>
      </c>
      <c r="R2906" s="27">
        <v>0</v>
      </c>
      <c r="S2906" s="27">
        <v>0</v>
      </c>
      <c r="T2906" s="20">
        <f>Ugovori_OPULJP[[#This Row],[Bespovratna sredstva - Ukupno (EU+Nac) HRK
= Ukupna ugovorena vrijednost bespovratnih sredstava]]+Ugovori_OPULJP[[#This Row],[Javni doprinos korisnika - HRK]]+Ugovori_OPULJP[[#This Row],[Privatni doprinos korisnika - HRK]]</f>
        <v>4738325</v>
      </c>
      <c r="U2906" s="17" t="s">
        <v>32</v>
      </c>
      <c r="V2906" s="17" t="s">
        <v>29</v>
      </c>
      <c r="W2906" s="41" t="s">
        <v>10078</v>
      </c>
      <c r="X2906" s="35" t="s">
        <v>9920</v>
      </c>
      <c r="Y2906" s="11"/>
    </row>
    <row r="2907" spans="1:25" ht="267.75" x14ac:dyDescent="0.2">
      <c r="A2907" s="119" t="s">
        <v>10079</v>
      </c>
      <c r="B2907" s="34" t="s">
        <v>9914</v>
      </c>
      <c r="C2907" s="35" t="s">
        <v>10075</v>
      </c>
      <c r="D2907" s="35" t="s">
        <v>10080</v>
      </c>
      <c r="E2907" s="17" t="s">
        <v>28</v>
      </c>
      <c r="F2907" s="37" t="s">
        <v>10080</v>
      </c>
      <c r="G2907" s="37" t="s">
        <v>9942</v>
      </c>
      <c r="H2907" s="19">
        <v>43311</v>
      </c>
      <c r="I2907" s="19">
        <v>45076</v>
      </c>
      <c r="J2907" s="19" t="str">
        <f ca="1">IF(Ugovori_OPULJP[[#This Row],[DATUM ZAVRŠETKA OPERACIJE]]&lt;TODAY(),"završen","u provedbi")</f>
        <v>u provedbi</v>
      </c>
      <c r="K2907" s="18" t="s">
        <v>30</v>
      </c>
      <c r="L2907" s="18" t="s">
        <v>31</v>
      </c>
      <c r="M2907" s="42">
        <v>0.85</v>
      </c>
      <c r="N2907" s="42">
        <v>0.15</v>
      </c>
      <c r="O2907" s="27">
        <f>Ugovori_OPULJP[[#This Row],[Bespovratna sredstva - Ukupno (EU+Nac) HRK
= Ukupna ugovorena vrijednost bespovratnih sredstava]]*Ugovori_OPULJP[[#This Row],[EU STOPA SUFINANCIRANJA %
EU CO-FINANCING RATE %]]</f>
        <v>77413962.5</v>
      </c>
      <c r="P2907" s="27">
        <f>Ugovori_OPULJP[[#This Row],[Bespovratna sredstva - Ukupno (EU+Nac) HRK
= Ukupna ugovorena vrijednost bespovratnih sredstava]]*Ugovori_OPULJP[[#This Row],[STOPA NACIONALNOG SUFINANCIRANJA %]]</f>
        <v>13661287.5</v>
      </c>
      <c r="Q2907" s="27">
        <v>91075250</v>
      </c>
      <c r="R2907" s="27">
        <v>0</v>
      </c>
      <c r="S2907" s="27">
        <v>0</v>
      </c>
      <c r="T2907" s="20">
        <f>Ugovori_OPULJP[[#This Row],[Bespovratna sredstva - Ukupno (EU+Nac) HRK
= Ukupna ugovorena vrijednost bespovratnih sredstava]]+Ugovori_OPULJP[[#This Row],[Javni doprinos korisnika - HRK]]+Ugovori_OPULJP[[#This Row],[Privatni doprinos korisnika - HRK]]</f>
        <v>91075250</v>
      </c>
      <c r="U2907" s="17" t="s">
        <v>32</v>
      </c>
      <c r="V2907" s="17" t="s">
        <v>29</v>
      </c>
      <c r="W2907" s="41" t="s">
        <v>10081</v>
      </c>
      <c r="X2907" s="35" t="s">
        <v>9920</v>
      </c>
      <c r="Y2907" s="11"/>
    </row>
    <row r="2908" spans="1:25" ht="153" x14ac:dyDescent="0.2">
      <c r="A2908" s="119" t="s">
        <v>10082</v>
      </c>
      <c r="B2908" s="34" t="s">
        <v>9914</v>
      </c>
      <c r="C2908" s="35" t="s">
        <v>10075</v>
      </c>
      <c r="D2908" s="35" t="s">
        <v>10083</v>
      </c>
      <c r="E2908" s="17" t="s">
        <v>28</v>
      </c>
      <c r="F2908" s="37" t="s">
        <v>10083</v>
      </c>
      <c r="G2908" s="37" t="s">
        <v>10077</v>
      </c>
      <c r="H2908" s="19">
        <v>43689</v>
      </c>
      <c r="I2908" s="19">
        <v>44785</v>
      </c>
      <c r="J2908" s="19" t="str">
        <f ca="1">IF(Ugovori_OPULJP[[#This Row],[DATUM ZAVRŠETKA OPERACIJE]]&lt;TODAY(),"završen","u provedbi")</f>
        <v>u provedbi</v>
      </c>
      <c r="K2908" s="18" t="s">
        <v>30</v>
      </c>
      <c r="L2908" s="18" t="s">
        <v>31</v>
      </c>
      <c r="M2908" s="42">
        <v>0.85</v>
      </c>
      <c r="N2908" s="42">
        <v>0.15</v>
      </c>
      <c r="O2908" s="27">
        <f>Ugovori_OPULJP[[#This Row],[Bespovratna sredstva - Ukupno (EU+Nac) HRK
= Ukupna ugovorena vrijednost bespovratnih sredstava]]*Ugovori_OPULJP[[#This Row],[EU STOPA SUFINANCIRANJA %
EU CO-FINANCING RATE %]]</f>
        <v>1927380.1340000001</v>
      </c>
      <c r="P2908" s="27">
        <f>Ugovori_OPULJP[[#This Row],[Bespovratna sredstva - Ukupno (EU+Nac) HRK
= Ukupna ugovorena vrijednost bespovratnih sredstava]]*Ugovori_OPULJP[[#This Row],[STOPA NACIONALNOG SUFINANCIRANJA %]]</f>
        <v>340125.90600000002</v>
      </c>
      <c r="Q2908" s="27">
        <v>2267506.04</v>
      </c>
      <c r="R2908" s="27">
        <v>0</v>
      </c>
      <c r="S2908" s="27">
        <v>0</v>
      </c>
      <c r="T2908" s="20">
        <f>Ugovori_OPULJP[[#This Row],[Bespovratna sredstva - Ukupno (EU+Nac) HRK
= Ukupna ugovorena vrijednost bespovratnih sredstava]]+Ugovori_OPULJP[[#This Row],[Javni doprinos korisnika - HRK]]+Ugovori_OPULJP[[#This Row],[Privatni doprinos korisnika - HRK]]</f>
        <v>2267506.04</v>
      </c>
      <c r="U2908" s="17" t="s">
        <v>32</v>
      </c>
      <c r="V2908" s="17" t="s">
        <v>29</v>
      </c>
      <c r="W2908" s="41" t="s">
        <v>10084</v>
      </c>
      <c r="X2908" s="35" t="s">
        <v>9920</v>
      </c>
      <c r="Y2908" s="11"/>
    </row>
    <row r="2909" spans="1:25" ht="191.25" x14ac:dyDescent="0.2">
      <c r="A2909" s="119" t="s">
        <v>10085</v>
      </c>
      <c r="B2909" s="34" t="s">
        <v>9914</v>
      </c>
      <c r="C2909" s="35" t="s">
        <v>10075</v>
      </c>
      <c r="D2909" s="35" t="s">
        <v>10086</v>
      </c>
      <c r="E2909" s="17" t="s">
        <v>28</v>
      </c>
      <c r="F2909" s="37" t="s">
        <v>10086</v>
      </c>
      <c r="G2909" s="37" t="s">
        <v>9942</v>
      </c>
      <c r="H2909" s="19">
        <v>43447</v>
      </c>
      <c r="I2909" s="19">
        <v>45059</v>
      </c>
      <c r="J2909" s="19" t="str">
        <f ca="1">IF(Ugovori_OPULJP[[#This Row],[DATUM ZAVRŠETKA OPERACIJE]]&lt;TODAY(),"završen","u provedbi")</f>
        <v>u provedbi</v>
      </c>
      <c r="K2909" s="18" t="s">
        <v>30</v>
      </c>
      <c r="L2909" s="18" t="s">
        <v>31</v>
      </c>
      <c r="M2909" s="42">
        <v>0.85</v>
      </c>
      <c r="N2909" s="42">
        <v>0.15</v>
      </c>
      <c r="O2909" s="27">
        <f>Ugovori_OPULJP[[#This Row],[Bespovratna sredstva - Ukupno (EU+Nac) HRK
= Ukupna ugovorena vrijednost bespovratnih sredstava]]*Ugovori_OPULJP[[#This Row],[EU STOPA SUFINANCIRANJA %
EU CO-FINANCING RATE %]]</f>
        <v>32204120</v>
      </c>
      <c r="P2909" s="27">
        <f>Ugovori_OPULJP[[#This Row],[Bespovratna sredstva - Ukupno (EU+Nac) HRK
= Ukupna ugovorena vrijednost bespovratnih sredstava]]*Ugovori_OPULJP[[#This Row],[STOPA NACIONALNOG SUFINANCIRANJA %]]</f>
        <v>5683080</v>
      </c>
      <c r="Q2909" s="27">
        <v>37887200</v>
      </c>
      <c r="R2909" s="27">
        <v>0</v>
      </c>
      <c r="S2909" s="27">
        <v>0</v>
      </c>
      <c r="T2909" s="20">
        <f>Ugovori_OPULJP[[#This Row],[Bespovratna sredstva - Ukupno (EU+Nac) HRK
= Ukupna ugovorena vrijednost bespovratnih sredstava]]+Ugovori_OPULJP[[#This Row],[Javni doprinos korisnika - HRK]]+Ugovori_OPULJP[[#This Row],[Privatni doprinos korisnika - HRK]]</f>
        <v>37887200</v>
      </c>
      <c r="U2909" s="17" t="s">
        <v>32</v>
      </c>
      <c r="V2909" s="17" t="s">
        <v>29</v>
      </c>
      <c r="W2909" s="41" t="s">
        <v>10087</v>
      </c>
      <c r="X2909" s="35" t="s">
        <v>9920</v>
      </c>
      <c r="Y2909" s="11"/>
    </row>
    <row r="2910" spans="1:25" ht="242.25" x14ac:dyDescent="0.2">
      <c r="A2910" s="119" t="s">
        <v>10088</v>
      </c>
      <c r="B2910" s="34" t="s">
        <v>9914</v>
      </c>
      <c r="C2910" s="35" t="s">
        <v>10075</v>
      </c>
      <c r="D2910" s="35" t="s">
        <v>10089</v>
      </c>
      <c r="E2910" s="17" t="s">
        <v>28</v>
      </c>
      <c r="F2910" s="37" t="s">
        <v>10089</v>
      </c>
      <c r="G2910" s="37" t="s">
        <v>9942</v>
      </c>
      <c r="H2910" s="19">
        <v>43502</v>
      </c>
      <c r="I2910" s="19">
        <v>44952</v>
      </c>
      <c r="J2910" s="19" t="str">
        <f ca="1">IF(Ugovori_OPULJP[[#This Row],[DATUM ZAVRŠETKA OPERACIJE]]&lt;TODAY(),"završen","u provedbi")</f>
        <v>u provedbi</v>
      </c>
      <c r="K2910" s="18" t="s">
        <v>30</v>
      </c>
      <c r="L2910" s="18" t="s">
        <v>31</v>
      </c>
      <c r="M2910" s="42">
        <v>0.85</v>
      </c>
      <c r="N2910" s="42">
        <v>0.15</v>
      </c>
      <c r="O2910" s="27">
        <f>Ugovori_OPULJP[[#This Row],[Bespovratna sredstva - Ukupno (EU+Nac) HRK
= Ukupna ugovorena vrijednost bespovratnih sredstava]]*Ugovori_OPULJP[[#This Row],[EU STOPA SUFINANCIRANJA %
EU CO-FINANCING RATE %]]</f>
        <v>7796982</v>
      </c>
      <c r="P2910" s="27">
        <f>Ugovori_OPULJP[[#This Row],[Bespovratna sredstva - Ukupno (EU+Nac) HRK
= Ukupna ugovorena vrijednost bespovratnih sredstava]]*Ugovori_OPULJP[[#This Row],[STOPA NACIONALNOG SUFINANCIRANJA %]]</f>
        <v>1375938</v>
      </c>
      <c r="Q2910" s="27">
        <v>9172920</v>
      </c>
      <c r="R2910" s="27">
        <v>0</v>
      </c>
      <c r="S2910" s="27">
        <v>0</v>
      </c>
      <c r="T2910" s="20">
        <f>Ugovori_OPULJP[[#This Row],[Bespovratna sredstva - Ukupno (EU+Nac) HRK
= Ukupna ugovorena vrijednost bespovratnih sredstava]]+Ugovori_OPULJP[[#This Row],[Javni doprinos korisnika - HRK]]+Ugovori_OPULJP[[#This Row],[Privatni doprinos korisnika - HRK]]</f>
        <v>9172920</v>
      </c>
      <c r="U2910" s="17" t="s">
        <v>32</v>
      </c>
      <c r="V2910" s="17" t="s">
        <v>29</v>
      </c>
      <c r="W2910" s="41" t="s">
        <v>10090</v>
      </c>
      <c r="X2910" s="35" t="s">
        <v>9920</v>
      </c>
      <c r="Y2910" s="11"/>
    </row>
    <row r="2911" spans="1:25" ht="267.75" x14ac:dyDescent="0.2">
      <c r="A2911" s="55" t="s">
        <v>10091</v>
      </c>
      <c r="B2911" s="24" t="s">
        <v>9914</v>
      </c>
      <c r="C2911" s="21" t="s">
        <v>10075</v>
      </c>
      <c r="D2911" s="56" t="s">
        <v>10092</v>
      </c>
      <c r="E2911" s="67" t="s">
        <v>28</v>
      </c>
      <c r="F2911" s="23" t="s">
        <v>10092</v>
      </c>
      <c r="G2911" s="23" t="s">
        <v>9942</v>
      </c>
      <c r="H2911" s="29">
        <v>43983</v>
      </c>
      <c r="I2911" s="29">
        <v>45077</v>
      </c>
      <c r="J2911" s="29" t="str">
        <f ca="1">IF(Ugovori_OPULJP[[#This Row],[DATUM ZAVRŠETKA OPERACIJE]]&lt;TODAY(),"završen","u provedbi")</f>
        <v>u provedbi</v>
      </c>
      <c r="K2911" s="43" t="s">
        <v>30</v>
      </c>
      <c r="L2911" s="22" t="s">
        <v>31</v>
      </c>
      <c r="M2911" s="42">
        <v>0.85</v>
      </c>
      <c r="N2911" s="42">
        <v>0.15</v>
      </c>
      <c r="O2911" s="27">
        <f>Ugovori_OPULJP[[#This Row],[Bespovratna sredstva - Ukupno (EU+Nac) HRK
= Ukupna ugovorena vrijednost bespovratnih sredstava]]*Ugovori_OPULJP[[#This Row],[EU STOPA SUFINANCIRANJA %
EU CO-FINANCING RATE %]]</f>
        <v>41395450.364</v>
      </c>
      <c r="P2911" s="27">
        <f>Ugovori_OPULJP[[#This Row],[Bespovratna sredstva - Ukupno (EU+Nac) HRK
= Ukupna ugovorena vrijednost bespovratnih sredstava]]*Ugovori_OPULJP[[#This Row],[STOPA NACIONALNOG SUFINANCIRANJA %]]</f>
        <v>7305079.4760000007</v>
      </c>
      <c r="Q2911" s="20">
        <v>48700529.840000004</v>
      </c>
      <c r="R2911" s="27">
        <v>0</v>
      </c>
      <c r="S2911" s="27">
        <v>0</v>
      </c>
      <c r="T2911" s="20">
        <f>Ugovori_OPULJP[[#This Row],[Bespovratna sredstva - Ukupno (EU+Nac) HRK
= Ukupna ugovorena vrijednost bespovratnih sredstava]]+Ugovori_OPULJP[[#This Row],[Javni doprinos korisnika - HRK]]+Ugovori_OPULJP[[#This Row],[Privatni doprinos korisnika - HRK]]</f>
        <v>48700529.840000004</v>
      </c>
      <c r="U2911" s="44" t="s">
        <v>32</v>
      </c>
      <c r="V2911" s="44" t="s">
        <v>29</v>
      </c>
      <c r="W2911" s="45" t="s">
        <v>10093</v>
      </c>
      <c r="X2911" s="35" t="s">
        <v>9920</v>
      </c>
      <c r="Y2911" s="11"/>
    </row>
    <row r="2912" spans="1:25" ht="204" x14ac:dyDescent="0.2">
      <c r="A2912" s="119" t="s">
        <v>10094</v>
      </c>
      <c r="B2912" s="34" t="s">
        <v>9914</v>
      </c>
      <c r="C2912" s="35" t="s">
        <v>10095</v>
      </c>
      <c r="D2912" s="35" t="s">
        <v>10096</v>
      </c>
      <c r="E2912" s="17" t="s">
        <v>231</v>
      </c>
      <c r="F2912" s="37" t="s">
        <v>10097</v>
      </c>
      <c r="G2912" s="37" t="s">
        <v>1154</v>
      </c>
      <c r="H2912" s="19">
        <v>42948</v>
      </c>
      <c r="I2912" s="19">
        <v>43677</v>
      </c>
      <c r="J2912" s="19" t="str">
        <f ca="1">IF(Ugovori_OPULJP[[#This Row],[DATUM ZAVRŠETKA OPERACIJE]]&lt;TODAY(),"završen","u provedbi")</f>
        <v>završen</v>
      </c>
      <c r="K2912" s="18" t="s">
        <v>354</v>
      </c>
      <c r="L2912" s="18" t="s">
        <v>354</v>
      </c>
      <c r="M2912" s="42">
        <v>0.85</v>
      </c>
      <c r="N2912" s="42">
        <v>0.15</v>
      </c>
      <c r="O2912" s="27">
        <f>Ugovori_OPULJP[[#This Row],[Bespovratna sredstva - Ukupno (EU+Nac) HRK
= Ukupna ugovorena vrijednost bespovratnih sredstava]]*Ugovori_OPULJP[[#This Row],[EU STOPA SUFINANCIRANJA %
EU CO-FINANCING RATE %]]</f>
        <v>843691.50399999996</v>
      </c>
      <c r="P2912" s="27">
        <f>Ugovori_OPULJP[[#This Row],[Bespovratna sredstva - Ukupno (EU+Nac) HRK
= Ukupna ugovorena vrijednost bespovratnih sredstava]]*Ugovori_OPULJP[[#This Row],[STOPA NACIONALNOG SUFINANCIRANJA %]]</f>
        <v>148886.736</v>
      </c>
      <c r="Q2912" s="27">
        <v>992578.24</v>
      </c>
      <c r="R2912" s="27">
        <v>0</v>
      </c>
      <c r="S2912" s="27">
        <v>0</v>
      </c>
      <c r="T2912" s="20">
        <f>Ugovori_OPULJP[[#This Row],[Bespovratna sredstva - Ukupno (EU+Nac) HRK
= Ukupna ugovorena vrijednost bespovratnih sredstava]]+Ugovori_OPULJP[[#This Row],[Javni doprinos korisnika - HRK]]+Ugovori_OPULJP[[#This Row],[Privatni doprinos korisnika - HRK]]</f>
        <v>992578.24</v>
      </c>
      <c r="U2912" s="17" t="s">
        <v>10098</v>
      </c>
      <c r="V2912" s="17" t="s">
        <v>710</v>
      </c>
      <c r="W2912" s="41" t="s">
        <v>10099</v>
      </c>
      <c r="X2912" s="35" t="s">
        <v>10100</v>
      </c>
      <c r="Y2912" s="11"/>
    </row>
    <row r="2913" spans="1:25" ht="267.75" x14ac:dyDescent="0.2">
      <c r="A2913" s="119" t="s">
        <v>10101</v>
      </c>
      <c r="B2913" s="34" t="s">
        <v>9914</v>
      </c>
      <c r="C2913" s="35" t="s">
        <v>10095</v>
      </c>
      <c r="D2913" s="35" t="s">
        <v>10096</v>
      </c>
      <c r="E2913" s="17" t="s">
        <v>231</v>
      </c>
      <c r="F2913" s="37" t="s">
        <v>10102</v>
      </c>
      <c r="G2913" s="37" t="s">
        <v>10103</v>
      </c>
      <c r="H2913" s="19">
        <v>42887</v>
      </c>
      <c r="I2913" s="19">
        <v>43616</v>
      </c>
      <c r="J2913" s="19" t="str">
        <f ca="1">IF(Ugovori_OPULJP[[#This Row],[DATUM ZAVRŠETKA OPERACIJE]]&lt;TODAY(),"završen","u provedbi")</f>
        <v>završen</v>
      </c>
      <c r="K2913" s="18" t="s">
        <v>10104</v>
      </c>
      <c r="L2913" s="18" t="s">
        <v>31</v>
      </c>
      <c r="M2913" s="42">
        <v>0.85</v>
      </c>
      <c r="N2913" s="42">
        <v>0.15</v>
      </c>
      <c r="O2913" s="27">
        <f>Ugovori_OPULJP[[#This Row],[Bespovratna sredstva - Ukupno (EU+Nac) HRK
= Ukupna ugovorena vrijednost bespovratnih sredstava]]*Ugovori_OPULJP[[#This Row],[EU STOPA SUFINANCIRANJA %
EU CO-FINANCING RATE %]]</f>
        <v>1003610.2149999999</v>
      </c>
      <c r="P2913" s="27">
        <f>Ugovori_OPULJP[[#This Row],[Bespovratna sredstva - Ukupno (EU+Nac) HRK
= Ukupna ugovorena vrijednost bespovratnih sredstava]]*Ugovori_OPULJP[[#This Row],[STOPA NACIONALNOG SUFINANCIRANJA %]]</f>
        <v>177107.68499999997</v>
      </c>
      <c r="Q2913" s="27">
        <v>1180717.8999999999</v>
      </c>
      <c r="R2913" s="27">
        <v>0</v>
      </c>
      <c r="S2913" s="27">
        <v>0</v>
      </c>
      <c r="T2913" s="20">
        <f>Ugovori_OPULJP[[#This Row],[Bespovratna sredstva - Ukupno (EU+Nac) HRK
= Ukupna ugovorena vrijednost bespovratnih sredstava]]+Ugovori_OPULJP[[#This Row],[Javni doprinos korisnika - HRK]]+Ugovori_OPULJP[[#This Row],[Privatni doprinos korisnika - HRK]]</f>
        <v>1180717.8999999999</v>
      </c>
      <c r="U2913" s="17" t="s">
        <v>10098</v>
      </c>
      <c r="V2913" s="17" t="s">
        <v>710</v>
      </c>
      <c r="W2913" s="41" t="s">
        <v>10105</v>
      </c>
      <c r="X2913" s="35" t="s">
        <v>10100</v>
      </c>
      <c r="Y2913" s="11"/>
    </row>
    <row r="2914" spans="1:25" ht="293.25" x14ac:dyDescent="0.2">
      <c r="A2914" s="33" t="s">
        <v>10106</v>
      </c>
      <c r="B2914" s="34" t="s">
        <v>9914</v>
      </c>
      <c r="C2914" s="35" t="s">
        <v>10095</v>
      </c>
      <c r="D2914" s="35" t="s">
        <v>10096</v>
      </c>
      <c r="E2914" s="17" t="s">
        <v>231</v>
      </c>
      <c r="F2914" s="37" t="s">
        <v>10107</v>
      </c>
      <c r="G2914" s="37" t="s">
        <v>11906</v>
      </c>
      <c r="H2914" s="19">
        <v>42948</v>
      </c>
      <c r="I2914" s="19">
        <v>43404</v>
      </c>
      <c r="J2914" s="19" t="str">
        <f ca="1">IF(Ugovori_OPULJP[[#This Row],[DATUM ZAVRŠETKA OPERACIJE]]&lt;TODAY(),"završen","u provedbi")</f>
        <v>završen</v>
      </c>
      <c r="K2914" s="18" t="s">
        <v>102</v>
      </c>
      <c r="L2914" s="18" t="s">
        <v>31</v>
      </c>
      <c r="M2914" s="42">
        <v>0.85</v>
      </c>
      <c r="N2914" s="42">
        <v>0.15</v>
      </c>
      <c r="O2914" s="27">
        <f>Ugovori_OPULJP[[#This Row],[Bespovratna sredstva - Ukupno (EU+Nac) HRK
= Ukupna ugovorena vrijednost bespovratnih sredstava]]*Ugovori_OPULJP[[#This Row],[EU STOPA SUFINANCIRANJA %
EU CO-FINANCING RATE %]]</f>
        <v>436164.01049999997</v>
      </c>
      <c r="P2914" s="27">
        <f>Ugovori_OPULJP[[#This Row],[Bespovratna sredstva - Ukupno (EU+Nac) HRK
= Ukupna ugovorena vrijednost bespovratnih sredstava]]*Ugovori_OPULJP[[#This Row],[STOPA NACIONALNOG SUFINANCIRANJA %]]</f>
        <v>76970.119500000001</v>
      </c>
      <c r="Q2914" s="27">
        <v>513134.13</v>
      </c>
      <c r="R2914" s="27">
        <v>0</v>
      </c>
      <c r="S2914" s="27">
        <v>0</v>
      </c>
      <c r="T2914" s="20">
        <f>Ugovori_OPULJP[[#This Row],[Bespovratna sredstva - Ukupno (EU+Nac) HRK
= Ukupna ugovorena vrijednost bespovratnih sredstava]]+Ugovori_OPULJP[[#This Row],[Javni doprinos korisnika - HRK]]+Ugovori_OPULJP[[#This Row],[Privatni doprinos korisnika - HRK]]</f>
        <v>513134.13</v>
      </c>
      <c r="U2914" s="17" t="s">
        <v>10098</v>
      </c>
      <c r="V2914" s="17" t="s">
        <v>710</v>
      </c>
      <c r="W2914" s="41" t="s">
        <v>10108</v>
      </c>
      <c r="X2914" s="35" t="s">
        <v>10100</v>
      </c>
      <c r="Y2914" s="11"/>
    </row>
    <row r="2915" spans="1:25" ht="140.25" x14ac:dyDescent="0.2">
      <c r="A2915" s="33" t="s">
        <v>10109</v>
      </c>
      <c r="B2915" s="34" t="s">
        <v>9914</v>
      </c>
      <c r="C2915" s="35" t="s">
        <v>10095</v>
      </c>
      <c r="D2915" s="35" t="s">
        <v>10096</v>
      </c>
      <c r="E2915" s="17" t="s">
        <v>231</v>
      </c>
      <c r="F2915" s="37" t="s">
        <v>10110</v>
      </c>
      <c r="G2915" s="37" t="s">
        <v>8457</v>
      </c>
      <c r="H2915" s="19">
        <v>42948</v>
      </c>
      <c r="I2915" s="19">
        <v>43677</v>
      </c>
      <c r="J2915" s="19" t="str">
        <f ca="1">IF(Ugovori_OPULJP[[#This Row],[DATUM ZAVRŠETKA OPERACIJE]]&lt;TODAY(),"završen","u provedbi")</f>
        <v>završen</v>
      </c>
      <c r="K2915" s="18" t="s">
        <v>10111</v>
      </c>
      <c r="L2915" s="18" t="s">
        <v>31</v>
      </c>
      <c r="M2915" s="42">
        <v>0.85</v>
      </c>
      <c r="N2915" s="42">
        <v>0.15</v>
      </c>
      <c r="O2915" s="27">
        <f>Ugovori_OPULJP[[#This Row],[Bespovratna sredstva - Ukupno (EU+Nac) HRK
= Ukupna ugovorena vrijednost bespovratnih sredstava]]*Ugovori_OPULJP[[#This Row],[EU STOPA SUFINANCIRANJA %
EU CO-FINANCING RATE %]]</f>
        <v>969180.9310000001</v>
      </c>
      <c r="P2915" s="27">
        <f>Ugovori_OPULJP[[#This Row],[Bespovratna sredstva - Ukupno (EU+Nac) HRK
= Ukupna ugovorena vrijednost bespovratnih sredstava]]*Ugovori_OPULJP[[#This Row],[STOPA NACIONALNOG SUFINANCIRANJA %]]</f>
        <v>171031.929</v>
      </c>
      <c r="Q2915" s="27">
        <v>1140212.8600000001</v>
      </c>
      <c r="R2915" s="27">
        <v>0</v>
      </c>
      <c r="S2915" s="27">
        <v>0</v>
      </c>
      <c r="T2915" s="20">
        <f>Ugovori_OPULJP[[#This Row],[Bespovratna sredstva - Ukupno (EU+Nac) HRK
= Ukupna ugovorena vrijednost bespovratnih sredstava]]+Ugovori_OPULJP[[#This Row],[Javni doprinos korisnika - HRK]]+Ugovori_OPULJP[[#This Row],[Privatni doprinos korisnika - HRK]]</f>
        <v>1140212.8600000001</v>
      </c>
      <c r="U2915" s="17" t="s">
        <v>10098</v>
      </c>
      <c r="V2915" s="17" t="s">
        <v>710</v>
      </c>
      <c r="W2915" s="41" t="s">
        <v>10112</v>
      </c>
      <c r="X2915" s="35" t="s">
        <v>10100</v>
      </c>
      <c r="Y2915" s="11"/>
    </row>
    <row r="2916" spans="1:25" ht="153" x14ac:dyDescent="0.2">
      <c r="A2916" s="33" t="s">
        <v>10113</v>
      </c>
      <c r="B2916" s="34" t="s">
        <v>9914</v>
      </c>
      <c r="C2916" s="35" t="s">
        <v>10095</v>
      </c>
      <c r="D2916" s="35" t="s">
        <v>10096</v>
      </c>
      <c r="E2916" s="17" t="s">
        <v>231</v>
      </c>
      <c r="F2916" s="37" t="s">
        <v>10114</v>
      </c>
      <c r="G2916" s="37" t="s">
        <v>10115</v>
      </c>
      <c r="H2916" s="19">
        <v>42887</v>
      </c>
      <c r="I2916" s="19">
        <v>43616</v>
      </c>
      <c r="J2916" s="19" t="str">
        <f ca="1">IF(Ugovori_OPULJP[[#This Row],[DATUM ZAVRŠETKA OPERACIJE]]&lt;TODAY(),"završen","u provedbi")</f>
        <v>završen</v>
      </c>
      <c r="K2916" s="18" t="s">
        <v>10116</v>
      </c>
      <c r="L2916" s="18" t="s">
        <v>77</v>
      </c>
      <c r="M2916" s="42">
        <v>0.85</v>
      </c>
      <c r="N2916" s="42">
        <v>0.15</v>
      </c>
      <c r="O2916" s="27">
        <f>Ugovori_OPULJP[[#This Row],[Bespovratna sredstva - Ukupno (EU+Nac) HRK
= Ukupna ugovorena vrijednost bespovratnih sredstava]]*Ugovori_OPULJP[[#This Row],[EU STOPA SUFINANCIRANJA %
EU CO-FINANCING RATE %]]</f>
        <v>991229.16599999997</v>
      </c>
      <c r="P2916" s="27">
        <f>Ugovori_OPULJP[[#This Row],[Bespovratna sredstva - Ukupno (EU+Nac) HRK
= Ukupna ugovorena vrijednost bespovratnih sredstava]]*Ugovori_OPULJP[[#This Row],[STOPA NACIONALNOG SUFINANCIRANJA %]]</f>
        <v>174922.79399999999</v>
      </c>
      <c r="Q2916" s="27">
        <v>1166151.96</v>
      </c>
      <c r="R2916" s="27">
        <v>0</v>
      </c>
      <c r="S2916" s="27">
        <v>0</v>
      </c>
      <c r="T2916" s="20">
        <f>Ugovori_OPULJP[[#This Row],[Bespovratna sredstva - Ukupno (EU+Nac) HRK
= Ukupna ugovorena vrijednost bespovratnih sredstava]]+Ugovori_OPULJP[[#This Row],[Javni doprinos korisnika - HRK]]+Ugovori_OPULJP[[#This Row],[Privatni doprinos korisnika - HRK]]</f>
        <v>1166151.96</v>
      </c>
      <c r="U2916" s="17" t="s">
        <v>10098</v>
      </c>
      <c r="V2916" s="17" t="s">
        <v>710</v>
      </c>
      <c r="W2916" s="41" t="s">
        <v>10117</v>
      </c>
      <c r="X2916" s="35" t="s">
        <v>10100</v>
      </c>
      <c r="Y2916" s="11"/>
    </row>
    <row r="2917" spans="1:25" ht="306" x14ac:dyDescent="0.2">
      <c r="A2917" s="33" t="s">
        <v>10118</v>
      </c>
      <c r="B2917" s="34" t="s">
        <v>9914</v>
      </c>
      <c r="C2917" s="35" t="s">
        <v>10095</v>
      </c>
      <c r="D2917" s="35" t="s">
        <v>10096</v>
      </c>
      <c r="E2917" s="17" t="s">
        <v>231</v>
      </c>
      <c r="F2917" s="37" t="s">
        <v>10119</v>
      </c>
      <c r="G2917" s="37" t="s">
        <v>10120</v>
      </c>
      <c r="H2917" s="19">
        <v>42979</v>
      </c>
      <c r="I2917" s="19">
        <v>43434</v>
      </c>
      <c r="J2917" s="19" t="str">
        <f ca="1">IF(Ugovori_OPULJP[[#This Row],[DATUM ZAVRŠETKA OPERACIJE]]&lt;TODAY(),"završen","u provedbi")</f>
        <v>završen</v>
      </c>
      <c r="K2917" s="18" t="s">
        <v>10121</v>
      </c>
      <c r="L2917" s="18" t="s">
        <v>31</v>
      </c>
      <c r="M2917" s="42">
        <v>0.85</v>
      </c>
      <c r="N2917" s="42">
        <v>0.15</v>
      </c>
      <c r="O2917" s="27">
        <f>Ugovori_OPULJP[[#This Row],[Bespovratna sredstva - Ukupno (EU+Nac) HRK
= Ukupna ugovorena vrijednost bespovratnih sredstava]]*Ugovori_OPULJP[[#This Row],[EU STOPA SUFINANCIRANJA %
EU CO-FINANCING RATE %]]</f>
        <v>593235.98649999988</v>
      </c>
      <c r="P2917" s="27">
        <f>Ugovori_OPULJP[[#This Row],[Bespovratna sredstva - Ukupno (EU+Nac) HRK
= Ukupna ugovorena vrijednost bespovratnih sredstava]]*Ugovori_OPULJP[[#This Row],[STOPA NACIONALNOG SUFINANCIRANJA %]]</f>
        <v>104688.70349999999</v>
      </c>
      <c r="Q2917" s="27">
        <v>697924.69</v>
      </c>
      <c r="R2917" s="27">
        <v>0</v>
      </c>
      <c r="S2917" s="27">
        <v>0</v>
      </c>
      <c r="T2917" s="20">
        <f>Ugovori_OPULJP[[#This Row],[Bespovratna sredstva - Ukupno (EU+Nac) HRK
= Ukupna ugovorena vrijednost bespovratnih sredstava]]+Ugovori_OPULJP[[#This Row],[Javni doprinos korisnika - HRK]]+Ugovori_OPULJP[[#This Row],[Privatni doprinos korisnika - HRK]]</f>
        <v>697924.69</v>
      </c>
      <c r="U2917" s="17" t="s">
        <v>10098</v>
      </c>
      <c r="V2917" s="17" t="s">
        <v>710</v>
      </c>
      <c r="W2917" s="41" t="s">
        <v>10122</v>
      </c>
      <c r="X2917" s="35" t="s">
        <v>10100</v>
      </c>
      <c r="Y2917" s="11"/>
    </row>
    <row r="2918" spans="1:25" ht="280.5" x14ac:dyDescent="0.2">
      <c r="A2918" s="33" t="s">
        <v>10123</v>
      </c>
      <c r="B2918" s="34" t="s">
        <v>9914</v>
      </c>
      <c r="C2918" s="35" t="s">
        <v>10095</v>
      </c>
      <c r="D2918" s="35" t="s">
        <v>10096</v>
      </c>
      <c r="E2918" s="17" t="s">
        <v>231</v>
      </c>
      <c r="F2918" s="37" t="s">
        <v>10124</v>
      </c>
      <c r="G2918" s="37" t="s">
        <v>10125</v>
      </c>
      <c r="H2918" s="19">
        <v>42948</v>
      </c>
      <c r="I2918" s="19">
        <v>43343</v>
      </c>
      <c r="J2918" s="19" t="str">
        <f ca="1">IF(Ugovori_OPULJP[[#This Row],[DATUM ZAVRŠETKA OPERACIJE]]&lt;TODAY(),"završen","u provedbi")</f>
        <v>završen</v>
      </c>
      <c r="K2918" s="18" t="s">
        <v>10126</v>
      </c>
      <c r="L2918" s="18" t="s">
        <v>102</v>
      </c>
      <c r="M2918" s="42">
        <v>0.85</v>
      </c>
      <c r="N2918" s="42">
        <v>0.15</v>
      </c>
      <c r="O2918" s="27">
        <f>Ugovori_OPULJP[[#This Row],[Bespovratna sredstva - Ukupno (EU+Nac) HRK
= Ukupna ugovorena vrijednost bespovratnih sredstava]]*Ugovori_OPULJP[[#This Row],[EU STOPA SUFINANCIRANJA %
EU CO-FINANCING RATE %]]</f>
        <v>478139.0675</v>
      </c>
      <c r="P2918" s="27">
        <f>Ugovori_OPULJP[[#This Row],[Bespovratna sredstva - Ukupno (EU+Nac) HRK
= Ukupna ugovorena vrijednost bespovratnih sredstava]]*Ugovori_OPULJP[[#This Row],[STOPA NACIONALNOG SUFINANCIRANJA %]]</f>
        <v>84377.482499999998</v>
      </c>
      <c r="Q2918" s="27">
        <v>562516.55000000005</v>
      </c>
      <c r="R2918" s="27">
        <v>0</v>
      </c>
      <c r="S2918" s="27">
        <v>0</v>
      </c>
      <c r="T2918" s="20">
        <f>Ugovori_OPULJP[[#This Row],[Bespovratna sredstva - Ukupno (EU+Nac) HRK
= Ukupna ugovorena vrijednost bespovratnih sredstava]]+Ugovori_OPULJP[[#This Row],[Javni doprinos korisnika - HRK]]+Ugovori_OPULJP[[#This Row],[Privatni doprinos korisnika - HRK]]</f>
        <v>562516.55000000005</v>
      </c>
      <c r="U2918" s="17" t="s">
        <v>10098</v>
      </c>
      <c r="V2918" s="17" t="s">
        <v>710</v>
      </c>
      <c r="W2918" s="41" t="s">
        <v>10127</v>
      </c>
      <c r="X2918" s="35" t="s">
        <v>10100</v>
      </c>
      <c r="Y2918" s="11"/>
    </row>
    <row r="2919" spans="1:25" ht="293.25" x14ac:dyDescent="0.2">
      <c r="A2919" s="33" t="s">
        <v>10128</v>
      </c>
      <c r="B2919" s="34" t="s">
        <v>9914</v>
      </c>
      <c r="C2919" s="35" t="s">
        <v>10095</v>
      </c>
      <c r="D2919" s="35" t="s">
        <v>10096</v>
      </c>
      <c r="E2919" s="17" t="s">
        <v>231</v>
      </c>
      <c r="F2919" s="37" t="s">
        <v>12992</v>
      </c>
      <c r="G2919" s="37" t="s">
        <v>10129</v>
      </c>
      <c r="H2919" s="19">
        <v>42917</v>
      </c>
      <c r="I2919" s="19">
        <v>43646</v>
      </c>
      <c r="J2919" s="19" t="str">
        <f ca="1">IF(Ugovori_OPULJP[[#This Row],[DATUM ZAVRŠETKA OPERACIJE]]&lt;TODAY(),"završen","u provedbi")</f>
        <v>završen</v>
      </c>
      <c r="K2919" s="18" t="s">
        <v>10130</v>
      </c>
      <c r="L2919" s="18" t="s">
        <v>77</v>
      </c>
      <c r="M2919" s="42">
        <v>0.85</v>
      </c>
      <c r="N2919" s="42">
        <v>0.15</v>
      </c>
      <c r="O2919" s="27">
        <f>Ugovori_OPULJP[[#This Row],[Bespovratna sredstva - Ukupno (EU+Nac) HRK
= Ukupna ugovorena vrijednost bespovratnih sredstava]]*Ugovori_OPULJP[[#This Row],[EU STOPA SUFINANCIRANJA %
EU CO-FINANCING RATE %]]</f>
        <v>594997.03350000002</v>
      </c>
      <c r="P2919" s="27">
        <f>Ugovori_OPULJP[[#This Row],[Bespovratna sredstva - Ukupno (EU+Nac) HRK
= Ukupna ugovorena vrijednost bespovratnih sredstava]]*Ugovori_OPULJP[[#This Row],[STOPA NACIONALNOG SUFINANCIRANJA %]]</f>
        <v>104999.4765</v>
      </c>
      <c r="Q2919" s="27">
        <v>699996.51</v>
      </c>
      <c r="R2919" s="27">
        <v>0</v>
      </c>
      <c r="S2919" s="27">
        <v>0</v>
      </c>
      <c r="T2919" s="20">
        <f>Ugovori_OPULJP[[#This Row],[Bespovratna sredstva - Ukupno (EU+Nac) HRK
= Ukupna ugovorena vrijednost bespovratnih sredstava]]+Ugovori_OPULJP[[#This Row],[Javni doprinos korisnika - HRK]]+Ugovori_OPULJP[[#This Row],[Privatni doprinos korisnika - HRK]]</f>
        <v>699996.51</v>
      </c>
      <c r="U2919" s="17" t="s">
        <v>10098</v>
      </c>
      <c r="V2919" s="17" t="s">
        <v>710</v>
      </c>
      <c r="W2919" s="41" t="s">
        <v>10131</v>
      </c>
      <c r="X2919" s="35" t="s">
        <v>10100</v>
      </c>
      <c r="Y2919" s="11"/>
    </row>
    <row r="2920" spans="1:25" ht="280.5" x14ac:dyDescent="0.2">
      <c r="A2920" s="33" t="s">
        <v>10132</v>
      </c>
      <c r="B2920" s="34" t="s">
        <v>9914</v>
      </c>
      <c r="C2920" s="35" t="s">
        <v>10095</v>
      </c>
      <c r="D2920" s="35" t="s">
        <v>10096</v>
      </c>
      <c r="E2920" s="17" t="s">
        <v>231</v>
      </c>
      <c r="F2920" s="37" t="s">
        <v>10133</v>
      </c>
      <c r="G2920" s="37" t="s">
        <v>10134</v>
      </c>
      <c r="H2920" s="19">
        <v>42979</v>
      </c>
      <c r="I2920" s="19">
        <v>43616</v>
      </c>
      <c r="J2920" s="19" t="str">
        <f ca="1">IF(Ugovori_OPULJP[[#This Row],[DATUM ZAVRŠETKA OPERACIJE]]&lt;TODAY(),"završen","u provedbi")</f>
        <v>završen</v>
      </c>
      <c r="K2920" s="18" t="s">
        <v>10135</v>
      </c>
      <c r="L2920" s="18" t="s">
        <v>31</v>
      </c>
      <c r="M2920" s="42">
        <v>0.85</v>
      </c>
      <c r="N2920" s="42">
        <v>0.15</v>
      </c>
      <c r="O2920" s="27">
        <f>Ugovori_OPULJP[[#This Row],[Bespovratna sredstva - Ukupno (EU+Nac) HRK
= Ukupna ugovorena vrijednost bespovratnih sredstava]]*Ugovori_OPULJP[[#This Row],[EU STOPA SUFINANCIRANJA %
EU CO-FINANCING RATE %]]</f>
        <v>720921.59249999991</v>
      </c>
      <c r="P2920" s="27">
        <f>Ugovori_OPULJP[[#This Row],[Bespovratna sredstva - Ukupno (EU+Nac) HRK
= Ukupna ugovorena vrijednost bespovratnih sredstava]]*Ugovori_OPULJP[[#This Row],[STOPA NACIONALNOG SUFINANCIRANJA %]]</f>
        <v>127221.45749999999</v>
      </c>
      <c r="Q2920" s="27">
        <v>848143.04999999993</v>
      </c>
      <c r="R2920" s="27">
        <v>0</v>
      </c>
      <c r="S2920" s="27">
        <v>0</v>
      </c>
      <c r="T2920" s="20">
        <f>Ugovori_OPULJP[[#This Row],[Bespovratna sredstva - Ukupno (EU+Nac) HRK
= Ukupna ugovorena vrijednost bespovratnih sredstava]]+Ugovori_OPULJP[[#This Row],[Javni doprinos korisnika - HRK]]+Ugovori_OPULJP[[#This Row],[Privatni doprinos korisnika - HRK]]</f>
        <v>848143.04999999993</v>
      </c>
      <c r="U2920" s="17" t="s">
        <v>10098</v>
      </c>
      <c r="V2920" s="17" t="s">
        <v>710</v>
      </c>
      <c r="W2920" s="41" t="s">
        <v>10136</v>
      </c>
      <c r="X2920" s="35" t="s">
        <v>10100</v>
      </c>
      <c r="Y2920" s="11"/>
    </row>
    <row r="2921" spans="1:25" ht="191.25" x14ac:dyDescent="0.2">
      <c r="A2921" s="33" t="s">
        <v>10137</v>
      </c>
      <c r="B2921" s="34" t="s">
        <v>9914</v>
      </c>
      <c r="C2921" s="35" t="s">
        <v>10095</v>
      </c>
      <c r="D2921" s="35" t="s">
        <v>10096</v>
      </c>
      <c r="E2921" s="17" t="s">
        <v>231</v>
      </c>
      <c r="F2921" s="37" t="s">
        <v>10138</v>
      </c>
      <c r="G2921" s="37" t="s">
        <v>1055</v>
      </c>
      <c r="H2921" s="19">
        <v>42887</v>
      </c>
      <c r="I2921" s="19">
        <v>43434</v>
      </c>
      <c r="J2921" s="19" t="str">
        <f ca="1">IF(Ugovori_OPULJP[[#This Row],[DATUM ZAVRŠETKA OPERACIJE]]&lt;TODAY(),"završen","u provedbi")</f>
        <v>završen</v>
      </c>
      <c r="K2921" s="18" t="s">
        <v>171</v>
      </c>
      <c r="L2921" s="18" t="s">
        <v>171</v>
      </c>
      <c r="M2921" s="42">
        <v>0.85</v>
      </c>
      <c r="N2921" s="42">
        <v>0.15</v>
      </c>
      <c r="O2921" s="27">
        <f>Ugovori_OPULJP[[#This Row],[Bespovratna sredstva - Ukupno (EU+Nac) HRK
= Ukupna ugovorena vrijednost bespovratnih sredstava]]*Ugovori_OPULJP[[#This Row],[EU STOPA SUFINANCIRANJA %
EU CO-FINANCING RATE %]]</f>
        <v>598802.28800000006</v>
      </c>
      <c r="P2921" s="27">
        <f>Ugovori_OPULJP[[#This Row],[Bespovratna sredstva - Ukupno (EU+Nac) HRK
= Ukupna ugovorena vrijednost bespovratnih sredstava]]*Ugovori_OPULJP[[#This Row],[STOPA NACIONALNOG SUFINANCIRANJA %]]</f>
        <v>105670.992</v>
      </c>
      <c r="Q2921" s="27">
        <v>704473.28</v>
      </c>
      <c r="R2921" s="27">
        <v>0</v>
      </c>
      <c r="S2921" s="27">
        <v>0</v>
      </c>
      <c r="T2921" s="20">
        <f>Ugovori_OPULJP[[#This Row],[Bespovratna sredstva - Ukupno (EU+Nac) HRK
= Ukupna ugovorena vrijednost bespovratnih sredstava]]+Ugovori_OPULJP[[#This Row],[Javni doprinos korisnika - HRK]]+Ugovori_OPULJP[[#This Row],[Privatni doprinos korisnika - HRK]]</f>
        <v>704473.28</v>
      </c>
      <c r="U2921" s="17" t="s">
        <v>10098</v>
      </c>
      <c r="V2921" s="17" t="s">
        <v>710</v>
      </c>
      <c r="W2921" s="41" t="s">
        <v>10139</v>
      </c>
      <c r="X2921" s="35" t="s">
        <v>10100</v>
      </c>
      <c r="Y2921" s="11"/>
    </row>
    <row r="2922" spans="1:25" ht="216.75" x14ac:dyDescent="0.2">
      <c r="A2922" s="33" t="s">
        <v>10140</v>
      </c>
      <c r="B2922" s="34" t="s">
        <v>9914</v>
      </c>
      <c r="C2922" s="35" t="s">
        <v>10095</v>
      </c>
      <c r="D2922" s="35" t="s">
        <v>10096</v>
      </c>
      <c r="E2922" s="17" t="s">
        <v>231</v>
      </c>
      <c r="F2922" s="37" t="s">
        <v>10141</v>
      </c>
      <c r="G2922" s="309" t="s">
        <v>11932</v>
      </c>
      <c r="H2922" s="19">
        <v>42887</v>
      </c>
      <c r="I2922" s="19">
        <v>43616</v>
      </c>
      <c r="J2922" s="19" t="str">
        <f ca="1">IF(Ugovori_OPULJP[[#This Row],[DATUM ZAVRŠETKA OPERACIJE]]&lt;TODAY(),"završen","u provedbi")</f>
        <v>završen</v>
      </c>
      <c r="K2922" s="18" t="s">
        <v>31</v>
      </c>
      <c r="L2922" s="18" t="s">
        <v>31</v>
      </c>
      <c r="M2922" s="42">
        <v>0.85</v>
      </c>
      <c r="N2922" s="42">
        <v>0.15</v>
      </c>
      <c r="O2922" s="27">
        <f>Ugovori_OPULJP[[#This Row],[Bespovratna sredstva - Ukupno (EU+Nac) HRK
= Ukupna ugovorena vrijednost bespovratnih sredstava]]*Ugovori_OPULJP[[#This Row],[EU STOPA SUFINANCIRANJA %
EU CO-FINANCING RATE %]]</f>
        <v>589038.68649999995</v>
      </c>
      <c r="P2922" s="27">
        <f>Ugovori_OPULJP[[#This Row],[Bespovratna sredstva - Ukupno (EU+Nac) HRK
= Ukupna ugovorena vrijednost bespovratnih sredstava]]*Ugovori_OPULJP[[#This Row],[STOPA NACIONALNOG SUFINANCIRANJA %]]</f>
        <v>103948.00349999999</v>
      </c>
      <c r="Q2922" s="27">
        <v>692986.69</v>
      </c>
      <c r="R2922" s="27">
        <v>0</v>
      </c>
      <c r="S2922" s="27">
        <v>0</v>
      </c>
      <c r="T2922" s="20">
        <f>Ugovori_OPULJP[[#This Row],[Bespovratna sredstva - Ukupno (EU+Nac) HRK
= Ukupna ugovorena vrijednost bespovratnih sredstava]]+Ugovori_OPULJP[[#This Row],[Javni doprinos korisnika - HRK]]+Ugovori_OPULJP[[#This Row],[Privatni doprinos korisnika - HRK]]</f>
        <v>692986.69</v>
      </c>
      <c r="U2922" s="17" t="s">
        <v>10098</v>
      </c>
      <c r="V2922" s="17" t="s">
        <v>710</v>
      </c>
      <c r="W2922" s="41" t="s">
        <v>10142</v>
      </c>
      <c r="X2922" s="35" t="s">
        <v>10100</v>
      </c>
      <c r="Y2922" s="11"/>
    </row>
    <row r="2923" spans="1:25" ht="216.75" x14ac:dyDescent="0.2">
      <c r="A2923" s="33" t="s">
        <v>10143</v>
      </c>
      <c r="B2923" s="34" t="s">
        <v>9914</v>
      </c>
      <c r="C2923" s="35" t="s">
        <v>10095</v>
      </c>
      <c r="D2923" s="35" t="s">
        <v>10096</v>
      </c>
      <c r="E2923" s="17" t="s">
        <v>231</v>
      </c>
      <c r="F2923" s="37" t="s">
        <v>10144</v>
      </c>
      <c r="G2923" s="37" t="s">
        <v>10145</v>
      </c>
      <c r="H2923" s="19">
        <v>42887</v>
      </c>
      <c r="I2923" s="19">
        <v>43616</v>
      </c>
      <c r="J2923" s="19" t="str">
        <f ca="1">IF(Ugovori_OPULJP[[#This Row],[DATUM ZAVRŠETKA OPERACIJE]]&lt;TODAY(),"završen","u provedbi")</f>
        <v>završen</v>
      </c>
      <c r="K2923" s="18" t="s">
        <v>10146</v>
      </c>
      <c r="L2923" s="18" t="s">
        <v>77</v>
      </c>
      <c r="M2923" s="42">
        <v>0.85</v>
      </c>
      <c r="N2923" s="42">
        <v>0.15</v>
      </c>
      <c r="O2923" s="27">
        <f>Ugovori_OPULJP[[#This Row],[Bespovratna sredstva - Ukupno (EU+Nac) HRK
= Ukupna ugovorena vrijednost bespovratnih sredstava]]*Ugovori_OPULJP[[#This Row],[EU STOPA SUFINANCIRANJA %
EU CO-FINANCING RATE %]]</f>
        <v>594193.14599999995</v>
      </c>
      <c r="P2923" s="27">
        <f>Ugovori_OPULJP[[#This Row],[Bespovratna sredstva - Ukupno (EU+Nac) HRK
= Ukupna ugovorena vrijednost bespovratnih sredstava]]*Ugovori_OPULJP[[#This Row],[STOPA NACIONALNOG SUFINANCIRANJA %]]</f>
        <v>104857.614</v>
      </c>
      <c r="Q2923" s="27">
        <v>699050.76</v>
      </c>
      <c r="R2923" s="27">
        <v>0</v>
      </c>
      <c r="S2923" s="27">
        <v>0</v>
      </c>
      <c r="T2923" s="20">
        <f>Ugovori_OPULJP[[#This Row],[Bespovratna sredstva - Ukupno (EU+Nac) HRK
= Ukupna ugovorena vrijednost bespovratnih sredstava]]+Ugovori_OPULJP[[#This Row],[Javni doprinos korisnika - HRK]]+Ugovori_OPULJP[[#This Row],[Privatni doprinos korisnika - HRK]]</f>
        <v>699050.76</v>
      </c>
      <c r="U2923" s="17" t="s">
        <v>10098</v>
      </c>
      <c r="V2923" s="17" t="s">
        <v>710</v>
      </c>
      <c r="W2923" s="41" t="s">
        <v>10147</v>
      </c>
      <c r="X2923" s="35" t="s">
        <v>10100</v>
      </c>
      <c r="Y2923" s="11"/>
    </row>
    <row r="2924" spans="1:25" ht="280.5" x14ac:dyDescent="0.2">
      <c r="A2924" s="33" t="s">
        <v>10148</v>
      </c>
      <c r="B2924" s="34" t="s">
        <v>9914</v>
      </c>
      <c r="C2924" s="35" t="s">
        <v>10095</v>
      </c>
      <c r="D2924" s="35" t="s">
        <v>10096</v>
      </c>
      <c r="E2924" s="17" t="s">
        <v>231</v>
      </c>
      <c r="F2924" s="37" t="s">
        <v>10149</v>
      </c>
      <c r="G2924" s="37" t="s">
        <v>10150</v>
      </c>
      <c r="H2924" s="19">
        <v>42979</v>
      </c>
      <c r="I2924" s="19">
        <v>43708</v>
      </c>
      <c r="J2924" s="19" t="str">
        <f ca="1">IF(Ugovori_OPULJP[[#This Row],[DATUM ZAVRŠETKA OPERACIJE]]&lt;TODAY(),"završen","u provedbi")</f>
        <v>završen</v>
      </c>
      <c r="K2924" s="18" t="s">
        <v>324</v>
      </c>
      <c r="L2924" s="18" t="s">
        <v>324</v>
      </c>
      <c r="M2924" s="42">
        <v>0.85</v>
      </c>
      <c r="N2924" s="42">
        <v>0.15</v>
      </c>
      <c r="O2924" s="27">
        <f>Ugovori_OPULJP[[#This Row],[Bespovratna sredstva - Ukupno (EU+Nac) HRK
= Ukupna ugovorena vrijednost bespovratnih sredstava]]*Ugovori_OPULJP[[#This Row],[EU STOPA SUFINANCIRANJA %
EU CO-FINANCING RATE %]]</f>
        <v>991410.28399999999</v>
      </c>
      <c r="P2924" s="27">
        <f>Ugovori_OPULJP[[#This Row],[Bespovratna sredstva - Ukupno (EU+Nac) HRK
= Ukupna ugovorena vrijednost bespovratnih sredstava]]*Ugovori_OPULJP[[#This Row],[STOPA NACIONALNOG SUFINANCIRANJA %]]</f>
        <v>174954.75599999999</v>
      </c>
      <c r="Q2924" s="27">
        <v>1166365.04</v>
      </c>
      <c r="R2924" s="27">
        <v>0</v>
      </c>
      <c r="S2924" s="27">
        <v>0</v>
      </c>
      <c r="T2924" s="20">
        <f>Ugovori_OPULJP[[#This Row],[Bespovratna sredstva - Ukupno (EU+Nac) HRK
= Ukupna ugovorena vrijednost bespovratnih sredstava]]+Ugovori_OPULJP[[#This Row],[Javni doprinos korisnika - HRK]]+Ugovori_OPULJP[[#This Row],[Privatni doprinos korisnika - HRK]]</f>
        <v>1166365.04</v>
      </c>
      <c r="U2924" s="17" t="s">
        <v>10098</v>
      </c>
      <c r="V2924" s="17" t="s">
        <v>710</v>
      </c>
      <c r="W2924" s="41" t="s">
        <v>10151</v>
      </c>
      <c r="X2924" s="35" t="s">
        <v>10100</v>
      </c>
      <c r="Y2924" s="11"/>
    </row>
    <row r="2925" spans="1:25" ht="191.25" x14ac:dyDescent="0.2">
      <c r="A2925" s="33" t="s">
        <v>10152</v>
      </c>
      <c r="B2925" s="34" t="s">
        <v>9914</v>
      </c>
      <c r="C2925" s="35" t="s">
        <v>10095</v>
      </c>
      <c r="D2925" s="35" t="s">
        <v>10096</v>
      </c>
      <c r="E2925" s="17" t="s">
        <v>231</v>
      </c>
      <c r="F2925" s="37" t="s">
        <v>10153</v>
      </c>
      <c r="G2925" s="37" t="s">
        <v>10154</v>
      </c>
      <c r="H2925" s="19">
        <v>42887</v>
      </c>
      <c r="I2925" s="19">
        <v>43434</v>
      </c>
      <c r="J2925" s="19" t="str">
        <f ca="1">IF(Ugovori_OPULJP[[#This Row],[DATUM ZAVRŠETKA OPERACIJE]]&lt;TODAY(),"završen","u provedbi")</f>
        <v>završen</v>
      </c>
      <c r="K2925" s="18" t="s">
        <v>10155</v>
      </c>
      <c r="L2925" s="18" t="s">
        <v>556</v>
      </c>
      <c r="M2925" s="42">
        <v>0.85</v>
      </c>
      <c r="N2925" s="42">
        <v>0.15</v>
      </c>
      <c r="O2925" s="27">
        <f>Ugovori_OPULJP[[#This Row],[Bespovratna sredstva - Ukupno (EU+Nac) HRK
= Ukupna ugovorena vrijednost bespovratnih sredstava]]*Ugovori_OPULJP[[#This Row],[EU STOPA SUFINANCIRANJA %
EU CO-FINANCING RATE %]]</f>
        <v>570446.73849999998</v>
      </c>
      <c r="P2925" s="27">
        <f>Ugovori_OPULJP[[#This Row],[Bespovratna sredstva - Ukupno (EU+Nac) HRK
= Ukupna ugovorena vrijednost bespovratnih sredstava]]*Ugovori_OPULJP[[#This Row],[STOPA NACIONALNOG SUFINANCIRANJA %]]</f>
        <v>100667.07150000001</v>
      </c>
      <c r="Q2925" s="27">
        <v>671113.81</v>
      </c>
      <c r="R2925" s="27">
        <v>0</v>
      </c>
      <c r="S2925" s="27">
        <v>800</v>
      </c>
      <c r="T2925" s="20">
        <f>Ugovori_OPULJP[[#This Row],[Bespovratna sredstva - Ukupno (EU+Nac) HRK
= Ukupna ugovorena vrijednost bespovratnih sredstava]]+Ugovori_OPULJP[[#This Row],[Javni doprinos korisnika - HRK]]+Ugovori_OPULJP[[#This Row],[Privatni doprinos korisnika - HRK]]</f>
        <v>671913.81</v>
      </c>
      <c r="U2925" s="17" t="s">
        <v>10098</v>
      </c>
      <c r="V2925" s="17" t="s">
        <v>710</v>
      </c>
      <c r="W2925" s="35" t="s">
        <v>10156</v>
      </c>
      <c r="X2925" s="35" t="s">
        <v>10100</v>
      </c>
      <c r="Y2925" s="11"/>
    </row>
    <row r="2926" spans="1:25" ht="255" x14ac:dyDescent="0.2">
      <c r="A2926" s="33" t="s">
        <v>10157</v>
      </c>
      <c r="B2926" s="34" t="s">
        <v>9914</v>
      </c>
      <c r="C2926" s="35" t="s">
        <v>10095</v>
      </c>
      <c r="D2926" s="35" t="s">
        <v>10096</v>
      </c>
      <c r="E2926" s="17" t="s">
        <v>231</v>
      </c>
      <c r="F2926" s="37" t="s">
        <v>10158</v>
      </c>
      <c r="G2926" s="37" t="s">
        <v>10159</v>
      </c>
      <c r="H2926" s="19">
        <v>42887</v>
      </c>
      <c r="I2926" s="19">
        <v>43616</v>
      </c>
      <c r="J2926" s="19" t="str">
        <f ca="1">IF(Ugovori_OPULJP[[#This Row],[DATUM ZAVRŠETKA OPERACIJE]]&lt;TODAY(),"završen","u provedbi")</f>
        <v>završen</v>
      </c>
      <c r="K2926" s="18" t="s">
        <v>77</v>
      </c>
      <c r="L2926" s="18" t="s">
        <v>77</v>
      </c>
      <c r="M2926" s="42">
        <v>0.85</v>
      </c>
      <c r="N2926" s="42">
        <v>0.15</v>
      </c>
      <c r="O2926" s="27">
        <f>Ugovori_OPULJP[[#This Row],[Bespovratna sredstva - Ukupno (EU+Nac) HRK
= Ukupna ugovorena vrijednost bespovratnih sredstava]]*Ugovori_OPULJP[[#This Row],[EU STOPA SUFINANCIRANJA %
EU CO-FINANCING RATE %]]</f>
        <v>1017414.9119999999</v>
      </c>
      <c r="P2926" s="27">
        <f>Ugovori_OPULJP[[#This Row],[Bespovratna sredstva - Ukupno (EU+Nac) HRK
= Ukupna ugovorena vrijednost bespovratnih sredstava]]*Ugovori_OPULJP[[#This Row],[STOPA NACIONALNOG SUFINANCIRANJA %]]</f>
        <v>179543.80799999999</v>
      </c>
      <c r="Q2926" s="27">
        <v>1196958.72</v>
      </c>
      <c r="R2926" s="27">
        <v>0</v>
      </c>
      <c r="S2926" s="27">
        <v>0</v>
      </c>
      <c r="T2926" s="20">
        <f>Ugovori_OPULJP[[#This Row],[Bespovratna sredstva - Ukupno (EU+Nac) HRK
= Ukupna ugovorena vrijednost bespovratnih sredstava]]+Ugovori_OPULJP[[#This Row],[Javni doprinos korisnika - HRK]]+Ugovori_OPULJP[[#This Row],[Privatni doprinos korisnika - HRK]]</f>
        <v>1196958.72</v>
      </c>
      <c r="U2926" s="17" t="s">
        <v>10098</v>
      </c>
      <c r="V2926" s="17" t="s">
        <v>710</v>
      </c>
      <c r="W2926" s="41" t="s">
        <v>10160</v>
      </c>
      <c r="X2926" s="35" t="s">
        <v>10100</v>
      </c>
      <c r="Y2926" s="11"/>
    </row>
    <row r="2927" spans="1:25" ht="102" x14ac:dyDescent="0.2">
      <c r="A2927" s="33" t="s">
        <v>10161</v>
      </c>
      <c r="B2927" s="34" t="s">
        <v>9914</v>
      </c>
      <c r="C2927" s="35" t="s">
        <v>10095</v>
      </c>
      <c r="D2927" s="35" t="s">
        <v>10096</v>
      </c>
      <c r="E2927" s="17" t="s">
        <v>231</v>
      </c>
      <c r="F2927" s="37" t="s">
        <v>10162</v>
      </c>
      <c r="G2927" s="37" t="s">
        <v>6367</v>
      </c>
      <c r="H2927" s="19">
        <v>42948</v>
      </c>
      <c r="I2927" s="19">
        <v>43496</v>
      </c>
      <c r="J2927" s="19" t="str">
        <f ca="1">IF(Ugovori_OPULJP[[#This Row],[DATUM ZAVRŠETKA OPERACIJE]]&lt;TODAY(),"završen","u provedbi")</f>
        <v>završen</v>
      </c>
      <c r="K2927" s="18" t="s">
        <v>10163</v>
      </c>
      <c r="L2927" s="18" t="s">
        <v>31</v>
      </c>
      <c r="M2927" s="42">
        <v>0.85</v>
      </c>
      <c r="N2927" s="42">
        <v>0.15</v>
      </c>
      <c r="O2927" s="27">
        <f>Ugovori_OPULJP[[#This Row],[Bespovratna sredstva - Ukupno (EU+Nac) HRK
= Ukupna ugovorena vrijednost bespovratnih sredstava]]*Ugovori_OPULJP[[#This Row],[EU STOPA SUFINANCIRANJA %
EU CO-FINANCING RATE %]]</f>
        <v>575338.05500000005</v>
      </c>
      <c r="P2927" s="27">
        <f>Ugovori_OPULJP[[#This Row],[Bespovratna sredstva - Ukupno (EU+Nac) HRK
= Ukupna ugovorena vrijednost bespovratnih sredstava]]*Ugovori_OPULJP[[#This Row],[STOPA NACIONALNOG SUFINANCIRANJA %]]</f>
        <v>101530.24500000001</v>
      </c>
      <c r="Q2927" s="27">
        <v>676868.3</v>
      </c>
      <c r="R2927" s="27">
        <v>0</v>
      </c>
      <c r="S2927" s="27">
        <v>0</v>
      </c>
      <c r="T2927" s="20">
        <f>Ugovori_OPULJP[[#This Row],[Bespovratna sredstva - Ukupno (EU+Nac) HRK
= Ukupna ugovorena vrijednost bespovratnih sredstava]]+Ugovori_OPULJP[[#This Row],[Javni doprinos korisnika - HRK]]+Ugovori_OPULJP[[#This Row],[Privatni doprinos korisnika - HRK]]</f>
        <v>676868.3</v>
      </c>
      <c r="U2927" s="17" t="s">
        <v>10098</v>
      </c>
      <c r="V2927" s="17" t="s">
        <v>710</v>
      </c>
      <c r="W2927" s="41" t="s">
        <v>10164</v>
      </c>
      <c r="X2927" s="35" t="s">
        <v>10100</v>
      </c>
      <c r="Y2927" s="11"/>
    </row>
    <row r="2928" spans="1:25" ht="204" x14ac:dyDescent="0.2">
      <c r="A2928" s="33" t="s">
        <v>10165</v>
      </c>
      <c r="B2928" s="34" t="s">
        <v>9914</v>
      </c>
      <c r="C2928" s="35" t="s">
        <v>10095</v>
      </c>
      <c r="D2928" s="35" t="s">
        <v>10096</v>
      </c>
      <c r="E2928" s="17" t="s">
        <v>231</v>
      </c>
      <c r="F2928" s="37" t="s">
        <v>10166</v>
      </c>
      <c r="G2928" s="37" t="s">
        <v>119</v>
      </c>
      <c r="H2928" s="19">
        <v>42887</v>
      </c>
      <c r="I2928" s="19">
        <v>43616</v>
      </c>
      <c r="J2928" s="19" t="str">
        <f ca="1">IF(Ugovori_OPULJP[[#This Row],[DATUM ZAVRŠETKA OPERACIJE]]&lt;TODAY(),"završen","u provedbi")</f>
        <v>završen</v>
      </c>
      <c r="K2928" s="18" t="s">
        <v>10167</v>
      </c>
      <c r="L2928" s="18" t="s">
        <v>97</v>
      </c>
      <c r="M2928" s="42">
        <v>0.85</v>
      </c>
      <c r="N2928" s="42">
        <v>0.15</v>
      </c>
      <c r="O2928" s="27">
        <f>Ugovori_OPULJP[[#This Row],[Bespovratna sredstva - Ukupno (EU+Nac) HRK
= Ukupna ugovorena vrijednost bespovratnih sredstava]]*Ugovori_OPULJP[[#This Row],[EU STOPA SUFINANCIRANJA %
EU CO-FINANCING RATE %]]</f>
        <v>911652.9310000001</v>
      </c>
      <c r="P2928" s="27">
        <f>Ugovori_OPULJP[[#This Row],[Bespovratna sredstva - Ukupno (EU+Nac) HRK
= Ukupna ugovorena vrijednost bespovratnih sredstava]]*Ugovori_OPULJP[[#This Row],[STOPA NACIONALNOG SUFINANCIRANJA %]]</f>
        <v>160879.929</v>
      </c>
      <c r="Q2928" s="27">
        <v>1072532.8600000001</v>
      </c>
      <c r="R2928" s="27">
        <v>61823.98</v>
      </c>
      <c r="S2928" s="27">
        <v>0</v>
      </c>
      <c r="T2928" s="20">
        <f>Ugovori_OPULJP[[#This Row],[Bespovratna sredstva - Ukupno (EU+Nac) HRK
= Ukupna ugovorena vrijednost bespovratnih sredstava]]+Ugovori_OPULJP[[#This Row],[Javni doprinos korisnika - HRK]]+Ugovori_OPULJP[[#This Row],[Privatni doprinos korisnika - HRK]]</f>
        <v>1134356.8400000001</v>
      </c>
      <c r="U2928" s="17" t="s">
        <v>10098</v>
      </c>
      <c r="V2928" s="17" t="s">
        <v>710</v>
      </c>
      <c r="W2928" s="41" t="s">
        <v>10168</v>
      </c>
      <c r="X2928" s="35" t="s">
        <v>10100</v>
      </c>
      <c r="Y2928" s="11"/>
    </row>
    <row r="2929" spans="1:25" ht="293.25" x14ac:dyDescent="0.2">
      <c r="A2929" s="33" t="s">
        <v>10169</v>
      </c>
      <c r="B2929" s="34" t="s">
        <v>9914</v>
      </c>
      <c r="C2929" s="35" t="s">
        <v>10095</v>
      </c>
      <c r="D2929" s="35" t="s">
        <v>10096</v>
      </c>
      <c r="E2929" s="17" t="s">
        <v>231</v>
      </c>
      <c r="F2929" s="37" t="s">
        <v>10170</v>
      </c>
      <c r="G2929" s="37" t="s">
        <v>10171</v>
      </c>
      <c r="H2929" s="19">
        <v>42887</v>
      </c>
      <c r="I2929" s="19">
        <v>43616</v>
      </c>
      <c r="J2929" s="19" t="str">
        <f ca="1">IF(Ugovori_OPULJP[[#This Row],[DATUM ZAVRŠETKA OPERACIJE]]&lt;TODAY(),"završen","u provedbi")</f>
        <v>završen</v>
      </c>
      <c r="K2929" s="18" t="s">
        <v>10172</v>
      </c>
      <c r="L2929" s="18" t="s">
        <v>92</v>
      </c>
      <c r="M2929" s="42">
        <v>0.85</v>
      </c>
      <c r="N2929" s="42">
        <v>0.15</v>
      </c>
      <c r="O2929" s="27">
        <f>Ugovori_OPULJP[[#This Row],[Bespovratna sredstva - Ukupno (EU+Nac) HRK
= Ukupna ugovorena vrijednost bespovratnih sredstava]]*Ugovori_OPULJP[[#This Row],[EU STOPA SUFINANCIRANJA %
EU CO-FINANCING RATE %]]</f>
        <v>965494.71899999992</v>
      </c>
      <c r="P2929" s="27">
        <f>Ugovori_OPULJP[[#This Row],[Bespovratna sredstva - Ukupno (EU+Nac) HRK
= Ukupna ugovorena vrijednost bespovratnih sredstava]]*Ugovori_OPULJP[[#This Row],[STOPA NACIONALNOG SUFINANCIRANJA %]]</f>
        <v>170381.42099999997</v>
      </c>
      <c r="Q2929" s="27">
        <v>1135876.1399999999</v>
      </c>
      <c r="R2929" s="27">
        <v>0</v>
      </c>
      <c r="S2929" s="27">
        <v>0</v>
      </c>
      <c r="T2929" s="20">
        <f>Ugovori_OPULJP[[#This Row],[Bespovratna sredstva - Ukupno (EU+Nac) HRK
= Ukupna ugovorena vrijednost bespovratnih sredstava]]+Ugovori_OPULJP[[#This Row],[Javni doprinos korisnika - HRK]]+Ugovori_OPULJP[[#This Row],[Privatni doprinos korisnika - HRK]]</f>
        <v>1135876.1399999999</v>
      </c>
      <c r="U2929" s="17" t="s">
        <v>10098</v>
      </c>
      <c r="V2929" s="17" t="s">
        <v>710</v>
      </c>
      <c r="W2929" s="41" t="s">
        <v>10173</v>
      </c>
      <c r="X2929" s="35" t="s">
        <v>10100</v>
      </c>
      <c r="Y2929" s="11"/>
    </row>
    <row r="2930" spans="1:25" ht="89.25" x14ac:dyDescent="0.2">
      <c r="A2930" s="33" t="s">
        <v>10174</v>
      </c>
      <c r="B2930" s="34" t="s">
        <v>9914</v>
      </c>
      <c r="C2930" s="35" t="s">
        <v>10095</v>
      </c>
      <c r="D2930" s="35" t="s">
        <v>10096</v>
      </c>
      <c r="E2930" s="17" t="s">
        <v>231</v>
      </c>
      <c r="F2930" s="37" t="s">
        <v>10175</v>
      </c>
      <c r="G2930" s="37" t="s">
        <v>1046</v>
      </c>
      <c r="H2930" s="19">
        <v>42887</v>
      </c>
      <c r="I2930" s="19">
        <v>43616</v>
      </c>
      <c r="J2930" s="19" t="str">
        <f ca="1">IF(Ugovori_OPULJP[[#This Row],[DATUM ZAVRŠETKA OPERACIJE]]&lt;TODAY(),"završen","u provedbi")</f>
        <v>završen</v>
      </c>
      <c r="K2930" s="18" t="s">
        <v>82</v>
      </c>
      <c r="L2930" s="18" t="s">
        <v>82</v>
      </c>
      <c r="M2930" s="42">
        <v>0.85</v>
      </c>
      <c r="N2930" s="42">
        <v>0.15</v>
      </c>
      <c r="O2930" s="27">
        <f>Ugovori_OPULJP[[#This Row],[Bespovratna sredstva - Ukupno (EU+Nac) HRK
= Ukupna ugovorena vrijednost bespovratnih sredstava]]*Ugovori_OPULJP[[#This Row],[EU STOPA SUFINANCIRANJA %
EU CO-FINANCING RATE %]]</f>
        <v>583700.1</v>
      </c>
      <c r="P2930" s="27">
        <f>Ugovori_OPULJP[[#This Row],[Bespovratna sredstva - Ukupno (EU+Nac) HRK
= Ukupna ugovorena vrijednost bespovratnih sredstava]]*Ugovori_OPULJP[[#This Row],[STOPA NACIONALNOG SUFINANCIRANJA %]]</f>
        <v>103005.9</v>
      </c>
      <c r="Q2930" s="27">
        <v>686706</v>
      </c>
      <c r="R2930" s="27">
        <v>0</v>
      </c>
      <c r="S2930" s="27">
        <v>0</v>
      </c>
      <c r="T2930" s="20">
        <f>Ugovori_OPULJP[[#This Row],[Bespovratna sredstva - Ukupno (EU+Nac) HRK
= Ukupna ugovorena vrijednost bespovratnih sredstava]]+Ugovori_OPULJP[[#This Row],[Javni doprinos korisnika - HRK]]+Ugovori_OPULJP[[#This Row],[Privatni doprinos korisnika - HRK]]</f>
        <v>686706</v>
      </c>
      <c r="U2930" s="17" t="s">
        <v>10098</v>
      </c>
      <c r="V2930" s="17" t="s">
        <v>710</v>
      </c>
      <c r="W2930" s="41" t="s">
        <v>10176</v>
      </c>
      <c r="X2930" s="35" t="s">
        <v>10100</v>
      </c>
      <c r="Y2930" s="11"/>
    </row>
    <row r="2931" spans="1:25" ht="280.5" x14ac:dyDescent="0.2">
      <c r="A2931" s="33" t="s">
        <v>10177</v>
      </c>
      <c r="B2931" s="34" t="s">
        <v>9914</v>
      </c>
      <c r="C2931" s="35" t="s">
        <v>10095</v>
      </c>
      <c r="D2931" s="35" t="s">
        <v>10096</v>
      </c>
      <c r="E2931" s="17" t="s">
        <v>231</v>
      </c>
      <c r="F2931" s="37" t="s">
        <v>10178</v>
      </c>
      <c r="G2931" s="37" t="s">
        <v>3511</v>
      </c>
      <c r="H2931" s="19">
        <v>42948</v>
      </c>
      <c r="I2931" s="19">
        <v>44043</v>
      </c>
      <c r="J2931" s="19" t="str">
        <f ca="1">IF(Ugovori_OPULJP[[#This Row],[DATUM ZAVRŠETKA OPERACIJE]]&lt;TODAY(),"završen","u provedbi")</f>
        <v>završen</v>
      </c>
      <c r="K2931" s="18" t="s">
        <v>6162</v>
      </c>
      <c r="L2931" s="18" t="s">
        <v>97</v>
      </c>
      <c r="M2931" s="42">
        <v>0.85</v>
      </c>
      <c r="N2931" s="42">
        <v>0.15</v>
      </c>
      <c r="O2931" s="27">
        <f>Ugovori_OPULJP[[#This Row],[Bespovratna sredstva - Ukupno (EU+Nac) HRK
= Ukupna ugovorena vrijednost bespovratnih sredstava]]*Ugovori_OPULJP[[#This Row],[EU STOPA SUFINANCIRANJA %
EU CO-FINANCING RATE %]]</f>
        <v>996048.90399999998</v>
      </c>
      <c r="P2931" s="27">
        <f>Ugovori_OPULJP[[#This Row],[Bespovratna sredstva - Ukupno (EU+Nac) HRK
= Ukupna ugovorena vrijednost bespovratnih sredstava]]*Ugovori_OPULJP[[#This Row],[STOPA NACIONALNOG SUFINANCIRANJA %]]</f>
        <v>175773.33599999998</v>
      </c>
      <c r="Q2931" s="27">
        <v>1171822.24</v>
      </c>
      <c r="R2931" s="27">
        <v>0</v>
      </c>
      <c r="S2931" s="27">
        <v>0</v>
      </c>
      <c r="T2931" s="20">
        <f>Ugovori_OPULJP[[#This Row],[Bespovratna sredstva - Ukupno (EU+Nac) HRK
= Ukupna ugovorena vrijednost bespovratnih sredstava]]+Ugovori_OPULJP[[#This Row],[Javni doprinos korisnika - HRK]]+Ugovori_OPULJP[[#This Row],[Privatni doprinos korisnika - HRK]]</f>
        <v>1171822.24</v>
      </c>
      <c r="U2931" s="17" t="s">
        <v>10098</v>
      </c>
      <c r="V2931" s="17" t="s">
        <v>710</v>
      </c>
      <c r="W2931" s="41" t="s">
        <v>10179</v>
      </c>
      <c r="X2931" s="35" t="s">
        <v>10100</v>
      </c>
      <c r="Y2931" s="11"/>
    </row>
    <row r="2932" spans="1:25" ht="293.25" x14ac:dyDescent="0.2">
      <c r="A2932" s="33" t="s">
        <v>10180</v>
      </c>
      <c r="B2932" s="34" t="s">
        <v>9914</v>
      </c>
      <c r="C2932" s="35" t="s">
        <v>10095</v>
      </c>
      <c r="D2932" s="35" t="s">
        <v>10096</v>
      </c>
      <c r="E2932" s="17" t="s">
        <v>231</v>
      </c>
      <c r="F2932" s="37" t="s">
        <v>10181</v>
      </c>
      <c r="G2932" s="37" t="s">
        <v>10182</v>
      </c>
      <c r="H2932" s="19">
        <v>42887</v>
      </c>
      <c r="I2932" s="19">
        <v>43343</v>
      </c>
      <c r="J2932" s="19" t="str">
        <f ca="1">IF(Ugovori_OPULJP[[#This Row],[DATUM ZAVRŠETKA OPERACIJE]]&lt;TODAY(),"završen","u provedbi")</f>
        <v>završen</v>
      </c>
      <c r="K2932" s="18" t="s">
        <v>248</v>
      </c>
      <c r="L2932" s="18" t="s">
        <v>248</v>
      </c>
      <c r="M2932" s="42">
        <v>0.85</v>
      </c>
      <c r="N2932" s="42">
        <v>0.15</v>
      </c>
      <c r="O2932" s="27">
        <f>Ugovori_OPULJP[[#This Row],[Bespovratna sredstva - Ukupno (EU+Nac) HRK
= Ukupna ugovorena vrijednost bespovratnih sredstava]]*Ugovori_OPULJP[[#This Row],[EU STOPA SUFINANCIRANJA %
EU CO-FINANCING RATE %]]</f>
        <v>861516.07199999993</v>
      </c>
      <c r="P2932" s="27">
        <f>Ugovori_OPULJP[[#This Row],[Bespovratna sredstva - Ukupno (EU+Nac) HRK
= Ukupna ugovorena vrijednost bespovratnih sredstava]]*Ugovori_OPULJP[[#This Row],[STOPA NACIONALNOG SUFINANCIRANJA %]]</f>
        <v>152032.24799999999</v>
      </c>
      <c r="Q2932" s="27">
        <v>1013548.32</v>
      </c>
      <c r="R2932" s="27">
        <v>0</v>
      </c>
      <c r="S2932" s="27">
        <v>0</v>
      </c>
      <c r="T2932" s="20">
        <f>Ugovori_OPULJP[[#This Row],[Bespovratna sredstva - Ukupno (EU+Nac) HRK
= Ukupna ugovorena vrijednost bespovratnih sredstava]]+Ugovori_OPULJP[[#This Row],[Javni doprinos korisnika - HRK]]+Ugovori_OPULJP[[#This Row],[Privatni doprinos korisnika - HRK]]</f>
        <v>1013548.32</v>
      </c>
      <c r="U2932" s="17" t="s">
        <v>10098</v>
      </c>
      <c r="V2932" s="17" t="s">
        <v>710</v>
      </c>
      <c r="W2932" s="41" t="s">
        <v>10183</v>
      </c>
      <c r="X2932" s="35" t="s">
        <v>10100</v>
      </c>
      <c r="Y2932" s="11"/>
    </row>
    <row r="2933" spans="1:25" ht="140.25" x14ac:dyDescent="0.2">
      <c r="A2933" s="33" t="s">
        <v>10184</v>
      </c>
      <c r="B2933" s="34" t="s">
        <v>9914</v>
      </c>
      <c r="C2933" s="35" t="s">
        <v>10095</v>
      </c>
      <c r="D2933" s="35" t="s">
        <v>10096</v>
      </c>
      <c r="E2933" s="17" t="s">
        <v>231</v>
      </c>
      <c r="F2933" s="37" t="s">
        <v>10185</v>
      </c>
      <c r="G2933" s="37" t="s">
        <v>6299</v>
      </c>
      <c r="H2933" s="19">
        <v>42887</v>
      </c>
      <c r="I2933" s="19">
        <v>43616</v>
      </c>
      <c r="J2933" s="19" t="str">
        <f ca="1">IF(Ugovori_OPULJP[[#This Row],[DATUM ZAVRŠETKA OPERACIJE]]&lt;TODAY(),"završen","u provedbi")</f>
        <v>završen</v>
      </c>
      <c r="K2933" s="18" t="s">
        <v>10186</v>
      </c>
      <c r="L2933" s="18" t="s">
        <v>31</v>
      </c>
      <c r="M2933" s="42">
        <v>0.85</v>
      </c>
      <c r="N2933" s="42">
        <v>0.15</v>
      </c>
      <c r="O2933" s="27">
        <f>Ugovori_OPULJP[[#This Row],[Bespovratna sredstva - Ukupno (EU+Nac) HRK
= Ukupna ugovorena vrijednost bespovratnih sredstava]]*Ugovori_OPULJP[[#This Row],[EU STOPA SUFINANCIRANJA %
EU CO-FINANCING RATE %]]</f>
        <v>890312.71199999994</v>
      </c>
      <c r="P2933" s="27">
        <f>Ugovori_OPULJP[[#This Row],[Bespovratna sredstva - Ukupno (EU+Nac) HRK
= Ukupna ugovorena vrijednost bespovratnih sredstava]]*Ugovori_OPULJP[[#This Row],[STOPA NACIONALNOG SUFINANCIRANJA %]]</f>
        <v>157114.008</v>
      </c>
      <c r="Q2933" s="27">
        <v>1047426.72</v>
      </c>
      <c r="R2933" s="27">
        <v>0</v>
      </c>
      <c r="S2933" s="27">
        <v>0</v>
      </c>
      <c r="T2933" s="20">
        <f>Ugovori_OPULJP[[#This Row],[Bespovratna sredstva - Ukupno (EU+Nac) HRK
= Ukupna ugovorena vrijednost bespovratnih sredstava]]+Ugovori_OPULJP[[#This Row],[Javni doprinos korisnika - HRK]]+Ugovori_OPULJP[[#This Row],[Privatni doprinos korisnika - HRK]]</f>
        <v>1047426.72</v>
      </c>
      <c r="U2933" s="17" t="s">
        <v>10098</v>
      </c>
      <c r="V2933" s="17" t="s">
        <v>710</v>
      </c>
      <c r="W2933" s="41" t="s">
        <v>10187</v>
      </c>
      <c r="X2933" s="35" t="s">
        <v>10100</v>
      </c>
      <c r="Y2933" s="11"/>
    </row>
    <row r="2934" spans="1:25" ht="216.75" x14ac:dyDescent="0.2">
      <c r="A2934" s="33" t="s">
        <v>10188</v>
      </c>
      <c r="B2934" s="34" t="s">
        <v>9914</v>
      </c>
      <c r="C2934" s="35" t="s">
        <v>10095</v>
      </c>
      <c r="D2934" s="35" t="s">
        <v>10096</v>
      </c>
      <c r="E2934" s="17" t="s">
        <v>231</v>
      </c>
      <c r="F2934" s="37" t="s">
        <v>10189</v>
      </c>
      <c r="G2934" s="37" t="s">
        <v>10190</v>
      </c>
      <c r="H2934" s="19">
        <v>42887</v>
      </c>
      <c r="I2934" s="19">
        <v>43616</v>
      </c>
      <c r="J2934" s="19" t="str">
        <f ca="1">IF(Ugovori_OPULJP[[#This Row],[DATUM ZAVRŠETKA OPERACIJE]]&lt;TODAY(),"završen","u provedbi")</f>
        <v>završen</v>
      </c>
      <c r="K2934" s="18" t="s">
        <v>198</v>
      </c>
      <c r="L2934" s="18" t="s">
        <v>198</v>
      </c>
      <c r="M2934" s="42">
        <v>0.85</v>
      </c>
      <c r="N2934" s="42">
        <v>0.15</v>
      </c>
      <c r="O2934" s="27">
        <f>Ugovori_OPULJP[[#This Row],[Bespovratna sredstva - Ukupno (EU+Nac) HRK
= Ukupna ugovorena vrijednost bespovratnih sredstava]]*Ugovori_OPULJP[[#This Row],[EU STOPA SUFINANCIRANJA %
EU CO-FINANCING RATE %]]</f>
        <v>873636.60450000002</v>
      </c>
      <c r="P2934" s="27">
        <f>Ugovori_OPULJP[[#This Row],[Bespovratna sredstva - Ukupno (EU+Nac) HRK
= Ukupna ugovorena vrijednost bespovratnih sredstava]]*Ugovori_OPULJP[[#This Row],[STOPA NACIONALNOG SUFINANCIRANJA %]]</f>
        <v>154171.1655</v>
      </c>
      <c r="Q2934" s="27">
        <v>1027807.77</v>
      </c>
      <c r="R2934" s="27">
        <v>0</v>
      </c>
      <c r="S2934" s="27">
        <v>0</v>
      </c>
      <c r="T2934" s="20">
        <f>Ugovori_OPULJP[[#This Row],[Bespovratna sredstva - Ukupno (EU+Nac) HRK
= Ukupna ugovorena vrijednost bespovratnih sredstava]]+Ugovori_OPULJP[[#This Row],[Javni doprinos korisnika - HRK]]+Ugovori_OPULJP[[#This Row],[Privatni doprinos korisnika - HRK]]</f>
        <v>1027807.77</v>
      </c>
      <c r="U2934" s="17" t="s">
        <v>10098</v>
      </c>
      <c r="V2934" s="17" t="s">
        <v>710</v>
      </c>
      <c r="W2934" s="41" t="s">
        <v>10191</v>
      </c>
      <c r="X2934" s="35" t="s">
        <v>10100</v>
      </c>
      <c r="Y2934" s="11"/>
    </row>
    <row r="2935" spans="1:25" ht="280.5" x14ac:dyDescent="0.2">
      <c r="A2935" s="33" t="s">
        <v>10192</v>
      </c>
      <c r="B2935" s="34" t="s">
        <v>9914</v>
      </c>
      <c r="C2935" s="35" t="s">
        <v>10095</v>
      </c>
      <c r="D2935" s="35" t="s">
        <v>10096</v>
      </c>
      <c r="E2935" s="17" t="s">
        <v>231</v>
      </c>
      <c r="F2935" s="37" t="s">
        <v>10193</v>
      </c>
      <c r="G2935" s="37" t="s">
        <v>10194</v>
      </c>
      <c r="H2935" s="19">
        <v>42948</v>
      </c>
      <c r="I2935" s="19">
        <v>43496</v>
      </c>
      <c r="J2935" s="19" t="str">
        <f ca="1">IF(Ugovori_OPULJP[[#This Row],[DATUM ZAVRŠETKA OPERACIJE]]&lt;TODAY(),"završen","u provedbi")</f>
        <v>završen</v>
      </c>
      <c r="K2935" s="18" t="s">
        <v>556</v>
      </c>
      <c r="L2935" s="18" t="s">
        <v>556</v>
      </c>
      <c r="M2935" s="42">
        <v>0.85</v>
      </c>
      <c r="N2935" s="42">
        <v>0.15</v>
      </c>
      <c r="O2935" s="27">
        <f>Ugovori_OPULJP[[#This Row],[Bespovratna sredstva - Ukupno (EU+Nac) HRK
= Ukupna ugovorena vrijednost bespovratnih sredstava]]*Ugovori_OPULJP[[#This Row],[EU STOPA SUFINANCIRANJA %
EU CO-FINANCING RATE %]]</f>
        <v>789048.98199999996</v>
      </c>
      <c r="P2935" s="27">
        <f>Ugovori_OPULJP[[#This Row],[Bespovratna sredstva - Ukupno (EU+Nac) HRK
= Ukupna ugovorena vrijednost bespovratnih sredstava]]*Ugovori_OPULJP[[#This Row],[STOPA NACIONALNOG SUFINANCIRANJA %]]</f>
        <v>139243.93799999999</v>
      </c>
      <c r="Q2935" s="27">
        <v>928292.92</v>
      </c>
      <c r="R2935" s="27">
        <v>0</v>
      </c>
      <c r="S2935" s="27">
        <v>0</v>
      </c>
      <c r="T2935" s="20">
        <f>Ugovori_OPULJP[[#This Row],[Bespovratna sredstva - Ukupno (EU+Nac) HRK
= Ukupna ugovorena vrijednost bespovratnih sredstava]]+Ugovori_OPULJP[[#This Row],[Javni doprinos korisnika - HRK]]+Ugovori_OPULJP[[#This Row],[Privatni doprinos korisnika - HRK]]</f>
        <v>928292.92</v>
      </c>
      <c r="U2935" s="17" t="s">
        <v>10098</v>
      </c>
      <c r="V2935" s="17" t="s">
        <v>710</v>
      </c>
      <c r="W2935" s="41" t="s">
        <v>10195</v>
      </c>
      <c r="X2935" s="35" t="s">
        <v>10100</v>
      </c>
      <c r="Y2935" s="11"/>
    </row>
    <row r="2936" spans="1:25" ht="255" x14ac:dyDescent="0.2">
      <c r="A2936" s="33" t="s">
        <v>10196</v>
      </c>
      <c r="B2936" s="34" t="s">
        <v>9914</v>
      </c>
      <c r="C2936" s="35" t="s">
        <v>10095</v>
      </c>
      <c r="D2936" s="35" t="s">
        <v>10096</v>
      </c>
      <c r="E2936" s="17" t="s">
        <v>231</v>
      </c>
      <c r="F2936" s="37" t="s">
        <v>10197</v>
      </c>
      <c r="G2936" s="37" t="s">
        <v>4944</v>
      </c>
      <c r="H2936" s="19">
        <v>42948</v>
      </c>
      <c r="I2936" s="19">
        <v>43677</v>
      </c>
      <c r="J2936" s="19" t="str">
        <f ca="1">IF(Ugovori_OPULJP[[#This Row],[DATUM ZAVRŠETKA OPERACIJE]]&lt;TODAY(),"završen","u provedbi")</f>
        <v>završen</v>
      </c>
      <c r="K2936" s="18" t="s">
        <v>209</v>
      </c>
      <c r="L2936" s="18" t="s">
        <v>209</v>
      </c>
      <c r="M2936" s="42">
        <v>0.85</v>
      </c>
      <c r="N2936" s="42">
        <v>0.15</v>
      </c>
      <c r="O2936" s="27">
        <f>Ugovori_OPULJP[[#This Row],[Bespovratna sredstva - Ukupno (EU+Nac) HRK
= Ukupna ugovorena vrijednost bespovratnih sredstava]]*Ugovori_OPULJP[[#This Row],[EU STOPA SUFINANCIRANJA %
EU CO-FINANCING RATE %]]</f>
        <v>1019256.5645000001</v>
      </c>
      <c r="P2936" s="27">
        <f>Ugovori_OPULJP[[#This Row],[Bespovratna sredstva - Ukupno (EU+Nac) HRK
= Ukupna ugovorena vrijednost bespovratnih sredstava]]*Ugovori_OPULJP[[#This Row],[STOPA NACIONALNOG SUFINANCIRANJA %]]</f>
        <v>179868.80550000002</v>
      </c>
      <c r="Q2936" s="27">
        <v>1199125.3700000001</v>
      </c>
      <c r="R2936" s="27">
        <v>0</v>
      </c>
      <c r="S2936" s="27">
        <v>0</v>
      </c>
      <c r="T2936" s="20">
        <f>Ugovori_OPULJP[[#This Row],[Bespovratna sredstva - Ukupno (EU+Nac) HRK
= Ukupna ugovorena vrijednost bespovratnih sredstava]]+Ugovori_OPULJP[[#This Row],[Javni doprinos korisnika - HRK]]+Ugovori_OPULJP[[#This Row],[Privatni doprinos korisnika - HRK]]</f>
        <v>1199125.3700000001</v>
      </c>
      <c r="U2936" s="17" t="s">
        <v>10098</v>
      </c>
      <c r="V2936" s="17" t="s">
        <v>710</v>
      </c>
      <c r="W2936" s="41" t="s">
        <v>10198</v>
      </c>
      <c r="X2936" s="35" t="s">
        <v>10100</v>
      </c>
      <c r="Y2936" s="11"/>
    </row>
    <row r="2937" spans="1:25" ht="255" x14ac:dyDescent="0.2">
      <c r="A2937" s="33" t="s">
        <v>10199</v>
      </c>
      <c r="B2937" s="34" t="s">
        <v>9914</v>
      </c>
      <c r="C2937" s="35" t="s">
        <v>10095</v>
      </c>
      <c r="D2937" s="35" t="s">
        <v>10096</v>
      </c>
      <c r="E2937" s="17" t="s">
        <v>231</v>
      </c>
      <c r="F2937" s="37" t="s">
        <v>10200</v>
      </c>
      <c r="G2937" s="37" t="s">
        <v>10201</v>
      </c>
      <c r="H2937" s="19">
        <v>42887</v>
      </c>
      <c r="I2937" s="19">
        <v>43404</v>
      </c>
      <c r="J2937" s="19" t="str">
        <f ca="1">IF(Ugovori_OPULJP[[#This Row],[DATUM ZAVRŠETKA OPERACIJE]]&lt;TODAY(),"završen","u provedbi")</f>
        <v>završen</v>
      </c>
      <c r="K2937" s="18" t="s">
        <v>395</v>
      </c>
      <c r="L2937" s="18" t="s">
        <v>153</v>
      </c>
      <c r="M2937" s="42">
        <v>0.85</v>
      </c>
      <c r="N2937" s="42">
        <v>0.15</v>
      </c>
      <c r="O2937" s="27">
        <f>Ugovori_OPULJP[[#This Row],[Bespovratna sredstva - Ukupno (EU+Nac) HRK
= Ukupna ugovorena vrijednost bespovratnih sredstava]]*Ugovori_OPULJP[[#This Row],[EU STOPA SUFINANCIRANJA %
EU CO-FINANCING RATE %]]</f>
        <v>884328.15949999995</v>
      </c>
      <c r="P2937" s="27">
        <f>Ugovori_OPULJP[[#This Row],[Bespovratna sredstva - Ukupno (EU+Nac) HRK
= Ukupna ugovorena vrijednost bespovratnih sredstava]]*Ugovori_OPULJP[[#This Row],[STOPA NACIONALNOG SUFINANCIRANJA %]]</f>
        <v>156057.9105</v>
      </c>
      <c r="Q2937" s="27">
        <v>1040386.07</v>
      </c>
      <c r="R2937" s="27">
        <v>0</v>
      </c>
      <c r="S2937" s="27">
        <v>0</v>
      </c>
      <c r="T2937" s="20">
        <f>Ugovori_OPULJP[[#This Row],[Bespovratna sredstva - Ukupno (EU+Nac) HRK
= Ukupna ugovorena vrijednost bespovratnih sredstava]]+Ugovori_OPULJP[[#This Row],[Javni doprinos korisnika - HRK]]+Ugovori_OPULJP[[#This Row],[Privatni doprinos korisnika - HRK]]</f>
        <v>1040386.07</v>
      </c>
      <c r="U2937" s="17" t="s">
        <v>10098</v>
      </c>
      <c r="V2937" s="17" t="s">
        <v>710</v>
      </c>
      <c r="W2937" s="41" t="s">
        <v>10202</v>
      </c>
      <c r="X2937" s="35" t="s">
        <v>10100</v>
      </c>
      <c r="Y2937" s="11"/>
    </row>
    <row r="2938" spans="1:25" ht="204" x14ac:dyDescent="0.2">
      <c r="A2938" s="33" t="s">
        <v>10203</v>
      </c>
      <c r="B2938" s="34" t="s">
        <v>9914</v>
      </c>
      <c r="C2938" s="35" t="s">
        <v>10095</v>
      </c>
      <c r="D2938" s="35" t="s">
        <v>10096</v>
      </c>
      <c r="E2938" s="17" t="s">
        <v>231</v>
      </c>
      <c r="F2938" s="37" t="s">
        <v>10204</v>
      </c>
      <c r="G2938" s="37" t="s">
        <v>435</v>
      </c>
      <c r="H2938" s="19">
        <v>42887</v>
      </c>
      <c r="I2938" s="19">
        <v>43434</v>
      </c>
      <c r="J2938" s="19" t="str">
        <f ca="1">IF(Ugovori_OPULJP[[#This Row],[DATUM ZAVRŠETKA OPERACIJE]]&lt;TODAY(),"završen","u provedbi")</f>
        <v>završen</v>
      </c>
      <c r="K2938" s="18" t="s">
        <v>402</v>
      </c>
      <c r="L2938" s="18" t="s">
        <v>402</v>
      </c>
      <c r="M2938" s="42">
        <v>0.85</v>
      </c>
      <c r="N2938" s="42">
        <v>0.15</v>
      </c>
      <c r="O2938" s="27">
        <f>Ugovori_OPULJP[[#This Row],[Bespovratna sredstva - Ukupno (EU+Nac) HRK
= Ukupna ugovorena vrijednost bespovratnih sredstava]]*Ugovori_OPULJP[[#This Row],[EU STOPA SUFINANCIRANJA %
EU CO-FINANCING RATE %]]</f>
        <v>645878.66249999998</v>
      </c>
      <c r="P2938" s="27">
        <f>Ugovori_OPULJP[[#This Row],[Bespovratna sredstva - Ukupno (EU+Nac) HRK
= Ukupna ugovorena vrijednost bespovratnih sredstava]]*Ugovori_OPULJP[[#This Row],[STOPA NACIONALNOG SUFINANCIRANJA %]]</f>
        <v>113978.58749999999</v>
      </c>
      <c r="Q2938" s="27">
        <v>759857.25</v>
      </c>
      <c r="R2938" s="27">
        <v>0</v>
      </c>
      <c r="S2938" s="27">
        <v>0</v>
      </c>
      <c r="T2938" s="20">
        <f>Ugovori_OPULJP[[#This Row],[Bespovratna sredstva - Ukupno (EU+Nac) HRK
= Ukupna ugovorena vrijednost bespovratnih sredstava]]+Ugovori_OPULJP[[#This Row],[Javni doprinos korisnika - HRK]]+Ugovori_OPULJP[[#This Row],[Privatni doprinos korisnika - HRK]]</f>
        <v>759857.25</v>
      </c>
      <c r="U2938" s="17" t="s">
        <v>10098</v>
      </c>
      <c r="V2938" s="17" t="s">
        <v>710</v>
      </c>
      <c r="W2938" s="41" t="s">
        <v>10205</v>
      </c>
      <c r="X2938" s="35" t="s">
        <v>10100</v>
      </c>
      <c r="Y2938" s="11"/>
    </row>
    <row r="2939" spans="1:25" ht="267.75" x14ac:dyDescent="0.2">
      <c r="A2939" s="104" t="s">
        <v>10206</v>
      </c>
      <c r="B2939" s="34" t="s">
        <v>9914</v>
      </c>
      <c r="C2939" s="35" t="s">
        <v>10095</v>
      </c>
      <c r="D2939" s="35" t="s">
        <v>10096</v>
      </c>
      <c r="E2939" s="17" t="s">
        <v>231</v>
      </c>
      <c r="F2939" s="37" t="s">
        <v>10207</v>
      </c>
      <c r="G2939" s="37" t="s">
        <v>972</v>
      </c>
      <c r="H2939" s="19">
        <v>42887</v>
      </c>
      <c r="I2939" s="19">
        <v>43616</v>
      </c>
      <c r="J2939" s="19" t="str">
        <f ca="1">IF(Ugovori_OPULJP[[#This Row],[DATUM ZAVRŠETKA OPERACIJE]]&lt;TODAY(),"završen","u provedbi")</f>
        <v>završen</v>
      </c>
      <c r="K2939" s="18" t="s">
        <v>31</v>
      </c>
      <c r="L2939" s="18" t="s">
        <v>31</v>
      </c>
      <c r="M2939" s="42">
        <v>0.85</v>
      </c>
      <c r="N2939" s="42">
        <v>0.15</v>
      </c>
      <c r="O2939" s="27">
        <f>Ugovori_OPULJP[[#This Row],[Bespovratna sredstva - Ukupno (EU+Nac) HRK
= Ukupna ugovorena vrijednost bespovratnih sredstava]]*Ugovori_OPULJP[[#This Row],[EU STOPA SUFINANCIRANJA %
EU CO-FINANCING RATE %]]</f>
        <v>777914.9</v>
      </c>
      <c r="P2939" s="27">
        <f>Ugovori_OPULJP[[#This Row],[Bespovratna sredstva - Ukupno (EU+Nac) HRK
= Ukupna ugovorena vrijednost bespovratnih sredstava]]*Ugovori_OPULJP[[#This Row],[STOPA NACIONALNOG SUFINANCIRANJA %]]</f>
        <v>137279.1</v>
      </c>
      <c r="Q2939" s="27">
        <v>915194</v>
      </c>
      <c r="R2939" s="27">
        <v>0</v>
      </c>
      <c r="S2939" s="27">
        <v>0</v>
      </c>
      <c r="T2939" s="20">
        <f>Ugovori_OPULJP[[#This Row],[Bespovratna sredstva - Ukupno (EU+Nac) HRK
= Ukupna ugovorena vrijednost bespovratnih sredstava]]+Ugovori_OPULJP[[#This Row],[Javni doprinos korisnika - HRK]]+Ugovori_OPULJP[[#This Row],[Privatni doprinos korisnika - HRK]]</f>
        <v>915194</v>
      </c>
      <c r="U2939" s="17" t="s">
        <v>10098</v>
      </c>
      <c r="V2939" s="17" t="s">
        <v>710</v>
      </c>
      <c r="W2939" s="41" t="s">
        <v>10208</v>
      </c>
      <c r="X2939" s="35" t="s">
        <v>10100</v>
      </c>
      <c r="Y2939" s="11"/>
    </row>
    <row r="2940" spans="1:25" ht="102" customHeight="1" x14ac:dyDescent="0.2">
      <c r="A2940" s="33" t="s">
        <v>10209</v>
      </c>
      <c r="B2940" s="34" t="s">
        <v>9914</v>
      </c>
      <c r="C2940" s="35" t="s">
        <v>10095</v>
      </c>
      <c r="D2940" s="35" t="s">
        <v>10096</v>
      </c>
      <c r="E2940" s="17" t="s">
        <v>231</v>
      </c>
      <c r="F2940" s="37" t="s">
        <v>12993</v>
      </c>
      <c r="G2940" s="37" t="s">
        <v>10210</v>
      </c>
      <c r="H2940" s="19">
        <v>42979</v>
      </c>
      <c r="I2940" s="19">
        <v>43708</v>
      </c>
      <c r="J2940" s="19" t="str">
        <f ca="1">IF(Ugovori_OPULJP[[#This Row],[DATUM ZAVRŠETKA OPERACIJE]]&lt;TODAY(),"završen","u provedbi")</f>
        <v>završen</v>
      </c>
      <c r="K2940" s="18" t="s">
        <v>10211</v>
      </c>
      <c r="L2940" s="18" t="s">
        <v>248</v>
      </c>
      <c r="M2940" s="42">
        <v>0.85</v>
      </c>
      <c r="N2940" s="42">
        <v>0.15</v>
      </c>
      <c r="O2940" s="27">
        <f>Ugovori_OPULJP[[#This Row],[Bespovratna sredstva - Ukupno (EU+Nac) HRK
= Ukupna ugovorena vrijednost bespovratnih sredstava]]*Ugovori_OPULJP[[#This Row],[EU STOPA SUFINANCIRANJA %
EU CO-FINANCING RATE %]]</f>
        <v>883589.23749999993</v>
      </c>
      <c r="P2940" s="27">
        <f>Ugovori_OPULJP[[#This Row],[Bespovratna sredstva - Ukupno (EU+Nac) HRK
= Ukupna ugovorena vrijednost bespovratnih sredstava]]*Ugovori_OPULJP[[#This Row],[STOPA NACIONALNOG SUFINANCIRANJA %]]</f>
        <v>155927.51249999998</v>
      </c>
      <c r="Q2940" s="27">
        <v>1039516.75</v>
      </c>
      <c r="R2940" s="27">
        <v>171956.5</v>
      </c>
      <c r="S2940" s="27">
        <v>0</v>
      </c>
      <c r="T2940" s="20">
        <f>Ugovori_OPULJP[[#This Row],[Bespovratna sredstva - Ukupno (EU+Nac) HRK
= Ukupna ugovorena vrijednost bespovratnih sredstava]]+Ugovori_OPULJP[[#This Row],[Javni doprinos korisnika - HRK]]+Ugovori_OPULJP[[#This Row],[Privatni doprinos korisnika - HRK]]</f>
        <v>1211473.25</v>
      </c>
      <c r="U2940" s="17" t="s">
        <v>10098</v>
      </c>
      <c r="V2940" s="17" t="s">
        <v>710</v>
      </c>
      <c r="W2940" s="41" t="s">
        <v>10212</v>
      </c>
      <c r="X2940" s="35" t="s">
        <v>10100</v>
      </c>
      <c r="Y2940" s="11"/>
    </row>
    <row r="2941" spans="1:25" ht="66.75" customHeight="1" x14ac:dyDescent="0.2">
      <c r="A2941" s="47" t="s">
        <v>10213</v>
      </c>
      <c r="B2941" s="34" t="s">
        <v>9914</v>
      </c>
      <c r="C2941" s="35" t="s">
        <v>10095</v>
      </c>
      <c r="D2941" s="48" t="s">
        <v>10096</v>
      </c>
      <c r="E2941" s="17" t="s">
        <v>231</v>
      </c>
      <c r="F2941" s="49" t="s">
        <v>12956</v>
      </c>
      <c r="G2941" s="37" t="s">
        <v>10214</v>
      </c>
      <c r="H2941" s="19">
        <v>42887</v>
      </c>
      <c r="I2941" s="19">
        <v>43251</v>
      </c>
      <c r="J2941" s="19" t="str">
        <f ca="1">IF(Ugovori_OPULJP[[#This Row],[DATUM ZAVRŠETKA OPERACIJE]]&lt;TODAY(),"završen","u provedbi")</f>
        <v>završen</v>
      </c>
      <c r="K2941" s="51" t="s">
        <v>97</v>
      </c>
      <c r="L2941" s="18" t="s">
        <v>97</v>
      </c>
      <c r="M2941" s="42">
        <v>0.85</v>
      </c>
      <c r="N2941" s="42">
        <v>0.15</v>
      </c>
      <c r="O2941" s="14">
        <f>Ugovori_OPULJP[[#This Row],[Bespovratna sredstva - Ukupno (EU+Nac) HRK
= Ukupna ugovorena vrijednost bespovratnih sredstava]]*Ugovori_OPULJP[[#This Row],[EU STOPA SUFINANCIRANJA %
EU CO-FINANCING RATE %]]</f>
        <v>473194.22649999993</v>
      </c>
      <c r="P2941" s="14">
        <f>Ugovori_OPULJP[[#This Row],[Bespovratna sredstva - Ukupno (EU+Nac) HRK
= Ukupna ugovorena vrijednost bespovratnih sredstava]]*Ugovori_OPULJP[[#This Row],[STOPA NACIONALNOG SUFINANCIRANJA %]]</f>
        <v>83504.863499999992</v>
      </c>
      <c r="Q2941" s="14">
        <v>556699.09</v>
      </c>
      <c r="R2941" s="14">
        <v>0</v>
      </c>
      <c r="S2941" s="14">
        <v>0</v>
      </c>
      <c r="T2941" s="12">
        <f>Ugovori_OPULJP[[#This Row],[Bespovratna sredstva - Ukupno (EU+Nac) HRK
= Ukupna ugovorena vrijednost bespovratnih sredstava]]+Ugovori_OPULJP[[#This Row],[Javni doprinos korisnika - HRK]]+Ugovori_OPULJP[[#This Row],[Privatni doprinos korisnika - HRK]]</f>
        <v>556699.09</v>
      </c>
      <c r="U2941" s="17" t="s">
        <v>10098</v>
      </c>
      <c r="V2941" s="17" t="s">
        <v>710</v>
      </c>
      <c r="W2941" s="59" t="s">
        <v>10215</v>
      </c>
      <c r="X2941" s="35" t="s">
        <v>10100</v>
      </c>
      <c r="Y2941" s="11"/>
    </row>
    <row r="2942" spans="1:25" ht="66.75" customHeight="1" x14ac:dyDescent="0.2">
      <c r="A2942" s="47" t="s">
        <v>10216</v>
      </c>
      <c r="B2942" s="34" t="s">
        <v>9914</v>
      </c>
      <c r="C2942" s="35" t="s">
        <v>10095</v>
      </c>
      <c r="D2942" s="35" t="s">
        <v>10096</v>
      </c>
      <c r="E2942" s="17" t="s">
        <v>231</v>
      </c>
      <c r="F2942" s="37" t="s">
        <v>10217</v>
      </c>
      <c r="G2942" s="37" t="s">
        <v>6902</v>
      </c>
      <c r="H2942" s="68">
        <v>42887</v>
      </c>
      <c r="I2942" s="19">
        <v>43616</v>
      </c>
      <c r="J2942" s="19" t="str">
        <f ca="1">IF(Ugovori_OPULJP[[#This Row],[DATUM ZAVRŠETKA OPERACIJE]]&lt;TODAY(),"završen","u provedbi")</f>
        <v>završen</v>
      </c>
      <c r="K2942" s="18" t="s">
        <v>10218</v>
      </c>
      <c r="L2942" s="18" t="s">
        <v>198</v>
      </c>
      <c r="M2942" s="42">
        <v>0.85</v>
      </c>
      <c r="N2942" s="42">
        <v>0.15</v>
      </c>
      <c r="O2942" s="27">
        <f>Ugovori_OPULJP[[#This Row],[Bespovratna sredstva - Ukupno (EU+Nac) HRK
= Ukupna ugovorena vrijednost bespovratnih sredstava]]*Ugovori_OPULJP[[#This Row],[EU STOPA SUFINANCIRANJA %
EU CO-FINANCING RATE %]]</f>
        <v>594077.85199999996</v>
      </c>
      <c r="P2942" s="27">
        <f>Ugovori_OPULJP[[#This Row],[Bespovratna sredstva - Ukupno (EU+Nac) HRK
= Ukupna ugovorena vrijednost bespovratnih sredstava]]*Ugovori_OPULJP[[#This Row],[STOPA NACIONALNOG SUFINANCIRANJA %]]</f>
        <v>104837.268</v>
      </c>
      <c r="Q2942" s="27">
        <v>698915.12</v>
      </c>
      <c r="R2942" s="27">
        <v>0</v>
      </c>
      <c r="S2942" s="27">
        <v>0</v>
      </c>
      <c r="T2942" s="20">
        <f>Ugovori_OPULJP[[#This Row],[Bespovratna sredstva - Ukupno (EU+Nac) HRK
= Ukupna ugovorena vrijednost bespovratnih sredstava]]+Ugovori_OPULJP[[#This Row],[Javni doprinos korisnika - HRK]]+Ugovori_OPULJP[[#This Row],[Privatni doprinos korisnika - HRK]]</f>
        <v>698915.12</v>
      </c>
      <c r="U2942" s="17" t="s">
        <v>10098</v>
      </c>
      <c r="V2942" s="17" t="s">
        <v>710</v>
      </c>
      <c r="W2942" s="41" t="s">
        <v>10219</v>
      </c>
      <c r="X2942" s="35" t="s">
        <v>10100</v>
      </c>
      <c r="Y2942" s="11"/>
    </row>
    <row r="2943" spans="1:25" ht="66.75" customHeight="1" x14ac:dyDescent="0.2">
      <c r="A2943" s="33" t="s">
        <v>10220</v>
      </c>
      <c r="B2943" s="34" t="s">
        <v>9914</v>
      </c>
      <c r="C2943" s="35" t="s">
        <v>10095</v>
      </c>
      <c r="D2943" s="35" t="s">
        <v>10096</v>
      </c>
      <c r="E2943" s="17" t="s">
        <v>231</v>
      </c>
      <c r="F2943" s="37" t="s">
        <v>10221</v>
      </c>
      <c r="G2943" s="37" t="s">
        <v>636</v>
      </c>
      <c r="H2943" s="19">
        <v>42887</v>
      </c>
      <c r="I2943" s="19">
        <v>43251</v>
      </c>
      <c r="J2943" s="19" t="str">
        <f ca="1">IF(Ugovori_OPULJP[[#This Row],[DATUM ZAVRŠETKA OPERACIJE]]&lt;TODAY(),"završen","u provedbi")</f>
        <v>završen</v>
      </c>
      <c r="K2943" s="18" t="s">
        <v>243</v>
      </c>
      <c r="L2943" s="18" t="s">
        <v>243</v>
      </c>
      <c r="M2943" s="42">
        <v>0.85</v>
      </c>
      <c r="N2943" s="42">
        <v>0.15</v>
      </c>
      <c r="O2943" s="27">
        <f>Ugovori_OPULJP[[#This Row],[Bespovratna sredstva - Ukupno (EU+Nac) HRK
= Ukupna ugovorena vrijednost bespovratnih sredstava]]*Ugovori_OPULJP[[#This Row],[EU STOPA SUFINANCIRANJA %
EU CO-FINANCING RATE %]]</f>
        <v>428612.78899999999</v>
      </c>
      <c r="P2943" s="27">
        <f>Ugovori_OPULJP[[#This Row],[Bespovratna sredstva - Ukupno (EU+Nac) HRK
= Ukupna ugovorena vrijednost bespovratnih sredstava]]*Ugovori_OPULJP[[#This Row],[STOPA NACIONALNOG SUFINANCIRANJA %]]</f>
        <v>75637.551000000007</v>
      </c>
      <c r="Q2943" s="27">
        <v>504250.34</v>
      </c>
      <c r="R2943" s="27">
        <v>0</v>
      </c>
      <c r="S2943" s="27">
        <v>0</v>
      </c>
      <c r="T2943" s="20">
        <f>Ugovori_OPULJP[[#This Row],[Bespovratna sredstva - Ukupno (EU+Nac) HRK
= Ukupna ugovorena vrijednost bespovratnih sredstava]]+Ugovori_OPULJP[[#This Row],[Javni doprinos korisnika - HRK]]+Ugovori_OPULJP[[#This Row],[Privatni doprinos korisnika - HRK]]</f>
        <v>504250.34</v>
      </c>
      <c r="U2943" s="17" t="s">
        <v>10098</v>
      </c>
      <c r="V2943" s="17" t="s">
        <v>710</v>
      </c>
      <c r="W2943" s="41" t="s">
        <v>10222</v>
      </c>
      <c r="X2943" s="35" t="s">
        <v>10100</v>
      </c>
      <c r="Y2943" s="11"/>
    </row>
    <row r="2944" spans="1:25" ht="66.75" customHeight="1" x14ac:dyDescent="0.2">
      <c r="A2944" s="33" t="s">
        <v>10223</v>
      </c>
      <c r="B2944" s="34" t="s">
        <v>9914</v>
      </c>
      <c r="C2944" s="35" t="s">
        <v>10095</v>
      </c>
      <c r="D2944" s="35" t="s">
        <v>10096</v>
      </c>
      <c r="E2944" s="17" t="s">
        <v>231</v>
      </c>
      <c r="F2944" s="37" t="s">
        <v>10224</v>
      </c>
      <c r="G2944" s="37" t="s">
        <v>10225</v>
      </c>
      <c r="H2944" s="19">
        <v>42887</v>
      </c>
      <c r="I2944" s="19">
        <v>43434</v>
      </c>
      <c r="J2944" s="19" t="str">
        <f ca="1">IF(Ugovori_OPULJP[[#This Row],[DATUM ZAVRŠETKA OPERACIJE]]&lt;TODAY(),"završen","u provedbi")</f>
        <v>završen</v>
      </c>
      <c r="K2944" s="18" t="s">
        <v>8186</v>
      </c>
      <c r="L2944" s="18" t="s">
        <v>31</v>
      </c>
      <c r="M2944" s="42">
        <v>0.85</v>
      </c>
      <c r="N2944" s="42">
        <v>0.15</v>
      </c>
      <c r="O2944" s="27">
        <f>Ugovori_OPULJP[[#This Row],[Bespovratna sredstva - Ukupno (EU+Nac) HRK
= Ukupna ugovorena vrijednost bespovratnih sredstava]]*Ugovori_OPULJP[[#This Row],[EU STOPA SUFINANCIRANJA %
EU CO-FINANCING RATE %]]</f>
        <v>771526.97149999999</v>
      </c>
      <c r="P2944" s="27">
        <f>Ugovori_OPULJP[[#This Row],[Bespovratna sredstva - Ukupno (EU+Nac) HRK
= Ukupna ugovorena vrijednost bespovratnih sredstava]]*Ugovori_OPULJP[[#This Row],[STOPA NACIONALNOG SUFINANCIRANJA %]]</f>
        <v>136151.81849999999</v>
      </c>
      <c r="Q2944" s="27">
        <v>907678.79</v>
      </c>
      <c r="R2944" s="27">
        <v>0</v>
      </c>
      <c r="S2944" s="27">
        <v>0</v>
      </c>
      <c r="T2944" s="20">
        <f>Ugovori_OPULJP[[#This Row],[Bespovratna sredstva - Ukupno (EU+Nac) HRK
= Ukupna ugovorena vrijednost bespovratnih sredstava]]+Ugovori_OPULJP[[#This Row],[Javni doprinos korisnika - HRK]]+Ugovori_OPULJP[[#This Row],[Privatni doprinos korisnika - HRK]]</f>
        <v>907678.79</v>
      </c>
      <c r="U2944" s="17" t="s">
        <v>10098</v>
      </c>
      <c r="V2944" s="17" t="s">
        <v>710</v>
      </c>
      <c r="W2944" s="41" t="s">
        <v>10226</v>
      </c>
      <c r="X2944" s="35" t="s">
        <v>10100</v>
      </c>
      <c r="Y2944" s="11"/>
    </row>
    <row r="2945" spans="1:25" ht="75.75" customHeight="1" x14ac:dyDescent="0.2">
      <c r="A2945" s="33" t="s">
        <v>10227</v>
      </c>
      <c r="B2945" s="34" t="s">
        <v>9914</v>
      </c>
      <c r="C2945" s="35" t="s">
        <v>10095</v>
      </c>
      <c r="D2945" s="35" t="s">
        <v>10096</v>
      </c>
      <c r="E2945" s="17" t="s">
        <v>231</v>
      </c>
      <c r="F2945" s="37" t="s">
        <v>10228</v>
      </c>
      <c r="G2945" s="37" t="s">
        <v>464</v>
      </c>
      <c r="H2945" s="19">
        <v>42887</v>
      </c>
      <c r="I2945" s="19">
        <v>43251</v>
      </c>
      <c r="J2945" s="19" t="str">
        <f ca="1">IF(Ugovori_OPULJP[[#This Row],[DATUM ZAVRŠETKA OPERACIJE]]&lt;TODAY(),"završen","u provedbi")</f>
        <v>završen</v>
      </c>
      <c r="K2945" s="18" t="s">
        <v>10229</v>
      </c>
      <c r="L2945" s="18" t="s">
        <v>266</v>
      </c>
      <c r="M2945" s="42">
        <v>0.85</v>
      </c>
      <c r="N2945" s="42">
        <v>0.15</v>
      </c>
      <c r="O2945" s="27">
        <f>Ugovori_OPULJP[[#This Row],[Bespovratna sredstva - Ukupno (EU+Nac) HRK
= Ukupna ugovorena vrijednost bespovratnih sredstava]]*Ugovori_OPULJP[[#This Row],[EU STOPA SUFINANCIRANJA %
EU CO-FINANCING RATE %]]</f>
        <v>517589.10599999997</v>
      </c>
      <c r="P2945" s="27">
        <f>Ugovori_OPULJP[[#This Row],[Bespovratna sredstva - Ukupno (EU+Nac) HRK
= Ukupna ugovorena vrijednost bespovratnih sredstava]]*Ugovori_OPULJP[[#This Row],[STOPA NACIONALNOG SUFINANCIRANJA %]]</f>
        <v>91339.254000000001</v>
      </c>
      <c r="Q2945" s="27">
        <v>608928.36</v>
      </c>
      <c r="R2945" s="27">
        <v>0</v>
      </c>
      <c r="S2945" s="27">
        <v>0</v>
      </c>
      <c r="T2945" s="20">
        <f>Ugovori_OPULJP[[#This Row],[Bespovratna sredstva - Ukupno (EU+Nac) HRK
= Ukupna ugovorena vrijednost bespovratnih sredstava]]+Ugovori_OPULJP[[#This Row],[Javni doprinos korisnika - HRK]]+Ugovori_OPULJP[[#This Row],[Privatni doprinos korisnika - HRK]]</f>
        <v>608928.36</v>
      </c>
      <c r="U2945" s="17" t="s">
        <v>10098</v>
      </c>
      <c r="V2945" s="17" t="s">
        <v>710</v>
      </c>
      <c r="W2945" s="41" t="s">
        <v>10230</v>
      </c>
      <c r="X2945" s="35" t="s">
        <v>10100</v>
      </c>
      <c r="Y2945" s="11"/>
    </row>
    <row r="2946" spans="1:25" ht="66.75" customHeight="1" x14ac:dyDescent="0.2">
      <c r="A2946" s="33" t="s">
        <v>10231</v>
      </c>
      <c r="B2946" s="34" t="s">
        <v>9914</v>
      </c>
      <c r="C2946" s="35" t="s">
        <v>10095</v>
      </c>
      <c r="D2946" s="35" t="s">
        <v>10096</v>
      </c>
      <c r="E2946" s="17" t="s">
        <v>231</v>
      </c>
      <c r="F2946" s="37" t="s">
        <v>10232</v>
      </c>
      <c r="G2946" s="37" t="s">
        <v>1059</v>
      </c>
      <c r="H2946" s="19">
        <v>42887</v>
      </c>
      <c r="I2946" s="19">
        <v>43434</v>
      </c>
      <c r="J2946" s="19" t="str">
        <f ca="1">IF(Ugovori_OPULJP[[#This Row],[DATUM ZAVRŠETKA OPERACIJE]]&lt;TODAY(),"završen","u provedbi")</f>
        <v>završen</v>
      </c>
      <c r="K2946" s="18" t="s">
        <v>10233</v>
      </c>
      <c r="L2946" s="18" t="s">
        <v>31</v>
      </c>
      <c r="M2946" s="42">
        <v>0.85</v>
      </c>
      <c r="N2946" s="42">
        <v>0.15</v>
      </c>
      <c r="O2946" s="27">
        <f>Ugovori_OPULJP[[#This Row],[Bespovratna sredstva - Ukupno (EU+Nac) HRK
= Ukupna ugovorena vrijednost bespovratnih sredstava]]*Ugovori_OPULJP[[#This Row],[EU STOPA SUFINANCIRANJA %
EU CO-FINANCING RATE %]]</f>
        <v>939033.49650000001</v>
      </c>
      <c r="P2946" s="27">
        <f>Ugovori_OPULJP[[#This Row],[Bespovratna sredstva - Ukupno (EU+Nac) HRK
= Ukupna ugovorena vrijednost bespovratnih sredstava]]*Ugovori_OPULJP[[#This Row],[STOPA NACIONALNOG SUFINANCIRANJA %]]</f>
        <v>165711.7935</v>
      </c>
      <c r="Q2946" s="27">
        <v>1104745.29</v>
      </c>
      <c r="R2946" s="27">
        <v>0</v>
      </c>
      <c r="S2946" s="27">
        <v>0</v>
      </c>
      <c r="T2946" s="20">
        <f>Ugovori_OPULJP[[#This Row],[Bespovratna sredstva - Ukupno (EU+Nac) HRK
= Ukupna ugovorena vrijednost bespovratnih sredstava]]+Ugovori_OPULJP[[#This Row],[Javni doprinos korisnika - HRK]]+Ugovori_OPULJP[[#This Row],[Privatni doprinos korisnika - HRK]]</f>
        <v>1104745.29</v>
      </c>
      <c r="U2946" s="17" t="s">
        <v>10098</v>
      </c>
      <c r="V2946" s="17" t="s">
        <v>710</v>
      </c>
      <c r="W2946" s="41" t="s">
        <v>10234</v>
      </c>
      <c r="X2946" s="35" t="s">
        <v>10100</v>
      </c>
      <c r="Y2946" s="11"/>
    </row>
    <row r="2947" spans="1:25" ht="66.75" customHeight="1" x14ac:dyDescent="0.2">
      <c r="A2947" s="33" t="s">
        <v>10235</v>
      </c>
      <c r="B2947" s="34" t="s">
        <v>9914</v>
      </c>
      <c r="C2947" s="35" t="s">
        <v>10095</v>
      </c>
      <c r="D2947" s="35" t="s">
        <v>10096</v>
      </c>
      <c r="E2947" s="17" t="s">
        <v>231</v>
      </c>
      <c r="F2947" s="37" t="s">
        <v>10236</v>
      </c>
      <c r="G2947" s="37" t="s">
        <v>1690</v>
      </c>
      <c r="H2947" s="19">
        <v>42948</v>
      </c>
      <c r="I2947" s="19">
        <v>43677</v>
      </c>
      <c r="J2947" s="19" t="str">
        <f ca="1">IF(Ugovori_OPULJP[[#This Row],[DATUM ZAVRŠETKA OPERACIJE]]&lt;TODAY(),"završen","u provedbi")</f>
        <v>završen</v>
      </c>
      <c r="K2947" s="18" t="s">
        <v>97</v>
      </c>
      <c r="L2947" s="18" t="s">
        <v>97</v>
      </c>
      <c r="M2947" s="42">
        <v>0.85</v>
      </c>
      <c r="N2947" s="42">
        <v>0.15</v>
      </c>
      <c r="O2947" s="27">
        <f>Ugovori_OPULJP[[#This Row],[Bespovratna sredstva - Ukupno (EU+Nac) HRK
= Ukupna ugovorena vrijednost bespovratnih sredstava]]*Ugovori_OPULJP[[#This Row],[EU STOPA SUFINANCIRANJA %
EU CO-FINANCING RATE %]]</f>
        <v>995060.13299999991</v>
      </c>
      <c r="P2947" s="27">
        <f>Ugovori_OPULJP[[#This Row],[Bespovratna sredstva - Ukupno (EU+Nac) HRK
= Ukupna ugovorena vrijednost bespovratnih sredstava]]*Ugovori_OPULJP[[#This Row],[STOPA NACIONALNOG SUFINANCIRANJA %]]</f>
        <v>175598.84699999998</v>
      </c>
      <c r="Q2947" s="27">
        <v>1170658.98</v>
      </c>
      <c r="R2947" s="27">
        <v>0</v>
      </c>
      <c r="S2947" s="27">
        <v>0</v>
      </c>
      <c r="T2947" s="20">
        <f>Ugovori_OPULJP[[#This Row],[Bespovratna sredstva - Ukupno (EU+Nac) HRK
= Ukupna ugovorena vrijednost bespovratnih sredstava]]+Ugovori_OPULJP[[#This Row],[Javni doprinos korisnika - HRK]]+Ugovori_OPULJP[[#This Row],[Privatni doprinos korisnika - HRK]]</f>
        <v>1170658.98</v>
      </c>
      <c r="U2947" s="17" t="s">
        <v>10098</v>
      </c>
      <c r="V2947" s="17" t="s">
        <v>710</v>
      </c>
      <c r="W2947" s="41" t="s">
        <v>10237</v>
      </c>
      <c r="X2947" s="35" t="s">
        <v>10100</v>
      </c>
      <c r="Y2947" s="11"/>
    </row>
    <row r="2948" spans="1:25" ht="66.75" customHeight="1" x14ac:dyDescent="0.2">
      <c r="A2948" s="33" t="s">
        <v>10238</v>
      </c>
      <c r="B2948" s="34" t="s">
        <v>9914</v>
      </c>
      <c r="C2948" s="35" t="s">
        <v>10095</v>
      </c>
      <c r="D2948" s="35" t="s">
        <v>10096</v>
      </c>
      <c r="E2948" s="17" t="s">
        <v>231</v>
      </c>
      <c r="F2948" s="37" t="s">
        <v>10239</v>
      </c>
      <c r="G2948" s="37" t="s">
        <v>552</v>
      </c>
      <c r="H2948" s="19">
        <v>42887</v>
      </c>
      <c r="I2948" s="19">
        <v>43616</v>
      </c>
      <c r="J2948" s="19" t="str">
        <f ca="1">IF(Ugovori_OPULJP[[#This Row],[DATUM ZAVRŠETKA OPERACIJE]]&lt;TODAY(),"završen","u provedbi")</f>
        <v>završen</v>
      </c>
      <c r="K2948" s="18" t="s">
        <v>10240</v>
      </c>
      <c r="L2948" s="18" t="s">
        <v>266</v>
      </c>
      <c r="M2948" s="42">
        <v>0.85</v>
      </c>
      <c r="N2948" s="42">
        <v>0.15</v>
      </c>
      <c r="O2948" s="27">
        <f>Ugovori_OPULJP[[#This Row],[Bespovratna sredstva - Ukupno (EU+Nac) HRK
= Ukupna ugovorena vrijednost bespovratnih sredstava]]*Ugovori_OPULJP[[#This Row],[EU STOPA SUFINANCIRANJA %
EU CO-FINANCING RATE %]]</f>
        <v>805873.15949999995</v>
      </c>
      <c r="P2948" s="27">
        <f>Ugovori_OPULJP[[#This Row],[Bespovratna sredstva - Ukupno (EU+Nac) HRK
= Ukupna ugovorena vrijednost bespovratnih sredstava]]*Ugovori_OPULJP[[#This Row],[STOPA NACIONALNOG SUFINANCIRANJA %]]</f>
        <v>142212.9105</v>
      </c>
      <c r="Q2948" s="27">
        <v>948086.07</v>
      </c>
      <c r="R2948" s="27">
        <v>0</v>
      </c>
      <c r="S2948" s="27">
        <v>0</v>
      </c>
      <c r="T2948" s="20">
        <f>Ugovori_OPULJP[[#This Row],[Bespovratna sredstva - Ukupno (EU+Nac) HRK
= Ukupna ugovorena vrijednost bespovratnih sredstava]]+Ugovori_OPULJP[[#This Row],[Javni doprinos korisnika - HRK]]+Ugovori_OPULJP[[#This Row],[Privatni doprinos korisnika - HRK]]</f>
        <v>948086.07</v>
      </c>
      <c r="U2948" s="17" t="s">
        <v>10098</v>
      </c>
      <c r="V2948" s="17" t="s">
        <v>710</v>
      </c>
      <c r="W2948" s="41" t="s">
        <v>10241</v>
      </c>
      <c r="X2948" s="35" t="s">
        <v>10100</v>
      </c>
      <c r="Y2948" s="11"/>
    </row>
    <row r="2949" spans="1:25" ht="66.75" customHeight="1" x14ac:dyDescent="0.2">
      <c r="A2949" s="33" t="s">
        <v>10242</v>
      </c>
      <c r="B2949" s="34" t="s">
        <v>9914</v>
      </c>
      <c r="C2949" s="35" t="s">
        <v>10095</v>
      </c>
      <c r="D2949" s="35" t="s">
        <v>10096</v>
      </c>
      <c r="E2949" s="17" t="s">
        <v>231</v>
      </c>
      <c r="F2949" s="37" t="s">
        <v>10243</v>
      </c>
      <c r="G2949" s="37" t="s">
        <v>10244</v>
      </c>
      <c r="H2949" s="19">
        <v>42887</v>
      </c>
      <c r="I2949" s="19">
        <v>43616</v>
      </c>
      <c r="J2949" s="19" t="str">
        <f ca="1">IF(Ugovori_OPULJP[[#This Row],[DATUM ZAVRŠETKA OPERACIJE]]&lt;TODAY(),"završen","u provedbi")</f>
        <v>završen</v>
      </c>
      <c r="K2949" s="18" t="s">
        <v>198</v>
      </c>
      <c r="L2949" s="18" t="s">
        <v>198</v>
      </c>
      <c r="M2949" s="42">
        <v>0.85</v>
      </c>
      <c r="N2949" s="42">
        <v>0.15</v>
      </c>
      <c r="O2949" s="27">
        <f>Ugovori_OPULJP[[#This Row],[Bespovratna sredstva - Ukupno (EU+Nac) HRK
= Ukupna ugovorena vrijednost bespovratnih sredstava]]*Ugovori_OPULJP[[#This Row],[EU STOPA SUFINANCIRANJA %
EU CO-FINANCING RATE %]]</f>
        <v>575930.76</v>
      </c>
      <c r="P2949" s="27">
        <f>Ugovori_OPULJP[[#This Row],[Bespovratna sredstva - Ukupno (EU+Nac) HRK
= Ukupna ugovorena vrijednost bespovratnih sredstava]]*Ugovori_OPULJP[[#This Row],[STOPA NACIONALNOG SUFINANCIRANJA %]]</f>
        <v>101634.84</v>
      </c>
      <c r="Q2949" s="27">
        <v>677565.6</v>
      </c>
      <c r="R2949" s="27">
        <v>0</v>
      </c>
      <c r="S2949" s="27">
        <v>0</v>
      </c>
      <c r="T2949" s="20">
        <f>Ugovori_OPULJP[[#This Row],[Bespovratna sredstva - Ukupno (EU+Nac) HRK
= Ukupna ugovorena vrijednost bespovratnih sredstava]]+Ugovori_OPULJP[[#This Row],[Javni doprinos korisnika - HRK]]+Ugovori_OPULJP[[#This Row],[Privatni doprinos korisnika - HRK]]</f>
        <v>677565.6</v>
      </c>
      <c r="U2949" s="17" t="s">
        <v>10098</v>
      </c>
      <c r="V2949" s="17" t="s">
        <v>710</v>
      </c>
      <c r="W2949" s="41" t="s">
        <v>10245</v>
      </c>
      <c r="X2949" s="35" t="s">
        <v>10100</v>
      </c>
      <c r="Y2949" s="11"/>
    </row>
    <row r="2950" spans="1:25" ht="66.75" customHeight="1" x14ac:dyDescent="0.2">
      <c r="A2950" s="33" t="s">
        <v>10246</v>
      </c>
      <c r="B2950" s="34" t="s">
        <v>9914</v>
      </c>
      <c r="C2950" s="35" t="s">
        <v>10095</v>
      </c>
      <c r="D2950" s="35" t="s">
        <v>10247</v>
      </c>
      <c r="E2950" s="17" t="s">
        <v>231</v>
      </c>
      <c r="F2950" s="37" t="s">
        <v>10248</v>
      </c>
      <c r="G2950" s="37" t="s">
        <v>10249</v>
      </c>
      <c r="H2950" s="19">
        <v>43178</v>
      </c>
      <c r="I2950" s="19">
        <v>43787</v>
      </c>
      <c r="J2950" s="19" t="str">
        <f ca="1">IF(Ugovori_OPULJP[[#This Row],[DATUM ZAVRŠETKA OPERACIJE]]&lt;TODAY(),"završen","u provedbi")</f>
        <v>završen</v>
      </c>
      <c r="K2950" s="18" t="s">
        <v>10250</v>
      </c>
      <c r="L2950" s="18" t="s">
        <v>97</v>
      </c>
      <c r="M2950" s="42">
        <v>0.85</v>
      </c>
      <c r="N2950" s="42">
        <v>0.15</v>
      </c>
      <c r="O2950" s="27">
        <f>Ugovori_OPULJP[[#This Row],[Bespovratna sredstva - Ukupno (EU+Nac) HRK
= Ukupna ugovorena vrijednost bespovratnih sredstava]]*Ugovori_OPULJP[[#This Row],[EU STOPA SUFINANCIRANJA %
EU CO-FINANCING RATE %]]</f>
        <v>1014315.7354999998</v>
      </c>
      <c r="P2950" s="27">
        <f>Ugovori_OPULJP[[#This Row],[Bespovratna sredstva - Ukupno (EU+Nac) HRK
= Ukupna ugovorena vrijednost bespovratnih sredstava]]*Ugovori_OPULJP[[#This Row],[STOPA NACIONALNOG SUFINANCIRANJA %]]</f>
        <v>178996.89449999997</v>
      </c>
      <c r="Q2950" s="27">
        <v>1193312.6299999999</v>
      </c>
      <c r="R2950" s="27">
        <v>0</v>
      </c>
      <c r="S2950" s="27">
        <v>0</v>
      </c>
      <c r="T2950" s="20">
        <f>Ugovori_OPULJP[[#This Row],[Bespovratna sredstva - Ukupno (EU+Nac) HRK
= Ukupna ugovorena vrijednost bespovratnih sredstava]]+Ugovori_OPULJP[[#This Row],[Javni doprinos korisnika - HRK]]+Ugovori_OPULJP[[#This Row],[Privatni doprinos korisnika - HRK]]</f>
        <v>1193312.6299999999</v>
      </c>
      <c r="U2950" s="17" t="s">
        <v>10098</v>
      </c>
      <c r="V2950" s="17" t="s">
        <v>710</v>
      </c>
      <c r="W2950" s="41" t="s">
        <v>10251</v>
      </c>
      <c r="X2950" s="35" t="s">
        <v>10100</v>
      </c>
      <c r="Y2950" s="11"/>
    </row>
    <row r="2951" spans="1:25" ht="66.75" customHeight="1" x14ac:dyDescent="0.2">
      <c r="A2951" s="33" t="s">
        <v>10252</v>
      </c>
      <c r="B2951" s="34" t="s">
        <v>9914</v>
      </c>
      <c r="C2951" s="35" t="s">
        <v>10095</v>
      </c>
      <c r="D2951" s="35" t="s">
        <v>10247</v>
      </c>
      <c r="E2951" s="17" t="s">
        <v>231</v>
      </c>
      <c r="F2951" s="37" t="s">
        <v>10253</v>
      </c>
      <c r="G2951" s="37" t="s">
        <v>842</v>
      </c>
      <c r="H2951" s="19">
        <v>43178</v>
      </c>
      <c r="I2951" s="19">
        <v>43695</v>
      </c>
      <c r="J2951" s="19" t="str">
        <f ca="1">IF(Ugovori_OPULJP[[#This Row],[DATUM ZAVRŠETKA OPERACIJE]]&lt;TODAY(),"završen","u provedbi")</f>
        <v>završen</v>
      </c>
      <c r="K2951" s="18" t="s">
        <v>848</v>
      </c>
      <c r="L2951" s="18" t="s">
        <v>31</v>
      </c>
      <c r="M2951" s="42">
        <v>0.85</v>
      </c>
      <c r="N2951" s="42">
        <v>0.15</v>
      </c>
      <c r="O2951" s="27">
        <f>Ugovori_OPULJP[[#This Row],[Bespovratna sredstva - Ukupno (EU+Nac) HRK
= Ukupna ugovorena vrijednost bespovratnih sredstava]]*Ugovori_OPULJP[[#This Row],[EU STOPA SUFINANCIRANJA %
EU CO-FINANCING RATE %]]</f>
        <v>383768.04700000002</v>
      </c>
      <c r="P2951" s="27">
        <f>Ugovori_OPULJP[[#This Row],[Bespovratna sredstva - Ukupno (EU+Nac) HRK
= Ukupna ugovorena vrijednost bespovratnih sredstava]]*Ugovori_OPULJP[[#This Row],[STOPA NACIONALNOG SUFINANCIRANJA %]]</f>
        <v>67723.773000000001</v>
      </c>
      <c r="Q2951" s="27">
        <v>451491.82</v>
      </c>
      <c r="R2951" s="27">
        <v>0</v>
      </c>
      <c r="S2951" s="27">
        <v>0</v>
      </c>
      <c r="T2951" s="20">
        <f>Ugovori_OPULJP[[#This Row],[Bespovratna sredstva - Ukupno (EU+Nac) HRK
= Ukupna ugovorena vrijednost bespovratnih sredstava]]+Ugovori_OPULJP[[#This Row],[Javni doprinos korisnika - HRK]]+Ugovori_OPULJP[[#This Row],[Privatni doprinos korisnika - HRK]]</f>
        <v>451491.82</v>
      </c>
      <c r="U2951" s="17" t="s">
        <v>10098</v>
      </c>
      <c r="V2951" s="17" t="s">
        <v>710</v>
      </c>
      <c r="W2951" s="41" t="s">
        <v>10254</v>
      </c>
      <c r="X2951" s="35" t="s">
        <v>10100</v>
      </c>
      <c r="Y2951" s="11"/>
    </row>
    <row r="2952" spans="1:25" ht="66.75" customHeight="1" x14ac:dyDescent="0.2">
      <c r="A2952" s="33" t="s">
        <v>10255</v>
      </c>
      <c r="B2952" s="34" t="s">
        <v>9914</v>
      </c>
      <c r="C2952" s="35" t="s">
        <v>10095</v>
      </c>
      <c r="D2952" s="35" t="s">
        <v>10247</v>
      </c>
      <c r="E2952" s="17" t="s">
        <v>231</v>
      </c>
      <c r="F2952" s="37" t="s">
        <v>10256</v>
      </c>
      <c r="G2952" s="37" t="s">
        <v>10257</v>
      </c>
      <c r="H2952" s="19">
        <v>43215</v>
      </c>
      <c r="I2952" s="19">
        <v>43763</v>
      </c>
      <c r="J2952" s="19" t="str">
        <f ca="1">IF(Ugovori_OPULJP[[#This Row],[DATUM ZAVRŠETKA OPERACIJE]]&lt;TODAY(),"završen","u provedbi")</f>
        <v>završen</v>
      </c>
      <c r="K2952" s="18" t="s">
        <v>10258</v>
      </c>
      <c r="L2952" s="18" t="s">
        <v>248</v>
      </c>
      <c r="M2952" s="42">
        <v>0.85</v>
      </c>
      <c r="N2952" s="42">
        <v>0.15</v>
      </c>
      <c r="O2952" s="27">
        <f>Ugovori_OPULJP[[#This Row],[Bespovratna sredstva - Ukupno (EU+Nac) HRK
= Ukupna ugovorena vrijednost bespovratnih sredstava]]*Ugovori_OPULJP[[#This Row],[EU STOPA SUFINANCIRANJA %
EU CO-FINANCING RATE %]]</f>
        <v>937448.42499999993</v>
      </c>
      <c r="P2952" s="27">
        <f>Ugovori_OPULJP[[#This Row],[Bespovratna sredstva - Ukupno (EU+Nac) HRK
= Ukupna ugovorena vrijednost bespovratnih sredstava]]*Ugovori_OPULJP[[#This Row],[STOPA NACIONALNOG SUFINANCIRANJA %]]</f>
        <v>165432.07499999998</v>
      </c>
      <c r="Q2952" s="27">
        <v>1102880.5</v>
      </c>
      <c r="R2952" s="27">
        <v>0</v>
      </c>
      <c r="S2952" s="27">
        <v>0</v>
      </c>
      <c r="T2952" s="20">
        <f>Ugovori_OPULJP[[#This Row],[Bespovratna sredstva - Ukupno (EU+Nac) HRK
= Ukupna ugovorena vrijednost bespovratnih sredstava]]+Ugovori_OPULJP[[#This Row],[Javni doprinos korisnika - HRK]]+Ugovori_OPULJP[[#This Row],[Privatni doprinos korisnika - HRK]]</f>
        <v>1102880.5</v>
      </c>
      <c r="U2952" s="17" t="s">
        <v>10098</v>
      </c>
      <c r="V2952" s="17" t="s">
        <v>710</v>
      </c>
      <c r="W2952" s="41" t="s">
        <v>10259</v>
      </c>
      <c r="X2952" s="35" t="s">
        <v>10100</v>
      </c>
      <c r="Y2952" s="11"/>
    </row>
    <row r="2953" spans="1:25" ht="66.75" customHeight="1" x14ac:dyDescent="0.2">
      <c r="A2953" s="33" t="s">
        <v>10260</v>
      </c>
      <c r="B2953" s="34" t="s">
        <v>9914</v>
      </c>
      <c r="C2953" s="35" t="s">
        <v>10095</v>
      </c>
      <c r="D2953" s="35" t="s">
        <v>10247</v>
      </c>
      <c r="E2953" s="17" t="s">
        <v>231</v>
      </c>
      <c r="F2953" s="37" t="s">
        <v>10261</v>
      </c>
      <c r="G2953" s="37" t="s">
        <v>10262</v>
      </c>
      <c r="H2953" s="19">
        <v>43178</v>
      </c>
      <c r="I2953" s="19">
        <v>43788</v>
      </c>
      <c r="J2953" s="19" t="str">
        <f ca="1">IF(Ugovori_OPULJP[[#This Row],[DATUM ZAVRŠETKA OPERACIJE]]&lt;TODAY(),"završen","u provedbi")</f>
        <v>završen</v>
      </c>
      <c r="K2953" s="18" t="s">
        <v>10263</v>
      </c>
      <c r="L2953" s="18" t="s">
        <v>31</v>
      </c>
      <c r="M2953" s="42">
        <v>0.85</v>
      </c>
      <c r="N2953" s="42">
        <v>0.15</v>
      </c>
      <c r="O2953" s="27">
        <f>Ugovori_OPULJP[[#This Row],[Bespovratna sredstva - Ukupno (EU+Nac) HRK
= Ukupna ugovorena vrijednost bespovratnih sredstava]]*Ugovori_OPULJP[[#This Row],[EU STOPA SUFINANCIRANJA %
EU CO-FINANCING RATE %]]</f>
        <v>1019783.6579999999</v>
      </c>
      <c r="P2953" s="27">
        <f>Ugovori_OPULJP[[#This Row],[Bespovratna sredstva - Ukupno (EU+Nac) HRK
= Ukupna ugovorena vrijednost bespovratnih sredstava]]*Ugovori_OPULJP[[#This Row],[STOPA NACIONALNOG SUFINANCIRANJA %]]</f>
        <v>179961.82199999999</v>
      </c>
      <c r="Q2953" s="27">
        <v>1199745.48</v>
      </c>
      <c r="R2953" s="27">
        <v>0</v>
      </c>
      <c r="S2953" s="27">
        <v>0</v>
      </c>
      <c r="T2953" s="20">
        <f>Ugovori_OPULJP[[#This Row],[Bespovratna sredstva - Ukupno (EU+Nac) HRK
= Ukupna ugovorena vrijednost bespovratnih sredstava]]+Ugovori_OPULJP[[#This Row],[Javni doprinos korisnika - HRK]]+Ugovori_OPULJP[[#This Row],[Privatni doprinos korisnika - HRK]]</f>
        <v>1199745.48</v>
      </c>
      <c r="U2953" s="17" t="s">
        <v>10098</v>
      </c>
      <c r="V2953" s="17" t="s">
        <v>710</v>
      </c>
      <c r="W2953" s="41" t="s">
        <v>10264</v>
      </c>
      <c r="X2953" s="35" t="s">
        <v>10100</v>
      </c>
      <c r="Y2953" s="11"/>
    </row>
    <row r="2954" spans="1:25" ht="66.75" customHeight="1" x14ac:dyDescent="0.2">
      <c r="A2954" s="33" t="s">
        <v>10265</v>
      </c>
      <c r="B2954" s="34" t="s">
        <v>9914</v>
      </c>
      <c r="C2954" s="35" t="s">
        <v>10095</v>
      </c>
      <c r="D2954" s="35" t="s">
        <v>10247</v>
      </c>
      <c r="E2954" s="17" t="s">
        <v>231</v>
      </c>
      <c r="F2954" s="37" t="s">
        <v>10266</v>
      </c>
      <c r="G2954" s="37" t="s">
        <v>8457</v>
      </c>
      <c r="H2954" s="19">
        <v>43178</v>
      </c>
      <c r="I2954" s="19">
        <v>43908</v>
      </c>
      <c r="J2954" s="19" t="str">
        <f ca="1">IF(Ugovori_OPULJP[[#This Row],[DATUM ZAVRŠETKA OPERACIJE]]&lt;TODAY(),"završen","u provedbi")</f>
        <v>završen</v>
      </c>
      <c r="K2954" s="18" t="s">
        <v>31</v>
      </c>
      <c r="L2954" s="18" t="s">
        <v>31</v>
      </c>
      <c r="M2954" s="42">
        <v>0.85</v>
      </c>
      <c r="N2954" s="42">
        <v>0.15</v>
      </c>
      <c r="O2954" s="27">
        <f>Ugovori_OPULJP[[#This Row],[Bespovratna sredstva - Ukupno (EU+Nac) HRK
= Ukupna ugovorena vrijednost bespovratnih sredstava]]*Ugovori_OPULJP[[#This Row],[EU STOPA SUFINANCIRANJA %
EU CO-FINANCING RATE %]]</f>
        <v>992595.77049999998</v>
      </c>
      <c r="P2954" s="27">
        <f>Ugovori_OPULJP[[#This Row],[Bespovratna sredstva - Ukupno (EU+Nac) HRK
= Ukupna ugovorena vrijednost bespovratnih sredstava]]*Ugovori_OPULJP[[#This Row],[STOPA NACIONALNOG SUFINANCIRANJA %]]</f>
        <v>175163.9595</v>
      </c>
      <c r="Q2954" s="27">
        <v>1167759.73</v>
      </c>
      <c r="R2954" s="27">
        <v>0</v>
      </c>
      <c r="S2954" s="27">
        <v>0</v>
      </c>
      <c r="T2954" s="20">
        <f>Ugovori_OPULJP[[#This Row],[Bespovratna sredstva - Ukupno (EU+Nac) HRK
= Ukupna ugovorena vrijednost bespovratnih sredstava]]+Ugovori_OPULJP[[#This Row],[Javni doprinos korisnika - HRK]]+Ugovori_OPULJP[[#This Row],[Privatni doprinos korisnika - HRK]]</f>
        <v>1167759.73</v>
      </c>
      <c r="U2954" s="17" t="s">
        <v>10098</v>
      </c>
      <c r="V2954" s="17" t="s">
        <v>710</v>
      </c>
      <c r="W2954" s="41" t="s">
        <v>10267</v>
      </c>
      <c r="X2954" s="35" t="s">
        <v>10100</v>
      </c>
      <c r="Y2954" s="11"/>
    </row>
    <row r="2955" spans="1:25" ht="66.75" customHeight="1" x14ac:dyDescent="0.2">
      <c r="A2955" s="33" t="s">
        <v>10268</v>
      </c>
      <c r="B2955" s="34" t="s">
        <v>9914</v>
      </c>
      <c r="C2955" s="35" t="s">
        <v>10095</v>
      </c>
      <c r="D2955" s="35" t="s">
        <v>10247</v>
      </c>
      <c r="E2955" s="17" t="s">
        <v>231</v>
      </c>
      <c r="F2955" s="37" t="s">
        <v>10269</v>
      </c>
      <c r="G2955" s="37" t="s">
        <v>10270</v>
      </c>
      <c r="H2955" s="19">
        <v>43178</v>
      </c>
      <c r="I2955" s="19">
        <v>43908</v>
      </c>
      <c r="J2955" s="19" t="str">
        <f ca="1">IF(Ugovori_OPULJP[[#This Row],[DATUM ZAVRŠETKA OPERACIJE]]&lt;TODAY(),"završen","u provedbi")</f>
        <v>završen</v>
      </c>
      <c r="K2955" s="18" t="s">
        <v>10271</v>
      </c>
      <c r="L2955" s="18" t="s">
        <v>31</v>
      </c>
      <c r="M2955" s="42">
        <v>0.85</v>
      </c>
      <c r="N2955" s="42">
        <v>0.15</v>
      </c>
      <c r="O2955" s="27">
        <f>Ugovori_OPULJP[[#This Row],[Bespovratna sredstva - Ukupno (EU+Nac) HRK
= Ukupna ugovorena vrijednost bespovratnih sredstava]]*Ugovori_OPULJP[[#This Row],[EU STOPA SUFINANCIRANJA %
EU CO-FINANCING RATE %]]</f>
        <v>733695.95349999995</v>
      </c>
      <c r="P2955" s="27">
        <f>Ugovori_OPULJP[[#This Row],[Bespovratna sredstva - Ukupno (EU+Nac) HRK
= Ukupna ugovorena vrijednost bespovratnih sredstava]]*Ugovori_OPULJP[[#This Row],[STOPA NACIONALNOG SUFINANCIRANJA %]]</f>
        <v>129475.75649999999</v>
      </c>
      <c r="Q2955" s="27">
        <v>863171.71</v>
      </c>
      <c r="R2955" s="27">
        <v>0</v>
      </c>
      <c r="S2955" s="27">
        <v>0</v>
      </c>
      <c r="T2955" s="20">
        <f>Ugovori_OPULJP[[#This Row],[Bespovratna sredstva - Ukupno (EU+Nac) HRK
= Ukupna ugovorena vrijednost bespovratnih sredstava]]+Ugovori_OPULJP[[#This Row],[Javni doprinos korisnika - HRK]]+Ugovori_OPULJP[[#This Row],[Privatni doprinos korisnika - HRK]]</f>
        <v>863171.71</v>
      </c>
      <c r="U2955" s="17" t="s">
        <v>10098</v>
      </c>
      <c r="V2955" s="17" t="s">
        <v>710</v>
      </c>
      <c r="W2955" s="41" t="s">
        <v>10272</v>
      </c>
      <c r="X2955" s="35" t="s">
        <v>10100</v>
      </c>
      <c r="Y2955" s="11"/>
    </row>
    <row r="2956" spans="1:25" ht="66.75" customHeight="1" x14ac:dyDescent="0.2">
      <c r="A2956" s="33" t="s">
        <v>10273</v>
      </c>
      <c r="B2956" s="34" t="s">
        <v>9914</v>
      </c>
      <c r="C2956" s="35" t="s">
        <v>10095</v>
      </c>
      <c r="D2956" s="35" t="s">
        <v>10247</v>
      </c>
      <c r="E2956" s="17" t="s">
        <v>231</v>
      </c>
      <c r="F2956" s="37" t="s">
        <v>10274</v>
      </c>
      <c r="G2956" s="37" t="s">
        <v>856</v>
      </c>
      <c r="H2956" s="19">
        <v>43178</v>
      </c>
      <c r="I2956" s="19">
        <v>43817</v>
      </c>
      <c r="J2956" s="19" t="str">
        <f ca="1">IF(Ugovori_OPULJP[[#This Row],[DATUM ZAVRŠETKA OPERACIJE]]&lt;TODAY(),"završen","u provedbi")</f>
        <v>završen</v>
      </c>
      <c r="K2956" s="18" t="s">
        <v>266</v>
      </c>
      <c r="L2956" s="18" t="s">
        <v>266</v>
      </c>
      <c r="M2956" s="42">
        <v>0.85</v>
      </c>
      <c r="N2956" s="42">
        <v>0.15</v>
      </c>
      <c r="O2956" s="27">
        <f>Ugovori_OPULJP[[#This Row],[Bespovratna sredstva - Ukupno (EU+Nac) HRK
= Ukupna ugovorena vrijednost bespovratnih sredstava]]*Ugovori_OPULJP[[#This Row],[EU STOPA SUFINANCIRANJA %
EU CO-FINANCING RATE %]]</f>
        <v>648740.61249999993</v>
      </c>
      <c r="P2956" s="27">
        <f>Ugovori_OPULJP[[#This Row],[Bespovratna sredstva - Ukupno (EU+Nac) HRK
= Ukupna ugovorena vrijednost bespovratnih sredstava]]*Ugovori_OPULJP[[#This Row],[STOPA NACIONALNOG SUFINANCIRANJA %]]</f>
        <v>114483.6375</v>
      </c>
      <c r="Q2956" s="27">
        <v>763224.25</v>
      </c>
      <c r="R2956" s="27">
        <v>0</v>
      </c>
      <c r="S2956" s="27">
        <v>0</v>
      </c>
      <c r="T2956" s="20">
        <f>Ugovori_OPULJP[[#This Row],[Bespovratna sredstva - Ukupno (EU+Nac) HRK
= Ukupna ugovorena vrijednost bespovratnih sredstava]]+Ugovori_OPULJP[[#This Row],[Javni doprinos korisnika - HRK]]+Ugovori_OPULJP[[#This Row],[Privatni doprinos korisnika - HRK]]</f>
        <v>763224.25</v>
      </c>
      <c r="U2956" s="17" t="s">
        <v>10098</v>
      </c>
      <c r="V2956" s="17" t="s">
        <v>710</v>
      </c>
      <c r="W2956" s="41" t="s">
        <v>10275</v>
      </c>
      <c r="X2956" s="35" t="s">
        <v>10100</v>
      </c>
      <c r="Y2956" s="11"/>
    </row>
    <row r="2957" spans="1:25" ht="66.75" customHeight="1" x14ac:dyDescent="0.2">
      <c r="A2957" s="33" t="s">
        <v>10276</v>
      </c>
      <c r="B2957" s="34" t="s">
        <v>9914</v>
      </c>
      <c r="C2957" s="35" t="s">
        <v>10095</v>
      </c>
      <c r="D2957" s="35" t="s">
        <v>10247</v>
      </c>
      <c r="E2957" s="17" t="s">
        <v>231</v>
      </c>
      <c r="F2957" s="37" t="s">
        <v>10277</v>
      </c>
      <c r="G2957" s="37" t="s">
        <v>10278</v>
      </c>
      <c r="H2957" s="19">
        <v>43178</v>
      </c>
      <c r="I2957" s="19">
        <v>43726</v>
      </c>
      <c r="J2957" s="19" t="str">
        <f ca="1">IF(Ugovori_OPULJP[[#This Row],[DATUM ZAVRŠETKA OPERACIJE]]&lt;TODAY(),"završen","u provedbi")</f>
        <v>završen</v>
      </c>
      <c r="K2957" s="18" t="s">
        <v>243</v>
      </c>
      <c r="L2957" s="18" t="s">
        <v>243</v>
      </c>
      <c r="M2957" s="42">
        <v>0.85</v>
      </c>
      <c r="N2957" s="42">
        <v>0.15</v>
      </c>
      <c r="O2957" s="27">
        <f>Ugovori_OPULJP[[#This Row],[Bespovratna sredstva - Ukupno (EU+Nac) HRK
= Ukupna ugovorena vrijednost bespovratnih sredstava]]*Ugovori_OPULJP[[#This Row],[EU STOPA SUFINANCIRANJA %
EU CO-FINANCING RATE %]]</f>
        <v>427749.70750000002</v>
      </c>
      <c r="P2957" s="27">
        <f>Ugovori_OPULJP[[#This Row],[Bespovratna sredstva - Ukupno (EU+Nac) HRK
= Ukupna ugovorena vrijednost bespovratnih sredstava]]*Ugovori_OPULJP[[#This Row],[STOPA NACIONALNOG SUFINANCIRANJA %]]</f>
        <v>75485.242499999993</v>
      </c>
      <c r="Q2957" s="27">
        <v>503234.95</v>
      </c>
      <c r="R2957" s="27">
        <v>0</v>
      </c>
      <c r="S2957" s="27">
        <v>0</v>
      </c>
      <c r="T2957" s="20">
        <f>Ugovori_OPULJP[[#This Row],[Bespovratna sredstva - Ukupno (EU+Nac) HRK
= Ukupna ugovorena vrijednost bespovratnih sredstava]]+Ugovori_OPULJP[[#This Row],[Javni doprinos korisnika - HRK]]+Ugovori_OPULJP[[#This Row],[Privatni doprinos korisnika - HRK]]</f>
        <v>503234.95</v>
      </c>
      <c r="U2957" s="17" t="s">
        <v>10098</v>
      </c>
      <c r="V2957" s="17" t="s">
        <v>710</v>
      </c>
      <c r="W2957" s="41" t="s">
        <v>10279</v>
      </c>
      <c r="X2957" s="35" t="s">
        <v>10100</v>
      </c>
      <c r="Y2957" s="11"/>
    </row>
    <row r="2958" spans="1:25" ht="66.75" customHeight="1" x14ac:dyDescent="0.2">
      <c r="A2958" s="33" t="s">
        <v>10280</v>
      </c>
      <c r="B2958" s="34" t="s">
        <v>9914</v>
      </c>
      <c r="C2958" s="35" t="s">
        <v>10095</v>
      </c>
      <c r="D2958" s="35" t="s">
        <v>10247</v>
      </c>
      <c r="E2958" s="17" t="s">
        <v>231</v>
      </c>
      <c r="F2958" s="37" t="s">
        <v>10281</v>
      </c>
      <c r="G2958" s="37" t="s">
        <v>10282</v>
      </c>
      <c r="H2958" s="19">
        <v>43178</v>
      </c>
      <c r="I2958" s="19">
        <v>43909</v>
      </c>
      <c r="J2958" s="19" t="str">
        <f ca="1">IF(Ugovori_OPULJP[[#This Row],[DATUM ZAVRŠETKA OPERACIJE]]&lt;TODAY(),"završen","u provedbi")</f>
        <v>završen</v>
      </c>
      <c r="K2958" s="18" t="s">
        <v>10283</v>
      </c>
      <c r="L2958" s="18" t="s">
        <v>31</v>
      </c>
      <c r="M2958" s="42">
        <v>0.85</v>
      </c>
      <c r="N2958" s="42">
        <v>0.15</v>
      </c>
      <c r="O2958" s="27">
        <f>Ugovori_OPULJP[[#This Row],[Bespovratna sredstva - Ukupno (EU+Nac) HRK
= Ukupna ugovorena vrijednost bespovratnih sredstava]]*Ugovori_OPULJP[[#This Row],[EU STOPA SUFINANCIRANJA %
EU CO-FINANCING RATE %]]</f>
        <v>1002773.322</v>
      </c>
      <c r="P2958" s="27">
        <f>Ugovori_OPULJP[[#This Row],[Bespovratna sredstva - Ukupno (EU+Nac) HRK
= Ukupna ugovorena vrijednost bespovratnih sredstava]]*Ugovori_OPULJP[[#This Row],[STOPA NACIONALNOG SUFINANCIRANJA %]]</f>
        <v>176959.99799999999</v>
      </c>
      <c r="Q2958" s="27">
        <v>1179733.32</v>
      </c>
      <c r="R2958" s="27">
        <v>0</v>
      </c>
      <c r="S2958" s="27">
        <v>0</v>
      </c>
      <c r="T2958" s="20">
        <f>Ugovori_OPULJP[[#This Row],[Bespovratna sredstva - Ukupno (EU+Nac) HRK
= Ukupna ugovorena vrijednost bespovratnih sredstava]]+Ugovori_OPULJP[[#This Row],[Javni doprinos korisnika - HRK]]+Ugovori_OPULJP[[#This Row],[Privatni doprinos korisnika - HRK]]</f>
        <v>1179733.32</v>
      </c>
      <c r="U2958" s="17" t="s">
        <v>10098</v>
      </c>
      <c r="V2958" s="17" t="s">
        <v>710</v>
      </c>
      <c r="W2958" s="41" t="s">
        <v>10284</v>
      </c>
      <c r="X2958" s="35" t="s">
        <v>10100</v>
      </c>
      <c r="Y2958" s="11"/>
    </row>
    <row r="2959" spans="1:25" ht="66.75" customHeight="1" x14ac:dyDescent="0.2">
      <c r="A2959" s="33" t="s">
        <v>10285</v>
      </c>
      <c r="B2959" s="34" t="s">
        <v>9914</v>
      </c>
      <c r="C2959" s="35" t="s">
        <v>10095</v>
      </c>
      <c r="D2959" s="35" t="s">
        <v>10247</v>
      </c>
      <c r="E2959" s="17" t="s">
        <v>231</v>
      </c>
      <c r="F2959" s="37" t="s">
        <v>10286</v>
      </c>
      <c r="G2959" s="37" t="s">
        <v>10210</v>
      </c>
      <c r="H2959" s="19">
        <v>43178</v>
      </c>
      <c r="I2959" s="19">
        <v>44001</v>
      </c>
      <c r="J2959" s="19" t="str">
        <f ca="1">IF(Ugovori_OPULJP[[#This Row],[DATUM ZAVRŠETKA OPERACIJE]]&lt;TODAY(),"završen","u provedbi")</f>
        <v>završen</v>
      </c>
      <c r="K2959" s="18" t="s">
        <v>248</v>
      </c>
      <c r="L2959" s="18" t="s">
        <v>248</v>
      </c>
      <c r="M2959" s="42">
        <v>0.85</v>
      </c>
      <c r="N2959" s="42">
        <v>0.15</v>
      </c>
      <c r="O2959" s="27">
        <f>Ugovori_OPULJP[[#This Row],[Bespovratna sredstva - Ukupno (EU+Nac) HRK
= Ukupna ugovorena vrijednost bespovratnih sredstava]]*Ugovori_OPULJP[[#This Row],[EU STOPA SUFINANCIRANJA %
EU CO-FINANCING RATE %]]</f>
        <v>871633.25650000002</v>
      </c>
      <c r="P2959" s="27">
        <f>Ugovori_OPULJP[[#This Row],[Bespovratna sredstva - Ukupno (EU+Nac) HRK
= Ukupna ugovorena vrijednost bespovratnih sredstava]]*Ugovori_OPULJP[[#This Row],[STOPA NACIONALNOG SUFINANCIRANJA %]]</f>
        <v>153817.6335</v>
      </c>
      <c r="Q2959" s="27">
        <v>1025450.89</v>
      </c>
      <c r="R2959" s="27">
        <v>246837.46000000008</v>
      </c>
      <c r="S2959" s="27">
        <v>0</v>
      </c>
      <c r="T2959" s="20">
        <f>Ugovori_OPULJP[[#This Row],[Bespovratna sredstva - Ukupno (EU+Nac) HRK
= Ukupna ugovorena vrijednost bespovratnih sredstava]]+Ugovori_OPULJP[[#This Row],[Javni doprinos korisnika - HRK]]+Ugovori_OPULJP[[#This Row],[Privatni doprinos korisnika - HRK]]</f>
        <v>1272288.3500000001</v>
      </c>
      <c r="U2959" s="17" t="s">
        <v>10098</v>
      </c>
      <c r="V2959" s="17" t="s">
        <v>710</v>
      </c>
      <c r="W2959" s="41" t="s">
        <v>10287</v>
      </c>
      <c r="X2959" s="35" t="s">
        <v>10100</v>
      </c>
      <c r="Y2959" s="11"/>
    </row>
    <row r="2960" spans="1:25" ht="66.75" customHeight="1" x14ac:dyDescent="0.2">
      <c r="A2960" s="33" t="s">
        <v>10288</v>
      </c>
      <c r="B2960" s="34" t="s">
        <v>9914</v>
      </c>
      <c r="C2960" s="35" t="s">
        <v>10095</v>
      </c>
      <c r="D2960" s="35" t="s">
        <v>10247</v>
      </c>
      <c r="E2960" s="17" t="s">
        <v>231</v>
      </c>
      <c r="F2960" s="37" t="s">
        <v>10289</v>
      </c>
      <c r="G2960" s="37" t="s">
        <v>213</v>
      </c>
      <c r="H2960" s="19">
        <v>43185</v>
      </c>
      <c r="I2960" s="19">
        <v>44008</v>
      </c>
      <c r="J2960" s="19" t="str">
        <f ca="1">IF(Ugovori_OPULJP[[#This Row],[DATUM ZAVRŠETKA OPERACIJE]]&lt;TODAY(),"završen","u provedbi")</f>
        <v>završen</v>
      </c>
      <c r="K2960" s="18" t="s">
        <v>30</v>
      </c>
      <c r="L2960" s="18" t="s">
        <v>31</v>
      </c>
      <c r="M2960" s="42">
        <v>0.85</v>
      </c>
      <c r="N2960" s="42">
        <v>0.15</v>
      </c>
      <c r="O2960" s="27">
        <f>Ugovori_OPULJP[[#This Row],[Bespovratna sredstva - Ukupno (EU+Nac) HRK
= Ukupna ugovorena vrijednost bespovratnih sredstava]]*Ugovori_OPULJP[[#This Row],[EU STOPA SUFINANCIRANJA %
EU CO-FINANCING RATE %]]</f>
        <v>961712.17650000006</v>
      </c>
      <c r="P2960" s="27">
        <f>Ugovori_OPULJP[[#This Row],[Bespovratna sredstva - Ukupno (EU+Nac) HRK
= Ukupna ugovorena vrijednost bespovratnih sredstava]]*Ugovori_OPULJP[[#This Row],[STOPA NACIONALNOG SUFINANCIRANJA %]]</f>
        <v>169713.9135</v>
      </c>
      <c r="Q2960" s="27">
        <v>1131426.0900000001</v>
      </c>
      <c r="R2960" s="27">
        <v>0</v>
      </c>
      <c r="S2960" s="27">
        <v>0</v>
      </c>
      <c r="T2960" s="20">
        <f>Ugovori_OPULJP[[#This Row],[Bespovratna sredstva - Ukupno (EU+Nac) HRK
= Ukupna ugovorena vrijednost bespovratnih sredstava]]+Ugovori_OPULJP[[#This Row],[Javni doprinos korisnika - HRK]]+Ugovori_OPULJP[[#This Row],[Privatni doprinos korisnika - HRK]]</f>
        <v>1131426.0900000001</v>
      </c>
      <c r="U2960" s="17" t="s">
        <v>10098</v>
      </c>
      <c r="V2960" s="17" t="s">
        <v>710</v>
      </c>
      <c r="W2960" s="41" t="s">
        <v>10290</v>
      </c>
      <c r="X2960" s="35" t="s">
        <v>10100</v>
      </c>
      <c r="Y2960" s="11"/>
    </row>
    <row r="2961" spans="1:25" ht="66.75" customHeight="1" x14ac:dyDescent="0.2">
      <c r="A2961" s="33" t="s">
        <v>10291</v>
      </c>
      <c r="B2961" s="34" t="s">
        <v>9914</v>
      </c>
      <c r="C2961" s="35" t="s">
        <v>10095</v>
      </c>
      <c r="D2961" s="35" t="s">
        <v>10247</v>
      </c>
      <c r="E2961" s="17" t="s">
        <v>231</v>
      </c>
      <c r="F2961" s="37" t="s">
        <v>10292</v>
      </c>
      <c r="G2961" s="37" t="s">
        <v>10293</v>
      </c>
      <c r="H2961" s="19">
        <v>43178</v>
      </c>
      <c r="I2961" s="19">
        <v>43726</v>
      </c>
      <c r="J2961" s="19" t="str">
        <f ca="1">IF(Ugovori_OPULJP[[#This Row],[DATUM ZAVRŠETKA OPERACIJE]]&lt;TODAY(),"završen","u provedbi")</f>
        <v>završen</v>
      </c>
      <c r="K2961" s="18" t="s">
        <v>10294</v>
      </c>
      <c r="L2961" s="18" t="s">
        <v>31</v>
      </c>
      <c r="M2961" s="42">
        <v>0.85</v>
      </c>
      <c r="N2961" s="42">
        <v>0.15</v>
      </c>
      <c r="O2961" s="27">
        <f>Ugovori_OPULJP[[#This Row],[Bespovratna sredstva - Ukupno (EU+Nac) HRK
= Ukupna ugovorena vrijednost bespovratnih sredstava]]*Ugovori_OPULJP[[#This Row],[EU STOPA SUFINANCIRANJA %
EU CO-FINANCING RATE %]]</f>
        <v>743932.29099999997</v>
      </c>
      <c r="P2961" s="27">
        <f>Ugovori_OPULJP[[#This Row],[Bespovratna sredstva - Ukupno (EU+Nac) HRK
= Ukupna ugovorena vrijednost bespovratnih sredstava]]*Ugovori_OPULJP[[#This Row],[STOPA NACIONALNOG SUFINANCIRANJA %]]</f>
        <v>131282.16899999999</v>
      </c>
      <c r="Q2961" s="27">
        <v>875214.46</v>
      </c>
      <c r="R2961" s="27">
        <v>0</v>
      </c>
      <c r="S2961" s="27">
        <v>0</v>
      </c>
      <c r="T2961" s="20">
        <f>Ugovori_OPULJP[[#This Row],[Bespovratna sredstva - Ukupno (EU+Nac) HRK
= Ukupna ugovorena vrijednost bespovratnih sredstava]]+Ugovori_OPULJP[[#This Row],[Javni doprinos korisnika - HRK]]+Ugovori_OPULJP[[#This Row],[Privatni doprinos korisnika - HRK]]</f>
        <v>875214.46</v>
      </c>
      <c r="U2961" s="17" t="s">
        <v>10098</v>
      </c>
      <c r="V2961" s="17" t="s">
        <v>710</v>
      </c>
      <c r="W2961" s="41" t="s">
        <v>10295</v>
      </c>
      <c r="X2961" s="35" t="s">
        <v>10100</v>
      </c>
      <c r="Y2961" s="11"/>
    </row>
    <row r="2962" spans="1:25" ht="66.75" customHeight="1" x14ac:dyDescent="0.2">
      <c r="A2962" s="33" t="s">
        <v>10296</v>
      </c>
      <c r="B2962" s="34" t="s">
        <v>9914</v>
      </c>
      <c r="C2962" s="35" t="s">
        <v>10095</v>
      </c>
      <c r="D2962" s="35" t="s">
        <v>10247</v>
      </c>
      <c r="E2962" s="17" t="s">
        <v>231</v>
      </c>
      <c r="F2962" s="37" t="s">
        <v>10297</v>
      </c>
      <c r="G2962" s="37" t="s">
        <v>202</v>
      </c>
      <c r="H2962" s="19">
        <v>43178</v>
      </c>
      <c r="I2962" s="19">
        <v>43738</v>
      </c>
      <c r="J2962" s="19" t="str">
        <f ca="1">IF(Ugovori_OPULJP[[#This Row],[DATUM ZAVRŠETKA OPERACIJE]]&lt;TODAY(),"završen","u provedbi")</f>
        <v>završen</v>
      </c>
      <c r="K2962" s="18" t="s">
        <v>10298</v>
      </c>
      <c r="L2962" s="18" t="s">
        <v>31</v>
      </c>
      <c r="M2962" s="42">
        <v>0.85</v>
      </c>
      <c r="N2962" s="42">
        <v>0.15</v>
      </c>
      <c r="O2962" s="27">
        <f>Ugovori_OPULJP[[#This Row],[Bespovratna sredstva - Ukupno (EU+Nac) HRK
= Ukupna ugovorena vrijednost bespovratnih sredstava]]*Ugovori_OPULJP[[#This Row],[EU STOPA SUFINANCIRANJA %
EU CO-FINANCING RATE %]]</f>
        <v>571902.99250000005</v>
      </c>
      <c r="P2962" s="27">
        <f>Ugovori_OPULJP[[#This Row],[Bespovratna sredstva - Ukupno (EU+Nac) HRK
= Ukupna ugovorena vrijednost bespovratnih sredstava]]*Ugovori_OPULJP[[#This Row],[STOPA NACIONALNOG SUFINANCIRANJA %]]</f>
        <v>100924.05750000001</v>
      </c>
      <c r="Q2962" s="27">
        <v>672827.05</v>
      </c>
      <c r="R2962" s="27">
        <v>0</v>
      </c>
      <c r="S2962" s="27">
        <v>0</v>
      </c>
      <c r="T2962" s="20">
        <f>Ugovori_OPULJP[[#This Row],[Bespovratna sredstva - Ukupno (EU+Nac) HRK
= Ukupna ugovorena vrijednost bespovratnih sredstava]]+Ugovori_OPULJP[[#This Row],[Javni doprinos korisnika - HRK]]+Ugovori_OPULJP[[#This Row],[Privatni doprinos korisnika - HRK]]</f>
        <v>672827.05</v>
      </c>
      <c r="U2962" s="17" t="s">
        <v>10098</v>
      </c>
      <c r="V2962" s="17" t="s">
        <v>710</v>
      </c>
      <c r="W2962" s="41" t="s">
        <v>10299</v>
      </c>
      <c r="X2962" s="35" t="s">
        <v>10100</v>
      </c>
      <c r="Y2962" s="11"/>
    </row>
    <row r="2963" spans="1:25" ht="66.75" customHeight="1" x14ac:dyDescent="0.2">
      <c r="A2963" s="33" t="s">
        <v>10300</v>
      </c>
      <c r="B2963" s="34" t="s">
        <v>9914</v>
      </c>
      <c r="C2963" s="35" t="s">
        <v>10095</v>
      </c>
      <c r="D2963" s="35" t="s">
        <v>10247</v>
      </c>
      <c r="E2963" s="17" t="s">
        <v>231</v>
      </c>
      <c r="F2963" s="37" t="s">
        <v>10301</v>
      </c>
      <c r="G2963" s="37" t="s">
        <v>10302</v>
      </c>
      <c r="H2963" s="19">
        <v>43178</v>
      </c>
      <c r="I2963" s="19">
        <v>43908</v>
      </c>
      <c r="J2963" s="19" t="str">
        <f ca="1">IF(Ugovori_OPULJP[[#This Row],[DATUM ZAVRŠETKA OPERACIJE]]&lt;TODAY(),"završen","u provedbi")</f>
        <v>završen</v>
      </c>
      <c r="K2963" s="18" t="s">
        <v>10303</v>
      </c>
      <c r="L2963" s="18" t="s">
        <v>556</v>
      </c>
      <c r="M2963" s="42">
        <v>0.85</v>
      </c>
      <c r="N2963" s="42">
        <v>0.15</v>
      </c>
      <c r="O2963" s="27">
        <f>Ugovori_OPULJP[[#This Row],[Bespovratna sredstva - Ukupno (EU+Nac) HRK
= Ukupna ugovorena vrijednost bespovratnih sredstava]]*Ugovori_OPULJP[[#This Row],[EU STOPA SUFINANCIRANJA %
EU CO-FINANCING RATE %]]</f>
        <v>1015621.5564999998</v>
      </c>
      <c r="P2963" s="27">
        <f>Ugovori_OPULJP[[#This Row],[Bespovratna sredstva - Ukupno (EU+Nac) HRK
= Ukupna ugovorena vrijednost bespovratnih sredstava]]*Ugovori_OPULJP[[#This Row],[STOPA NACIONALNOG SUFINANCIRANJA %]]</f>
        <v>179227.33349999998</v>
      </c>
      <c r="Q2963" s="27">
        <v>1194848.8899999999</v>
      </c>
      <c r="R2963" s="27">
        <v>0</v>
      </c>
      <c r="S2963" s="27">
        <v>0</v>
      </c>
      <c r="T2963" s="20">
        <f>Ugovori_OPULJP[[#This Row],[Bespovratna sredstva - Ukupno (EU+Nac) HRK
= Ukupna ugovorena vrijednost bespovratnih sredstava]]+Ugovori_OPULJP[[#This Row],[Javni doprinos korisnika - HRK]]+Ugovori_OPULJP[[#This Row],[Privatni doprinos korisnika - HRK]]</f>
        <v>1194848.8899999999</v>
      </c>
      <c r="U2963" s="17" t="s">
        <v>10098</v>
      </c>
      <c r="V2963" s="17" t="s">
        <v>710</v>
      </c>
      <c r="W2963" s="41" t="s">
        <v>10304</v>
      </c>
      <c r="X2963" s="35" t="s">
        <v>10100</v>
      </c>
      <c r="Y2963" s="11"/>
    </row>
    <row r="2964" spans="1:25" ht="66.75" customHeight="1" x14ac:dyDescent="0.2">
      <c r="A2964" s="33" t="s">
        <v>10305</v>
      </c>
      <c r="B2964" s="34" t="s">
        <v>9914</v>
      </c>
      <c r="C2964" s="35" t="s">
        <v>10095</v>
      </c>
      <c r="D2964" s="35" t="s">
        <v>10247</v>
      </c>
      <c r="E2964" s="17" t="s">
        <v>231</v>
      </c>
      <c r="F2964" s="37" t="s">
        <v>10306</v>
      </c>
      <c r="G2964" s="37" t="s">
        <v>10307</v>
      </c>
      <c r="H2964" s="19">
        <v>43178</v>
      </c>
      <c r="I2964" s="19">
        <v>43909</v>
      </c>
      <c r="J2964" s="19" t="str">
        <f ca="1">IF(Ugovori_OPULJP[[#This Row],[DATUM ZAVRŠETKA OPERACIJE]]&lt;TODAY(),"završen","u provedbi")</f>
        <v>završen</v>
      </c>
      <c r="K2964" s="18" t="s">
        <v>10308</v>
      </c>
      <c r="L2964" s="18" t="s">
        <v>560</v>
      </c>
      <c r="M2964" s="42">
        <v>0.85</v>
      </c>
      <c r="N2964" s="42">
        <v>0.15</v>
      </c>
      <c r="O2964" s="27">
        <f>Ugovori_OPULJP[[#This Row],[Bespovratna sredstva - Ukupno (EU+Nac) HRK
= Ukupna ugovorena vrijednost bespovratnih sredstava]]*Ugovori_OPULJP[[#This Row],[EU STOPA SUFINANCIRANJA %
EU CO-FINANCING RATE %]]</f>
        <v>593881.64650000003</v>
      </c>
      <c r="P2964" s="27">
        <f>Ugovori_OPULJP[[#This Row],[Bespovratna sredstva - Ukupno (EU+Nac) HRK
= Ukupna ugovorena vrijednost bespovratnih sredstava]]*Ugovori_OPULJP[[#This Row],[STOPA NACIONALNOG SUFINANCIRANJA %]]</f>
        <v>104802.64350000001</v>
      </c>
      <c r="Q2964" s="27">
        <v>698684.29</v>
      </c>
      <c r="R2964" s="27">
        <v>164671.30999999994</v>
      </c>
      <c r="S2964" s="27">
        <v>0</v>
      </c>
      <c r="T2964" s="20">
        <f>Ugovori_OPULJP[[#This Row],[Bespovratna sredstva - Ukupno (EU+Nac) HRK
= Ukupna ugovorena vrijednost bespovratnih sredstava]]+Ugovori_OPULJP[[#This Row],[Javni doprinos korisnika - HRK]]+Ugovori_OPULJP[[#This Row],[Privatni doprinos korisnika - HRK]]</f>
        <v>863355.6</v>
      </c>
      <c r="U2964" s="17" t="s">
        <v>10098</v>
      </c>
      <c r="V2964" s="17" t="s">
        <v>710</v>
      </c>
      <c r="W2964" s="41" t="s">
        <v>10309</v>
      </c>
      <c r="X2964" s="35" t="s">
        <v>10100</v>
      </c>
      <c r="Y2964" s="11"/>
    </row>
    <row r="2965" spans="1:25" ht="66.75" customHeight="1" x14ac:dyDescent="0.2">
      <c r="A2965" s="33" t="s">
        <v>10310</v>
      </c>
      <c r="B2965" s="34" t="s">
        <v>9914</v>
      </c>
      <c r="C2965" s="35" t="s">
        <v>10095</v>
      </c>
      <c r="D2965" s="35" t="s">
        <v>10247</v>
      </c>
      <c r="E2965" s="17" t="s">
        <v>231</v>
      </c>
      <c r="F2965" s="37" t="s">
        <v>10311</v>
      </c>
      <c r="G2965" s="37" t="s">
        <v>10312</v>
      </c>
      <c r="H2965" s="19">
        <v>43178</v>
      </c>
      <c r="I2965" s="19">
        <v>43909</v>
      </c>
      <c r="J2965" s="19" t="str">
        <f ca="1">IF(Ugovori_OPULJP[[#This Row],[DATUM ZAVRŠETKA OPERACIJE]]&lt;TODAY(),"završen","u provedbi")</f>
        <v>završen</v>
      </c>
      <c r="K2965" s="18" t="s">
        <v>77</v>
      </c>
      <c r="L2965" s="18" t="s">
        <v>77</v>
      </c>
      <c r="M2965" s="42">
        <v>0.85</v>
      </c>
      <c r="N2965" s="42">
        <v>0.15</v>
      </c>
      <c r="O2965" s="27">
        <f>Ugovori_OPULJP[[#This Row],[Bespovratna sredstva - Ukupno (EU+Nac) HRK
= Ukupna ugovorena vrijednost bespovratnih sredstava]]*Ugovori_OPULJP[[#This Row],[EU STOPA SUFINANCIRANJA %
EU CO-FINANCING RATE %]]</f>
        <v>897151.53999999992</v>
      </c>
      <c r="P2965" s="27">
        <f>Ugovori_OPULJP[[#This Row],[Bespovratna sredstva - Ukupno (EU+Nac) HRK
= Ukupna ugovorena vrijednost bespovratnih sredstava]]*Ugovori_OPULJP[[#This Row],[STOPA NACIONALNOG SUFINANCIRANJA %]]</f>
        <v>158320.85999999999</v>
      </c>
      <c r="Q2965" s="27">
        <v>1055472.3999999999</v>
      </c>
      <c r="R2965" s="27">
        <v>0</v>
      </c>
      <c r="S2965" s="27">
        <v>0</v>
      </c>
      <c r="T2965" s="20">
        <f>Ugovori_OPULJP[[#This Row],[Bespovratna sredstva - Ukupno (EU+Nac) HRK
= Ukupna ugovorena vrijednost bespovratnih sredstava]]+Ugovori_OPULJP[[#This Row],[Javni doprinos korisnika - HRK]]+Ugovori_OPULJP[[#This Row],[Privatni doprinos korisnika - HRK]]</f>
        <v>1055472.3999999999</v>
      </c>
      <c r="U2965" s="17" t="s">
        <v>10098</v>
      </c>
      <c r="V2965" s="17" t="s">
        <v>710</v>
      </c>
      <c r="W2965" s="41" t="s">
        <v>10313</v>
      </c>
      <c r="X2965" s="35" t="s">
        <v>10100</v>
      </c>
      <c r="Y2965" s="11"/>
    </row>
    <row r="2966" spans="1:25" ht="66.75" customHeight="1" x14ac:dyDescent="0.2">
      <c r="A2966" s="33" t="s">
        <v>10314</v>
      </c>
      <c r="B2966" s="34" t="s">
        <v>9914</v>
      </c>
      <c r="C2966" s="35" t="s">
        <v>10095</v>
      </c>
      <c r="D2966" s="35" t="s">
        <v>10247</v>
      </c>
      <c r="E2966" s="17" t="s">
        <v>231</v>
      </c>
      <c r="F2966" s="37" t="s">
        <v>12957</v>
      </c>
      <c r="G2966" s="37" t="s">
        <v>10315</v>
      </c>
      <c r="H2966" s="19">
        <v>43178</v>
      </c>
      <c r="I2966" s="19">
        <v>43787</v>
      </c>
      <c r="J2966" s="19" t="str">
        <f ca="1">IF(Ugovori_OPULJP[[#This Row],[DATUM ZAVRŠETKA OPERACIJE]]&lt;TODAY(),"završen","u provedbi")</f>
        <v>završen</v>
      </c>
      <c r="K2966" s="18" t="s">
        <v>77</v>
      </c>
      <c r="L2966" s="18" t="s">
        <v>77</v>
      </c>
      <c r="M2966" s="42">
        <v>0.85</v>
      </c>
      <c r="N2966" s="42">
        <v>0.15</v>
      </c>
      <c r="O2966" s="27">
        <f>Ugovori_OPULJP[[#This Row],[Bespovratna sredstva - Ukupno (EU+Nac) HRK
= Ukupna ugovorena vrijednost bespovratnih sredstava]]*Ugovori_OPULJP[[#This Row],[EU STOPA SUFINANCIRANJA %
EU CO-FINANCING RATE %]]</f>
        <v>921770.10699999996</v>
      </c>
      <c r="P2966" s="27">
        <f>Ugovori_OPULJP[[#This Row],[Bespovratna sredstva - Ukupno (EU+Nac) HRK
= Ukupna ugovorena vrijednost bespovratnih sredstava]]*Ugovori_OPULJP[[#This Row],[STOPA NACIONALNOG SUFINANCIRANJA %]]</f>
        <v>162665.31299999999</v>
      </c>
      <c r="Q2966" s="27">
        <v>1084435.42</v>
      </c>
      <c r="R2966" s="27">
        <v>0</v>
      </c>
      <c r="S2966" s="27">
        <v>0</v>
      </c>
      <c r="T2966" s="20">
        <f>Ugovori_OPULJP[[#This Row],[Bespovratna sredstva - Ukupno (EU+Nac) HRK
= Ukupna ugovorena vrijednost bespovratnih sredstava]]+Ugovori_OPULJP[[#This Row],[Javni doprinos korisnika - HRK]]+Ugovori_OPULJP[[#This Row],[Privatni doprinos korisnika - HRK]]</f>
        <v>1084435.42</v>
      </c>
      <c r="U2966" s="17" t="s">
        <v>10098</v>
      </c>
      <c r="V2966" s="17" t="s">
        <v>710</v>
      </c>
      <c r="W2966" s="41" t="s">
        <v>10316</v>
      </c>
      <c r="X2966" s="35" t="s">
        <v>10100</v>
      </c>
      <c r="Y2966" s="11"/>
    </row>
    <row r="2967" spans="1:25" ht="66.75" customHeight="1" x14ac:dyDescent="0.2">
      <c r="A2967" s="33" t="s">
        <v>10317</v>
      </c>
      <c r="B2967" s="34" t="s">
        <v>9914</v>
      </c>
      <c r="C2967" s="35" t="s">
        <v>10095</v>
      </c>
      <c r="D2967" s="35" t="s">
        <v>10247</v>
      </c>
      <c r="E2967" s="17" t="s">
        <v>231</v>
      </c>
      <c r="F2967" s="37" t="s">
        <v>10318</v>
      </c>
      <c r="G2967" s="37" t="s">
        <v>10319</v>
      </c>
      <c r="H2967" s="19">
        <v>43344</v>
      </c>
      <c r="I2967" s="19">
        <v>44075</v>
      </c>
      <c r="J2967" s="19" t="str">
        <f ca="1">IF(Ugovori_OPULJP[[#This Row],[DATUM ZAVRŠETKA OPERACIJE]]&lt;TODAY(),"završen","u provedbi")</f>
        <v>završen</v>
      </c>
      <c r="K2967" s="18" t="s">
        <v>248</v>
      </c>
      <c r="L2967" s="18" t="s">
        <v>248</v>
      </c>
      <c r="M2967" s="42">
        <v>0.85</v>
      </c>
      <c r="N2967" s="42">
        <v>0.15</v>
      </c>
      <c r="O2967" s="27">
        <f>Ugovori_OPULJP[[#This Row],[Bespovratna sredstva - Ukupno (EU+Nac) HRK
= Ukupna ugovorena vrijednost bespovratnih sredstava]]*Ugovori_OPULJP[[#This Row],[EU STOPA SUFINANCIRANJA %
EU CO-FINANCING RATE %]]</f>
        <v>1017786.9145000001</v>
      </c>
      <c r="P2967" s="27">
        <f>Ugovori_OPULJP[[#This Row],[Bespovratna sredstva - Ukupno (EU+Nac) HRK
= Ukupna ugovorena vrijednost bespovratnih sredstava]]*Ugovori_OPULJP[[#This Row],[STOPA NACIONALNOG SUFINANCIRANJA %]]</f>
        <v>179609.45550000001</v>
      </c>
      <c r="Q2967" s="27">
        <v>1197396.3700000001</v>
      </c>
      <c r="R2967" s="27">
        <v>0</v>
      </c>
      <c r="S2967" s="27">
        <v>0</v>
      </c>
      <c r="T2967" s="20">
        <f>Ugovori_OPULJP[[#This Row],[Bespovratna sredstva - Ukupno (EU+Nac) HRK
= Ukupna ugovorena vrijednost bespovratnih sredstava]]+Ugovori_OPULJP[[#This Row],[Javni doprinos korisnika - HRK]]+Ugovori_OPULJP[[#This Row],[Privatni doprinos korisnika - HRK]]</f>
        <v>1197396.3700000001</v>
      </c>
      <c r="U2967" s="17" t="s">
        <v>10098</v>
      </c>
      <c r="V2967" s="17" t="s">
        <v>710</v>
      </c>
      <c r="W2967" s="41" t="s">
        <v>10320</v>
      </c>
      <c r="X2967" s="35" t="s">
        <v>10100</v>
      </c>
      <c r="Y2967" s="11"/>
    </row>
    <row r="2968" spans="1:25" ht="66.75" customHeight="1" x14ac:dyDescent="0.2">
      <c r="A2968" s="33" t="s">
        <v>10321</v>
      </c>
      <c r="B2968" s="34" t="s">
        <v>9914</v>
      </c>
      <c r="C2968" s="35" t="s">
        <v>10095</v>
      </c>
      <c r="D2968" s="35" t="s">
        <v>10247</v>
      </c>
      <c r="E2968" s="17" t="s">
        <v>231</v>
      </c>
      <c r="F2968" s="37" t="s">
        <v>10322</v>
      </c>
      <c r="G2968" s="37" t="s">
        <v>1591</v>
      </c>
      <c r="H2968" s="19">
        <v>43178</v>
      </c>
      <c r="I2968" s="19">
        <v>43908</v>
      </c>
      <c r="J2968" s="19" t="str">
        <f ca="1">IF(Ugovori_OPULJP[[#This Row],[DATUM ZAVRŠETKA OPERACIJE]]&lt;TODAY(),"završen","u provedbi")</f>
        <v>završen</v>
      </c>
      <c r="K2968" s="18" t="s">
        <v>10323</v>
      </c>
      <c r="L2968" s="18" t="s">
        <v>31</v>
      </c>
      <c r="M2968" s="42">
        <v>0.85</v>
      </c>
      <c r="N2968" s="42">
        <v>0.15</v>
      </c>
      <c r="O2968" s="27">
        <f>Ugovori_OPULJP[[#This Row],[Bespovratna sredstva - Ukupno (EU+Nac) HRK
= Ukupna ugovorena vrijednost bespovratnih sredstava]]*Ugovori_OPULJP[[#This Row],[EU STOPA SUFINANCIRANJA %
EU CO-FINANCING RATE %]]</f>
        <v>774890.76149999991</v>
      </c>
      <c r="P2968" s="27">
        <f>Ugovori_OPULJP[[#This Row],[Bespovratna sredstva - Ukupno (EU+Nac) HRK
= Ukupna ugovorena vrijednost bespovratnih sredstava]]*Ugovori_OPULJP[[#This Row],[STOPA NACIONALNOG SUFINANCIRANJA %]]</f>
        <v>136745.42849999998</v>
      </c>
      <c r="Q2968" s="27">
        <v>911636.19</v>
      </c>
      <c r="R2968" s="27">
        <v>0</v>
      </c>
      <c r="S2968" s="27">
        <v>0</v>
      </c>
      <c r="T2968" s="20">
        <f>Ugovori_OPULJP[[#This Row],[Bespovratna sredstva - Ukupno (EU+Nac) HRK
= Ukupna ugovorena vrijednost bespovratnih sredstava]]+Ugovori_OPULJP[[#This Row],[Javni doprinos korisnika - HRK]]+Ugovori_OPULJP[[#This Row],[Privatni doprinos korisnika - HRK]]</f>
        <v>911636.19</v>
      </c>
      <c r="U2968" s="17" t="s">
        <v>10098</v>
      </c>
      <c r="V2968" s="17" t="s">
        <v>710</v>
      </c>
      <c r="W2968" s="41" t="s">
        <v>10324</v>
      </c>
      <c r="X2968" s="35" t="s">
        <v>10100</v>
      </c>
      <c r="Y2968" s="11"/>
    </row>
    <row r="2969" spans="1:25" ht="66.75" customHeight="1" x14ac:dyDescent="0.2">
      <c r="A2969" s="33" t="s">
        <v>10325</v>
      </c>
      <c r="B2969" s="34" t="s">
        <v>9914</v>
      </c>
      <c r="C2969" s="35" t="s">
        <v>10095</v>
      </c>
      <c r="D2969" s="35" t="s">
        <v>10247</v>
      </c>
      <c r="E2969" s="17" t="s">
        <v>231</v>
      </c>
      <c r="F2969" s="37" t="s">
        <v>10326</v>
      </c>
      <c r="G2969" s="37" t="s">
        <v>10327</v>
      </c>
      <c r="H2969" s="19">
        <v>43178</v>
      </c>
      <c r="I2969" s="19">
        <v>43909</v>
      </c>
      <c r="J2969" s="19" t="str">
        <f ca="1">IF(Ugovori_OPULJP[[#This Row],[DATUM ZAVRŠETKA OPERACIJE]]&lt;TODAY(),"završen","u provedbi")</f>
        <v>završen</v>
      </c>
      <c r="K2969" s="18" t="s">
        <v>31</v>
      </c>
      <c r="L2969" s="18" t="s">
        <v>31</v>
      </c>
      <c r="M2969" s="42">
        <v>0.85</v>
      </c>
      <c r="N2969" s="42">
        <v>0.15</v>
      </c>
      <c r="O2969" s="27">
        <f>Ugovori_OPULJP[[#This Row],[Bespovratna sredstva - Ukupno (EU+Nac) HRK
= Ukupna ugovorena vrijednost bespovratnih sredstava]]*Ugovori_OPULJP[[#This Row],[EU STOPA SUFINANCIRANJA %
EU CO-FINANCING RATE %]]</f>
        <v>986132.83799999999</v>
      </c>
      <c r="P2969" s="27">
        <f>Ugovori_OPULJP[[#This Row],[Bespovratna sredstva - Ukupno (EU+Nac) HRK
= Ukupna ugovorena vrijednost bespovratnih sredstava]]*Ugovori_OPULJP[[#This Row],[STOPA NACIONALNOG SUFINANCIRANJA %]]</f>
        <v>174023.44200000001</v>
      </c>
      <c r="Q2969" s="27">
        <v>1160156.28</v>
      </c>
      <c r="R2969" s="27">
        <v>0</v>
      </c>
      <c r="S2969" s="27">
        <v>0</v>
      </c>
      <c r="T2969" s="20">
        <f>Ugovori_OPULJP[[#This Row],[Bespovratna sredstva - Ukupno (EU+Nac) HRK
= Ukupna ugovorena vrijednost bespovratnih sredstava]]+Ugovori_OPULJP[[#This Row],[Javni doprinos korisnika - HRK]]+Ugovori_OPULJP[[#This Row],[Privatni doprinos korisnika - HRK]]</f>
        <v>1160156.28</v>
      </c>
      <c r="U2969" s="17" t="s">
        <v>10098</v>
      </c>
      <c r="V2969" s="17" t="s">
        <v>710</v>
      </c>
      <c r="W2969" s="41" t="s">
        <v>10328</v>
      </c>
      <c r="X2969" s="35" t="s">
        <v>10100</v>
      </c>
      <c r="Y2969" s="11"/>
    </row>
    <row r="2970" spans="1:25" ht="66.75" customHeight="1" x14ac:dyDescent="0.2">
      <c r="A2970" s="33" t="s">
        <v>10329</v>
      </c>
      <c r="B2970" s="34" t="s">
        <v>9914</v>
      </c>
      <c r="C2970" s="35" t="s">
        <v>10095</v>
      </c>
      <c r="D2970" s="35" t="s">
        <v>10247</v>
      </c>
      <c r="E2970" s="17" t="s">
        <v>231</v>
      </c>
      <c r="F2970" s="37" t="s">
        <v>10330</v>
      </c>
      <c r="G2970" s="37" t="s">
        <v>10331</v>
      </c>
      <c r="H2970" s="19">
        <v>43178</v>
      </c>
      <c r="I2970" s="19">
        <v>43908</v>
      </c>
      <c r="J2970" s="19" t="str">
        <f ca="1">IF(Ugovori_OPULJP[[#This Row],[DATUM ZAVRŠETKA OPERACIJE]]&lt;TODAY(),"završen","u provedbi")</f>
        <v>završen</v>
      </c>
      <c r="K2970" s="18" t="s">
        <v>10332</v>
      </c>
      <c r="L2970" s="18" t="s">
        <v>31</v>
      </c>
      <c r="M2970" s="42">
        <v>0.85</v>
      </c>
      <c r="N2970" s="42">
        <v>0.15</v>
      </c>
      <c r="O2970" s="27">
        <f>Ugovori_OPULJP[[#This Row],[Bespovratna sredstva - Ukupno (EU+Nac) HRK
= Ukupna ugovorena vrijednost bespovratnih sredstava]]*Ugovori_OPULJP[[#This Row],[EU STOPA SUFINANCIRANJA %
EU CO-FINANCING RATE %]]</f>
        <v>936828.16299999994</v>
      </c>
      <c r="P2970" s="27">
        <f>Ugovori_OPULJP[[#This Row],[Bespovratna sredstva - Ukupno (EU+Nac) HRK
= Ukupna ugovorena vrijednost bespovratnih sredstava]]*Ugovori_OPULJP[[#This Row],[STOPA NACIONALNOG SUFINANCIRANJA %]]</f>
        <v>165322.617</v>
      </c>
      <c r="Q2970" s="27">
        <v>1102150.78</v>
      </c>
      <c r="R2970" s="27">
        <v>0</v>
      </c>
      <c r="S2970" s="27">
        <v>0</v>
      </c>
      <c r="T2970" s="20">
        <f>Ugovori_OPULJP[[#This Row],[Bespovratna sredstva - Ukupno (EU+Nac) HRK
= Ukupna ugovorena vrijednost bespovratnih sredstava]]+Ugovori_OPULJP[[#This Row],[Javni doprinos korisnika - HRK]]+Ugovori_OPULJP[[#This Row],[Privatni doprinos korisnika - HRK]]</f>
        <v>1102150.78</v>
      </c>
      <c r="U2970" s="17" t="s">
        <v>10098</v>
      </c>
      <c r="V2970" s="17" t="s">
        <v>710</v>
      </c>
      <c r="W2970" s="41" t="s">
        <v>10333</v>
      </c>
      <c r="X2970" s="35" t="s">
        <v>10100</v>
      </c>
      <c r="Y2970" s="11"/>
    </row>
    <row r="2971" spans="1:25" ht="66.75" customHeight="1" x14ac:dyDescent="0.2">
      <c r="A2971" s="33" t="s">
        <v>10334</v>
      </c>
      <c r="B2971" s="34" t="s">
        <v>9914</v>
      </c>
      <c r="C2971" s="35" t="s">
        <v>10095</v>
      </c>
      <c r="D2971" s="35" t="s">
        <v>10247</v>
      </c>
      <c r="E2971" s="17" t="s">
        <v>231</v>
      </c>
      <c r="F2971" s="37" t="s">
        <v>10335</v>
      </c>
      <c r="G2971" s="37" t="s">
        <v>10336</v>
      </c>
      <c r="H2971" s="19">
        <v>43178</v>
      </c>
      <c r="I2971" s="19">
        <v>43848</v>
      </c>
      <c r="J2971" s="19" t="str">
        <f ca="1">IF(Ugovori_OPULJP[[#This Row],[DATUM ZAVRŠETKA OPERACIJE]]&lt;TODAY(),"završen","u provedbi")</f>
        <v>završen</v>
      </c>
      <c r="K2971" s="18" t="s">
        <v>2414</v>
      </c>
      <c r="L2971" s="18" t="s">
        <v>31</v>
      </c>
      <c r="M2971" s="42">
        <v>0.85</v>
      </c>
      <c r="N2971" s="42">
        <v>0.15</v>
      </c>
      <c r="O2971" s="27">
        <f>Ugovori_OPULJP[[#This Row],[Bespovratna sredstva - Ukupno (EU+Nac) HRK
= Ukupna ugovorena vrijednost bespovratnih sredstava]]*Ugovori_OPULJP[[#This Row],[EU STOPA SUFINANCIRANJA %
EU CO-FINANCING RATE %]]</f>
        <v>1004983.5430000001</v>
      </c>
      <c r="P2971" s="27">
        <f>Ugovori_OPULJP[[#This Row],[Bespovratna sredstva - Ukupno (EU+Nac) HRK
= Ukupna ugovorena vrijednost bespovratnih sredstava]]*Ugovori_OPULJP[[#This Row],[STOPA NACIONALNOG SUFINANCIRANJA %]]</f>
        <v>177350.03700000001</v>
      </c>
      <c r="Q2971" s="27">
        <v>1182333.58</v>
      </c>
      <c r="R2971" s="27">
        <v>0</v>
      </c>
      <c r="S2971" s="27">
        <v>0</v>
      </c>
      <c r="T2971" s="20">
        <f>Ugovori_OPULJP[[#This Row],[Bespovratna sredstva - Ukupno (EU+Nac) HRK
= Ukupna ugovorena vrijednost bespovratnih sredstava]]+Ugovori_OPULJP[[#This Row],[Javni doprinos korisnika - HRK]]+Ugovori_OPULJP[[#This Row],[Privatni doprinos korisnika - HRK]]</f>
        <v>1182333.58</v>
      </c>
      <c r="U2971" s="17" t="s">
        <v>10098</v>
      </c>
      <c r="V2971" s="17" t="s">
        <v>710</v>
      </c>
      <c r="W2971" s="41" t="s">
        <v>10337</v>
      </c>
      <c r="X2971" s="35" t="s">
        <v>10100</v>
      </c>
      <c r="Y2971" s="11"/>
    </row>
    <row r="2972" spans="1:25" ht="66.75" customHeight="1" x14ac:dyDescent="0.2">
      <c r="A2972" s="33" t="s">
        <v>10338</v>
      </c>
      <c r="B2972" s="34" t="s">
        <v>9914</v>
      </c>
      <c r="C2972" s="35" t="s">
        <v>10095</v>
      </c>
      <c r="D2972" s="35" t="s">
        <v>10247</v>
      </c>
      <c r="E2972" s="17" t="s">
        <v>231</v>
      </c>
      <c r="F2972" s="37" t="s">
        <v>10339</v>
      </c>
      <c r="G2972" s="37" t="s">
        <v>1059</v>
      </c>
      <c r="H2972" s="19">
        <v>43178</v>
      </c>
      <c r="I2972" s="19">
        <v>43908</v>
      </c>
      <c r="J2972" s="19" t="str">
        <f ca="1">IF(Ugovori_OPULJP[[#This Row],[DATUM ZAVRŠETKA OPERACIJE]]&lt;TODAY(),"završen","u provedbi")</f>
        <v>završen</v>
      </c>
      <c r="K2972" s="18" t="s">
        <v>31</v>
      </c>
      <c r="L2972" s="18" t="s">
        <v>31</v>
      </c>
      <c r="M2972" s="42">
        <v>0.85</v>
      </c>
      <c r="N2972" s="42">
        <v>0.15</v>
      </c>
      <c r="O2972" s="27">
        <f>Ugovori_OPULJP[[#This Row],[Bespovratna sredstva - Ukupno (EU+Nac) HRK
= Ukupna ugovorena vrijednost bespovratnih sredstava]]*Ugovori_OPULJP[[#This Row],[EU STOPA SUFINANCIRANJA %
EU CO-FINANCING RATE %]]</f>
        <v>762485.42800000007</v>
      </c>
      <c r="P2972" s="27">
        <f>Ugovori_OPULJP[[#This Row],[Bespovratna sredstva - Ukupno (EU+Nac) HRK
= Ukupna ugovorena vrijednost bespovratnih sredstava]]*Ugovori_OPULJP[[#This Row],[STOPA NACIONALNOG SUFINANCIRANJA %]]</f>
        <v>134556.25200000001</v>
      </c>
      <c r="Q2972" s="27">
        <v>897041.68</v>
      </c>
      <c r="R2972" s="27">
        <v>0</v>
      </c>
      <c r="S2972" s="27">
        <v>0</v>
      </c>
      <c r="T2972" s="20">
        <f>Ugovori_OPULJP[[#This Row],[Bespovratna sredstva - Ukupno (EU+Nac) HRK
= Ukupna ugovorena vrijednost bespovratnih sredstava]]+Ugovori_OPULJP[[#This Row],[Javni doprinos korisnika - HRK]]+Ugovori_OPULJP[[#This Row],[Privatni doprinos korisnika - HRK]]</f>
        <v>897041.68</v>
      </c>
      <c r="U2972" s="17" t="s">
        <v>10098</v>
      </c>
      <c r="V2972" s="17" t="s">
        <v>710</v>
      </c>
      <c r="W2972" s="41" t="s">
        <v>10340</v>
      </c>
      <c r="X2972" s="35" t="s">
        <v>10100</v>
      </c>
      <c r="Y2972" s="11"/>
    </row>
    <row r="2973" spans="1:25" ht="66.75" customHeight="1" x14ac:dyDescent="0.2">
      <c r="A2973" s="33" t="s">
        <v>10341</v>
      </c>
      <c r="B2973" s="34" t="s">
        <v>9914</v>
      </c>
      <c r="C2973" s="35" t="s">
        <v>10095</v>
      </c>
      <c r="D2973" s="35" t="s">
        <v>10247</v>
      </c>
      <c r="E2973" s="17" t="s">
        <v>231</v>
      </c>
      <c r="F2973" s="37" t="s">
        <v>10342</v>
      </c>
      <c r="G2973" s="37" t="s">
        <v>10343</v>
      </c>
      <c r="H2973" s="19">
        <v>43178</v>
      </c>
      <c r="I2973" s="19">
        <v>43908</v>
      </c>
      <c r="J2973" s="19" t="str">
        <f ca="1">IF(Ugovori_OPULJP[[#This Row],[DATUM ZAVRŠETKA OPERACIJE]]&lt;TODAY(),"završen","u provedbi")</f>
        <v>završen</v>
      </c>
      <c r="K2973" s="18" t="s">
        <v>10344</v>
      </c>
      <c r="L2973" s="18" t="s">
        <v>31</v>
      </c>
      <c r="M2973" s="42">
        <v>0.85</v>
      </c>
      <c r="N2973" s="42">
        <v>0.15</v>
      </c>
      <c r="O2973" s="27">
        <f>Ugovori_OPULJP[[#This Row],[Bespovratna sredstva - Ukupno (EU+Nac) HRK
= Ukupna ugovorena vrijednost bespovratnih sredstava]]*Ugovori_OPULJP[[#This Row],[EU STOPA SUFINANCIRANJA %
EU CO-FINANCING RATE %]]</f>
        <v>893956.85749999993</v>
      </c>
      <c r="P2973" s="27">
        <f>Ugovori_OPULJP[[#This Row],[Bespovratna sredstva - Ukupno (EU+Nac) HRK
= Ukupna ugovorena vrijednost bespovratnih sredstava]]*Ugovori_OPULJP[[#This Row],[STOPA NACIONALNOG SUFINANCIRANJA %]]</f>
        <v>157757.0925</v>
      </c>
      <c r="Q2973" s="27">
        <v>1051713.95</v>
      </c>
      <c r="R2973" s="27">
        <v>0</v>
      </c>
      <c r="S2973" s="27">
        <v>0</v>
      </c>
      <c r="T2973" s="20">
        <f>Ugovori_OPULJP[[#This Row],[Bespovratna sredstva - Ukupno (EU+Nac) HRK
= Ukupna ugovorena vrijednost bespovratnih sredstava]]+Ugovori_OPULJP[[#This Row],[Javni doprinos korisnika - HRK]]+Ugovori_OPULJP[[#This Row],[Privatni doprinos korisnika - HRK]]</f>
        <v>1051713.95</v>
      </c>
      <c r="U2973" s="17" t="s">
        <v>10098</v>
      </c>
      <c r="V2973" s="17" t="s">
        <v>710</v>
      </c>
      <c r="W2973" s="41" t="s">
        <v>10345</v>
      </c>
      <c r="X2973" s="35" t="s">
        <v>10100</v>
      </c>
      <c r="Y2973" s="11"/>
    </row>
    <row r="2974" spans="1:25" ht="66.75" customHeight="1" x14ac:dyDescent="0.2">
      <c r="A2974" s="33" t="s">
        <v>10346</v>
      </c>
      <c r="B2974" s="34" t="s">
        <v>9914</v>
      </c>
      <c r="C2974" s="35" t="s">
        <v>10095</v>
      </c>
      <c r="D2974" s="35" t="s">
        <v>10247</v>
      </c>
      <c r="E2974" s="17" t="s">
        <v>231</v>
      </c>
      <c r="F2974" s="37" t="s">
        <v>10347</v>
      </c>
      <c r="G2974" s="37" t="s">
        <v>10348</v>
      </c>
      <c r="H2974" s="19">
        <v>43215</v>
      </c>
      <c r="I2974" s="19">
        <v>43763</v>
      </c>
      <c r="J2974" s="19" t="str">
        <f ca="1">IF(Ugovori_OPULJP[[#This Row],[DATUM ZAVRŠETKA OPERACIJE]]&lt;TODAY(),"završen","u provedbi")</f>
        <v>završen</v>
      </c>
      <c r="K2974" s="18" t="s">
        <v>10349</v>
      </c>
      <c r="L2974" s="18" t="s">
        <v>82</v>
      </c>
      <c r="M2974" s="42">
        <v>0.85</v>
      </c>
      <c r="N2974" s="42">
        <v>0.15</v>
      </c>
      <c r="O2974" s="27">
        <f>Ugovori_OPULJP[[#This Row],[Bespovratna sredstva - Ukupno (EU+Nac) HRK
= Ukupna ugovorena vrijednost bespovratnih sredstava]]*Ugovori_OPULJP[[#This Row],[EU STOPA SUFINANCIRANJA %
EU CO-FINANCING RATE %]]</f>
        <v>854018.21350000007</v>
      </c>
      <c r="P2974" s="27">
        <f>Ugovori_OPULJP[[#This Row],[Bespovratna sredstva - Ukupno (EU+Nac) HRK
= Ukupna ugovorena vrijednost bespovratnih sredstava]]*Ugovori_OPULJP[[#This Row],[STOPA NACIONALNOG SUFINANCIRANJA %]]</f>
        <v>150709.09650000001</v>
      </c>
      <c r="Q2974" s="27">
        <v>1004727.31</v>
      </c>
      <c r="R2974" s="27">
        <v>0</v>
      </c>
      <c r="S2974" s="27">
        <v>0</v>
      </c>
      <c r="T2974" s="20">
        <f>Ugovori_OPULJP[[#This Row],[Bespovratna sredstva - Ukupno (EU+Nac) HRK
= Ukupna ugovorena vrijednost bespovratnih sredstava]]+Ugovori_OPULJP[[#This Row],[Javni doprinos korisnika - HRK]]+Ugovori_OPULJP[[#This Row],[Privatni doprinos korisnika - HRK]]</f>
        <v>1004727.31</v>
      </c>
      <c r="U2974" s="17" t="s">
        <v>10098</v>
      </c>
      <c r="V2974" s="17" t="s">
        <v>710</v>
      </c>
      <c r="W2974" s="41" t="s">
        <v>10350</v>
      </c>
      <c r="X2974" s="35" t="s">
        <v>10100</v>
      </c>
      <c r="Y2974" s="11"/>
    </row>
    <row r="2975" spans="1:25" ht="66.75" customHeight="1" x14ac:dyDescent="0.2">
      <c r="A2975" s="33" t="s">
        <v>10351</v>
      </c>
      <c r="B2975" s="34" t="s">
        <v>9914</v>
      </c>
      <c r="C2975" s="35" t="s">
        <v>10095</v>
      </c>
      <c r="D2975" s="35" t="s">
        <v>10247</v>
      </c>
      <c r="E2975" s="17" t="s">
        <v>231</v>
      </c>
      <c r="F2975" s="37" t="s">
        <v>10352</v>
      </c>
      <c r="G2975" s="37" t="s">
        <v>613</v>
      </c>
      <c r="H2975" s="19">
        <v>43178</v>
      </c>
      <c r="I2975" s="19">
        <v>43726</v>
      </c>
      <c r="J2975" s="19" t="str">
        <f ca="1">IF(Ugovori_OPULJP[[#This Row],[DATUM ZAVRŠETKA OPERACIJE]]&lt;TODAY(),"završen","u provedbi")</f>
        <v>završen</v>
      </c>
      <c r="K2975" s="18" t="s">
        <v>10353</v>
      </c>
      <c r="L2975" s="18" t="s">
        <v>82</v>
      </c>
      <c r="M2975" s="42">
        <v>0.85</v>
      </c>
      <c r="N2975" s="42">
        <v>0.15</v>
      </c>
      <c r="O2975" s="27">
        <f>Ugovori_OPULJP[[#This Row],[Bespovratna sredstva - Ukupno (EU+Nac) HRK
= Ukupna ugovorena vrijednost bespovratnih sredstava]]*Ugovori_OPULJP[[#This Row],[EU STOPA SUFINANCIRANJA %
EU CO-FINANCING RATE %]]</f>
        <v>764242.58200000005</v>
      </c>
      <c r="P2975" s="27">
        <f>Ugovori_OPULJP[[#This Row],[Bespovratna sredstva - Ukupno (EU+Nac) HRK
= Ukupna ugovorena vrijednost bespovratnih sredstava]]*Ugovori_OPULJP[[#This Row],[STOPA NACIONALNOG SUFINANCIRANJA %]]</f>
        <v>134866.33799999999</v>
      </c>
      <c r="Q2975" s="27">
        <v>899108.92</v>
      </c>
      <c r="R2975" s="27">
        <v>0</v>
      </c>
      <c r="S2975" s="27">
        <v>0</v>
      </c>
      <c r="T2975" s="20">
        <f>Ugovori_OPULJP[[#This Row],[Bespovratna sredstva - Ukupno (EU+Nac) HRK
= Ukupna ugovorena vrijednost bespovratnih sredstava]]+Ugovori_OPULJP[[#This Row],[Javni doprinos korisnika - HRK]]+Ugovori_OPULJP[[#This Row],[Privatni doprinos korisnika - HRK]]</f>
        <v>899108.92</v>
      </c>
      <c r="U2975" s="17" t="s">
        <v>10098</v>
      </c>
      <c r="V2975" s="17" t="s">
        <v>710</v>
      </c>
      <c r="W2975" s="41" t="s">
        <v>10354</v>
      </c>
      <c r="X2975" s="35" t="s">
        <v>10100</v>
      </c>
      <c r="Y2975" s="11"/>
    </row>
    <row r="2976" spans="1:25" ht="66.75" customHeight="1" x14ac:dyDescent="0.2">
      <c r="A2976" s="33" t="s">
        <v>10355</v>
      </c>
      <c r="B2976" s="34" t="s">
        <v>9914</v>
      </c>
      <c r="C2976" s="35" t="s">
        <v>10095</v>
      </c>
      <c r="D2976" s="35" t="s">
        <v>10247</v>
      </c>
      <c r="E2976" s="17" t="s">
        <v>231</v>
      </c>
      <c r="F2976" s="37" t="s">
        <v>10356</v>
      </c>
      <c r="G2976" s="37" t="s">
        <v>1026</v>
      </c>
      <c r="H2976" s="19">
        <v>43178</v>
      </c>
      <c r="I2976" s="19">
        <v>43817</v>
      </c>
      <c r="J2976" s="19" t="str">
        <f ca="1">IF(Ugovori_OPULJP[[#This Row],[DATUM ZAVRŠETKA OPERACIJE]]&lt;TODAY(),"završen","u provedbi")</f>
        <v>završen</v>
      </c>
      <c r="K2976" s="18" t="s">
        <v>102</v>
      </c>
      <c r="L2976" s="18" t="s">
        <v>102</v>
      </c>
      <c r="M2976" s="42">
        <v>0.85</v>
      </c>
      <c r="N2976" s="42">
        <v>0.15</v>
      </c>
      <c r="O2976" s="27">
        <f>Ugovori_OPULJP[[#This Row],[Bespovratna sredstva - Ukupno (EU+Nac) HRK
= Ukupna ugovorena vrijednost bespovratnih sredstava]]*Ugovori_OPULJP[[#This Row],[EU STOPA SUFINANCIRANJA %
EU CO-FINANCING RATE %]]</f>
        <v>1011470.76</v>
      </c>
      <c r="P2976" s="27">
        <f>Ugovori_OPULJP[[#This Row],[Bespovratna sredstva - Ukupno (EU+Nac) HRK
= Ukupna ugovorena vrijednost bespovratnih sredstava]]*Ugovori_OPULJP[[#This Row],[STOPA NACIONALNOG SUFINANCIRANJA %]]</f>
        <v>178494.84</v>
      </c>
      <c r="Q2976" s="27">
        <v>1189965.6000000001</v>
      </c>
      <c r="R2976" s="27">
        <v>0</v>
      </c>
      <c r="S2976" s="27">
        <v>0</v>
      </c>
      <c r="T2976" s="20">
        <f>Ugovori_OPULJP[[#This Row],[Bespovratna sredstva - Ukupno (EU+Nac) HRK
= Ukupna ugovorena vrijednost bespovratnih sredstava]]+Ugovori_OPULJP[[#This Row],[Javni doprinos korisnika - HRK]]+Ugovori_OPULJP[[#This Row],[Privatni doprinos korisnika - HRK]]</f>
        <v>1189965.6000000001</v>
      </c>
      <c r="U2976" s="17" t="s">
        <v>10098</v>
      </c>
      <c r="V2976" s="17" t="s">
        <v>710</v>
      </c>
      <c r="W2976" s="41" t="s">
        <v>10357</v>
      </c>
      <c r="X2976" s="35" t="s">
        <v>10100</v>
      </c>
      <c r="Y2976" s="11"/>
    </row>
    <row r="2977" spans="1:25" ht="66.75" customHeight="1" x14ac:dyDescent="0.2">
      <c r="A2977" s="33" t="s">
        <v>10358</v>
      </c>
      <c r="B2977" s="34" t="s">
        <v>9914</v>
      </c>
      <c r="C2977" s="35" t="s">
        <v>10095</v>
      </c>
      <c r="D2977" s="35" t="s">
        <v>10359</v>
      </c>
      <c r="E2977" s="17" t="s">
        <v>231</v>
      </c>
      <c r="F2977" s="37" t="s">
        <v>10360</v>
      </c>
      <c r="G2977" s="37" t="s">
        <v>10361</v>
      </c>
      <c r="H2977" s="19">
        <v>43377</v>
      </c>
      <c r="I2977" s="19">
        <v>44016</v>
      </c>
      <c r="J2977" s="19" t="str">
        <f ca="1">IF(Ugovori_OPULJP[[#This Row],[DATUM ZAVRŠETKA OPERACIJE]]&lt;TODAY(),"završen","u provedbi")</f>
        <v>završen</v>
      </c>
      <c r="K2977" s="18" t="s">
        <v>30</v>
      </c>
      <c r="L2977" s="18" t="s">
        <v>31</v>
      </c>
      <c r="M2977" s="42">
        <v>0.85</v>
      </c>
      <c r="N2977" s="42">
        <v>0.15</v>
      </c>
      <c r="O2977" s="27">
        <f>Ugovori_OPULJP[[#This Row],[Bespovratna sredstva - Ukupno (EU+Nac) HRK
= Ukupna ugovorena vrijednost bespovratnih sredstava]]*Ugovori_OPULJP[[#This Row],[EU STOPA SUFINANCIRANJA %
EU CO-FINANCING RATE %]]</f>
        <v>1273158.8319999999</v>
      </c>
      <c r="P2977" s="27">
        <f>Ugovori_OPULJP[[#This Row],[Bespovratna sredstva - Ukupno (EU+Nac) HRK
= Ukupna ugovorena vrijednost bespovratnih sredstava]]*Ugovori_OPULJP[[#This Row],[STOPA NACIONALNOG SUFINANCIRANJA %]]</f>
        <v>224675.08799999999</v>
      </c>
      <c r="Q2977" s="27">
        <v>1497833.92</v>
      </c>
      <c r="R2977" s="27">
        <v>0</v>
      </c>
      <c r="S2977" s="27">
        <v>0</v>
      </c>
      <c r="T2977" s="20">
        <f>Ugovori_OPULJP[[#This Row],[Bespovratna sredstva - Ukupno (EU+Nac) HRK
= Ukupna ugovorena vrijednost bespovratnih sredstava]]+Ugovori_OPULJP[[#This Row],[Javni doprinos korisnika - HRK]]+Ugovori_OPULJP[[#This Row],[Privatni doprinos korisnika - HRK]]</f>
        <v>1497833.92</v>
      </c>
      <c r="U2977" s="17" t="s">
        <v>32</v>
      </c>
      <c r="V2977" s="17" t="s">
        <v>29</v>
      </c>
      <c r="W2977" s="41" t="s">
        <v>10362</v>
      </c>
      <c r="X2977" s="35" t="s">
        <v>10100</v>
      </c>
      <c r="Y2977" s="11"/>
    </row>
    <row r="2978" spans="1:25" ht="66.75" customHeight="1" x14ac:dyDescent="0.2">
      <c r="A2978" s="33" t="s">
        <v>10363</v>
      </c>
      <c r="B2978" s="34" t="s">
        <v>9914</v>
      </c>
      <c r="C2978" s="35" t="s">
        <v>10095</v>
      </c>
      <c r="D2978" s="35" t="s">
        <v>10359</v>
      </c>
      <c r="E2978" s="17" t="s">
        <v>231</v>
      </c>
      <c r="F2978" s="37" t="s">
        <v>12958</v>
      </c>
      <c r="G2978" s="37" t="s">
        <v>10364</v>
      </c>
      <c r="H2978" s="19">
        <v>43188</v>
      </c>
      <c r="I2978" s="19">
        <v>43737</v>
      </c>
      <c r="J2978" s="19" t="str">
        <f ca="1">IF(Ugovori_OPULJP[[#This Row],[DATUM ZAVRŠETKA OPERACIJE]]&lt;TODAY(),"završen","u provedbi")</f>
        <v>završen</v>
      </c>
      <c r="K2978" s="18" t="s">
        <v>30</v>
      </c>
      <c r="L2978" s="18" t="s">
        <v>31</v>
      </c>
      <c r="M2978" s="42">
        <v>0.85</v>
      </c>
      <c r="N2978" s="42">
        <v>0.15</v>
      </c>
      <c r="O2978" s="27">
        <f>Ugovori_OPULJP[[#This Row],[Bespovratna sredstva - Ukupno (EU+Nac) HRK
= Ukupna ugovorena vrijednost bespovratnih sredstava]]*Ugovori_OPULJP[[#This Row],[EU STOPA SUFINANCIRANJA %
EU CO-FINANCING RATE %]]</f>
        <v>967202.82799999986</v>
      </c>
      <c r="P2978" s="27">
        <f>Ugovori_OPULJP[[#This Row],[Bespovratna sredstva - Ukupno (EU+Nac) HRK
= Ukupna ugovorena vrijednost bespovratnih sredstava]]*Ugovori_OPULJP[[#This Row],[STOPA NACIONALNOG SUFINANCIRANJA %]]</f>
        <v>170682.85199999998</v>
      </c>
      <c r="Q2978" s="27">
        <v>1137885.68</v>
      </c>
      <c r="R2978" s="27">
        <v>0</v>
      </c>
      <c r="S2978" s="27">
        <v>0</v>
      </c>
      <c r="T2978" s="20">
        <f>Ugovori_OPULJP[[#This Row],[Bespovratna sredstva - Ukupno (EU+Nac) HRK
= Ukupna ugovorena vrijednost bespovratnih sredstava]]+Ugovori_OPULJP[[#This Row],[Javni doprinos korisnika - HRK]]+Ugovori_OPULJP[[#This Row],[Privatni doprinos korisnika - HRK]]</f>
        <v>1137885.68</v>
      </c>
      <c r="U2978" s="17" t="s">
        <v>32</v>
      </c>
      <c r="V2978" s="17" t="s">
        <v>29</v>
      </c>
      <c r="W2978" s="41" t="s">
        <v>10365</v>
      </c>
      <c r="X2978" s="35" t="s">
        <v>10100</v>
      </c>
      <c r="Y2978" s="11"/>
    </row>
    <row r="2979" spans="1:25" ht="66.75" customHeight="1" x14ac:dyDescent="0.2">
      <c r="A2979" s="33" t="s">
        <v>10366</v>
      </c>
      <c r="B2979" s="34" t="s">
        <v>9914</v>
      </c>
      <c r="C2979" s="35" t="s">
        <v>10095</v>
      </c>
      <c r="D2979" s="35" t="s">
        <v>10359</v>
      </c>
      <c r="E2979" s="17" t="s">
        <v>231</v>
      </c>
      <c r="F2979" s="37" t="s">
        <v>10367</v>
      </c>
      <c r="G2979" s="37" t="s">
        <v>10368</v>
      </c>
      <c r="H2979" s="19">
        <v>43188</v>
      </c>
      <c r="I2979" s="19">
        <v>43737</v>
      </c>
      <c r="J2979" s="19" t="str">
        <f ca="1">IF(Ugovori_OPULJP[[#This Row],[DATUM ZAVRŠETKA OPERACIJE]]&lt;TODAY(),"završen","u provedbi")</f>
        <v>završen</v>
      </c>
      <c r="K2979" s="18" t="s">
        <v>30</v>
      </c>
      <c r="L2979" s="18" t="s">
        <v>31</v>
      </c>
      <c r="M2979" s="42">
        <v>0.85</v>
      </c>
      <c r="N2979" s="42">
        <v>0.15</v>
      </c>
      <c r="O2979" s="27">
        <f>Ugovori_OPULJP[[#This Row],[Bespovratna sredstva - Ukupno (EU+Nac) HRK
= Ukupna ugovorena vrijednost bespovratnih sredstava]]*Ugovori_OPULJP[[#This Row],[EU STOPA SUFINANCIRANJA %
EU CO-FINANCING RATE %]]</f>
        <v>1038041.063</v>
      </c>
      <c r="P2979" s="27">
        <f>Ugovori_OPULJP[[#This Row],[Bespovratna sredstva - Ukupno (EU+Nac) HRK
= Ukupna ugovorena vrijednost bespovratnih sredstava]]*Ugovori_OPULJP[[#This Row],[STOPA NACIONALNOG SUFINANCIRANJA %]]</f>
        <v>183183.717</v>
      </c>
      <c r="Q2979" s="27">
        <v>1221224.78</v>
      </c>
      <c r="R2979" s="27">
        <v>0</v>
      </c>
      <c r="S2979" s="27">
        <v>0</v>
      </c>
      <c r="T2979" s="20">
        <f>Ugovori_OPULJP[[#This Row],[Bespovratna sredstva - Ukupno (EU+Nac) HRK
= Ukupna ugovorena vrijednost bespovratnih sredstava]]+Ugovori_OPULJP[[#This Row],[Javni doprinos korisnika - HRK]]+Ugovori_OPULJP[[#This Row],[Privatni doprinos korisnika - HRK]]</f>
        <v>1221224.78</v>
      </c>
      <c r="U2979" s="17" t="s">
        <v>32</v>
      </c>
      <c r="V2979" s="17" t="s">
        <v>29</v>
      </c>
      <c r="W2979" s="41" t="s">
        <v>10369</v>
      </c>
      <c r="X2979" s="35" t="s">
        <v>10100</v>
      </c>
      <c r="Y2979" s="11"/>
    </row>
    <row r="2980" spans="1:25" ht="66.75" customHeight="1" x14ac:dyDescent="0.2">
      <c r="A2980" s="33" t="s">
        <v>10370</v>
      </c>
      <c r="B2980" s="34" t="s">
        <v>9914</v>
      </c>
      <c r="C2980" s="35" t="s">
        <v>10095</v>
      </c>
      <c r="D2980" s="35" t="s">
        <v>10359</v>
      </c>
      <c r="E2980" s="17" t="s">
        <v>231</v>
      </c>
      <c r="F2980" s="37" t="s">
        <v>10371</v>
      </c>
      <c r="G2980" s="37" t="s">
        <v>10372</v>
      </c>
      <c r="H2980" s="19">
        <v>43385</v>
      </c>
      <c r="I2980" s="19">
        <v>43811</v>
      </c>
      <c r="J2980" s="19" t="str">
        <f ca="1">IF(Ugovori_OPULJP[[#This Row],[DATUM ZAVRŠETKA OPERACIJE]]&lt;TODAY(),"završen","u provedbi")</f>
        <v>završen</v>
      </c>
      <c r="K2980" s="18" t="s">
        <v>10373</v>
      </c>
      <c r="L2980" s="18" t="s">
        <v>31</v>
      </c>
      <c r="M2980" s="42">
        <v>0.85</v>
      </c>
      <c r="N2980" s="42">
        <v>0.15</v>
      </c>
      <c r="O2980" s="27">
        <f>Ugovori_OPULJP[[#This Row],[Bespovratna sredstva - Ukupno (EU+Nac) HRK
= Ukupna ugovorena vrijednost bespovratnih sredstava]]*Ugovori_OPULJP[[#This Row],[EU STOPA SUFINANCIRANJA %
EU CO-FINANCING RATE %]]</f>
        <v>455056.255</v>
      </c>
      <c r="P2980" s="27">
        <f>Ugovori_OPULJP[[#This Row],[Bespovratna sredstva - Ukupno (EU+Nac) HRK
= Ukupna ugovorena vrijednost bespovratnih sredstava]]*Ugovori_OPULJP[[#This Row],[STOPA NACIONALNOG SUFINANCIRANJA %]]</f>
        <v>80304.044999999998</v>
      </c>
      <c r="Q2980" s="27">
        <v>535360.30000000005</v>
      </c>
      <c r="R2980" s="27">
        <v>0</v>
      </c>
      <c r="S2980" s="27">
        <v>0</v>
      </c>
      <c r="T2980" s="20">
        <f>Ugovori_OPULJP[[#This Row],[Bespovratna sredstva - Ukupno (EU+Nac) HRK
= Ukupna ugovorena vrijednost bespovratnih sredstava]]+Ugovori_OPULJP[[#This Row],[Javni doprinos korisnika - HRK]]+Ugovori_OPULJP[[#This Row],[Privatni doprinos korisnika - HRK]]</f>
        <v>535360.30000000005</v>
      </c>
      <c r="U2980" s="17" t="s">
        <v>32</v>
      </c>
      <c r="V2980" s="17" t="s">
        <v>29</v>
      </c>
      <c r="W2980" s="41" t="s">
        <v>10374</v>
      </c>
      <c r="X2980" s="35" t="s">
        <v>10100</v>
      </c>
      <c r="Y2980" s="11"/>
    </row>
    <row r="2981" spans="1:25" ht="66.75" customHeight="1" x14ac:dyDescent="0.2">
      <c r="A2981" s="33" t="s">
        <v>10375</v>
      </c>
      <c r="B2981" s="34" t="s">
        <v>9914</v>
      </c>
      <c r="C2981" s="35" t="s">
        <v>10095</v>
      </c>
      <c r="D2981" s="35" t="s">
        <v>10359</v>
      </c>
      <c r="E2981" s="17" t="s">
        <v>231</v>
      </c>
      <c r="F2981" s="37" t="s">
        <v>10376</v>
      </c>
      <c r="G2981" s="37" t="s">
        <v>10377</v>
      </c>
      <c r="H2981" s="19">
        <v>43382</v>
      </c>
      <c r="I2981" s="19">
        <v>43991</v>
      </c>
      <c r="J2981" s="19" t="str">
        <f ca="1">IF(Ugovori_OPULJP[[#This Row],[DATUM ZAVRŠETKA OPERACIJE]]&lt;TODAY(),"završen","u provedbi")</f>
        <v>završen</v>
      </c>
      <c r="K2981" s="18" t="s">
        <v>30</v>
      </c>
      <c r="L2981" s="18" t="s">
        <v>31</v>
      </c>
      <c r="M2981" s="42">
        <v>0.85</v>
      </c>
      <c r="N2981" s="42">
        <v>0.15</v>
      </c>
      <c r="O2981" s="27">
        <f>Ugovori_OPULJP[[#This Row],[Bespovratna sredstva - Ukupno (EU+Nac) HRK
= Ukupna ugovorena vrijednost bespovratnih sredstava]]*Ugovori_OPULJP[[#This Row],[EU STOPA SUFINANCIRANJA %
EU CO-FINANCING RATE %]]</f>
        <v>876124.36750000005</v>
      </c>
      <c r="P2981" s="27">
        <f>Ugovori_OPULJP[[#This Row],[Bespovratna sredstva - Ukupno (EU+Nac) HRK
= Ukupna ugovorena vrijednost bespovratnih sredstava]]*Ugovori_OPULJP[[#This Row],[STOPA NACIONALNOG SUFINANCIRANJA %]]</f>
        <v>154610.1825</v>
      </c>
      <c r="Q2981" s="27">
        <v>1030734.55</v>
      </c>
      <c r="R2981" s="27">
        <v>0</v>
      </c>
      <c r="S2981" s="27">
        <v>0</v>
      </c>
      <c r="T2981" s="20">
        <f>Ugovori_OPULJP[[#This Row],[Bespovratna sredstva - Ukupno (EU+Nac) HRK
= Ukupna ugovorena vrijednost bespovratnih sredstava]]+Ugovori_OPULJP[[#This Row],[Javni doprinos korisnika - HRK]]+Ugovori_OPULJP[[#This Row],[Privatni doprinos korisnika - HRK]]</f>
        <v>1030734.55</v>
      </c>
      <c r="U2981" s="17" t="s">
        <v>32</v>
      </c>
      <c r="V2981" s="17" t="s">
        <v>29</v>
      </c>
      <c r="W2981" s="41" t="s">
        <v>10378</v>
      </c>
      <c r="X2981" s="35" t="s">
        <v>10100</v>
      </c>
      <c r="Y2981" s="11"/>
    </row>
    <row r="2982" spans="1:25" ht="66.75" customHeight="1" x14ac:dyDescent="0.2">
      <c r="A2982" s="33" t="s">
        <v>10379</v>
      </c>
      <c r="B2982" s="34" t="s">
        <v>9914</v>
      </c>
      <c r="C2982" s="35" t="s">
        <v>10095</v>
      </c>
      <c r="D2982" s="35" t="s">
        <v>10359</v>
      </c>
      <c r="E2982" s="17" t="s">
        <v>231</v>
      </c>
      <c r="F2982" s="37" t="s">
        <v>10380</v>
      </c>
      <c r="G2982" s="37" t="s">
        <v>3503</v>
      </c>
      <c r="H2982" s="19">
        <v>43377</v>
      </c>
      <c r="I2982" s="19">
        <v>43742</v>
      </c>
      <c r="J2982" s="19" t="str">
        <f ca="1">IF(Ugovori_OPULJP[[#This Row],[DATUM ZAVRŠETKA OPERACIJE]]&lt;TODAY(),"završen","u provedbi")</f>
        <v>završen</v>
      </c>
      <c r="K2982" s="18" t="s">
        <v>97</v>
      </c>
      <c r="L2982" s="18" t="s">
        <v>97</v>
      </c>
      <c r="M2982" s="42">
        <v>0.85</v>
      </c>
      <c r="N2982" s="42">
        <v>0.15</v>
      </c>
      <c r="O2982" s="27">
        <f>Ugovori_OPULJP[[#This Row],[Bespovratna sredstva - Ukupno (EU+Nac) HRK
= Ukupna ugovorena vrijednost bespovratnih sredstava]]*Ugovori_OPULJP[[#This Row],[EU STOPA SUFINANCIRANJA %
EU CO-FINANCING RATE %]]</f>
        <v>477687.25</v>
      </c>
      <c r="P2982" s="27">
        <f>Ugovori_OPULJP[[#This Row],[Bespovratna sredstva - Ukupno (EU+Nac) HRK
= Ukupna ugovorena vrijednost bespovratnih sredstava]]*Ugovori_OPULJP[[#This Row],[STOPA NACIONALNOG SUFINANCIRANJA %]]</f>
        <v>84297.75</v>
      </c>
      <c r="Q2982" s="27">
        <v>561985</v>
      </c>
      <c r="R2982" s="27">
        <v>0</v>
      </c>
      <c r="S2982" s="27">
        <v>0</v>
      </c>
      <c r="T2982" s="20">
        <f>Ugovori_OPULJP[[#This Row],[Bespovratna sredstva - Ukupno (EU+Nac) HRK
= Ukupna ugovorena vrijednost bespovratnih sredstava]]+Ugovori_OPULJP[[#This Row],[Javni doprinos korisnika - HRK]]+Ugovori_OPULJP[[#This Row],[Privatni doprinos korisnika - HRK]]</f>
        <v>561985</v>
      </c>
      <c r="U2982" s="17" t="s">
        <v>32</v>
      </c>
      <c r="V2982" s="17" t="s">
        <v>29</v>
      </c>
      <c r="W2982" s="41" t="s">
        <v>10381</v>
      </c>
      <c r="X2982" s="35" t="s">
        <v>10100</v>
      </c>
      <c r="Y2982" s="11"/>
    </row>
    <row r="2983" spans="1:25" ht="66.75" customHeight="1" x14ac:dyDescent="0.2">
      <c r="A2983" s="33" t="s">
        <v>10382</v>
      </c>
      <c r="B2983" s="34" t="s">
        <v>9914</v>
      </c>
      <c r="C2983" s="35" t="s">
        <v>10095</v>
      </c>
      <c r="D2983" s="35" t="s">
        <v>10359</v>
      </c>
      <c r="E2983" s="17" t="s">
        <v>231</v>
      </c>
      <c r="F2983" s="37" t="s">
        <v>10383</v>
      </c>
      <c r="G2983" s="37" t="s">
        <v>10384</v>
      </c>
      <c r="H2983" s="19">
        <v>43188</v>
      </c>
      <c r="I2983" s="19">
        <v>43645</v>
      </c>
      <c r="J2983" s="19" t="str">
        <f ca="1">IF(Ugovori_OPULJP[[#This Row],[DATUM ZAVRŠETKA OPERACIJE]]&lt;TODAY(),"završen","u provedbi")</f>
        <v>završen</v>
      </c>
      <c r="K2983" s="18" t="s">
        <v>30</v>
      </c>
      <c r="L2983" s="18" t="s">
        <v>31</v>
      </c>
      <c r="M2983" s="42">
        <v>0.85</v>
      </c>
      <c r="N2983" s="42">
        <v>0.15</v>
      </c>
      <c r="O2983" s="27">
        <f>Ugovori_OPULJP[[#This Row],[Bespovratna sredstva - Ukupno (EU+Nac) HRK
= Ukupna ugovorena vrijednost bespovratnih sredstava]]*Ugovori_OPULJP[[#This Row],[EU STOPA SUFINANCIRANJA %
EU CO-FINANCING RATE %]]</f>
        <v>1145988.19</v>
      </c>
      <c r="P2983" s="27">
        <f>Ugovori_OPULJP[[#This Row],[Bespovratna sredstva - Ukupno (EU+Nac) HRK
= Ukupna ugovorena vrijednost bespovratnih sredstava]]*Ugovori_OPULJP[[#This Row],[STOPA NACIONALNOG SUFINANCIRANJA %]]</f>
        <v>202233.21</v>
      </c>
      <c r="Q2983" s="27">
        <v>1348221.4</v>
      </c>
      <c r="R2983" s="27">
        <v>0</v>
      </c>
      <c r="S2983" s="27">
        <v>0</v>
      </c>
      <c r="T2983" s="20">
        <f>Ugovori_OPULJP[[#This Row],[Bespovratna sredstva - Ukupno (EU+Nac) HRK
= Ukupna ugovorena vrijednost bespovratnih sredstava]]+Ugovori_OPULJP[[#This Row],[Javni doprinos korisnika - HRK]]+Ugovori_OPULJP[[#This Row],[Privatni doprinos korisnika - HRK]]</f>
        <v>1348221.4</v>
      </c>
      <c r="U2983" s="17" t="s">
        <v>32</v>
      </c>
      <c r="V2983" s="17" t="s">
        <v>29</v>
      </c>
      <c r="W2983" s="41" t="s">
        <v>10385</v>
      </c>
      <c r="X2983" s="35" t="s">
        <v>10100</v>
      </c>
      <c r="Y2983" s="11"/>
    </row>
    <row r="2984" spans="1:25" ht="66.75" customHeight="1" x14ac:dyDescent="0.2">
      <c r="A2984" s="33" t="s">
        <v>10386</v>
      </c>
      <c r="B2984" s="34" t="s">
        <v>9914</v>
      </c>
      <c r="C2984" s="35" t="s">
        <v>10095</v>
      </c>
      <c r="D2984" s="35" t="s">
        <v>10359</v>
      </c>
      <c r="E2984" s="17" t="s">
        <v>231</v>
      </c>
      <c r="F2984" s="37" t="s">
        <v>10387</v>
      </c>
      <c r="G2984" s="37" t="s">
        <v>10388</v>
      </c>
      <c r="H2984" s="19">
        <v>43377</v>
      </c>
      <c r="I2984" s="19">
        <v>43742</v>
      </c>
      <c r="J2984" s="19" t="str">
        <f ca="1">IF(Ugovori_OPULJP[[#This Row],[DATUM ZAVRŠETKA OPERACIJE]]&lt;TODAY(),"završen","u provedbi")</f>
        <v>završen</v>
      </c>
      <c r="K2984" s="18" t="s">
        <v>10389</v>
      </c>
      <c r="L2984" s="18" t="s">
        <v>31</v>
      </c>
      <c r="M2984" s="42">
        <v>0.85</v>
      </c>
      <c r="N2984" s="42">
        <v>0.15</v>
      </c>
      <c r="O2984" s="27">
        <f>Ugovori_OPULJP[[#This Row],[Bespovratna sredstva - Ukupno (EU+Nac) HRK
= Ukupna ugovorena vrijednost bespovratnih sredstava]]*Ugovori_OPULJP[[#This Row],[EU STOPA SUFINANCIRANJA %
EU CO-FINANCING RATE %]]</f>
        <v>501284.88200000004</v>
      </c>
      <c r="P2984" s="27">
        <f>Ugovori_OPULJP[[#This Row],[Bespovratna sredstva - Ukupno (EU+Nac) HRK
= Ukupna ugovorena vrijednost bespovratnih sredstava]]*Ugovori_OPULJP[[#This Row],[STOPA NACIONALNOG SUFINANCIRANJA %]]</f>
        <v>88462.038</v>
      </c>
      <c r="Q2984" s="27">
        <v>589746.92000000004</v>
      </c>
      <c r="R2984" s="27">
        <v>0</v>
      </c>
      <c r="S2984" s="27">
        <v>0</v>
      </c>
      <c r="T2984" s="20">
        <f>Ugovori_OPULJP[[#This Row],[Bespovratna sredstva - Ukupno (EU+Nac) HRK
= Ukupna ugovorena vrijednost bespovratnih sredstava]]+Ugovori_OPULJP[[#This Row],[Javni doprinos korisnika - HRK]]+Ugovori_OPULJP[[#This Row],[Privatni doprinos korisnika - HRK]]</f>
        <v>589746.92000000004</v>
      </c>
      <c r="U2984" s="17" t="s">
        <v>32</v>
      </c>
      <c r="V2984" s="17" t="s">
        <v>29</v>
      </c>
      <c r="W2984" s="41" t="s">
        <v>10390</v>
      </c>
      <c r="X2984" s="35" t="s">
        <v>10100</v>
      </c>
      <c r="Y2984" s="11"/>
    </row>
    <row r="2985" spans="1:25" ht="66.75" customHeight="1" x14ac:dyDescent="0.2">
      <c r="A2985" s="33" t="s">
        <v>10391</v>
      </c>
      <c r="B2985" s="34" t="s">
        <v>9914</v>
      </c>
      <c r="C2985" s="35" t="s">
        <v>10095</v>
      </c>
      <c r="D2985" s="35" t="s">
        <v>10359</v>
      </c>
      <c r="E2985" s="17" t="s">
        <v>231</v>
      </c>
      <c r="F2985" s="37" t="s">
        <v>10392</v>
      </c>
      <c r="G2985" s="37" t="s">
        <v>10393</v>
      </c>
      <c r="H2985" s="19">
        <v>43188</v>
      </c>
      <c r="I2985" s="19">
        <v>43737</v>
      </c>
      <c r="J2985" s="19" t="str">
        <f ca="1">IF(Ugovori_OPULJP[[#This Row],[DATUM ZAVRŠETKA OPERACIJE]]&lt;TODAY(),"završen","u provedbi")</f>
        <v>završen</v>
      </c>
      <c r="K2985" s="18" t="s">
        <v>30</v>
      </c>
      <c r="L2985" s="18" t="s">
        <v>31</v>
      </c>
      <c r="M2985" s="42">
        <v>0.85</v>
      </c>
      <c r="N2985" s="42">
        <v>0.15</v>
      </c>
      <c r="O2985" s="27">
        <f>Ugovori_OPULJP[[#This Row],[Bespovratna sredstva - Ukupno (EU+Nac) HRK
= Ukupna ugovorena vrijednost bespovratnih sredstava]]*Ugovori_OPULJP[[#This Row],[EU STOPA SUFINANCIRANJA %
EU CO-FINANCING RATE %]]</f>
        <v>1067434.1819999998</v>
      </c>
      <c r="P2985" s="27">
        <f>Ugovori_OPULJP[[#This Row],[Bespovratna sredstva - Ukupno (EU+Nac) HRK
= Ukupna ugovorena vrijednost bespovratnih sredstava]]*Ugovori_OPULJP[[#This Row],[STOPA NACIONALNOG SUFINANCIRANJA %]]</f>
        <v>188370.73799999998</v>
      </c>
      <c r="Q2985" s="27">
        <v>1255804.92</v>
      </c>
      <c r="R2985" s="27">
        <v>0</v>
      </c>
      <c r="S2985" s="27">
        <v>0</v>
      </c>
      <c r="T2985" s="20">
        <f>Ugovori_OPULJP[[#This Row],[Bespovratna sredstva - Ukupno (EU+Nac) HRK
= Ukupna ugovorena vrijednost bespovratnih sredstava]]+Ugovori_OPULJP[[#This Row],[Javni doprinos korisnika - HRK]]+Ugovori_OPULJP[[#This Row],[Privatni doprinos korisnika - HRK]]</f>
        <v>1255804.92</v>
      </c>
      <c r="U2985" s="17" t="s">
        <v>32</v>
      </c>
      <c r="V2985" s="17" t="s">
        <v>29</v>
      </c>
      <c r="W2985" s="41" t="s">
        <v>10394</v>
      </c>
      <c r="X2985" s="35" t="s">
        <v>10100</v>
      </c>
      <c r="Y2985" s="11"/>
    </row>
    <row r="2986" spans="1:25" ht="66.75" customHeight="1" x14ac:dyDescent="0.2">
      <c r="A2986" s="33" t="s">
        <v>10395</v>
      </c>
      <c r="B2986" s="34" t="s">
        <v>9914</v>
      </c>
      <c r="C2986" s="35" t="s">
        <v>10095</v>
      </c>
      <c r="D2986" s="35" t="s">
        <v>10359</v>
      </c>
      <c r="E2986" s="17" t="s">
        <v>231</v>
      </c>
      <c r="F2986" s="37" t="s">
        <v>10396</v>
      </c>
      <c r="G2986" s="37" t="s">
        <v>10397</v>
      </c>
      <c r="H2986" s="19">
        <v>43188</v>
      </c>
      <c r="I2986" s="19">
        <v>43919</v>
      </c>
      <c r="J2986" s="19" t="str">
        <f ca="1">IF(Ugovori_OPULJP[[#This Row],[DATUM ZAVRŠETKA OPERACIJE]]&lt;TODAY(),"završen","u provedbi")</f>
        <v>završen</v>
      </c>
      <c r="K2986" s="18" t="s">
        <v>30</v>
      </c>
      <c r="L2986" s="18" t="s">
        <v>31</v>
      </c>
      <c r="M2986" s="42">
        <v>0.85</v>
      </c>
      <c r="N2986" s="42">
        <v>0.15</v>
      </c>
      <c r="O2986" s="27">
        <f>Ugovori_OPULJP[[#This Row],[Bespovratna sredstva - Ukupno (EU+Nac) HRK
= Ukupna ugovorena vrijednost bespovratnih sredstava]]*Ugovori_OPULJP[[#This Row],[EU STOPA SUFINANCIRANJA %
EU CO-FINANCING RATE %]]</f>
        <v>1071270.5125</v>
      </c>
      <c r="P2986" s="27">
        <f>Ugovori_OPULJP[[#This Row],[Bespovratna sredstva - Ukupno (EU+Nac) HRK
= Ukupna ugovorena vrijednost bespovratnih sredstava]]*Ugovori_OPULJP[[#This Row],[STOPA NACIONALNOG SUFINANCIRANJA %]]</f>
        <v>189047.73749999999</v>
      </c>
      <c r="Q2986" s="27">
        <v>1260318.25</v>
      </c>
      <c r="R2986" s="27">
        <v>0</v>
      </c>
      <c r="S2986" s="27">
        <v>0</v>
      </c>
      <c r="T2986" s="20">
        <f>Ugovori_OPULJP[[#This Row],[Bespovratna sredstva - Ukupno (EU+Nac) HRK
= Ukupna ugovorena vrijednost bespovratnih sredstava]]+Ugovori_OPULJP[[#This Row],[Javni doprinos korisnika - HRK]]+Ugovori_OPULJP[[#This Row],[Privatni doprinos korisnika - HRK]]</f>
        <v>1260318.25</v>
      </c>
      <c r="U2986" s="17" t="s">
        <v>32</v>
      </c>
      <c r="V2986" s="17" t="s">
        <v>29</v>
      </c>
      <c r="W2986" s="41" t="s">
        <v>10398</v>
      </c>
      <c r="X2986" s="35" t="s">
        <v>10100</v>
      </c>
      <c r="Y2986" s="11"/>
    </row>
    <row r="2987" spans="1:25" ht="66.75" customHeight="1" x14ac:dyDescent="0.2">
      <c r="A2987" s="33" t="s">
        <v>10399</v>
      </c>
      <c r="B2987" s="34" t="s">
        <v>9914</v>
      </c>
      <c r="C2987" s="35" t="s">
        <v>10095</v>
      </c>
      <c r="D2987" s="35" t="s">
        <v>10359</v>
      </c>
      <c r="E2987" s="17" t="s">
        <v>231</v>
      </c>
      <c r="F2987" s="37" t="s">
        <v>10400</v>
      </c>
      <c r="G2987" s="37" t="s">
        <v>10401</v>
      </c>
      <c r="H2987" s="19">
        <v>43377</v>
      </c>
      <c r="I2987" s="19">
        <v>44016</v>
      </c>
      <c r="J2987" s="19" t="str">
        <f ca="1">IF(Ugovori_OPULJP[[#This Row],[DATUM ZAVRŠETKA OPERACIJE]]&lt;TODAY(),"završen","u provedbi")</f>
        <v>završen</v>
      </c>
      <c r="K2987" s="18" t="s">
        <v>198</v>
      </c>
      <c r="L2987" s="18" t="s">
        <v>198</v>
      </c>
      <c r="M2987" s="42">
        <v>0.85</v>
      </c>
      <c r="N2987" s="42">
        <v>0.15</v>
      </c>
      <c r="O2987" s="27">
        <f>Ugovori_OPULJP[[#This Row],[Bespovratna sredstva - Ukupno (EU+Nac) HRK
= Ukupna ugovorena vrijednost bespovratnih sredstava]]*Ugovori_OPULJP[[#This Row],[EU STOPA SUFINANCIRANJA %
EU CO-FINANCING RATE %]]</f>
        <v>383052.5</v>
      </c>
      <c r="P2987" s="27">
        <f>Ugovori_OPULJP[[#This Row],[Bespovratna sredstva - Ukupno (EU+Nac) HRK
= Ukupna ugovorena vrijednost bespovratnih sredstava]]*Ugovori_OPULJP[[#This Row],[STOPA NACIONALNOG SUFINANCIRANJA %]]</f>
        <v>67597.5</v>
      </c>
      <c r="Q2987" s="27">
        <v>450650</v>
      </c>
      <c r="R2987" s="27">
        <v>0</v>
      </c>
      <c r="S2987" s="27">
        <v>0</v>
      </c>
      <c r="T2987" s="20">
        <f>Ugovori_OPULJP[[#This Row],[Bespovratna sredstva - Ukupno (EU+Nac) HRK
= Ukupna ugovorena vrijednost bespovratnih sredstava]]+Ugovori_OPULJP[[#This Row],[Javni doprinos korisnika - HRK]]+Ugovori_OPULJP[[#This Row],[Privatni doprinos korisnika - HRK]]</f>
        <v>450650</v>
      </c>
      <c r="U2987" s="17" t="s">
        <v>32</v>
      </c>
      <c r="V2987" s="17" t="s">
        <v>29</v>
      </c>
      <c r="W2987" s="41" t="s">
        <v>10402</v>
      </c>
      <c r="X2987" s="35" t="s">
        <v>10100</v>
      </c>
      <c r="Y2987" s="11"/>
    </row>
    <row r="2988" spans="1:25" ht="66.75" customHeight="1" x14ac:dyDescent="0.2">
      <c r="A2988" s="33" t="s">
        <v>10403</v>
      </c>
      <c r="B2988" s="34" t="s">
        <v>9914</v>
      </c>
      <c r="C2988" s="35" t="s">
        <v>10095</v>
      </c>
      <c r="D2988" s="35" t="s">
        <v>10359</v>
      </c>
      <c r="E2988" s="17" t="s">
        <v>231</v>
      </c>
      <c r="F2988" s="37" t="s">
        <v>10404</v>
      </c>
      <c r="G2988" s="37" t="s">
        <v>10405</v>
      </c>
      <c r="H2988" s="19">
        <v>43370</v>
      </c>
      <c r="I2988" s="19">
        <v>44009</v>
      </c>
      <c r="J2988" s="19" t="str">
        <f ca="1">IF(Ugovori_OPULJP[[#This Row],[DATUM ZAVRŠETKA OPERACIJE]]&lt;TODAY(),"završen","u provedbi")</f>
        <v>završen</v>
      </c>
      <c r="K2988" s="18" t="s">
        <v>30</v>
      </c>
      <c r="L2988" s="18" t="s">
        <v>31</v>
      </c>
      <c r="M2988" s="42">
        <v>0.85</v>
      </c>
      <c r="N2988" s="42">
        <v>0.15</v>
      </c>
      <c r="O2988" s="27">
        <f>Ugovori_OPULJP[[#This Row],[Bespovratna sredstva - Ukupno (EU+Nac) HRK
= Ukupna ugovorena vrijednost bespovratnih sredstava]]*Ugovori_OPULJP[[#This Row],[EU STOPA SUFINANCIRANJA %
EU CO-FINANCING RATE %]]</f>
        <v>1203345</v>
      </c>
      <c r="P2988" s="27">
        <f>Ugovori_OPULJP[[#This Row],[Bespovratna sredstva - Ukupno (EU+Nac) HRK
= Ukupna ugovorena vrijednost bespovratnih sredstava]]*Ugovori_OPULJP[[#This Row],[STOPA NACIONALNOG SUFINANCIRANJA %]]</f>
        <v>212355</v>
      </c>
      <c r="Q2988" s="27">
        <v>1415700</v>
      </c>
      <c r="R2988" s="27">
        <v>0</v>
      </c>
      <c r="S2988" s="27">
        <v>0</v>
      </c>
      <c r="T2988" s="20">
        <f>Ugovori_OPULJP[[#This Row],[Bespovratna sredstva - Ukupno (EU+Nac) HRK
= Ukupna ugovorena vrijednost bespovratnih sredstava]]+Ugovori_OPULJP[[#This Row],[Javni doprinos korisnika - HRK]]+Ugovori_OPULJP[[#This Row],[Privatni doprinos korisnika - HRK]]</f>
        <v>1415700</v>
      </c>
      <c r="U2988" s="17" t="s">
        <v>32</v>
      </c>
      <c r="V2988" s="17" t="s">
        <v>29</v>
      </c>
      <c r="W2988" s="41" t="s">
        <v>10406</v>
      </c>
      <c r="X2988" s="35" t="s">
        <v>10100</v>
      </c>
      <c r="Y2988" s="11"/>
    </row>
    <row r="2989" spans="1:25" ht="66.75" customHeight="1" x14ac:dyDescent="0.2">
      <c r="A2989" s="33" t="s">
        <v>10407</v>
      </c>
      <c r="B2989" s="34" t="s">
        <v>9914</v>
      </c>
      <c r="C2989" s="35" t="s">
        <v>10095</v>
      </c>
      <c r="D2989" s="35" t="s">
        <v>10359</v>
      </c>
      <c r="E2989" s="17" t="s">
        <v>231</v>
      </c>
      <c r="F2989" s="37" t="s">
        <v>10408</v>
      </c>
      <c r="G2989" s="37" t="s">
        <v>10409</v>
      </c>
      <c r="H2989" s="19">
        <v>43188</v>
      </c>
      <c r="I2989" s="19">
        <v>43737</v>
      </c>
      <c r="J2989" s="19" t="str">
        <f ca="1">IF(Ugovori_OPULJP[[#This Row],[DATUM ZAVRŠETKA OPERACIJE]]&lt;TODAY(),"završen","u provedbi")</f>
        <v>završen</v>
      </c>
      <c r="K2989" s="18" t="s">
        <v>320</v>
      </c>
      <c r="L2989" s="18" t="s">
        <v>320</v>
      </c>
      <c r="M2989" s="42">
        <v>0.85</v>
      </c>
      <c r="N2989" s="42">
        <v>0.15</v>
      </c>
      <c r="O2989" s="27">
        <f>Ugovori_OPULJP[[#This Row],[Bespovratna sredstva - Ukupno (EU+Nac) HRK
= Ukupna ugovorena vrijednost bespovratnih sredstava]]*Ugovori_OPULJP[[#This Row],[EU STOPA SUFINANCIRANJA %
EU CO-FINANCING RATE %]]</f>
        <v>818480.21499999997</v>
      </c>
      <c r="P2989" s="27">
        <f>Ugovori_OPULJP[[#This Row],[Bespovratna sredstva - Ukupno (EU+Nac) HRK
= Ukupna ugovorena vrijednost bespovratnih sredstava]]*Ugovori_OPULJP[[#This Row],[STOPA NACIONALNOG SUFINANCIRANJA %]]</f>
        <v>144437.685</v>
      </c>
      <c r="Q2989" s="27">
        <v>962917.9</v>
      </c>
      <c r="R2989" s="27">
        <v>0</v>
      </c>
      <c r="S2989" s="27">
        <v>0</v>
      </c>
      <c r="T2989" s="20">
        <f>Ugovori_OPULJP[[#This Row],[Bespovratna sredstva - Ukupno (EU+Nac) HRK
= Ukupna ugovorena vrijednost bespovratnih sredstava]]+Ugovori_OPULJP[[#This Row],[Javni doprinos korisnika - HRK]]+Ugovori_OPULJP[[#This Row],[Privatni doprinos korisnika - HRK]]</f>
        <v>962917.9</v>
      </c>
      <c r="U2989" s="17" t="s">
        <v>32</v>
      </c>
      <c r="V2989" s="17" t="s">
        <v>29</v>
      </c>
      <c r="W2989" s="41" t="s">
        <v>10410</v>
      </c>
      <c r="X2989" s="35" t="s">
        <v>10100</v>
      </c>
      <c r="Y2989" s="11"/>
    </row>
    <row r="2990" spans="1:25" ht="66.75" customHeight="1" x14ac:dyDescent="0.2">
      <c r="A2990" s="33" t="s">
        <v>10411</v>
      </c>
      <c r="B2990" s="34" t="s">
        <v>9914</v>
      </c>
      <c r="C2990" s="35" t="s">
        <v>10095</v>
      </c>
      <c r="D2990" s="35" t="s">
        <v>10359</v>
      </c>
      <c r="E2990" s="17" t="s">
        <v>231</v>
      </c>
      <c r="F2990" s="37" t="s">
        <v>10412</v>
      </c>
      <c r="G2990" s="37" t="s">
        <v>10413</v>
      </c>
      <c r="H2990" s="19">
        <v>43188</v>
      </c>
      <c r="I2990" s="19">
        <v>43798</v>
      </c>
      <c r="J2990" s="19" t="str">
        <f ca="1">IF(Ugovori_OPULJP[[#This Row],[DATUM ZAVRŠETKA OPERACIJE]]&lt;TODAY(),"završen","u provedbi")</f>
        <v>završen</v>
      </c>
      <c r="K2990" s="18" t="s">
        <v>30</v>
      </c>
      <c r="L2990" s="18" t="s">
        <v>31</v>
      </c>
      <c r="M2990" s="42">
        <v>0.85</v>
      </c>
      <c r="N2990" s="42">
        <v>0.15</v>
      </c>
      <c r="O2990" s="27">
        <f>Ugovori_OPULJP[[#This Row],[Bespovratna sredstva - Ukupno (EU+Nac) HRK
= Ukupna ugovorena vrijednost bespovratnih sredstava]]*Ugovori_OPULJP[[#This Row],[EU STOPA SUFINANCIRANJA %
EU CO-FINANCING RATE %]]</f>
        <v>1227013.5984999998</v>
      </c>
      <c r="P2990" s="27">
        <f>Ugovori_OPULJP[[#This Row],[Bespovratna sredstva - Ukupno (EU+Nac) HRK
= Ukupna ugovorena vrijednost bespovratnih sredstava]]*Ugovori_OPULJP[[#This Row],[STOPA NACIONALNOG SUFINANCIRANJA %]]</f>
        <v>216531.81149999998</v>
      </c>
      <c r="Q2990" s="27">
        <v>1443545.41</v>
      </c>
      <c r="R2990" s="27">
        <v>0</v>
      </c>
      <c r="S2990" s="27">
        <v>0</v>
      </c>
      <c r="T2990" s="20">
        <f>Ugovori_OPULJP[[#This Row],[Bespovratna sredstva - Ukupno (EU+Nac) HRK
= Ukupna ugovorena vrijednost bespovratnih sredstava]]+Ugovori_OPULJP[[#This Row],[Javni doprinos korisnika - HRK]]+Ugovori_OPULJP[[#This Row],[Privatni doprinos korisnika - HRK]]</f>
        <v>1443545.41</v>
      </c>
      <c r="U2990" s="17" t="s">
        <v>32</v>
      </c>
      <c r="V2990" s="17" t="s">
        <v>29</v>
      </c>
      <c r="W2990" s="41" t="s">
        <v>10414</v>
      </c>
      <c r="X2990" s="35" t="s">
        <v>10100</v>
      </c>
      <c r="Y2990" s="11"/>
    </row>
    <row r="2991" spans="1:25" ht="66.75" customHeight="1" x14ac:dyDescent="0.2">
      <c r="A2991" s="33" t="s">
        <v>10415</v>
      </c>
      <c r="B2991" s="34" t="s">
        <v>9914</v>
      </c>
      <c r="C2991" s="35" t="s">
        <v>10095</v>
      </c>
      <c r="D2991" s="35" t="s">
        <v>10359</v>
      </c>
      <c r="E2991" s="17" t="s">
        <v>231</v>
      </c>
      <c r="F2991" s="37" t="s">
        <v>10416</v>
      </c>
      <c r="G2991" s="37" t="s">
        <v>10417</v>
      </c>
      <c r="H2991" s="19">
        <v>43370</v>
      </c>
      <c r="I2991" s="19">
        <v>43857</v>
      </c>
      <c r="J2991" s="19" t="str">
        <f ca="1">IF(Ugovori_OPULJP[[#This Row],[DATUM ZAVRŠETKA OPERACIJE]]&lt;TODAY(),"završen","u provedbi")</f>
        <v>završen</v>
      </c>
      <c r="K2991" s="18" t="s">
        <v>10418</v>
      </c>
      <c r="L2991" s="18" t="s">
        <v>31</v>
      </c>
      <c r="M2991" s="42">
        <v>0.85</v>
      </c>
      <c r="N2991" s="42">
        <v>0.15</v>
      </c>
      <c r="O2991" s="27">
        <f>Ugovori_OPULJP[[#This Row],[Bespovratna sredstva - Ukupno (EU+Nac) HRK
= Ukupna ugovorena vrijednost bespovratnih sredstava]]*Ugovori_OPULJP[[#This Row],[EU STOPA SUFINANCIRANJA %
EU CO-FINANCING RATE %]]</f>
        <v>969681.55550000002</v>
      </c>
      <c r="P2991" s="27">
        <f>Ugovori_OPULJP[[#This Row],[Bespovratna sredstva - Ukupno (EU+Nac) HRK
= Ukupna ugovorena vrijednost bespovratnih sredstava]]*Ugovori_OPULJP[[#This Row],[STOPA NACIONALNOG SUFINANCIRANJA %]]</f>
        <v>171120.2745</v>
      </c>
      <c r="Q2991" s="27">
        <v>1140801.83</v>
      </c>
      <c r="R2991" s="27">
        <v>0</v>
      </c>
      <c r="S2991" s="27">
        <v>0</v>
      </c>
      <c r="T2991" s="20">
        <f>Ugovori_OPULJP[[#This Row],[Bespovratna sredstva - Ukupno (EU+Nac) HRK
= Ukupna ugovorena vrijednost bespovratnih sredstava]]+Ugovori_OPULJP[[#This Row],[Javni doprinos korisnika - HRK]]+Ugovori_OPULJP[[#This Row],[Privatni doprinos korisnika - HRK]]</f>
        <v>1140801.83</v>
      </c>
      <c r="U2991" s="17" t="s">
        <v>32</v>
      </c>
      <c r="V2991" s="17" t="s">
        <v>29</v>
      </c>
      <c r="W2991" s="41" t="s">
        <v>10419</v>
      </c>
      <c r="X2991" s="35" t="s">
        <v>10100</v>
      </c>
      <c r="Y2991" s="11"/>
    </row>
    <row r="2992" spans="1:25" ht="66.75" customHeight="1" x14ac:dyDescent="0.2">
      <c r="A2992" s="33" t="s">
        <v>10420</v>
      </c>
      <c r="B2992" s="34" t="s">
        <v>9914</v>
      </c>
      <c r="C2992" s="35" t="s">
        <v>10095</v>
      </c>
      <c r="D2992" s="35" t="s">
        <v>10359</v>
      </c>
      <c r="E2992" s="17" t="s">
        <v>231</v>
      </c>
      <c r="F2992" s="37" t="s">
        <v>10421</v>
      </c>
      <c r="G2992" s="37" t="s">
        <v>10422</v>
      </c>
      <c r="H2992" s="19">
        <v>43377</v>
      </c>
      <c r="I2992" s="19">
        <v>44016</v>
      </c>
      <c r="J2992" s="19" t="str">
        <f ca="1">IF(Ugovori_OPULJP[[#This Row],[DATUM ZAVRŠETKA OPERACIJE]]&lt;TODAY(),"završen","u provedbi")</f>
        <v>završen</v>
      </c>
      <c r="K2992" s="18" t="s">
        <v>10423</v>
      </c>
      <c r="L2992" s="18" t="s">
        <v>31</v>
      </c>
      <c r="M2992" s="42">
        <v>0.85</v>
      </c>
      <c r="N2992" s="42">
        <v>0.15</v>
      </c>
      <c r="O2992" s="27">
        <f>Ugovori_OPULJP[[#This Row],[Bespovratna sredstva - Ukupno (EU+Nac) HRK
= Ukupna ugovorena vrijednost bespovratnih sredstava]]*Ugovori_OPULJP[[#This Row],[EU STOPA SUFINANCIRANJA %
EU CO-FINANCING RATE %]]</f>
        <v>1218448.1229999999</v>
      </c>
      <c r="P2992" s="27">
        <f>Ugovori_OPULJP[[#This Row],[Bespovratna sredstva - Ukupno (EU+Nac) HRK
= Ukupna ugovorena vrijednost bespovratnih sredstava]]*Ugovori_OPULJP[[#This Row],[STOPA NACIONALNOG SUFINANCIRANJA %]]</f>
        <v>215020.25699999998</v>
      </c>
      <c r="Q2992" s="27">
        <v>1433468.38</v>
      </c>
      <c r="R2992" s="27">
        <v>0</v>
      </c>
      <c r="S2992" s="27">
        <v>0</v>
      </c>
      <c r="T2992" s="20">
        <f>Ugovori_OPULJP[[#This Row],[Bespovratna sredstva - Ukupno (EU+Nac) HRK
= Ukupna ugovorena vrijednost bespovratnih sredstava]]+Ugovori_OPULJP[[#This Row],[Javni doprinos korisnika - HRK]]+Ugovori_OPULJP[[#This Row],[Privatni doprinos korisnika - HRK]]</f>
        <v>1433468.38</v>
      </c>
      <c r="U2992" s="17" t="s">
        <v>32</v>
      </c>
      <c r="V2992" s="17" t="s">
        <v>29</v>
      </c>
      <c r="W2992" s="41" t="s">
        <v>10424</v>
      </c>
      <c r="X2992" s="35" t="s">
        <v>10100</v>
      </c>
      <c r="Y2992" s="11"/>
    </row>
    <row r="2993" spans="1:25" ht="66.75" customHeight="1" x14ac:dyDescent="0.2">
      <c r="A2993" s="33" t="s">
        <v>10425</v>
      </c>
      <c r="B2993" s="34" t="s">
        <v>9914</v>
      </c>
      <c r="C2993" s="35" t="s">
        <v>10095</v>
      </c>
      <c r="D2993" s="35" t="s">
        <v>10359</v>
      </c>
      <c r="E2993" s="17" t="s">
        <v>231</v>
      </c>
      <c r="F2993" s="37" t="s">
        <v>10426</v>
      </c>
      <c r="G2993" s="37" t="s">
        <v>10427</v>
      </c>
      <c r="H2993" s="19">
        <v>43189</v>
      </c>
      <c r="I2993" s="19">
        <v>43768</v>
      </c>
      <c r="J2993" s="19" t="str">
        <f ca="1">IF(Ugovori_OPULJP[[#This Row],[DATUM ZAVRŠETKA OPERACIJE]]&lt;TODAY(),"završen","u provedbi")</f>
        <v>završen</v>
      </c>
      <c r="K2993" s="18" t="s">
        <v>30</v>
      </c>
      <c r="L2993" s="18" t="s">
        <v>31</v>
      </c>
      <c r="M2993" s="42">
        <v>0.85</v>
      </c>
      <c r="N2993" s="42">
        <v>0.15</v>
      </c>
      <c r="O2993" s="27">
        <f>Ugovori_OPULJP[[#This Row],[Bespovratna sredstva - Ukupno (EU+Nac) HRK
= Ukupna ugovorena vrijednost bespovratnih sredstava]]*Ugovori_OPULJP[[#This Row],[EU STOPA SUFINANCIRANJA %
EU CO-FINANCING RATE %]]</f>
        <v>793451.02150000003</v>
      </c>
      <c r="P2993" s="27">
        <f>Ugovori_OPULJP[[#This Row],[Bespovratna sredstva - Ukupno (EU+Nac) HRK
= Ukupna ugovorena vrijednost bespovratnih sredstava]]*Ugovori_OPULJP[[#This Row],[STOPA NACIONALNOG SUFINANCIRANJA %]]</f>
        <v>140020.76850000001</v>
      </c>
      <c r="Q2993" s="27">
        <v>933471.79</v>
      </c>
      <c r="R2993" s="27">
        <v>0</v>
      </c>
      <c r="S2993" s="27">
        <v>0</v>
      </c>
      <c r="T2993" s="20">
        <f>Ugovori_OPULJP[[#This Row],[Bespovratna sredstva - Ukupno (EU+Nac) HRK
= Ukupna ugovorena vrijednost bespovratnih sredstava]]+Ugovori_OPULJP[[#This Row],[Javni doprinos korisnika - HRK]]+Ugovori_OPULJP[[#This Row],[Privatni doprinos korisnika - HRK]]</f>
        <v>933471.79</v>
      </c>
      <c r="U2993" s="17" t="s">
        <v>32</v>
      </c>
      <c r="V2993" s="17" t="s">
        <v>29</v>
      </c>
      <c r="W2993" s="41" t="s">
        <v>10428</v>
      </c>
      <c r="X2993" s="35" t="s">
        <v>10100</v>
      </c>
      <c r="Y2993" s="11"/>
    </row>
    <row r="2994" spans="1:25" ht="66.75" customHeight="1" x14ac:dyDescent="0.2">
      <c r="A2994" s="33" t="s">
        <v>10429</v>
      </c>
      <c r="B2994" s="34" t="s">
        <v>9914</v>
      </c>
      <c r="C2994" s="35" t="s">
        <v>10095</v>
      </c>
      <c r="D2994" s="35" t="s">
        <v>10359</v>
      </c>
      <c r="E2994" s="17" t="s">
        <v>231</v>
      </c>
      <c r="F2994" s="37" t="s">
        <v>10430</v>
      </c>
      <c r="G2994" s="37" t="s">
        <v>10431</v>
      </c>
      <c r="H2994" s="19">
        <v>43370</v>
      </c>
      <c r="I2994" s="19">
        <v>44009</v>
      </c>
      <c r="J2994" s="19" t="str">
        <f ca="1">IF(Ugovori_OPULJP[[#This Row],[DATUM ZAVRŠETKA OPERACIJE]]&lt;TODAY(),"završen","u provedbi")</f>
        <v>završen</v>
      </c>
      <c r="K2994" s="18" t="s">
        <v>10432</v>
      </c>
      <c r="L2994" s="18" t="s">
        <v>31</v>
      </c>
      <c r="M2994" s="42">
        <v>0.85</v>
      </c>
      <c r="N2994" s="42">
        <v>0.15</v>
      </c>
      <c r="O2994" s="27">
        <f>Ugovori_OPULJP[[#This Row],[Bespovratna sredstva - Ukupno (EU+Nac) HRK
= Ukupna ugovorena vrijednost bespovratnih sredstava]]*Ugovori_OPULJP[[#This Row],[EU STOPA SUFINANCIRANJA %
EU CO-FINANCING RATE %]]</f>
        <v>870224.88299999991</v>
      </c>
      <c r="P2994" s="27">
        <f>Ugovori_OPULJP[[#This Row],[Bespovratna sredstva - Ukupno (EU+Nac) HRK
= Ukupna ugovorena vrijednost bespovratnih sredstava]]*Ugovori_OPULJP[[#This Row],[STOPA NACIONALNOG SUFINANCIRANJA %]]</f>
        <v>153569.09699999998</v>
      </c>
      <c r="Q2994" s="27">
        <v>1023793.98</v>
      </c>
      <c r="R2994" s="27">
        <v>0</v>
      </c>
      <c r="S2994" s="27">
        <v>0</v>
      </c>
      <c r="T2994" s="20">
        <f>Ugovori_OPULJP[[#This Row],[Bespovratna sredstva - Ukupno (EU+Nac) HRK
= Ukupna ugovorena vrijednost bespovratnih sredstava]]+Ugovori_OPULJP[[#This Row],[Javni doprinos korisnika - HRK]]+Ugovori_OPULJP[[#This Row],[Privatni doprinos korisnika - HRK]]</f>
        <v>1023793.98</v>
      </c>
      <c r="U2994" s="17" t="s">
        <v>32</v>
      </c>
      <c r="V2994" s="17" t="s">
        <v>29</v>
      </c>
      <c r="W2994" s="41" t="s">
        <v>10433</v>
      </c>
      <c r="X2994" s="35" t="s">
        <v>10100</v>
      </c>
      <c r="Y2994" s="11"/>
    </row>
    <row r="2995" spans="1:25" ht="66.75" customHeight="1" x14ac:dyDescent="0.2">
      <c r="A2995" s="33" t="s">
        <v>10434</v>
      </c>
      <c r="B2995" s="34" t="s">
        <v>9914</v>
      </c>
      <c r="C2995" s="35" t="s">
        <v>10095</v>
      </c>
      <c r="D2995" s="35" t="s">
        <v>10359</v>
      </c>
      <c r="E2995" s="17" t="s">
        <v>231</v>
      </c>
      <c r="F2995" s="37" t="s">
        <v>10435</v>
      </c>
      <c r="G2995" s="37" t="s">
        <v>10436</v>
      </c>
      <c r="H2995" s="19">
        <v>43188</v>
      </c>
      <c r="I2995" s="19">
        <v>43798</v>
      </c>
      <c r="J2995" s="19" t="str">
        <f ca="1">IF(Ugovori_OPULJP[[#This Row],[DATUM ZAVRŠETKA OPERACIJE]]&lt;TODAY(),"završen","u provedbi")</f>
        <v>završen</v>
      </c>
      <c r="K2995" s="18" t="s">
        <v>30</v>
      </c>
      <c r="L2995" s="18" t="s">
        <v>31</v>
      </c>
      <c r="M2995" s="42">
        <v>0.85</v>
      </c>
      <c r="N2995" s="42">
        <v>0.15</v>
      </c>
      <c r="O2995" s="27">
        <f>Ugovori_OPULJP[[#This Row],[Bespovratna sredstva - Ukupno (EU+Nac) HRK
= Ukupna ugovorena vrijednost bespovratnih sredstava]]*Ugovori_OPULJP[[#This Row],[EU STOPA SUFINANCIRANJA %
EU CO-FINANCING RATE %]]</f>
        <v>1039012.3665</v>
      </c>
      <c r="P2995" s="27">
        <f>Ugovori_OPULJP[[#This Row],[Bespovratna sredstva - Ukupno (EU+Nac) HRK
= Ukupna ugovorena vrijednost bespovratnih sredstava]]*Ugovori_OPULJP[[#This Row],[STOPA NACIONALNOG SUFINANCIRANJA %]]</f>
        <v>183355.12349999999</v>
      </c>
      <c r="Q2995" s="27">
        <v>1222367.49</v>
      </c>
      <c r="R2995" s="27">
        <v>0</v>
      </c>
      <c r="S2995" s="27">
        <v>0</v>
      </c>
      <c r="T2995" s="20">
        <f>Ugovori_OPULJP[[#This Row],[Bespovratna sredstva - Ukupno (EU+Nac) HRK
= Ukupna ugovorena vrijednost bespovratnih sredstava]]+Ugovori_OPULJP[[#This Row],[Javni doprinos korisnika - HRK]]+Ugovori_OPULJP[[#This Row],[Privatni doprinos korisnika - HRK]]</f>
        <v>1222367.49</v>
      </c>
      <c r="U2995" s="17" t="s">
        <v>32</v>
      </c>
      <c r="V2995" s="17" t="s">
        <v>29</v>
      </c>
      <c r="W2995" s="41" t="s">
        <v>10437</v>
      </c>
      <c r="X2995" s="35" t="s">
        <v>10100</v>
      </c>
      <c r="Y2995" s="11"/>
    </row>
    <row r="2996" spans="1:25" ht="66.75" customHeight="1" x14ac:dyDescent="0.2">
      <c r="A2996" s="33" t="s">
        <v>10438</v>
      </c>
      <c r="B2996" s="34" t="s">
        <v>9914</v>
      </c>
      <c r="C2996" s="35" t="s">
        <v>10095</v>
      </c>
      <c r="D2996" s="35" t="s">
        <v>10359</v>
      </c>
      <c r="E2996" s="17" t="s">
        <v>231</v>
      </c>
      <c r="F2996" s="37" t="s">
        <v>10439</v>
      </c>
      <c r="G2996" s="37" t="s">
        <v>3185</v>
      </c>
      <c r="H2996" s="19">
        <v>43385</v>
      </c>
      <c r="I2996" s="19">
        <v>44055</v>
      </c>
      <c r="J2996" s="19" t="str">
        <f ca="1">IF(Ugovori_OPULJP[[#This Row],[DATUM ZAVRŠETKA OPERACIJE]]&lt;TODAY(),"završen","u provedbi")</f>
        <v>završen</v>
      </c>
      <c r="K2996" s="18" t="s">
        <v>2414</v>
      </c>
      <c r="L2996" s="18" t="s">
        <v>31</v>
      </c>
      <c r="M2996" s="42">
        <v>0.85</v>
      </c>
      <c r="N2996" s="42">
        <v>0.15</v>
      </c>
      <c r="O2996" s="27">
        <f>Ugovori_OPULJP[[#This Row],[Bespovratna sredstva - Ukupno (EU+Nac) HRK
= Ukupna ugovorena vrijednost bespovratnih sredstava]]*Ugovori_OPULJP[[#This Row],[EU STOPA SUFINANCIRANJA %
EU CO-FINANCING RATE %]]</f>
        <v>502376.80050000001</v>
      </c>
      <c r="P2996" s="27">
        <f>Ugovori_OPULJP[[#This Row],[Bespovratna sredstva - Ukupno (EU+Nac) HRK
= Ukupna ugovorena vrijednost bespovratnih sredstava]]*Ugovori_OPULJP[[#This Row],[STOPA NACIONALNOG SUFINANCIRANJA %]]</f>
        <v>88654.729500000001</v>
      </c>
      <c r="Q2996" s="27">
        <v>591031.53</v>
      </c>
      <c r="R2996" s="27">
        <v>0</v>
      </c>
      <c r="S2996" s="27">
        <v>0</v>
      </c>
      <c r="T2996" s="20">
        <f>Ugovori_OPULJP[[#This Row],[Bespovratna sredstva - Ukupno (EU+Nac) HRK
= Ukupna ugovorena vrijednost bespovratnih sredstava]]+Ugovori_OPULJP[[#This Row],[Javni doprinos korisnika - HRK]]+Ugovori_OPULJP[[#This Row],[Privatni doprinos korisnika - HRK]]</f>
        <v>591031.53</v>
      </c>
      <c r="U2996" s="17" t="s">
        <v>32</v>
      </c>
      <c r="V2996" s="17" t="s">
        <v>29</v>
      </c>
      <c r="W2996" s="41" t="s">
        <v>10440</v>
      </c>
      <c r="X2996" s="35" t="s">
        <v>10100</v>
      </c>
      <c r="Y2996" s="11"/>
    </row>
    <row r="2997" spans="1:25" ht="66.75" customHeight="1" x14ac:dyDescent="0.2">
      <c r="A2997" s="33" t="s">
        <v>10441</v>
      </c>
      <c r="B2997" s="34" t="s">
        <v>9914</v>
      </c>
      <c r="C2997" s="35" t="s">
        <v>10095</v>
      </c>
      <c r="D2997" s="35" t="s">
        <v>10359</v>
      </c>
      <c r="E2997" s="17" t="s">
        <v>231</v>
      </c>
      <c r="F2997" s="37" t="s">
        <v>10442</v>
      </c>
      <c r="G2997" s="37" t="s">
        <v>10443</v>
      </c>
      <c r="H2997" s="19">
        <v>43188</v>
      </c>
      <c r="I2997" s="19">
        <v>43737</v>
      </c>
      <c r="J2997" s="19" t="str">
        <f ca="1">IF(Ugovori_OPULJP[[#This Row],[DATUM ZAVRŠETKA OPERACIJE]]&lt;TODAY(),"završen","u provedbi")</f>
        <v>završen</v>
      </c>
      <c r="K2997" s="18" t="s">
        <v>30</v>
      </c>
      <c r="L2997" s="18" t="s">
        <v>31</v>
      </c>
      <c r="M2997" s="42">
        <v>0.85</v>
      </c>
      <c r="N2997" s="42">
        <v>0.15</v>
      </c>
      <c r="O2997" s="27">
        <f>Ugovori_OPULJP[[#This Row],[Bespovratna sredstva - Ukupno (EU+Nac) HRK
= Ukupna ugovorena vrijednost bespovratnih sredstava]]*Ugovori_OPULJP[[#This Row],[EU STOPA SUFINANCIRANJA %
EU CO-FINANCING RATE %]]</f>
        <v>724668.21399999992</v>
      </c>
      <c r="P2997" s="27">
        <f>Ugovori_OPULJP[[#This Row],[Bespovratna sredstva - Ukupno (EU+Nac) HRK
= Ukupna ugovorena vrijednost bespovratnih sredstava]]*Ugovori_OPULJP[[#This Row],[STOPA NACIONALNOG SUFINANCIRANJA %]]</f>
        <v>127882.62599999999</v>
      </c>
      <c r="Q2997" s="27">
        <v>852550.84</v>
      </c>
      <c r="R2997" s="27">
        <v>0</v>
      </c>
      <c r="S2997" s="27">
        <v>0</v>
      </c>
      <c r="T2997" s="20">
        <f>Ugovori_OPULJP[[#This Row],[Bespovratna sredstva - Ukupno (EU+Nac) HRK
= Ukupna ugovorena vrijednost bespovratnih sredstava]]+Ugovori_OPULJP[[#This Row],[Javni doprinos korisnika - HRK]]+Ugovori_OPULJP[[#This Row],[Privatni doprinos korisnika - HRK]]</f>
        <v>852550.84</v>
      </c>
      <c r="U2997" s="17" t="s">
        <v>32</v>
      </c>
      <c r="V2997" s="17" t="s">
        <v>29</v>
      </c>
      <c r="W2997" s="41" t="s">
        <v>10444</v>
      </c>
      <c r="X2997" s="35" t="s">
        <v>10100</v>
      </c>
      <c r="Y2997" s="11"/>
    </row>
    <row r="2998" spans="1:25" ht="66.75" customHeight="1" x14ac:dyDescent="0.2">
      <c r="A2998" s="33" t="s">
        <v>10445</v>
      </c>
      <c r="B2998" s="34" t="s">
        <v>9914</v>
      </c>
      <c r="C2998" s="35" t="s">
        <v>10095</v>
      </c>
      <c r="D2998" s="35" t="s">
        <v>10359</v>
      </c>
      <c r="E2998" s="17" t="s">
        <v>231</v>
      </c>
      <c r="F2998" s="37" t="s">
        <v>12959</v>
      </c>
      <c r="G2998" s="37" t="s">
        <v>10446</v>
      </c>
      <c r="H2998" s="19">
        <v>43377</v>
      </c>
      <c r="I2998" s="19">
        <v>44016</v>
      </c>
      <c r="J2998" s="19" t="str">
        <f ca="1">IF(Ugovori_OPULJP[[#This Row],[DATUM ZAVRŠETKA OPERACIJE]]&lt;TODAY(),"završen","u provedbi")</f>
        <v>završen</v>
      </c>
      <c r="K2998" s="18" t="s">
        <v>10447</v>
      </c>
      <c r="L2998" s="18" t="s">
        <v>128</v>
      </c>
      <c r="M2998" s="42">
        <v>0.85</v>
      </c>
      <c r="N2998" s="42">
        <v>0.15</v>
      </c>
      <c r="O2998" s="27">
        <f>Ugovori_OPULJP[[#This Row],[Bespovratna sredstva - Ukupno (EU+Nac) HRK
= Ukupna ugovorena vrijednost bespovratnih sredstava]]*Ugovori_OPULJP[[#This Row],[EU STOPA SUFINANCIRANJA %
EU CO-FINANCING RATE %]]</f>
        <v>509562.69199999998</v>
      </c>
      <c r="P2998" s="27">
        <f>Ugovori_OPULJP[[#This Row],[Bespovratna sredstva - Ukupno (EU+Nac) HRK
= Ukupna ugovorena vrijednost bespovratnih sredstava]]*Ugovori_OPULJP[[#This Row],[STOPA NACIONALNOG SUFINANCIRANJA %]]</f>
        <v>89922.827999999994</v>
      </c>
      <c r="Q2998" s="27">
        <v>599485.52</v>
      </c>
      <c r="R2998" s="27">
        <v>0</v>
      </c>
      <c r="S2998" s="27">
        <v>0</v>
      </c>
      <c r="T2998" s="20">
        <f>Ugovori_OPULJP[[#This Row],[Bespovratna sredstva - Ukupno (EU+Nac) HRK
= Ukupna ugovorena vrijednost bespovratnih sredstava]]+Ugovori_OPULJP[[#This Row],[Javni doprinos korisnika - HRK]]+Ugovori_OPULJP[[#This Row],[Privatni doprinos korisnika - HRK]]</f>
        <v>599485.52</v>
      </c>
      <c r="U2998" s="17" t="s">
        <v>32</v>
      </c>
      <c r="V2998" s="17" t="s">
        <v>29</v>
      </c>
      <c r="W2998" s="41" t="s">
        <v>10448</v>
      </c>
      <c r="X2998" s="35" t="s">
        <v>10100</v>
      </c>
      <c r="Y2998" s="11"/>
    </row>
    <row r="2999" spans="1:25" ht="66.75" customHeight="1" x14ac:dyDescent="0.2">
      <c r="A2999" s="33" t="s">
        <v>10449</v>
      </c>
      <c r="B2999" s="34" t="s">
        <v>9914</v>
      </c>
      <c r="C2999" s="35" t="s">
        <v>10095</v>
      </c>
      <c r="D2999" s="35" t="s">
        <v>10359</v>
      </c>
      <c r="E2999" s="17" t="s">
        <v>231</v>
      </c>
      <c r="F2999" s="37" t="s">
        <v>10450</v>
      </c>
      <c r="G2999" s="23" t="s">
        <v>1432</v>
      </c>
      <c r="H2999" s="19">
        <v>43188</v>
      </c>
      <c r="I2999" s="19">
        <v>43737</v>
      </c>
      <c r="J2999" s="19" t="str">
        <f ca="1">IF(Ugovori_OPULJP[[#This Row],[DATUM ZAVRŠETKA OPERACIJE]]&lt;TODAY(),"završen","u provedbi")</f>
        <v>završen</v>
      </c>
      <c r="K2999" s="18" t="s">
        <v>10451</v>
      </c>
      <c r="L2999" s="18" t="s">
        <v>184</v>
      </c>
      <c r="M2999" s="42">
        <v>0.85</v>
      </c>
      <c r="N2999" s="42">
        <v>0.15</v>
      </c>
      <c r="O2999" s="27">
        <f>Ugovori_OPULJP[[#This Row],[Bespovratna sredstva - Ukupno (EU+Nac) HRK
= Ukupna ugovorena vrijednost bespovratnih sredstava]]*Ugovori_OPULJP[[#This Row],[EU STOPA SUFINANCIRANJA %
EU CO-FINANCING RATE %]]</f>
        <v>818539.16249999998</v>
      </c>
      <c r="P2999" s="27">
        <f>Ugovori_OPULJP[[#This Row],[Bespovratna sredstva - Ukupno (EU+Nac) HRK
= Ukupna ugovorena vrijednost bespovratnih sredstava]]*Ugovori_OPULJP[[#This Row],[STOPA NACIONALNOG SUFINANCIRANJA %]]</f>
        <v>144448.08749999999</v>
      </c>
      <c r="Q2999" s="27">
        <v>962987.25</v>
      </c>
      <c r="R2999" s="27">
        <v>0</v>
      </c>
      <c r="S2999" s="27">
        <v>0</v>
      </c>
      <c r="T2999" s="20">
        <f>Ugovori_OPULJP[[#This Row],[Bespovratna sredstva - Ukupno (EU+Nac) HRK
= Ukupna ugovorena vrijednost bespovratnih sredstava]]+Ugovori_OPULJP[[#This Row],[Javni doprinos korisnika - HRK]]+Ugovori_OPULJP[[#This Row],[Privatni doprinos korisnika - HRK]]</f>
        <v>962987.25</v>
      </c>
      <c r="U2999" s="17" t="s">
        <v>32</v>
      </c>
      <c r="V2999" s="17" t="s">
        <v>29</v>
      </c>
      <c r="W2999" s="41" t="s">
        <v>10452</v>
      </c>
      <c r="X2999" s="35" t="s">
        <v>10100</v>
      </c>
      <c r="Y2999" s="11"/>
    </row>
    <row r="3000" spans="1:25" ht="66.75" customHeight="1" x14ac:dyDescent="0.2">
      <c r="A3000" s="33" t="s">
        <v>10453</v>
      </c>
      <c r="B3000" s="34" t="s">
        <v>9914</v>
      </c>
      <c r="C3000" s="35" t="s">
        <v>10095</v>
      </c>
      <c r="D3000" s="35" t="s">
        <v>10359</v>
      </c>
      <c r="E3000" s="17" t="s">
        <v>231</v>
      </c>
      <c r="F3000" s="37" t="s">
        <v>10454</v>
      </c>
      <c r="G3000" s="37" t="s">
        <v>10455</v>
      </c>
      <c r="H3000" s="19">
        <v>43377</v>
      </c>
      <c r="I3000" s="19">
        <v>43742</v>
      </c>
      <c r="J3000" s="19" t="str">
        <f ca="1">IF(Ugovori_OPULJP[[#This Row],[DATUM ZAVRŠETKA OPERACIJE]]&lt;TODAY(),"završen","u provedbi")</f>
        <v>završen</v>
      </c>
      <c r="K3000" s="18" t="s">
        <v>10456</v>
      </c>
      <c r="L3000" s="18" t="s">
        <v>31</v>
      </c>
      <c r="M3000" s="42">
        <v>0.85</v>
      </c>
      <c r="N3000" s="42">
        <v>0.15</v>
      </c>
      <c r="O3000" s="27">
        <f>Ugovori_OPULJP[[#This Row],[Bespovratna sredstva - Ukupno (EU+Nac) HRK
= Ukupna ugovorena vrijednost bespovratnih sredstava]]*Ugovori_OPULJP[[#This Row],[EU STOPA SUFINANCIRANJA %
EU CO-FINANCING RATE %]]</f>
        <v>601764.75049999997</v>
      </c>
      <c r="P3000" s="27">
        <f>Ugovori_OPULJP[[#This Row],[Bespovratna sredstva - Ukupno (EU+Nac) HRK
= Ukupna ugovorena vrijednost bespovratnih sredstava]]*Ugovori_OPULJP[[#This Row],[STOPA NACIONALNOG SUFINANCIRANJA %]]</f>
        <v>106193.7795</v>
      </c>
      <c r="Q3000" s="27">
        <v>707958.53</v>
      </c>
      <c r="R3000" s="27">
        <v>0</v>
      </c>
      <c r="S3000" s="27">
        <v>0</v>
      </c>
      <c r="T3000" s="20">
        <f>Ugovori_OPULJP[[#This Row],[Bespovratna sredstva - Ukupno (EU+Nac) HRK
= Ukupna ugovorena vrijednost bespovratnih sredstava]]+Ugovori_OPULJP[[#This Row],[Javni doprinos korisnika - HRK]]+Ugovori_OPULJP[[#This Row],[Privatni doprinos korisnika - HRK]]</f>
        <v>707958.53</v>
      </c>
      <c r="U3000" s="17" t="s">
        <v>32</v>
      </c>
      <c r="V3000" s="17" t="s">
        <v>29</v>
      </c>
      <c r="W3000" s="41" t="s">
        <v>10457</v>
      </c>
      <c r="X3000" s="35" t="s">
        <v>10100</v>
      </c>
      <c r="Y3000" s="11"/>
    </row>
    <row r="3001" spans="1:25" ht="66.75" customHeight="1" x14ac:dyDescent="0.2">
      <c r="A3001" s="33" t="s">
        <v>10458</v>
      </c>
      <c r="B3001" s="34" t="s">
        <v>9914</v>
      </c>
      <c r="C3001" s="35" t="s">
        <v>10095</v>
      </c>
      <c r="D3001" s="35" t="s">
        <v>10359</v>
      </c>
      <c r="E3001" s="17" t="s">
        <v>231</v>
      </c>
      <c r="F3001" s="37" t="s">
        <v>10459</v>
      </c>
      <c r="G3001" s="37" t="s">
        <v>331</v>
      </c>
      <c r="H3001" s="19">
        <v>43188</v>
      </c>
      <c r="I3001" s="19">
        <v>43798</v>
      </c>
      <c r="J3001" s="19" t="str">
        <f ca="1">IF(Ugovori_OPULJP[[#This Row],[DATUM ZAVRŠETKA OPERACIJE]]&lt;TODAY(),"završen","u provedbi")</f>
        <v>završen</v>
      </c>
      <c r="K3001" s="18" t="s">
        <v>9681</v>
      </c>
      <c r="L3001" s="18" t="s">
        <v>128</v>
      </c>
      <c r="M3001" s="42">
        <v>0.85</v>
      </c>
      <c r="N3001" s="42">
        <v>0.15</v>
      </c>
      <c r="O3001" s="27">
        <f>Ugovori_OPULJP[[#This Row],[Bespovratna sredstva - Ukupno (EU+Nac) HRK
= Ukupna ugovorena vrijednost bespovratnih sredstava]]*Ugovori_OPULJP[[#This Row],[EU STOPA SUFINANCIRANJA %
EU CO-FINANCING RATE %]]</f>
        <v>577824.73849999998</v>
      </c>
      <c r="P3001" s="27">
        <f>Ugovori_OPULJP[[#This Row],[Bespovratna sredstva - Ukupno (EU+Nac) HRK
= Ukupna ugovorena vrijednost bespovratnih sredstava]]*Ugovori_OPULJP[[#This Row],[STOPA NACIONALNOG SUFINANCIRANJA %]]</f>
        <v>101969.07150000001</v>
      </c>
      <c r="Q3001" s="27">
        <v>679793.81</v>
      </c>
      <c r="R3001" s="27">
        <v>0</v>
      </c>
      <c r="S3001" s="27">
        <v>0</v>
      </c>
      <c r="T3001" s="20">
        <f>Ugovori_OPULJP[[#This Row],[Bespovratna sredstva - Ukupno (EU+Nac) HRK
= Ukupna ugovorena vrijednost bespovratnih sredstava]]+Ugovori_OPULJP[[#This Row],[Javni doprinos korisnika - HRK]]+Ugovori_OPULJP[[#This Row],[Privatni doprinos korisnika - HRK]]</f>
        <v>679793.81</v>
      </c>
      <c r="U3001" s="17" t="s">
        <v>32</v>
      </c>
      <c r="V3001" s="17" t="s">
        <v>29</v>
      </c>
      <c r="W3001" s="41" t="s">
        <v>10460</v>
      </c>
      <c r="X3001" s="35" t="s">
        <v>10100</v>
      </c>
      <c r="Y3001" s="11"/>
    </row>
    <row r="3002" spans="1:25" ht="66.75" customHeight="1" x14ac:dyDescent="0.2">
      <c r="A3002" s="33" t="s">
        <v>10461</v>
      </c>
      <c r="B3002" s="34" t="s">
        <v>9914</v>
      </c>
      <c r="C3002" s="35" t="s">
        <v>10095</v>
      </c>
      <c r="D3002" s="35" t="s">
        <v>10359</v>
      </c>
      <c r="E3002" s="17" t="s">
        <v>231</v>
      </c>
      <c r="F3002" s="37" t="s">
        <v>10462</v>
      </c>
      <c r="G3002" s="37" t="s">
        <v>10463</v>
      </c>
      <c r="H3002" s="19">
        <v>43371</v>
      </c>
      <c r="I3002" s="19">
        <v>44010</v>
      </c>
      <c r="J3002" s="19" t="str">
        <f ca="1">IF(Ugovori_OPULJP[[#This Row],[DATUM ZAVRŠETKA OPERACIJE]]&lt;TODAY(),"završen","u provedbi")</f>
        <v>završen</v>
      </c>
      <c r="K3002" s="18" t="s">
        <v>8355</v>
      </c>
      <c r="L3002" s="18" t="s">
        <v>31</v>
      </c>
      <c r="M3002" s="42">
        <v>0.85</v>
      </c>
      <c r="N3002" s="42">
        <v>0.15</v>
      </c>
      <c r="O3002" s="27">
        <f>Ugovori_OPULJP[[#This Row],[Bespovratna sredstva - Ukupno (EU+Nac) HRK
= Ukupna ugovorena vrijednost bespovratnih sredstava]]*Ugovori_OPULJP[[#This Row],[EU STOPA SUFINANCIRANJA %
EU CO-FINANCING RATE %]]</f>
        <v>513445.2965</v>
      </c>
      <c r="P3002" s="27">
        <f>Ugovori_OPULJP[[#This Row],[Bespovratna sredstva - Ukupno (EU+Nac) HRK
= Ukupna ugovorena vrijednost bespovratnih sredstava]]*Ugovori_OPULJP[[#This Row],[STOPA NACIONALNOG SUFINANCIRANJA %]]</f>
        <v>90607.993499999997</v>
      </c>
      <c r="Q3002" s="27">
        <v>604053.29</v>
      </c>
      <c r="R3002" s="27">
        <v>0</v>
      </c>
      <c r="S3002" s="27">
        <v>0</v>
      </c>
      <c r="T3002" s="20">
        <f>Ugovori_OPULJP[[#This Row],[Bespovratna sredstva - Ukupno (EU+Nac) HRK
= Ukupna ugovorena vrijednost bespovratnih sredstava]]+Ugovori_OPULJP[[#This Row],[Javni doprinos korisnika - HRK]]+Ugovori_OPULJP[[#This Row],[Privatni doprinos korisnika - HRK]]</f>
        <v>604053.29</v>
      </c>
      <c r="U3002" s="17" t="s">
        <v>32</v>
      </c>
      <c r="V3002" s="17" t="s">
        <v>29</v>
      </c>
      <c r="W3002" s="41" t="s">
        <v>10464</v>
      </c>
      <c r="X3002" s="35" t="s">
        <v>10100</v>
      </c>
      <c r="Y3002" s="11"/>
    </row>
    <row r="3003" spans="1:25" ht="66.75" customHeight="1" x14ac:dyDescent="0.2">
      <c r="A3003" s="33" t="s">
        <v>10465</v>
      </c>
      <c r="B3003" s="34" t="s">
        <v>9914</v>
      </c>
      <c r="C3003" s="35" t="s">
        <v>10095</v>
      </c>
      <c r="D3003" s="35" t="s">
        <v>10359</v>
      </c>
      <c r="E3003" s="17" t="s">
        <v>231</v>
      </c>
      <c r="F3003" s="37" t="s">
        <v>10466</v>
      </c>
      <c r="G3003" s="37" t="s">
        <v>10467</v>
      </c>
      <c r="H3003" s="19">
        <v>43188</v>
      </c>
      <c r="I3003" s="19">
        <v>43645</v>
      </c>
      <c r="J3003" s="19" t="str">
        <f ca="1">IF(Ugovori_OPULJP[[#This Row],[DATUM ZAVRŠETKA OPERACIJE]]&lt;TODAY(),"završen","u provedbi")</f>
        <v>završen</v>
      </c>
      <c r="K3003" s="18" t="s">
        <v>248</v>
      </c>
      <c r="L3003" s="18" t="s">
        <v>248</v>
      </c>
      <c r="M3003" s="42">
        <v>0.85</v>
      </c>
      <c r="N3003" s="42">
        <v>0.15</v>
      </c>
      <c r="O3003" s="27">
        <f>Ugovori_OPULJP[[#This Row],[Bespovratna sredstva - Ukupno (EU+Nac) HRK
= Ukupna ugovorena vrijednost bespovratnih sredstava]]*Ugovori_OPULJP[[#This Row],[EU STOPA SUFINANCIRANJA %
EU CO-FINANCING RATE %]]</f>
        <v>1271617.8499999999</v>
      </c>
      <c r="P3003" s="27">
        <f>Ugovori_OPULJP[[#This Row],[Bespovratna sredstva - Ukupno (EU+Nac) HRK
= Ukupna ugovorena vrijednost bespovratnih sredstava]]*Ugovori_OPULJP[[#This Row],[STOPA NACIONALNOG SUFINANCIRANJA %]]</f>
        <v>224403.15</v>
      </c>
      <c r="Q3003" s="27">
        <v>1496021</v>
      </c>
      <c r="R3003" s="27">
        <v>0</v>
      </c>
      <c r="S3003" s="27">
        <v>0</v>
      </c>
      <c r="T3003" s="20">
        <f>Ugovori_OPULJP[[#This Row],[Bespovratna sredstva - Ukupno (EU+Nac) HRK
= Ukupna ugovorena vrijednost bespovratnih sredstava]]+Ugovori_OPULJP[[#This Row],[Javni doprinos korisnika - HRK]]+Ugovori_OPULJP[[#This Row],[Privatni doprinos korisnika - HRK]]</f>
        <v>1496021</v>
      </c>
      <c r="U3003" s="17" t="s">
        <v>32</v>
      </c>
      <c r="V3003" s="17" t="s">
        <v>29</v>
      </c>
      <c r="W3003" s="41" t="s">
        <v>10468</v>
      </c>
      <c r="X3003" s="35" t="s">
        <v>10100</v>
      </c>
      <c r="Y3003" s="11"/>
    </row>
    <row r="3004" spans="1:25" ht="66.75" customHeight="1" x14ac:dyDescent="0.2">
      <c r="A3004" s="33" t="s">
        <v>10469</v>
      </c>
      <c r="B3004" s="34" t="s">
        <v>9914</v>
      </c>
      <c r="C3004" s="35" t="s">
        <v>10095</v>
      </c>
      <c r="D3004" s="35" t="s">
        <v>10359</v>
      </c>
      <c r="E3004" s="17" t="s">
        <v>231</v>
      </c>
      <c r="F3004" s="37" t="s">
        <v>10470</v>
      </c>
      <c r="G3004" s="37" t="s">
        <v>10471</v>
      </c>
      <c r="H3004" s="19">
        <v>43370</v>
      </c>
      <c r="I3004" s="19">
        <v>44009</v>
      </c>
      <c r="J3004" s="19" t="str">
        <f ca="1">IF(Ugovori_OPULJP[[#This Row],[DATUM ZAVRŠETKA OPERACIJE]]&lt;TODAY(),"završen","u provedbi")</f>
        <v>završen</v>
      </c>
      <c r="K3004" s="18" t="s">
        <v>30</v>
      </c>
      <c r="L3004" s="18" t="s">
        <v>31</v>
      </c>
      <c r="M3004" s="42">
        <v>0.85</v>
      </c>
      <c r="N3004" s="42">
        <v>0.15</v>
      </c>
      <c r="O3004" s="27">
        <f>Ugovori_OPULJP[[#This Row],[Bespovratna sredstva - Ukupno (EU+Nac) HRK
= Ukupna ugovorena vrijednost bespovratnih sredstava]]*Ugovori_OPULJP[[#This Row],[EU STOPA SUFINANCIRANJA %
EU CO-FINANCING RATE %]]</f>
        <v>743035.37950000004</v>
      </c>
      <c r="P3004" s="27">
        <f>Ugovori_OPULJP[[#This Row],[Bespovratna sredstva - Ukupno (EU+Nac) HRK
= Ukupna ugovorena vrijednost bespovratnih sredstava]]*Ugovori_OPULJP[[#This Row],[STOPA NACIONALNOG SUFINANCIRANJA %]]</f>
        <v>131123.89050000001</v>
      </c>
      <c r="Q3004" s="27">
        <v>874159.27</v>
      </c>
      <c r="R3004" s="27">
        <v>0</v>
      </c>
      <c r="S3004" s="27">
        <v>0</v>
      </c>
      <c r="T3004" s="20">
        <f>Ugovori_OPULJP[[#This Row],[Bespovratna sredstva - Ukupno (EU+Nac) HRK
= Ukupna ugovorena vrijednost bespovratnih sredstava]]+Ugovori_OPULJP[[#This Row],[Javni doprinos korisnika - HRK]]+Ugovori_OPULJP[[#This Row],[Privatni doprinos korisnika - HRK]]</f>
        <v>874159.27</v>
      </c>
      <c r="U3004" s="17" t="s">
        <v>32</v>
      </c>
      <c r="V3004" s="17" t="s">
        <v>29</v>
      </c>
      <c r="W3004" s="41" t="s">
        <v>10472</v>
      </c>
      <c r="X3004" s="35" t="s">
        <v>10100</v>
      </c>
      <c r="Y3004" s="11"/>
    </row>
    <row r="3005" spans="1:25" ht="66.75" customHeight="1" x14ac:dyDescent="0.2">
      <c r="A3005" s="33" t="s">
        <v>10473</v>
      </c>
      <c r="B3005" s="34" t="s">
        <v>9914</v>
      </c>
      <c r="C3005" s="35" t="s">
        <v>10095</v>
      </c>
      <c r="D3005" s="35" t="s">
        <v>10359</v>
      </c>
      <c r="E3005" s="17" t="s">
        <v>231</v>
      </c>
      <c r="F3005" s="37" t="s">
        <v>10474</v>
      </c>
      <c r="G3005" s="37" t="s">
        <v>10475</v>
      </c>
      <c r="H3005" s="19">
        <v>43188</v>
      </c>
      <c r="I3005" s="19">
        <v>43828</v>
      </c>
      <c r="J3005" s="19" t="str">
        <f ca="1">IF(Ugovori_OPULJP[[#This Row],[DATUM ZAVRŠETKA OPERACIJE]]&lt;TODAY(),"završen","u provedbi")</f>
        <v>završen</v>
      </c>
      <c r="K3005" s="18" t="s">
        <v>30</v>
      </c>
      <c r="L3005" s="18" t="s">
        <v>31</v>
      </c>
      <c r="M3005" s="42">
        <v>0.85</v>
      </c>
      <c r="N3005" s="42">
        <v>0.15</v>
      </c>
      <c r="O3005" s="27">
        <f>Ugovori_OPULJP[[#This Row],[Bespovratna sredstva - Ukupno (EU+Nac) HRK
= Ukupna ugovorena vrijednost bespovratnih sredstava]]*Ugovori_OPULJP[[#This Row],[EU STOPA SUFINANCIRANJA %
EU CO-FINANCING RATE %]]</f>
        <v>798672.34199999995</v>
      </c>
      <c r="P3005" s="27">
        <f>Ugovori_OPULJP[[#This Row],[Bespovratna sredstva - Ukupno (EU+Nac) HRK
= Ukupna ugovorena vrijednost bespovratnih sredstava]]*Ugovori_OPULJP[[#This Row],[STOPA NACIONALNOG SUFINANCIRANJA %]]</f>
        <v>140942.17799999999</v>
      </c>
      <c r="Q3005" s="27">
        <v>939614.52</v>
      </c>
      <c r="R3005" s="27">
        <v>0</v>
      </c>
      <c r="S3005" s="27">
        <v>0</v>
      </c>
      <c r="T3005" s="20">
        <f>Ugovori_OPULJP[[#This Row],[Bespovratna sredstva - Ukupno (EU+Nac) HRK
= Ukupna ugovorena vrijednost bespovratnih sredstava]]+Ugovori_OPULJP[[#This Row],[Javni doprinos korisnika - HRK]]+Ugovori_OPULJP[[#This Row],[Privatni doprinos korisnika - HRK]]</f>
        <v>939614.52</v>
      </c>
      <c r="U3005" s="17" t="s">
        <v>32</v>
      </c>
      <c r="V3005" s="17" t="s">
        <v>29</v>
      </c>
      <c r="W3005" s="41" t="s">
        <v>10476</v>
      </c>
      <c r="X3005" s="35" t="s">
        <v>10100</v>
      </c>
      <c r="Y3005" s="11"/>
    </row>
    <row r="3006" spans="1:25" ht="66.75" customHeight="1" x14ac:dyDescent="0.2">
      <c r="A3006" s="33" t="s">
        <v>10477</v>
      </c>
      <c r="B3006" s="34" t="s">
        <v>9914</v>
      </c>
      <c r="C3006" s="35" t="s">
        <v>10095</v>
      </c>
      <c r="D3006" s="35" t="s">
        <v>10359</v>
      </c>
      <c r="E3006" s="17" t="s">
        <v>231</v>
      </c>
      <c r="F3006" s="37" t="s">
        <v>10478</v>
      </c>
      <c r="G3006" s="37" t="s">
        <v>10479</v>
      </c>
      <c r="H3006" s="19">
        <v>43188</v>
      </c>
      <c r="I3006" s="19">
        <v>43737</v>
      </c>
      <c r="J3006" s="19" t="str">
        <f ca="1">IF(Ugovori_OPULJP[[#This Row],[DATUM ZAVRŠETKA OPERACIJE]]&lt;TODAY(),"završen","u provedbi")</f>
        <v>završen</v>
      </c>
      <c r="K3006" s="18" t="s">
        <v>30</v>
      </c>
      <c r="L3006" s="18" t="s">
        <v>31</v>
      </c>
      <c r="M3006" s="42">
        <v>0.85</v>
      </c>
      <c r="N3006" s="42">
        <v>0.15</v>
      </c>
      <c r="O3006" s="27">
        <f>Ugovori_OPULJP[[#This Row],[Bespovratna sredstva - Ukupno (EU+Nac) HRK
= Ukupna ugovorena vrijednost bespovratnih sredstava]]*Ugovori_OPULJP[[#This Row],[EU STOPA SUFINANCIRANJA %
EU CO-FINANCING RATE %]]</f>
        <v>1087443.709</v>
      </c>
      <c r="P3006" s="27">
        <f>Ugovori_OPULJP[[#This Row],[Bespovratna sredstva - Ukupno (EU+Nac) HRK
= Ukupna ugovorena vrijednost bespovratnih sredstava]]*Ugovori_OPULJP[[#This Row],[STOPA NACIONALNOG SUFINANCIRANJA %]]</f>
        <v>191901.83100000001</v>
      </c>
      <c r="Q3006" s="27">
        <v>1279345.54</v>
      </c>
      <c r="R3006" s="27">
        <v>0</v>
      </c>
      <c r="S3006" s="27">
        <v>0</v>
      </c>
      <c r="T3006" s="20">
        <f>Ugovori_OPULJP[[#This Row],[Bespovratna sredstva - Ukupno (EU+Nac) HRK
= Ukupna ugovorena vrijednost bespovratnih sredstava]]+Ugovori_OPULJP[[#This Row],[Javni doprinos korisnika - HRK]]+Ugovori_OPULJP[[#This Row],[Privatni doprinos korisnika - HRK]]</f>
        <v>1279345.54</v>
      </c>
      <c r="U3006" s="17" t="s">
        <v>32</v>
      </c>
      <c r="V3006" s="17" t="s">
        <v>29</v>
      </c>
      <c r="W3006" s="41" t="s">
        <v>10480</v>
      </c>
      <c r="X3006" s="35" t="s">
        <v>10100</v>
      </c>
      <c r="Y3006" s="11"/>
    </row>
    <row r="3007" spans="1:25" ht="66.75" customHeight="1" x14ac:dyDescent="0.2">
      <c r="A3007" s="33" t="s">
        <v>10481</v>
      </c>
      <c r="B3007" s="34" t="s">
        <v>9914</v>
      </c>
      <c r="C3007" s="35" t="s">
        <v>10095</v>
      </c>
      <c r="D3007" s="35" t="s">
        <v>10359</v>
      </c>
      <c r="E3007" s="17" t="s">
        <v>231</v>
      </c>
      <c r="F3007" s="37" t="s">
        <v>10482</v>
      </c>
      <c r="G3007" s="107" t="s">
        <v>1117</v>
      </c>
      <c r="H3007" s="19">
        <v>43377</v>
      </c>
      <c r="I3007" s="19">
        <v>43742</v>
      </c>
      <c r="J3007" s="19" t="str">
        <f ca="1">IF(Ugovori_OPULJP[[#This Row],[DATUM ZAVRŠETKA OPERACIJE]]&lt;TODAY(),"završen","u provedbi")</f>
        <v>završen</v>
      </c>
      <c r="K3007" s="18" t="s">
        <v>320</v>
      </c>
      <c r="L3007" s="18" t="s">
        <v>320</v>
      </c>
      <c r="M3007" s="42">
        <v>0.85</v>
      </c>
      <c r="N3007" s="42">
        <v>0.15</v>
      </c>
      <c r="O3007" s="27">
        <f>Ugovori_OPULJP[[#This Row],[Bespovratna sredstva - Ukupno (EU+Nac) HRK
= Ukupna ugovorena vrijednost bespovratnih sredstava]]*Ugovori_OPULJP[[#This Row],[EU STOPA SUFINANCIRANJA %
EU CO-FINANCING RATE %]]</f>
        <v>582323.47399999993</v>
      </c>
      <c r="P3007" s="27">
        <f>Ugovori_OPULJP[[#This Row],[Bespovratna sredstva - Ukupno (EU+Nac) HRK
= Ukupna ugovorena vrijednost bespovratnih sredstava]]*Ugovori_OPULJP[[#This Row],[STOPA NACIONALNOG SUFINANCIRANJA %]]</f>
        <v>102762.96599999999</v>
      </c>
      <c r="Q3007" s="27">
        <v>685086.44</v>
      </c>
      <c r="R3007" s="27">
        <v>0</v>
      </c>
      <c r="S3007" s="27">
        <v>0</v>
      </c>
      <c r="T3007" s="20">
        <f>Ugovori_OPULJP[[#This Row],[Bespovratna sredstva - Ukupno (EU+Nac) HRK
= Ukupna ugovorena vrijednost bespovratnih sredstava]]+Ugovori_OPULJP[[#This Row],[Javni doprinos korisnika - HRK]]+Ugovori_OPULJP[[#This Row],[Privatni doprinos korisnika - HRK]]</f>
        <v>685086.44</v>
      </c>
      <c r="U3007" s="17" t="s">
        <v>32</v>
      </c>
      <c r="V3007" s="17" t="s">
        <v>29</v>
      </c>
      <c r="W3007" s="41" t="s">
        <v>10483</v>
      </c>
      <c r="X3007" s="35" t="s">
        <v>10100</v>
      </c>
      <c r="Y3007" s="11"/>
    </row>
    <row r="3008" spans="1:25" ht="66.75" customHeight="1" x14ac:dyDescent="0.2">
      <c r="A3008" s="33" t="s">
        <v>10484</v>
      </c>
      <c r="B3008" s="34" t="s">
        <v>9914</v>
      </c>
      <c r="C3008" s="35" t="s">
        <v>10095</v>
      </c>
      <c r="D3008" s="35" t="s">
        <v>10485</v>
      </c>
      <c r="E3008" s="17" t="s">
        <v>231</v>
      </c>
      <c r="F3008" s="37" t="s">
        <v>10486</v>
      </c>
      <c r="G3008" s="37" t="s">
        <v>10487</v>
      </c>
      <c r="H3008" s="19">
        <v>43402</v>
      </c>
      <c r="I3008" s="19">
        <v>44133</v>
      </c>
      <c r="J3008" s="19" t="str">
        <f ca="1">IF(Ugovori_OPULJP[[#This Row],[DATUM ZAVRŠETKA OPERACIJE]]&lt;TODAY(),"završen","u provedbi")</f>
        <v>završen</v>
      </c>
      <c r="K3008" s="18" t="s">
        <v>266</v>
      </c>
      <c r="L3008" s="18" t="s">
        <v>266</v>
      </c>
      <c r="M3008" s="42">
        <v>0.85</v>
      </c>
      <c r="N3008" s="42">
        <v>0.15</v>
      </c>
      <c r="O3008" s="27">
        <f>Ugovori_OPULJP[[#This Row],[Bespovratna sredstva - Ukupno (EU+Nac) HRK
= Ukupna ugovorena vrijednost bespovratnih sredstava]]*Ugovori_OPULJP[[#This Row],[EU STOPA SUFINANCIRANJA %
EU CO-FINANCING RATE %]]</f>
        <v>1655470.625</v>
      </c>
      <c r="P3008" s="27">
        <f>Ugovori_OPULJP[[#This Row],[Bespovratna sredstva - Ukupno (EU+Nac) HRK
= Ukupna ugovorena vrijednost bespovratnih sredstava]]*Ugovori_OPULJP[[#This Row],[STOPA NACIONALNOG SUFINANCIRANJA %]]</f>
        <v>292141.875</v>
      </c>
      <c r="Q3008" s="27">
        <v>1947612.5</v>
      </c>
      <c r="R3008" s="27">
        <v>0</v>
      </c>
      <c r="S3008" s="27">
        <v>0</v>
      </c>
      <c r="T3008" s="20">
        <f>Ugovori_OPULJP[[#This Row],[Bespovratna sredstva - Ukupno (EU+Nac) HRK
= Ukupna ugovorena vrijednost bespovratnih sredstava]]+Ugovori_OPULJP[[#This Row],[Javni doprinos korisnika - HRK]]+Ugovori_OPULJP[[#This Row],[Privatni doprinos korisnika - HRK]]</f>
        <v>1947612.5</v>
      </c>
      <c r="U3008" s="17" t="s">
        <v>709</v>
      </c>
      <c r="V3008" s="17" t="s">
        <v>710</v>
      </c>
      <c r="W3008" s="41" t="s">
        <v>10488</v>
      </c>
      <c r="X3008" s="35" t="s">
        <v>10100</v>
      </c>
      <c r="Y3008" s="11"/>
    </row>
    <row r="3009" spans="1:25" ht="66.75" customHeight="1" x14ac:dyDescent="0.2">
      <c r="A3009" s="33" t="s">
        <v>10489</v>
      </c>
      <c r="B3009" s="34" t="s">
        <v>9914</v>
      </c>
      <c r="C3009" s="35" t="s">
        <v>10095</v>
      </c>
      <c r="D3009" s="35" t="s">
        <v>10485</v>
      </c>
      <c r="E3009" s="17" t="s">
        <v>231</v>
      </c>
      <c r="F3009" s="37" t="s">
        <v>10490</v>
      </c>
      <c r="G3009" s="37" t="s">
        <v>10491</v>
      </c>
      <c r="H3009" s="19">
        <v>43435</v>
      </c>
      <c r="I3009" s="19">
        <v>44166</v>
      </c>
      <c r="J3009" s="19" t="str">
        <f ca="1">IF(Ugovori_OPULJP[[#This Row],[DATUM ZAVRŠETKA OPERACIJE]]&lt;TODAY(),"završen","u provedbi")</f>
        <v>završen</v>
      </c>
      <c r="K3009" s="18" t="s">
        <v>31</v>
      </c>
      <c r="L3009" s="18" t="s">
        <v>31</v>
      </c>
      <c r="M3009" s="42">
        <v>0.85</v>
      </c>
      <c r="N3009" s="42">
        <v>0.15</v>
      </c>
      <c r="O3009" s="27">
        <f>Ugovori_OPULJP[[#This Row],[Bespovratna sredstva - Ukupno (EU+Nac) HRK
= Ukupna ugovorena vrijednost bespovratnih sredstava]]*Ugovori_OPULJP[[#This Row],[EU STOPA SUFINANCIRANJA %
EU CO-FINANCING RATE %]]</f>
        <v>2097717.9834999996</v>
      </c>
      <c r="P3009" s="27">
        <f>Ugovori_OPULJP[[#This Row],[Bespovratna sredstva - Ukupno (EU+Nac) HRK
= Ukupna ugovorena vrijednost bespovratnih sredstava]]*Ugovori_OPULJP[[#This Row],[STOPA NACIONALNOG SUFINANCIRANJA %]]</f>
        <v>370185.52649999998</v>
      </c>
      <c r="Q3009" s="27">
        <v>2467903.5099999998</v>
      </c>
      <c r="R3009" s="27">
        <v>0</v>
      </c>
      <c r="S3009" s="27">
        <v>0</v>
      </c>
      <c r="T3009" s="20">
        <f>Ugovori_OPULJP[[#This Row],[Bespovratna sredstva - Ukupno (EU+Nac) HRK
= Ukupna ugovorena vrijednost bespovratnih sredstava]]+Ugovori_OPULJP[[#This Row],[Javni doprinos korisnika - HRK]]+Ugovori_OPULJP[[#This Row],[Privatni doprinos korisnika - HRK]]</f>
        <v>2467903.5099999998</v>
      </c>
      <c r="U3009" s="17" t="s">
        <v>709</v>
      </c>
      <c r="V3009" s="17" t="s">
        <v>710</v>
      </c>
      <c r="W3009" s="41" t="s">
        <v>10492</v>
      </c>
      <c r="X3009" s="35" t="s">
        <v>10100</v>
      </c>
      <c r="Y3009" s="11"/>
    </row>
    <row r="3010" spans="1:25" ht="66.75" customHeight="1" x14ac:dyDescent="0.2">
      <c r="A3010" s="33" t="s">
        <v>10493</v>
      </c>
      <c r="B3010" s="34" t="s">
        <v>9914</v>
      </c>
      <c r="C3010" s="35" t="s">
        <v>10095</v>
      </c>
      <c r="D3010" s="35" t="s">
        <v>10485</v>
      </c>
      <c r="E3010" s="17" t="s">
        <v>231</v>
      </c>
      <c r="F3010" s="37" t="s">
        <v>10494</v>
      </c>
      <c r="G3010" s="37" t="s">
        <v>10495</v>
      </c>
      <c r="H3010" s="19">
        <v>43402</v>
      </c>
      <c r="I3010" s="19">
        <v>44133</v>
      </c>
      <c r="J3010" s="19" t="str">
        <f ca="1">IF(Ugovori_OPULJP[[#This Row],[DATUM ZAVRŠETKA OPERACIJE]]&lt;TODAY(),"završen","u provedbi")</f>
        <v>završen</v>
      </c>
      <c r="K3010" s="18" t="s">
        <v>402</v>
      </c>
      <c r="L3010" s="18" t="s">
        <v>402</v>
      </c>
      <c r="M3010" s="42">
        <v>0.85</v>
      </c>
      <c r="N3010" s="42">
        <v>0.15</v>
      </c>
      <c r="O3010" s="27">
        <f>Ugovori_OPULJP[[#This Row],[Bespovratna sredstva - Ukupno (EU+Nac) HRK
= Ukupna ugovorena vrijednost bespovratnih sredstava]]*Ugovori_OPULJP[[#This Row],[EU STOPA SUFINANCIRANJA %
EU CO-FINANCING RATE %]]</f>
        <v>1587399.2334999999</v>
      </c>
      <c r="P3010" s="27">
        <f>Ugovori_OPULJP[[#This Row],[Bespovratna sredstva - Ukupno (EU+Nac) HRK
= Ukupna ugovorena vrijednost bespovratnih sredstava]]*Ugovori_OPULJP[[#This Row],[STOPA NACIONALNOG SUFINANCIRANJA %]]</f>
        <v>280129.27649999998</v>
      </c>
      <c r="Q3010" s="27">
        <v>1867528.51</v>
      </c>
      <c r="R3010" s="27">
        <v>0</v>
      </c>
      <c r="S3010" s="27">
        <v>0</v>
      </c>
      <c r="T3010" s="20">
        <f>Ugovori_OPULJP[[#This Row],[Bespovratna sredstva - Ukupno (EU+Nac) HRK
= Ukupna ugovorena vrijednost bespovratnih sredstava]]+Ugovori_OPULJP[[#This Row],[Javni doprinos korisnika - HRK]]+Ugovori_OPULJP[[#This Row],[Privatni doprinos korisnika - HRK]]</f>
        <v>1867528.51</v>
      </c>
      <c r="U3010" s="17" t="s">
        <v>709</v>
      </c>
      <c r="V3010" s="17" t="s">
        <v>710</v>
      </c>
      <c r="W3010" s="41" t="s">
        <v>10496</v>
      </c>
      <c r="X3010" s="35" t="s">
        <v>10100</v>
      </c>
      <c r="Y3010" s="11"/>
    </row>
    <row r="3011" spans="1:25" ht="66.75" customHeight="1" x14ac:dyDescent="0.2">
      <c r="A3011" s="33" t="s">
        <v>10497</v>
      </c>
      <c r="B3011" s="34" t="s">
        <v>9914</v>
      </c>
      <c r="C3011" s="35" t="s">
        <v>10095</v>
      </c>
      <c r="D3011" s="35" t="s">
        <v>10485</v>
      </c>
      <c r="E3011" s="17" t="s">
        <v>231</v>
      </c>
      <c r="F3011" s="37" t="s">
        <v>10498</v>
      </c>
      <c r="G3011" s="37" t="s">
        <v>1146</v>
      </c>
      <c r="H3011" s="19">
        <v>43435</v>
      </c>
      <c r="I3011" s="19">
        <v>44166</v>
      </c>
      <c r="J3011" s="19" t="str">
        <f ca="1">IF(Ugovori_OPULJP[[#This Row],[DATUM ZAVRŠETKA OPERACIJE]]&lt;TODAY(),"završen","u provedbi")</f>
        <v>završen</v>
      </c>
      <c r="K3011" s="18" t="s">
        <v>82</v>
      </c>
      <c r="L3011" s="18" t="s">
        <v>82</v>
      </c>
      <c r="M3011" s="42">
        <v>0.85</v>
      </c>
      <c r="N3011" s="42">
        <v>0.15</v>
      </c>
      <c r="O3011" s="27">
        <f>Ugovori_OPULJP[[#This Row],[Bespovratna sredstva - Ukupno (EU+Nac) HRK
= Ukupna ugovorena vrijednost bespovratnih sredstava]]*Ugovori_OPULJP[[#This Row],[EU STOPA SUFINANCIRANJA %
EU CO-FINANCING RATE %]]</f>
        <v>1742984.5</v>
      </c>
      <c r="P3011" s="27">
        <f>Ugovori_OPULJP[[#This Row],[Bespovratna sredstva - Ukupno (EU+Nac) HRK
= Ukupna ugovorena vrijednost bespovratnih sredstava]]*Ugovori_OPULJP[[#This Row],[STOPA NACIONALNOG SUFINANCIRANJA %]]</f>
        <v>307585.5</v>
      </c>
      <c r="Q3011" s="27">
        <v>2050570</v>
      </c>
      <c r="R3011" s="27">
        <v>0</v>
      </c>
      <c r="S3011" s="27">
        <v>0</v>
      </c>
      <c r="T3011" s="20">
        <f>Ugovori_OPULJP[[#This Row],[Bespovratna sredstva - Ukupno (EU+Nac) HRK
= Ukupna ugovorena vrijednost bespovratnih sredstava]]+Ugovori_OPULJP[[#This Row],[Javni doprinos korisnika - HRK]]+Ugovori_OPULJP[[#This Row],[Privatni doprinos korisnika - HRK]]</f>
        <v>2050570</v>
      </c>
      <c r="U3011" s="17" t="s">
        <v>709</v>
      </c>
      <c r="V3011" s="17" t="s">
        <v>710</v>
      </c>
      <c r="W3011" s="41" t="s">
        <v>10499</v>
      </c>
      <c r="X3011" s="35" t="s">
        <v>10100</v>
      </c>
      <c r="Y3011" s="11"/>
    </row>
    <row r="3012" spans="1:25" ht="66.75" customHeight="1" x14ac:dyDescent="0.2">
      <c r="A3012" s="33" t="s">
        <v>10500</v>
      </c>
      <c r="B3012" s="34" t="s">
        <v>9914</v>
      </c>
      <c r="C3012" s="35" t="s">
        <v>10095</v>
      </c>
      <c r="D3012" s="35" t="s">
        <v>10485</v>
      </c>
      <c r="E3012" s="17" t="s">
        <v>231</v>
      </c>
      <c r="F3012" s="37" t="s">
        <v>10501</v>
      </c>
      <c r="G3012" s="37" t="s">
        <v>10502</v>
      </c>
      <c r="H3012" s="19">
        <v>43402</v>
      </c>
      <c r="I3012" s="19">
        <v>44133</v>
      </c>
      <c r="J3012" s="19" t="str">
        <f ca="1">IF(Ugovori_OPULJP[[#This Row],[DATUM ZAVRŠETKA OPERACIJE]]&lt;TODAY(),"završen","u provedbi")</f>
        <v>završen</v>
      </c>
      <c r="K3012" s="18" t="s">
        <v>31</v>
      </c>
      <c r="L3012" s="18" t="s">
        <v>31</v>
      </c>
      <c r="M3012" s="42">
        <v>0.85</v>
      </c>
      <c r="N3012" s="42">
        <v>0.15</v>
      </c>
      <c r="O3012" s="27">
        <f>Ugovori_OPULJP[[#This Row],[Bespovratna sredstva - Ukupno (EU+Nac) HRK
= Ukupna ugovorena vrijednost bespovratnih sredstava]]*Ugovori_OPULJP[[#This Row],[EU STOPA SUFINANCIRANJA %
EU CO-FINANCING RATE %]]</f>
        <v>1998424.5110000002</v>
      </c>
      <c r="P3012" s="27">
        <f>Ugovori_OPULJP[[#This Row],[Bespovratna sredstva - Ukupno (EU+Nac) HRK
= Ukupna ugovorena vrijednost bespovratnih sredstava]]*Ugovori_OPULJP[[#This Row],[STOPA NACIONALNOG SUFINANCIRANJA %]]</f>
        <v>352663.14900000003</v>
      </c>
      <c r="Q3012" s="27">
        <v>2351087.66</v>
      </c>
      <c r="R3012" s="27">
        <v>0</v>
      </c>
      <c r="S3012" s="27">
        <v>0</v>
      </c>
      <c r="T3012" s="20">
        <f>Ugovori_OPULJP[[#This Row],[Bespovratna sredstva - Ukupno (EU+Nac) HRK
= Ukupna ugovorena vrijednost bespovratnih sredstava]]+Ugovori_OPULJP[[#This Row],[Javni doprinos korisnika - HRK]]+Ugovori_OPULJP[[#This Row],[Privatni doprinos korisnika - HRK]]</f>
        <v>2351087.66</v>
      </c>
      <c r="U3012" s="17" t="s">
        <v>709</v>
      </c>
      <c r="V3012" s="17" t="s">
        <v>710</v>
      </c>
      <c r="W3012" s="41" t="s">
        <v>10503</v>
      </c>
      <c r="X3012" s="35" t="s">
        <v>10100</v>
      </c>
      <c r="Y3012" s="11"/>
    </row>
    <row r="3013" spans="1:25" ht="66.75" customHeight="1" x14ac:dyDescent="0.2">
      <c r="A3013" s="33" t="s">
        <v>10504</v>
      </c>
      <c r="B3013" s="34" t="s">
        <v>9914</v>
      </c>
      <c r="C3013" s="35" t="s">
        <v>10095</v>
      </c>
      <c r="D3013" s="35" t="s">
        <v>10485</v>
      </c>
      <c r="E3013" s="17" t="s">
        <v>231</v>
      </c>
      <c r="F3013" s="37" t="s">
        <v>10505</v>
      </c>
      <c r="G3013" s="37" t="s">
        <v>10506</v>
      </c>
      <c r="H3013" s="19">
        <v>43435</v>
      </c>
      <c r="I3013" s="19">
        <v>44166</v>
      </c>
      <c r="J3013" s="19" t="str">
        <f ca="1">IF(Ugovori_OPULJP[[#This Row],[DATUM ZAVRŠETKA OPERACIJE]]&lt;TODAY(),"završen","u provedbi")</f>
        <v>završen</v>
      </c>
      <c r="K3013" s="18" t="s">
        <v>243</v>
      </c>
      <c r="L3013" s="18" t="s">
        <v>243</v>
      </c>
      <c r="M3013" s="42">
        <v>0.85</v>
      </c>
      <c r="N3013" s="42">
        <v>0.15</v>
      </c>
      <c r="O3013" s="27">
        <f>Ugovori_OPULJP[[#This Row],[Bespovratna sredstva - Ukupno (EU+Nac) HRK
= Ukupna ugovorena vrijednost bespovratnih sredstava]]*Ugovori_OPULJP[[#This Row],[EU STOPA SUFINANCIRANJA %
EU CO-FINANCING RATE %]]</f>
        <v>1883917.7639999997</v>
      </c>
      <c r="P3013" s="27">
        <f>Ugovori_OPULJP[[#This Row],[Bespovratna sredstva - Ukupno (EU+Nac) HRK
= Ukupna ugovorena vrijednost bespovratnih sredstava]]*Ugovori_OPULJP[[#This Row],[STOPA NACIONALNOG SUFINANCIRANJA %]]</f>
        <v>332456.07599999994</v>
      </c>
      <c r="Q3013" s="27">
        <v>2216373.84</v>
      </c>
      <c r="R3013" s="27">
        <v>0</v>
      </c>
      <c r="S3013" s="27">
        <v>0</v>
      </c>
      <c r="T3013" s="20">
        <f>Ugovori_OPULJP[[#This Row],[Bespovratna sredstva - Ukupno (EU+Nac) HRK
= Ukupna ugovorena vrijednost bespovratnih sredstava]]+Ugovori_OPULJP[[#This Row],[Javni doprinos korisnika - HRK]]+Ugovori_OPULJP[[#This Row],[Privatni doprinos korisnika - HRK]]</f>
        <v>2216373.84</v>
      </c>
      <c r="U3013" s="17" t="s">
        <v>709</v>
      </c>
      <c r="V3013" s="17" t="s">
        <v>710</v>
      </c>
      <c r="W3013" s="41" t="s">
        <v>10507</v>
      </c>
      <c r="X3013" s="35" t="s">
        <v>10100</v>
      </c>
      <c r="Y3013" s="11"/>
    </row>
    <row r="3014" spans="1:25" ht="66.75" customHeight="1" x14ac:dyDescent="0.2">
      <c r="A3014" s="33" t="s">
        <v>10508</v>
      </c>
      <c r="B3014" s="34" t="s">
        <v>9914</v>
      </c>
      <c r="C3014" s="35" t="s">
        <v>10095</v>
      </c>
      <c r="D3014" s="35" t="s">
        <v>10485</v>
      </c>
      <c r="E3014" s="17" t="s">
        <v>231</v>
      </c>
      <c r="F3014" s="37" t="s">
        <v>10509</v>
      </c>
      <c r="G3014" s="37" t="s">
        <v>10510</v>
      </c>
      <c r="H3014" s="19">
        <v>43402</v>
      </c>
      <c r="I3014" s="19">
        <v>44133</v>
      </c>
      <c r="J3014" s="19" t="str">
        <f ca="1">IF(Ugovori_OPULJP[[#This Row],[DATUM ZAVRŠETKA OPERACIJE]]&lt;TODAY(),"završen","u provedbi")</f>
        <v>završen</v>
      </c>
      <c r="K3014" s="18" t="s">
        <v>198</v>
      </c>
      <c r="L3014" s="18" t="s">
        <v>198</v>
      </c>
      <c r="M3014" s="42">
        <v>0.85</v>
      </c>
      <c r="N3014" s="42">
        <v>0.15</v>
      </c>
      <c r="O3014" s="27">
        <f>Ugovori_OPULJP[[#This Row],[Bespovratna sredstva - Ukupno (EU+Nac) HRK
= Ukupna ugovorena vrijednost bespovratnih sredstava]]*Ugovori_OPULJP[[#This Row],[EU STOPA SUFINANCIRANJA %
EU CO-FINANCING RATE %]]</f>
        <v>1929792.4509999999</v>
      </c>
      <c r="P3014" s="27">
        <f>Ugovori_OPULJP[[#This Row],[Bespovratna sredstva - Ukupno (EU+Nac) HRK
= Ukupna ugovorena vrijednost bespovratnih sredstava]]*Ugovori_OPULJP[[#This Row],[STOPA NACIONALNOG SUFINANCIRANJA %]]</f>
        <v>340551.609</v>
      </c>
      <c r="Q3014" s="27">
        <v>2270344.06</v>
      </c>
      <c r="R3014" s="27">
        <v>0</v>
      </c>
      <c r="S3014" s="27">
        <v>0</v>
      </c>
      <c r="T3014" s="20">
        <f>Ugovori_OPULJP[[#This Row],[Bespovratna sredstva - Ukupno (EU+Nac) HRK
= Ukupna ugovorena vrijednost bespovratnih sredstava]]+Ugovori_OPULJP[[#This Row],[Javni doprinos korisnika - HRK]]+Ugovori_OPULJP[[#This Row],[Privatni doprinos korisnika - HRK]]</f>
        <v>2270344.06</v>
      </c>
      <c r="U3014" s="17" t="s">
        <v>709</v>
      </c>
      <c r="V3014" s="17" t="s">
        <v>710</v>
      </c>
      <c r="W3014" s="41" t="s">
        <v>10511</v>
      </c>
      <c r="X3014" s="35" t="s">
        <v>10100</v>
      </c>
      <c r="Y3014" s="11"/>
    </row>
    <row r="3015" spans="1:25" ht="66.75" customHeight="1" x14ac:dyDescent="0.2">
      <c r="A3015" s="33" t="s">
        <v>10512</v>
      </c>
      <c r="B3015" s="34" t="s">
        <v>9914</v>
      </c>
      <c r="C3015" s="35" t="s">
        <v>10095</v>
      </c>
      <c r="D3015" s="35" t="s">
        <v>10485</v>
      </c>
      <c r="E3015" s="17" t="s">
        <v>231</v>
      </c>
      <c r="F3015" s="37" t="s">
        <v>10513</v>
      </c>
      <c r="G3015" s="37" t="s">
        <v>10514</v>
      </c>
      <c r="H3015" s="19">
        <v>43402</v>
      </c>
      <c r="I3015" s="19">
        <v>44133</v>
      </c>
      <c r="J3015" s="19" t="str">
        <f ca="1">IF(Ugovori_OPULJP[[#This Row],[DATUM ZAVRŠETKA OPERACIJE]]&lt;TODAY(),"završen","u provedbi")</f>
        <v>završen</v>
      </c>
      <c r="K3015" s="18" t="s">
        <v>152</v>
      </c>
      <c r="L3015" s="18" t="s">
        <v>31</v>
      </c>
      <c r="M3015" s="42">
        <v>0.85</v>
      </c>
      <c r="N3015" s="42">
        <v>0.15</v>
      </c>
      <c r="O3015" s="27">
        <f>Ugovori_OPULJP[[#This Row],[Bespovratna sredstva - Ukupno (EU+Nac) HRK
= Ukupna ugovorena vrijednost bespovratnih sredstava]]*Ugovori_OPULJP[[#This Row],[EU STOPA SUFINANCIRANJA %
EU CO-FINANCING RATE %]]</f>
        <v>1801208.1739999999</v>
      </c>
      <c r="P3015" s="27">
        <f>Ugovori_OPULJP[[#This Row],[Bespovratna sredstva - Ukupno (EU+Nac) HRK
= Ukupna ugovorena vrijednost bespovratnih sredstava]]*Ugovori_OPULJP[[#This Row],[STOPA NACIONALNOG SUFINANCIRANJA %]]</f>
        <v>317860.266</v>
      </c>
      <c r="Q3015" s="27">
        <v>2119068.44</v>
      </c>
      <c r="R3015" s="27">
        <v>0</v>
      </c>
      <c r="S3015" s="27">
        <v>0</v>
      </c>
      <c r="T3015" s="20">
        <f>Ugovori_OPULJP[[#This Row],[Bespovratna sredstva - Ukupno (EU+Nac) HRK
= Ukupna ugovorena vrijednost bespovratnih sredstava]]+Ugovori_OPULJP[[#This Row],[Javni doprinos korisnika - HRK]]+Ugovori_OPULJP[[#This Row],[Privatni doprinos korisnika - HRK]]</f>
        <v>2119068.44</v>
      </c>
      <c r="U3015" s="17" t="s">
        <v>709</v>
      </c>
      <c r="V3015" s="17" t="s">
        <v>710</v>
      </c>
      <c r="W3015" s="41" t="s">
        <v>10515</v>
      </c>
      <c r="X3015" s="35" t="s">
        <v>10100</v>
      </c>
      <c r="Y3015" s="11"/>
    </row>
    <row r="3016" spans="1:25" ht="66.75" customHeight="1" x14ac:dyDescent="0.2">
      <c r="A3016" s="33" t="s">
        <v>10516</v>
      </c>
      <c r="B3016" s="34" t="s">
        <v>9914</v>
      </c>
      <c r="C3016" s="35" t="s">
        <v>10095</v>
      </c>
      <c r="D3016" s="35" t="s">
        <v>10485</v>
      </c>
      <c r="E3016" s="17" t="s">
        <v>231</v>
      </c>
      <c r="F3016" s="37" t="s">
        <v>10517</v>
      </c>
      <c r="G3016" s="37" t="s">
        <v>714</v>
      </c>
      <c r="H3016" s="19">
        <v>43402</v>
      </c>
      <c r="I3016" s="19">
        <v>44133</v>
      </c>
      <c r="J3016" s="19" t="str">
        <f ca="1">IF(Ugovori_OPULJP[[#This Row],[DATUM ZAVRŠETKA OPERACIJE]]&lt;TODAY(),"završen","u provedbi")</f>
        <v>završen</v>
      </c>
      <c r="K3016" s="18" t="s">
        <v>77</v>
      </c>
      <c r="L3016" s="18" t="s">
        <v>77</v>
      </c>
      <c r="M3016" s="42">
        <v>0.85</v>
      </c>
      <c r="N3016" s="42">
        <v>0.15</v>
      </c>
      <c r="O3016" s="27">
        <f>Ugovori_OPULJP[[#This Row],[Bespovratna sredstva - Ukupno (EU+Nac) HRK
= Ukupna ugovorena vrijednost bespovratnih sredstava]]*Ugovori_OPULJP[[#This Row],[EU STOPA SUFINANCIRANJA %
EU CO-FINANCING RATE %]]</f>
        <v>2053687.2610000002</v>
      </c>
      <c r="P3016" s="27">
        <f>Ugovori_OPULJP[[#This Row],[Bespovratna sredstva - Ukupno (EU+Nac) HRK
= Ukupna ugovorena vrijednost bespovratnih sredstava]]*Ugovori_OPULJP[[#This Row],[STOPA NACIONALNOG SUFINANCIRANJA %]]</f>
        <v>362415.39900000003</v>
      </c>
      <c r="Q3016" s="27">
        <v>2416102.66</v>
      </c>
      <c r="R3016" s="27">
        <v>0</v>
      </c>
      <c r="S3016" s="27">
        <v>0</v>
      </c>
      <c r="T3016" s="20">
        <f>Ugovori_OPULJP[[#This Row],[Bespovratna sredstva - Ukupno (EU+Nac) HRK
= Ukupna ugovorena vrijednost bespovratnih sredstava]]+Ugovori_OPULJP[[#This Row],[Javni doprinos korisnika - HRK]]+Ugovori_OPULJP[[#This Row],[Privatni doprinos korisnika - HRK]]</f>
        <v>2416102.66</v>
      </c>
      <c r="U3016" s="17" t="s">
        <v>709</v>
      </c>
      <c r="V3016" s="17" t="s">
        <v>710</v>
      </c>
      <c r="W3016" s="41" t="s">
        <v>10518</v>
      </c>
      <c r="X3016" s="35" t="s">
        <v>10100</v>
      </c>
      <c r="Y3016" s="11"/>
    </row>
    <row r="3017" spans="1:25" ht="66.75" customHeight="1" x14ac:dyDescent="0.2">
      <c r="A3017" s="33" t="s">
        <v>10519</v>
      </c>
      <c r="B3017" s="34" t="s">
        <v>9914</v>
      </c>
      <c r="C3017" s="35" t="s">
        <v>10095</v>
      </c>
      <c r="D3017" s="35" t="s">
        <v>10485</v>
      </c>
      <c r="E3017" s="17" t="s">
        <v>231</v>
      </c>
      <c r="F3017" s="37" t="s">
        <v>10520</v>
      </c>
      <c r="G3017" s="37" t="s">
        <v>749</v>
      </c>
      <c r="H3017" s="19">
        <v>43402</v>
      </c>
      <c r="I3017" s="19">
        <v>44225</v>
      </c>
      <c r="J3017" s="19" t="str">
        <f ca="1">IF(Ugovori_OPULJP[[#This Row],[DATUM ZAVRŠETKA OPERACIJE]]&lt;TODAY(),"završen","u provedbi")</f>
        <v>završen</v>
      </c>
      <c r="K3017" s="18" t="s">
        <v>198</v>
      </c>
      <c r="L3017" s="18" t="s">
        <v>198</v>
      </c>
      <c r="M3017" s="42">
        <v>0.85</v>
      </c>
      <c r="N3017" s="42">
        <v>0.15</v>
      </c>
      <c r="O3017" s="27">
        <f>Ugovori_OPULJP[[#This Row],[Bespovratna sredstva - Ukupno (EU+Nac) HRK
= Ukupna ugovorena vrijednost bespovratnih sredstava]]*Ugovori_OPULJP[[#This Row],[EU STOPA SUFINANCIRANJA %
EU CO-FINANCING RATE %]]</f>
        <v>2016307.0065000001</v>
      </c>
      <c r="P3017" s="27">
        <f>Ugovori_OPULJP[[#This Row],[Bespovratna sredstva - Ukupno (EU+Nac) HRK
= Ukupna ugovorena vrijednost bespovratnih sredstava]]*Ugovori_OPULJP[[#This Row],[STOPA NACIONALNOG SUFINANCIRANJA %]]</f>
        <v>355818.8835</v>
      </c>
      <c r="Q3017" s="27">
        <v>2372125.89</v>
      </c>
      <c r="R3017" s="27">
        <v>0</v>
      </c>
      <c r="S3017" s="27">
        <v>0</v>
      </c>
      <c r="T3017" s="20">
        <f>Ugovori_OPULJP[[#This Row],[Bespovratna sredstva - Ukupno (EU+Nac) HRK
= Ukupna ugovorena vrijednost bespovratnih sredstava]]+Ugovori_OPULJP[[#This Row],[Javni doprinos korisnika - HRK]]+Ugovori_OPULJP[[#This Row],[Privatni doprinos korisnika - HRK]]</f>
        <v>2372125.89</v>
      </c>
      <c r="U3017" s="17" t="s">
        <v>709</v>
      </c>
      <c r="V3017" s="17" t="s">
        <v>710</v>
      </c>
      <c r="W3017" s="41" t="s">
        <v>10521</v>
      </c>
      <c r="X3017" s="35" t="s">
        <v>10100</v>
      </c>
      <c r="Y3017" s="11"/>
    </row>
    <row r="3018" spans="1:25" ht="66.75" customHeight="1" x14ac:dyDescent="0.2">
      <c r="A3018" s="33" t="s">
        <v>10522</v>
      </c>
      <c r="B3018" s="34" t="s">
        <v>9914</v>
      </c>
      <c r="C3018" s="35" t="s">
        <v>10095</v>
      </c>
      <c r="D3018" s="35" t="s">
        <v>10485</v>
      </c>
      <c r="E3018" s="17" t="s">
        <v>231</v>
      </c>
      <c r="F3018" s="37" t="s">
        <v>10523</v>
      </c>
      <c r="G3018" s="37" t="s">
        <v>10524</v>
      </c>
      <c r="H3018" s="19">
        <v>43402</v>
      </c>
      <c r="I3018" s="19">
        <v>44053</v>
      </c>
      <c r="J3018" s="19" t="str">
        <f ca="1">IF(Ugovori_OPULJP[[#This Row],[DATUM ZAVRŠETKA OPERACIJE]]&lt;TODAY(),"završen","u provedbi")</f>
        <v>završen</v>
      </c>
      <c r="K3018" s="18" t="s">
        <v>402</v>
      </c>
      <c r="L3018" s="18" t="s">
        <v>402</v>
      </c>
      <c r="M3018" s="42">
        <v>0.85</v>
      </c>
      <c r="N3018" s="42">
        <v>0.15</v>
      </c>
      <c r="O3018" s="27">
        <f>Ugovori_OPULJP[[#This Row],[Bespovratna sredstva - Ukupno (EU+Nac) HRK
= Ukupna ugovorena vrijednost bespovratnih sredstava]]*Ugovori_OPULJP[[#This Row],[EU STOPA SUFINANCIRANJA %
EU CO-FINANCING RATE %]]</f>
        <v>1784762.051</v>
      </c>
      <c r="P3018" s="27">
        <f>Ugovori_OPULJP[[#This Row],[Bespovratna sredstva - Ukupno (EU+Nac) HRK
= Ukupna ugovorena vrijednost bespovratnih sredstava]]*Ugovori_OPULJP[[#This Row],[STOPA NACIONALNOG SUFINANCIRANJA %]]</f>
        <v>314958.00900000002</v>
      </c>
      <c r="Q3018" s="27">
        <v>2099720.06</v>
      </c>
      <c r="R3018" s="27">
        <v>0</v>
      </c>
      <c r="S3018" s="27">
        <v>0</v>
      </c>
      <c r="T3018" s="20">
        <f>Ugovori_OPULJP[[#This Row],[Bespovratna sredstva - Ukupno (EU+Nac) HRK
= Ukupna ugovorena vrijednost bespovratnih sredstava]]+Ugovori_OPULJP[[#This Row],[Javni doprinos korisnika - HRK]]+Ugovori_OPULJP[[#This Row],[Privatni doprinos korisnika - HRK]]</f>
        <v>2099720.06</v>
      </c>
      <c r="U3018" s="17" t="s">
        <v>709</v>
      </c>
      <c r="V3018" s="17" t="s">
        <v>710</v>
      </c>
      <c r="W3018" s="41" t="s">
        <v>10525</v>
      </c>
      <c r="X3018" s="35" t="s">
        <v>10100</v>
      </c>
      <c r="Y3018" s="11"/>
    </row>
    <row r="3019" spans="1:25" ht="66.75" customHeight="1" x14ac:dyDescent="0.2">
      <c r="A3019" s="33" t="s">
        <v>10526</v>
      </c>
      <c r="B3019" s="34" t="s">
        <v>9914</v>
      </c>
      <c r="C3019" s="35" t="s">
        <v>10095</v>
      </c>
      <c r="D3019" s="35" t="s">
        <v>10485</v>
      </c>
      <c r="E3019" s="17" t="s">
        <v>231</v>
      </c>
      <c r="F3019" s="37" t="s">
        <v>10527</v>
      </c>
      <c r="G3019" s="37" t="s">
        <v>10528</v>
      </c>
      <c r="H3019" s="19">
        <v>43402</v>
      </c>
      <c r="I3019" s="19">
        <v>44133</v>
      </c>
      <c r="J3019" s="19" t="str">
        <f ca="1">IF(Ugovori_OPULJP[[#This Row],[DATUM ZAVRŠETKA OPERACIJE]]&lt;TODAY(),"završen","u provedbi")</f>
        <v>završen</v>
      </c>
      <c r="K3019" s="18" t="s">
        <v>92</v>
      </c>
      <c r="L3019" s="18" t="s">
        <v>92</v>
      </c>
      <c r="M3019" s="42">
        <v>0.85</v>
      </c>
      <c r="N3019" s="42">
        <v>0.15</v>
      </c>
      <c r="O3019" s="27">
        <f>Ugovori_OPULJP[[#This Row],[Bespovratna sredstva - Ukupno (EU+Nac) HRK
= Ukupna ugovorena vrijednost bespovratnih sredstava]]*Ugovori_OPULJP[[#This Row],[EU STOPA SUFINANCIRANJA %
EU CO-FINANCING RATE %]]</f>
        <v>2122984.344</v>
      </c>
      <c r="P3019" s="27">
        <f>Ugovori_OPULJP[[#This Row],[Bespovratna sredstva - Ukupno (EU+Nac) HRK
= Ukupna ugovorena vrijednost bespovratnih sredstava]]*Ugovori_OPULJP[[#This Row],[STOPA NACIONALNOG SUFINANCIRANJA %]]</f>
        <v>374644.29600000003</v>
      </c>
      <c r="Q3019" s="27">
        <v>2497628.64</v>
      </c>
      <c r="R3019" s="27">
        <v>0</v>
      </c>
      <c r="S3019" s="27">
        <v>0</v>
      </c>
      <c r="T3019" s="20">
        <f>Ugovori_OPULJP[[#This Row],[Bespovratna sredstva - Ukupno (EU+Nac) HRK
= Ukupna ugovorena vrijednost bespovratnih sredstava]]+Ugovori_OPULJP[[#This Row],[Javni doprinos korisnika - HRK]]+Ugovori_OPULJP[[#This Row],[Privatni doprinos korisnika - HRK]]</f>
        <v>2497628.64</v>
      </c>
      <c r="U3019" s="17" t="s">
        <v>709</v>
      </c>
      <c r="V3019" s="17" t="s">
        <v>710</v>
      </c>
      <c r="W3019" s="41" t="s">
        <v>10529</v>
      </c>
      <c r="X3019" s="35" t="s">
        <v>10100</v>
      </c>
      <c r="Y3019" s="11"/>
    </row>
    <row r="3020" spans="1:25" ht="66.75" customHeight="1" x14ac:dyDescent="0.2">
      <c r="A3020" s="33" t="s">
        <v>10530</v>
      </c>
      <c r="B3020" s="34" t="s">
        <v>9914</v>
      </c>
      <c r="C3020" s="35" t="s">
        <v>10095</v>
      </c>
      <c r="D3020" s="35" t="s">
        <v>10485</v>
      </c>
      <c r="E3020" s="17" t="s">
        <v>231</v>
      </c>
      <c r="F3020" s="37" t="s">
        <v>10531</v>
      </c>
      <c r="G3020" s="37" t="s">
        <v>10532</v>
      </c>
      <c r="H3020" s="19">
        <v>43402</v>
      </c>
      <c r="I3020" s="19">
        <v>44133</v>
      </c>
      <c r="J3020" s="19" t="str">
        <f ca="1">IF(Ugovori_OPULJP[[#This Row],[DATUM ZAVRŠETKA OPERACIJE]]&lt;TODAY(),"završen","u provedbi")</f>
        <v>završen</v>
      </c>
      <c r="K3020" s="18" t="s">
        <v>10533</v>
      </c>
      <c r="L3020" s="18" t="s">
        <v>556</v>
      </c>
      <c r="M3020" s="42">
        <v>0.85</v>
      </c>
      <c r="N3020" s="42">
        <v>0.15</v>
      </c>
      <c r="O3020" s="27">
        <f>Ugovori_OPULJP[[#This Row],[Bespovratna sredstva - Ukupno (EU+Nac) HRK
= Ukupna ugovorena vrijednost bespovratnih sredstava]]*Ugovori_OPULJP[[#This Row],[EU STOPA SUFINANCIRANJA %
EU CO-FINANCING RATE %]]</f>
        <v>2124521.2969999998</v>
      </c>
      <c r="P3020" s="27">
        <f>Ugovori_OPULJP[[#This Row],[Bespovratna sredstva - Ukupno (EU+Nac) HRK
= Ukupna ugovorena vrijednost bespovratnih sredstava]]*Ugovori_OPULJP[[#This Row],[STOPA NACIONALNOG SUFINANCIRANJA %]]</f>
        <v>374915.52299999999</v>
      </c>
      <c r="Q3020" s="27">
        <v>2499436.8199999998</v>
      </c>
      <c r="R3020" s="27">
        <v>0</v>
      </c>
      <c r="S3020" s="27">
        <v>0</v>
      </c>
      <c r="T3020" s="20">
        <f>Ugovori_OPULJP[[#This Row],[Bespovratna sredstva - Ukupno (EU+Nac) HRK
= Ukupna ugovorena vrijednost bespovratnih sredstava]]+Ugovori_OPULJP[[#This Row],[Javni doprinos korisnika - HRK]]+Ugovori_OPULJP[[#This Row],[Privatni doprinos korisnika - HRK]]</f>
        <v>2499436.8199999998</v>
      </c>
      <c r="U3020" s="17" t="s">
        <v>709</v>
      </c>
      <c r="V3020" s="17" t="s">
        <v>710</v>
      </c>
      <c r="W3020" s="41" t="s">
        <v>10534</v>
      </c>
      <c r="X3020" s="35" t="s">
        <v>10100</v>
      </c>
      <c r="Y3020" s="11"/>
    </row>
    <row r="3021" spans="1:25" ht="66.75" customHeight="1" x14ac:dyDescent="0.2">
      <c r="A3021" s="33" t="s">
        <v>10535</v>
      </c>
      <c r="B3021" s="34" t="s">
        <v>9914</v>
      </c>
      <c r="C3021" s="35" t="s">
        <v>10095</v>
      </c>
      <c r="D3021" s="35" t="s">
        <v>10485</v>
      </c>
      <c r="E3021" s="17" t="s">
        <v>231</v>
      </c>
      <c r="F3021" s="37" t="s">
        <v>10536</v>
      </c>
      <c r="G3021" s="37" t="s">
        <v>10537</v>
      </c>
      <c r="H3021" s="19">
        <v>43402</v>
      </c>
      <c r="I3021" s="19">
        <v>44133</v>
      </c>
      <c r="J3021" s="19" t="str">
        <f ca="1">IF(Ugovori_OPULJP[[#This Row],[DATUM ZAVRŠETKA OPERACIJE]]&lt;TODAY(),"završen","u provedbi")</f>
        <v>završen</v>
      </c>
      <c r="K3021" s="18" t="s">
        <v>324</v>
      </c>
      <c r="L3021" s="18" t="s">
        <v>324</v>
      </c>
      <c r="M3021" s="42">
        <v>0.85</v>
      </c>
      <c r="N3021" s="42">
        <v>0.15</v>
      </c>
      <c r="O3021" s="27">
        <f>Ugovori_OPULJP[[#This Row],[Bespovratna sredstva - Ukupno (EU+Nac) HRK
= Ukupna ugovorena vrijednost bespovratnih sredstava]]*Ugovori_OPULJP[[#This Row],[EU STOPA SUFINANCIRANJA %
EU CO-FINANCING RATE %]]</f>
        <v>717907.96849999996</v>
      </c>
      <c r="P3021" s="27">
        <f>Ugovori_OPULJP[[#This Row],[Bespovratna sredstva - Ukupno (EU+Nac) HRK
= Ukupna ugovorena vrijednost bespovratnih sredstava]]*Ugovori_OPULJP[[#This Row],[STOPA NACIONALNOG SUFINANCIRANJA %]]</f>
        <v>126689.6415</v>
      </c>
      <c r="Q3021" s="27">
        <v>844597.61</v>
      </c>
      <c r="R3021" s="27">
        <v>0</v>
      </c>
      <c r="S3021" s="27">
        <v>0</v>
      </c>
      <c r="T3021" s="20">
        <f>Ugovori_OPULJP[[#This Row],[Bespovratna sredstva - Ukupno (EU+Nac) HRK
= Ukupna ugovorena vrijednost bespovratnih sredstava]]+Ugovori_OPULJP[[#This Row],[Javni doprinos korisnika - HRK]]+Ugovori_OPULJP[[#This Row],[Privatni doprinos korisnika - HRK]]</f>
        <v>844597.61</v>
      </c>
      <c r="U3021" s="17" t="s">
        <v>709</v>
      </c>
      <c r="V3021" s="17" t="s">
        <v>710</v>
      </c>
      <c r="W3021" s="41" t="s">
        <v>10538</v>
      </c>
      <c r="X3021" s="35" t="s">
        <v>10100</v>
      </c>
      <c r="Y3021" s="11"/>
    </row>
    <row r="3022" spans="1:25" ht="66.75" customHeight="1" x14ac:dyDescent="0.2">
      <c r="A3022" s="33" t="s">
        <v>10539</v>
      </c>
      <c r="B3022" s="34" t="s">
        <v>9914</v>
      </c>
      <c r="C3022" s="35" t="s">
        <v>10095</v>
      </c>
      <c r="D3022" s="35" t="s">
        <v>10485</v>
      </c>
      <c r="E3022" s="17" t="s">
        <v>231</v>
      </c>
      <c r="F3022" s="37" t="s">
        <v>10540</v>
      </c>
      <c r="G3022" s="37" t="s">
        <v>297</v>
      </c>
      <c r="H3022" s="19">
        <v>43402</v>
      </c>
      <c r="I3022" s="19">
        <v>44041</v>
      </c>
      <c r="J3022" s="19" t="str">
        <f ca="1">IF(Ugovori_OPULJP[[#This Row],[DATUM ZAVRŠETKA OPERACIJE]]&lt;TODAY(),"završen","u provedbi")</f>
        <v>završen</v>
      </c>
      <c r="K3022" s="18" t="s">
        <v>10541</v>
      </c>
      <c r="L3022" s="18" t="s">
        <v>31</v>
      </c>
      <c r="M3022" s="42">
        <v>0.85</v>
      </c>
      <c r="N3022" s="42">
        <v>0.15</v>
      </c>
      <c r="O3022" s="27">
        <f>Ugovori_OPULJP[[#This Row],[Bespovratna sredstva - Ukupno (EU+Nac) HRK
= Ukupna ugovorena vrijednost bespovratnih sredstava]]*Ugovori_OPULJP[[#This Row],[EU STOPA SUFINANCIRANJA %
EU CO-FINANCING RATE %]]</f>
        <v>678497.65049999999</v>
      </c>
      <c r="P3022" s="27">
        <f>Ugovori_OPULJP[[#This Row],[Bespovratna sredstva - Ukupno (EU+Nac) HRK
= Ukupna ugovorena vrijednost bespovratnih sredstava]]*Ugovori_OPULJP[[#This Row],[STOPA NACIONALNOG SUFINANCIRANJA %]]</f>
        <v>119734.8795</v>
      </c>
      <c r="Q3022" s="27">
        <v>798232.53</v>
      </c>
      <c r="R3022" s="27">
        <v>0</v>
      </c>
      <c r="S3022" s="27">
        <v>0</v>
      </c>
      <c r="T3022" s="20">
        <f>Ugovori_OPULJP[[#This Row],[Bespovratna sredstva - Ukupno (EU+Nac) HRK
= Ukupna ugovorena vrijednost bespovratnih sredstava]]+Ugovori_OPULJP[[#This Row],[Javni doprinos korisnika - HRK]]+Ugovori_OPULJP[[#This Row],[Privatni doprinos korisnika - HRK]]</f>
        <v>798232.53</v>
      </c>
      <c r="U3022" s="17" t="s">
        <v>709</v>
      </c>
      <c r="V3022" s="17" t="s">
        <v>710</v>
      </c>
      <c r="W3022" s="41" t="s">
        <v>10542</v>
      </c>
      <c r="X3022" s="35" t="s">
        <v>10100</v>
      </c>
      <c r="Y3022" s="11"/>
    </row>
    <row r="3023" spans="1:25" ht="66.75" customHeight="1" x14ac:dyDescent="0.2">
      <c r="A3023" s="33" t="s">
        <v>10543</v>
      </c>
      <c r="B3023" s="34" t="s">
        <v>9914</v>
      </c>
      <c r="C3023" s="35" t="s">
        <v>10095</v>
      </c>
      <c r="D3023" s="35" t="s">
        <v>10485</v>
      </c>
      <c r="E3023" s="17" t="s">
        <v>231</v>
      </c>
      <c r="F3023" s="37" t="s">
        <v>10544</v>
      </c>
      <c r="G3023" s="37" t="s">
        <v>10545</v>
      </c>
      <c r="H3023" s="19">
        <v>43411</v>
      </c>
      <c r="I3023" s="19">
        <v>44036</v>
      </c>
      <c r="J3023" s="19" t="str">
        <f ca="1">IF(Ugovori_OPULJP[[#This Row],[DATUM ZAVRŠETKA OPERACIJE]]&lt;TODAY(),"završen","u provedbi")</f>
        <v>završen</v>
      </c>
      <c r="K3023" s="18" t="s">
        <v>128</v>
      </c>
      <c r="L3023" s="18" t="s">
        <v>128</v>
      </c>
      <c r="M3023" s="42">
        <v>0.85</v>
      </c>
      <c r="N3023" s="42">
        <v>0.15</v>
      </c>
      <c r="O3023" s="27">
        <f>Ugovori_OPULJP[[#This Row],[Bespovratna sredstva - Ukupno (EU+Nac) HRK
= Ukupna ugovorena vrijednost bespovratnih sredstava]]*Ugovori_OPULJP[[#This Row],[EU STOPA SUFINANCIRANJA %
EU CO-FINANCING RATE %]]</f>
        <v>670890.39699999988</v>
      </c>
      <c r="P3023" s="27">
        <f>Ugovori_OPULJP[[#This Row],[Bespovratna sredstva - Ukupno (EU+Nac) HRK
= Ukupna ugovorena vrijednost bespovratnih sredstava]]*Ugovori_OPULJP[[#This Row],[STOPA NACIONALNOG SUFINANCIRANJA %]]</f>
        <v>118392.42299999998</v>
      </c>
      <c r="Q3023" s="27">
        <v>789282.82</v>
      </c>
      <c r="R3023" s="27">
        <v>0</v>
      </c>
      <c r="S3023" s="27">
        <v>0</v>
      </c>
      <c r="T3023" s="20">
        <f>Ugovori_OPULJP[[#This Row],[Bespovratna sredstva - Ukupno (EU+Nac) HRK
= Ukupna ugovorena vrijednost bespovratnih sredstava]]+Ugovori_OPULJP[[#This Row],[Javni doprinos korisnika - HRK]]+Ugovori_OPULJP[[#This Row],[Privatni doprinos korisnika - HRK]]</f>
        <v>789282.82</v>
      </c>
      <c r="U3023" s="17" t="s">
        <v>709</v>
      </c>
      <c r="V3023" s="17" t="s">
        <v>710</v>
      </c>
      <c r="W3023" s="41" t="s">
        <v>10546</v>
      </c>
      <c r="X3023" s="35" t="s">
        <v>10100</v>
      </c>
      <c r="Y3023" s="11"/>
    </row>
    <row r="3024" spans="1:25" ht="66.75" customHeight="1" x14ac:dyDescent="0.2">
      <c r="A3024" s="33" t="s">
        <v>10547</v>
      </c>
      <c r="B3024" s="34" t="s">
        <v>9914</v>
      </c>
      <c r="C3024" s="35" t="s">
        <v>10095</v>
      </c>
      <c r="D3024" s="35" t="s">
        <v>10485</v>
      </c>
      <c r="E3024" s="17" t="s">
        <v>231</v>
      </c>
      <c r="F3024" s="37" t="s">
        <v>10548</v>
      </c>
      <c r="G3024" s="37" t="s">
        <v>10549</v>
      </c>
      <c r="H3024" s="19">
        <v>43402</v>
      </c>
      <c r="I3024" s="19">
        <v>43890</v>
      </c>
      <c r="J3024" s="19" t="str">
        <f ca="1">IF(Ugovori_OPULJP[[#This Row],[DATUM ZAVRŠETKA OPERACIJE]]&lt;TODAY(),"završen","u provedbi")</f>
        <v>završen</v>
      </c>
      <c r="K3024" s="18" t="s">
        <v>209</v>
      </c>
      <c r="L3024" s="18" t="s">
        <v>209</v>
      </c>
      <c r="M3024" s="42">
        <v>0.85</v>
      </c>
      <c r="N3024" s="42">
        <v>0.15</v>
      </c>
      <c r="O3024" s="27">
        <f>Ugovori_OPULJP[[#This Row],[Bespovratna sredstva - Ukupno (EU+Nac) HRK
= Ukupna ugovorena vrijednost bespovratnih sredstava]]*Ugovori_OPULJP[[#This Row],[EU STOPA SUFINANCIRANJA %
EU CO-FINANCING RATE %]]</f>
        <v>675468.65</v>
      </c>
      <c r="P3024" s="27">
        <f>Ugovori_OPULJP[[#This Row],[Bespovratna sredstva - Ukupno (EU+Nac) HRK
= Ukupna ugovorena vrijednost bespovratnih sredstava]]*Ugovori_OPULJP[[#This Row],[STOPA NACIONALNOG SUFINANCIRANJA %]]</f>
        <v>119200.34999999999</v>
      </c>
      <c r="Q3024" s="27">
        <v>794669</v>
      </c>
      <c r="R3024" s="27">
        <v>0</v>
      </c>
      <c r="S3024" s="27">
        <v>0</v>
      </c>
      <c r="T3024" s="20">
        <f>Ugovori_OPULJP[[#This Row],[Bespovratna sredstva - Ukupno (EU+Nac) HRK
= Ukupna ugovorena vrijednost bespovratnih sredstava]]+Ugovori_OPULJP[[#This Row],[Javni doprinos korisnika - HRK]]+Ugovori_OPULJP[[#This Row],[Privatni doprinos korisnika - HRK]]</f>
        <v>794669</v>
      </c>
      <c r="U3024" s="17" t="s">
        <v>709</v>
      </c>
      <c r="V3024" s="17" t="s">
        <v>710</v>
      </c>
      <c r="W3024" s="35" t="s">
        <v>10550</v>
      </c>
      <c r="X3024" s="35" t="s">
        <v>10100</v>
      </c>
      <c r="Y3024" s="11"/>
    </row>
    <row r="3025" spans="1:25" ht="66.75" customHeight="1" x14ac:dyDescent="0.2">
      <c r="A3025" s="33" t="s">
        <v>10551</v>
      </c>
      <c r="B3025" s="34" t="s">
        <v>9914</v>
      </c>
      <c r="C3025" s="35" t="s">
        <v>10095</v>
      </c>
      <c r="D3025" s="35" t="s">
        <v>10485</v>
      </c>
      <c r="E3025" s="17" t="s">
        <v>231</v>
      </c>
      <c r="F3025" s="37" t="s">
        <v>10552</v>
      </c>
      <c r="G3025" s="37" t="s">
        <v>5947</v>
      </c>
      <c r="H3025" s="19">
        <v>43402</v>
      </c>
      <c r="I3025" s="19">
        <v>44041</v>
      </c>
      <c r="J3025" s="19" t="str">
        <f ca="1">IF(Ugovori_OPULJP[[#This Row],[DATUM ZAVRŠETKA OPERACIJE]]&lt;TODAY(),"završen","u provedbi")</f>
        <v>završen</v>
      </c>
      <c r="K3025" s="18" t="s">
        <v>209</v>
      </c>
      <c r="L3025" s="18" t="s">
        <v>209</v>
      </c>
      <c r="M3025" s="42">
        <v>0.85</v>
      </c>
      <c r="N3025" s="42">
        <v>0.15</v>
      </c>
      <c r="O3025" s="27">
        <f>Ugovori_OPULJP[[#This Row],[Bespovratna sredstva - Ukupno (EU+Nac) HRK
= Ukupna ugovorena vrijednost bespovratnih sredstava]]*Ugovori_OPULJP[[#This Row],[EU STOPA SUFINANCIRANJA %
EU CO-FINANCING RATE %]]</f>
        <v>665720.43350000004</v>
      </c>
      <c r="P3025" s="27">
        <f>Ugovori_OPULJP[[#This Row],[Bespovratna sredstva - Ukupno (EU+Nac) HRK
= Ukupna ugovorena vrijednost bespovratnih sredstava]]*Ugovori_OPULJP[[#This Row],[STOPA NACIONALNOG SUFINANCIRANJA %]]</f>
        <v>117480.0765</v>
      </c>
      <c r="Q3025" s="27">
        <v>783200.51</v>
      </c>
      <c r="R3025" s="27">
        <v>0</v>
      </c>
      <c r="S3025" s="27">
        <v>0</v>
      </c>
      <c r="T3025" s="20">
        <f>Ugovori_OPULJP[[#This Row],[Bespovratna sredstva - Ukupno (EU+Nac) HRK
= Ukupna ugovorena vrijednost bespovratnih sredstava]]+Ugovori_OPULJP[[#This Row],[Javni doprinos korisnika - HRK]]+Ugovori_OPULJP[[#This Row],[Privatni doprinos korisnika - HRK]]</f>
        <v>783200.51</v>
      </c>
      <c r="U3025" s="17" t="s">
        <v>709</v>
      </c>
      <c r="V3025" s="17" t="s">
        <v>710</v>
      </c>
      <c r="W3025" s="35" t="s">
        <v>10553</v>
      </c>
      <c r="X3025" s="35" t="s">
        <v>10100</v>
      </c>
      <c r="Y3025" s="11"/>
    </row>
    <row r="3026" spans="1:25" ht="66.75" customHeight="1" x14ac:dyDescent="0.2">
      <c r="A3026" s="33" t="s">
        <v>10554</v>
      </c>
      <c r="B3026" s="34" t="s">
        <v>9914</v>
      </c>
      <c r="C3026" s="35" t="s">
        <v>10095</v>
      </c>
      <c r="D3026" s="35" t="s">
        <v>10485</v>
      </c>
      <c r="E3026" s="17" t="s">
        <v>231</v>
      </c>
      <c r="F3026" s="37" t="s">
        <v>10555</v>
      </c>
      <c r="G3026" s="37" t="s">
        <v>10556</v>
      </c>
      <c r="H3026" s="19">
        <v>43402</v>
      </c>
      <c r="I3026" s="19">
        <v>43890</v>
      </c>
      <c r="J3026" s="19" t="str">
        <f ca="1">IF(Ugovori_OPULJP[[#This Row],[DATUM ZAVRŠETKA OPERACIJE]]&lt;TODAY(),"završen","u provedbi")</f>
        <v>završen</v>
      </c>
      <c r="K3026" s="18" t="s">
        <v>82</v>
      </c>
      <c r="L3026" s="18" t="s">
        <v>82</v>
      </c>
      <c r="M3026" s="42">
        <v>0.85</v>
      </c>
      <c r="N3026" s="42">
        <v>0.15</v>
      </c>
      <c r="O3026" s="27">
        <f>Ugovori_OPULJP[[#This Row],[Bespovratna sredstva - Ukupno (EU+Nac) HRK
= Ukupna ugovorena vrijednost bespovratnih sredstava]]*Ugovori_OPULJP[[#This Row],[EU STOPA SUFINANCIRANJA %
EU CO-FINANCING RATE %]]</f>
        <v>678093.79</v>
      </c>
      <c r="P3026" s="27">
        <f>Ugovori_OPULJP[[#This Row],[Bespovratna sredstva - Ukupno (EU+Nac) HRK
= Ukupna ugovorena vrijednost bespovratnih sredstava]]*Ugovori_OPULJP[[#This Row],[STOPA NACIONALNOG SUFINANCIRANJA %]]</f>
        <v>119663.61</v>
      </c>
      <c r="Q3026" s="27">
        <v>797757.4</v>
      </c>
      <c r="R3026" s="27">
        <v>0</v>
      </c>
      <c r="S3026" s="27">
        <v>0</v>
      </c>
      <c r="T3026" s="20">
        <f>Ugovori_OPULJP[[#This Row],[Bespovratna sredstva - Ukupno (EU+Nac) HRK
= Ukupna ugovorena vrijednost bespovratnih sredstava]]+Ugovori_OPULJP[[#This Row],[Javni doprinos korisnika - HRK]]+Ugovori_OPULJP[[#This Row],[Privatni doprinos korisnika - HRK]]</f>
        <v>797757.4</v>
      </c>
      <c r="U3026" s="17" t="s">
        <v>709</v>
      </c>
      <c r="V3026" s="17" t="s">
        <v>710</v>
      </c>
      <c r="W3026" s="35" t="s">
        <v>10557</v>
      </c>
      <c r="X3026" s="35" t="s">
        <v>10100</v>
      </c>
      <c r="Y3026" s="11"/>
    </row>
    <row r="3027" spans="1:25" ht="66.75" customHeight="1" x14ac:dyDescent="0.2">
      <c r="A3027" s="33" t="s">
        <v>10558</v>
      </c>
      <c r="B3027" s="34" t="s">
        <v>9914</v>
      </c>
      <c r="C3027" s="35" t="s">
        <v>10095</v>
      </c>
      <c r="D3027" s="35" t="s">
        <v>10485</v>
      </c>
      <c r="E3027" s="17" t="s">
        <v>231</v>
      </c>
      <c r="F3027" s="37" t="s">
        <v>10559</v>
      </c>
      <c r="G3027" s="37" t="s">
        <v>4641</v>
      </c>
      <c r="H3027" s="19">
        <v>43402</v>
      </c>
      <c r="I3027" s="19">
        <v>44133</v>
      </c>
      <c r="J3027" s="19" t="str">
        <f ca="1">IF(Ugovori_OPULJP[[#This Row],[DATUM ZAVRŠETKA OPERACIJE]]&lt;TODAY(),"završen","u provedbi")</f>
        <v>završen</v>
      </c>
      <c r="K3027" s="18" t="s">
        <v>198</v>
      </c>
      <c r="L3027" s="18" t="s">
        <v>198</v>
      </c>
      <c r="M3027" s="42">
        <v>0.85</v>
      </c>
      <c r="N3027" s="42">
        <v>0.15</v>
      </c>
      <c r="O3027" s="27">
        <f>Ugovori_OPULJP[[#This Row],[Bespovratna sredstva - Ukupno (EU+Nac) HRK
= Ukupna ugovorena vrijednost bespovratnih sredstava]]*Ugovori_OPULJP[[#This Row],[EU STOPA SUFINANCIRANJA %
EU CO-FINANCING RATE %]]</f>
        <v>677791.93799999997</v>
      </c>
      <c r="P3027" s="27">
        <f>Ugovori_OPULJP[[#This Row],[Bespovratna sredstva - Ukupno (EU+Nac) HRK
= Ukupna ugovorena vrijednost bespovratnih sredstava]]*Ugovori_OPULJP[[#This Row],[STOPA NACIONALNOG SUFINANCIRANJA %]]</f>
        <v>119610.342</v>
      </c>
      <c r="Q3027" s="27">
        <v>797402.28</v>
      </c>
      <c r="R3027" s="27">
        <v>0</v>
      </c>
      <c r="S3027" s="27">
        <v>0</v>
      </c>
      <c r="T3027" s="20">
        <f>Ugovori_OPULJP[[#This Row],[Bespovratna sredstva - Ukupno (EU+Nac) HRK
= Ukupna ugovorena vrijednost bespovratnih sredstava]]+Ugovori_OPULJP[[#This Row],[Javni doprinos korisnika - HRK]]+Ugovori_OPULJP[[#This Row],[Privatni doprinos korisnika - HRK]]</f>
        <v>797402.28</v>
      </c>
      <c r="U3027" s="17" t="s">
        <v>709</v>
      </c>
      <c r="V3027" s="17" t="s">
        <v>710</v>
      </c>
      <c r="W3027" s="35" t="s">
        <v>10560</v>
      </c>
      <c r="X3027" s="35" t="s">
        <v>10100</v>
      </c>
      <c r="Y3027" s="11"/>
    </row>
    <row r="3028" spans="1:25" ht="66.75" customHeight="1" x14ac:dyDescent="0.2">
      <c r="A3028" s="33" t="s">
        <v>10561</v>
      </c>
      <c r="B3028" s="34" t="s">
        <v>9914</v>
      </c>
      <c r="C3028" s="35" t="s">
        <v>10095</v>
      </c>
      <c r="D3028" s="35" t="s">
        <v>10485</v>
      </c>
      <c r="E3028" s="17" t="s">
        <v>231</v>
      </c>
      <c r="F3028" s="37" t="s">
        <v>10562</v>
      </c>
      <c r="G3028" s="37" t="s">
        <v>10563</v>
      </c>
      <c r="H3028" s="19">
        <v>43402</v>
      </c>
      <c r="I3028" s="19">
        <v>43950</v>
      </c>
      <c r="J3028" s="19" t="str">
        <f ca="1">IF(Ugovori_OPULJP[[#This Row],[DATUM ZAVRŠETKA OPERACIJE]]&lt;TODAY(),"završen","u provedbi")</f>
        <v>završen</v>
      </c>
      <c r="K3028" s="18" t="s">
        <v>248</v>
      </c>
      <c r="L3028" s="18" t="s">
        <v>248</v>
      </c>
      <c r="M3028" s="42">
        <v>0.85</v>
      </c>
      <c r="N3028" s="42">
        <v>0.15</v>
      </c>
      <c r="O3028" s="27">
        <f>Ugovori_OPULJP[[#This Row],[Bespovratna sredstva - Ukupno (EU+Nac) HRK
= Ukupna ugovorena vrijednost bespovratnih sredstava]]*Ugovori_OPULJP[[#This Row],[EU STOPA SUFINANCIRANJA %
EU CO-FINANCING RATE %]]</f>
        <v>654301.21900000004</v>
      </c>
      <c r="P3028" s="27">
        <f>Ugovori_OPULJP[[#This Row],[Bespovratna sredstva - Ukupno (EU+Nac) HRK
= Ukupna ugovorena vrijednost bespovratnih sredstava]]*Ugovori_OPULJP[[#This Row],[STOPA NACIONALNOG SUFINANCIRANJA %]]</f>
        <v>115464.921</v>
      </c>
      <c r="Q3028" s="27">
        <v>769766.14</v>
      </c>
      <c r="R3028" s="27">
        <v>0</v>
      </c>
      <c r="S3028" s="27">
        <v>0</v>
      </c>
      <c r="T3028" s="20">
        <f>Ugovori_OPULJP[[#This Row],[Bespovratna sredstva - Ukupno (EU+Nac) HRK
= Ukupna ugovorena vrijednost bespovratnih sredstava]]+Ugovori_OPULJP[[#This Row],[Javni doprinos korisnika - HRK]]+Ugovori_OPULJP[[#This Row],[Privatni doprinos korisnika - HRK]]</f>
        <v>769766.14</v>
      </c>
      <c r="U3028" s="17" t="s">
        <v>709</v>
      </c>
      <c r="V3028" s="17" t="s">
        <v>710</v>
      </c>
      <c r="W3028" s="35" t="s">
        <v>10564</v>
      </c>
      <c r="X3028" s="35" t="s">
        <v>10100</v>
      </c>
      <c r="Y3028" s="11"/>
    </row>
    <row r="3029" spans="1:25" ht="66.75" customHeight="1" x14ac:dyDescent="0.2">
      <c r="A3029" s="33" t="s">
        <v>10565</v>
      </c>
      <c r="B3029" s="34" t="s">
        <v>9914</v>
      </c>
      <c r="C3029" s="35" t="s">
        <v>10095</v>
      </c>
      <c r="D3029" s="35" t="s">
        <v>10485</v>
      </c>
      <c r="E3029" s="17" t="s">
        <v>231</v>
      </c>
      <c r="F3029" s="37" t="s">
        <v>10566</v>
      </c>
      <c r="G3029" s="37" t="s">
        <v>10567</v>
      </c>
      <c r="H3029" s="19">
        <v>43435</v>
      </c>
      <c r="I3029" s="19">
        <v>43983</v>
      </c>
      <c r="J3029" s="19" t="str">
        <f ca="1">IF(Ugovori_OPULJP[[#This Row],[DATUM ZAVRŠETKA OPERACIJE]]&lt;TODAY(),"završen","u provedbi")</f>
        <v>završen</v>
      </c>
      <c r="K3029" s="18" t="s">
        <v>31</v>
      </c>
      <c r="L3029" s="18" t="s">
        <v>31</v>
      </c>
      <c r="M3029" s="42">
        <v>0.85</v>
      </c>
      <c r="N3029" s="42">
        <v>0.15</v>
      </c>
      <c r="O3029" s="27">
        <f>Ugovori_OPULJP[[#This Row],[Bespovratna sredstva - Ukupno (EU+Nac) HRK
= Ukupna ugovorena vrijednost bespovratnih sredstava]]*Ugovori_OPULJP[[#This Row],[EU STOPA SUFINANCIRANJA %
EU CO-FINANCING RATE %]]</f>
        <v>646560.77899999998</v>
      </c>
      <c r="P3029" s="27">
        <f>Ugovori_OPULJP[[#This Row],[Bespovratna sredstva - Ukupno (EU+Nac) HRK
= Ukupna ugovorena vrijednost bespovratnih sredstava]]*Ugovori_OPULJP[[#This Row],[STOPA NACIONALNOG SUFINANCIRANJA %]]</f>
        <v>114098.961</v>
      </c>
      <c r="Q3029" s="27">
        <v>760659.74</v>
      </c>
      <c r="R3029" s="27">
        <v>0</v>
      </c>
      <c r="S3029" s="27">
        <v>0</v>
      </c>
      <c r="T3029" s="20">
        <f>Ugovori_OPULJP[[#This Row],[Bespovratna sredstva - Ukupno (EU+Nac) HRK
= Ukupna ugovorena vrijednost bespovratnih sredstava]]+Ugovori_OPULJP[[#This Row],[Javni doprinos korisnika - HRK]]+Ugovori_OPULJP[[#This Row],[Privatni doprinos korisnika - HRK]]</f>
        <v>760659.74</v>
      </c>
      <c r="U3029" s="17" t="s">
        <v>709</v>
      </c>
      <c r="V3029" s="17" t="s">
        <v>710</v>
      </c>
      <c r="W3029" s="35" t="s">
        <v>10568</v>
      </c>
      <c r="X3029" s="35" t="s">
        <v>10100</v>
      </c>
      <c r="Y3029" s="11"/>
    </row>
    <row r="3030" spans="1:25" ht="66.75" customHeight="1" x14ac:dyDescent="0.2">
      <c r="A3030" s="33" t="s">
        <v>10569</v>
      </c>
      <c r="B3030" s="34" t="s">
        <v>9914</v>
      </c>
      <c r="C3030" s="35" t="s">
        <v>10095</v>
      </c>
      <c r="D3030" s="35" t="s">
        <v>10485</v>
      </c>
      <c r="E3030" s="17" t="s">
        <v>231</v>
      </c>
      <c r="F3030" s="37" t="s">
        <v>10570</v>
      </c>
      <c r="G3030" s="23" t="s">
        <v>2970</v>
      </c>
      <c r="H3030" s="19">
        <v>43402</v>
      </c>
      <c r="I3030" s="19">
        <v>44133</v>
      </c>
      <c r="J3030" s="19" t="str">
        <f ca="1">IF(Ugovori_OPULJP[[#This Row],[DATUM ZAVRŠETKA OPERACIJE]]&lt;TODAY(),"završen","u provedbi")</f>
        <v>završen</v>
      </c>
      <c r="K3030" s="18" t="s">
        <v>92</v>
      </c>
      <c r="L3030" s="18" t="s">
        <v>92</v>
      </c>
      <c r="M3030" s="42">
        <v>0.85</v>
      </c>
      <c r="N3030" s="42">
        <v>0.15</v>
      </c>
      <c r="O3030" s="27">
        <f>Ugovori_OPULJP[[#This Row],[Bespovratna sredstva - Ukupno (EU+Nac) HRK
= Ukupna ugovorena vrijednost bespovratnih sredstava]]*Ugovori_OPULJP[[#This Row],[EU STOPA SUFINANCIRANJA %
EU CO-FINANCING RATE %]]</f>
        <v>679684.52249999996</v>
      </c>
      <c r="P3030" s="27">
        <f>Ugovori_OPULJP[[#This Row],[Bespovratna sredstva - Ukupno (EU+Nac) HRK
= Ukupna ugovorena vrijednost bespovratnih sredstava]]*Ugovori_OPULJP[[#This Row],[STOPA NACIONALNOG SUFINANCIRANJA %]]</f>
        <v>119944.32749999998</v>
      </c>
      <c r="Q3030" s="27">
        <v>799628.85</v>
      </c>
      <c r="R3030" s="27">
        <v>0</v>
      </c>
      <c r="S3030" s="27">
        <v>0</v>
      </c>
      <c r="T3030" s="20">
        <f>Ugovori_OPULJP[[#This Row],[Bespovratna sredstva - Ukupno (EU+Nac) HRK
= Ukupna ugovorena vrijednost bespovratnih sredstava]]+Ugovori_OPULJP[[#This Row],[Javni doprinos korisnika - HRK]]+Ugovori_OPULJP[[#This Row],[Privatni doprinos korisnika - HRK]]</f>
        <v>799628.85</v>
      </c>
      <c r="U3030" s="17" t="s">
        <v>709</v>
      </c>
      <c r="V3030" s="17" t="s">
        <v>710</v>
      </c>
      <c r="W3030" s="35" t="s">
        <v>10571</v>
      </c>
      <c r="X3030" s="35" t="s">
        <v>10100</v>
      </c>
      <c r="Y3030" s="11"/>
    </row>
    <row r="3031" spans="1:25" ht="66.75" customHeight="1" x14ac:dyDescent="0.2">
      <c r="A3031" s="33" t="s">
        <v>10572</v>
      </c>
      <c r="B3031" s="34" t="s">
        <v>9914</v>
      </c>
      <c r="C3031" s="35" t="s">
        <v>10095</v>
      </c>
      <c r="D3031" s="35" t="s">
        <v>10485</v>
      </c>
      <c r="E3031" s="17" t="s">
        <v>231</v>
      </c>
      <c r="F3031" s="37" t="s">
        <v>10573</v>
      </c>
      <c r="G3031" s="37" t="s">
        <v>10574</v>
      </c>
      <c r="H3031" s="19">
        <v>43402</v>
      </c>
      <c r="I3031" s="19">
        <v>43767</v>
      </c>
      <c r="J3031" s="19" t="str">
        <f ca="1">IF(Ugovori_OPULJP[[#This Row],[DATUM ZAVRŠETKA OPERACIJE]]&lt;TODAY(),"završen","u provedbi")</f>
        <v>završen</v>
      </c>
      <c r="K3031" s="18" t="s">
        <v>2905</v>
      </c>
      <c r="L3031" s="18" t="s">
        <v>82</v>
      </c>
      <c r="M3031" s="42">
        <v>0.85</v>
      </c>
      <c r="N3031" s="42">
        <v>0.15</v>
      </c>
      <c r="O3031" s="27">
        <f>Ugovori_OPULJP[[#This Row],[Bespovratna sredstva - Ukupno (EU+Nac) HRK
= Ukupna ugovorena vrijednost bespovratnih sredstava]]*Ugovori_OPULJP[[#This Row],[EU STOPA SUFINANCIRANJA %
EU CO-FINANCING RATE %]]</f>
        <v>626664.353</v>
      </c>
      <c r="P3031" s="27">
        <f>Ugovori_OPULJP[[#This Row],[Bespovratna sredstva - Ukupno (EU+Nac) HRK
= Ukupna ugovorena vrijednost bespovratnih sredstava]]*Ugovori_OPULJP[[#This Row],[STOPA NACIONALNOG SUFINANCIRANJA %]]</f>
        <v>110587.827</v>
      </c>
      <c r="Q3031" s="27">
        <v>737252.18</v>
      </c>
      <c r="R3031" s="27">
        <v>0</v>
      </c>
      <c r="S3031" s="27">
        <v>0</v>
      </c>
      <c r="T3031" s="20">
        <f>Ugovori_OPULJP[[#This Row],[Bespovratna sredstva - Ukupno (EU+Nac) HRK
= Ukupna ugovorena vrijednost bespovratnih sredstava]]+Ugovori_OPULJP[[#This Row],[Javni doprinos korisnika - HRK]]+Ugovori_OPULJP[[#This Row],[Privatni doprinos korisnika - HRK]]</f>
        <v>737252.18</v>
      </c>
      <c r="U3031" s="17" t="s">
        <v>709</v>
      </c>
      <c r="V3031" s="17" t="s">
        <v>710</v>
      </c>
      <c r="W3031" s="35" t="s">
        <v>10575</v>
      </c>
      <c r="X3031" s="35" t="s">
        <v>10100</v>
      </c>
      <c r="Y3031" s="11"/>
    </row>
    <row r="3032" spans="1:25" ht="66.75" customHeight="1" x14ac:dyDescent="0.2">
      <c r="A3032" s="33" t="s">
        <v>10576</v>
      </c>
      <c r="B3032" s="34" t="s">
        <v>9914</v>
      </c>
      <c r="C3032" s="35" t="s">
        <v>10095</v>
      </c>
      <c r="D3032" s="35" t="s">
        <v>10485</v>
      </c>
      <c r="E3032" s="17" t="s">
        <v>231</v>
      </c>
      <c r="F3032" s="37" t="s">
        <v>10577</v>
      </c>
      <c r="G3032" s="37" t="s">
        <v>901</v>
      </c>
      <c r="H3032" s="19">
        <v>43402</v>
      </c>
      <c r="I3032" s="19">
        <v>44133</v>
      </c>
      <c r="J3032" s="19" t="str">
        <f ca="1">IF(Ugovori_OPULJP[[#This Row],[DATUM ZAVRŠETKA OPERACIJE]]&lt;TODAY(),"završen","u provedbi")</f>
        <v>završen</v>
      </c>
      <c r="K3032" s="18" t="s">
        <v>10578</v>
      </c>
      <c r="L3032" s="18" t="s">
        <v>171</v>
      </c>
      <c r="M3032" s="42">
        <v>0.85</v>
      </c>
      <c r="N3032" s="42">
        <v>0.15</v>
      </c>
      <c r="O3032" s="27">
        <f>Ugovori_OPULJP[[#This Row],[Bespovratna sredstva - Ukupno (EU+Nac) HRK
= Ukupna ugovorena vrijednost bespovratnih sredstava]]*Ugovori_OPULJP[[#This Row],[EU STOPA SUFINANCIRANJA %
EU CO-FINANCING RATE %]]</f>
        <v>672520.68</v>
      </c>
      <c r="P3032" s="27">
        <f>Ugovori_OPULJP[[#This Row],[Bespovratna sredstva - Ukupno (EU+Nac) HRK
= Ukupna ugovorena vrijednost bespovratnih sredstava]]*Ugovori_OPULJP[[#This Row],[STOPA NACIONALNOG SUFINANCIRANJA %]]</f>
        <v>118680.12</v>
      </c>
      <c r="Q3032" s="27">
        <v>791200.8</v>
      </c>
      <c r="R3032" s="27">
        <v>0</v>
      </c>
      <c r="S3032" s="27">
        <v>0</v>
      </c>
      <c r="T3032" s="20">
        <f>Ugovori_OPULJP[[#This Row],[Bespovratna sredstva - Ukupno (EU+Nac) HRK
= Ukupna ugovorena vrijednost bespovratnih sredstava]]+Ugovori_OPULJP[[#This Row],[Javni doprinos korisnika - HRK]]+Ugovori_OPULJP[[#This Row],[Privatni doprinos korisnika - HRK]]</f>
        <v>791200.8</v>
      </c>
      <c r="U3032" s="17" t="s">
        <v>709</v>
      </c>
      <c r="V3032" s="17" t="s">
        <v>710</v>
      </c>
      <c r="W3032" s="35" t="s">
        <v>10579</v>
      </c>
      <c r="X3032" s="35" t="s">
        <v>10100</v>
      </c>
      <c r="Y3032" s="11"/>
    </row>
    <row r="3033" spans="1:25" ht="66.75" customHeight="1" x14ac:dyDescent="0.2">
      <c r="A3033" s="33" t="s">
        <v>10580</v>
      </c>
      <c r="B3033" s="34" t="s">
        <v>9914</v>
      </c>
      <c r="C3033" s="35" t="s">
        <v>10095</v>
      </c>
      <c r="D3033" s="35" t="s">
        <v>10485</v>
      </c>
      <c r="E3033" s="17" t="s">
        <v>231</v>
      </c>
      <c r="F3033" s="37" t="s">
        <v>10581</v>
      </c>
      <c r="G3033" s="37" t="s">
        <v>10582</v>
      </c>
      <c r="H3033" s="19">
        <v>43402</v>
      </c>
      <c r="I3033" s="19">
        <v>44133</v>
      </c>
      <c r="J3033" s="19" t="str">
        <f ca="1">IF(Ugovori_OPULJP[[#This Row],[DATUM ZAVRŠETKA OPERACIJE]]&lt;TODAY(),"završen","u provedbi")</f>
        <v>završen</v>
      </c>
      <c r="K3033" s="18" t="s">
        <v>77</v>
      </c>
      <c r="L3033" s="18" t="s">
        <v>77</v>
      </c>
      <c r="M3033" s="42">
        <v>0.85</v>
      </c>
      <c r="N3033" s="42">
        <v>0.15</v>
      </c>
      <c r="O3033" s="27">
        <f>Ugovori_OPULJP[[#This Row],[Bespovratna sredstva - Ukupno (EU+Nac) HRK
= Ukupna ugovorena vrijednost bespovratnih sredstava]]*Ugovori_OPULJP[[#This Row],[EU STOPA SUFINANCIRANJA %
EU CO-FINANCING RATE %]]</f>
        <v>631461.62549999997</v>
      </c>
      <c r="P3033" s="27">
        <f>Ugovori_OPULJP[[#This Row],[Bespovratna sredstva - Ukupno (EU+Nac) HRK
= Ukupna ugovorena vrijednost bespovratnih sredstava]]*Ugovori_OPULJP[[#This Row],[STOPA NACIONALNOG SUFINANCIRANJA %]]</f>
        <v>111434.4045</v>
      </c>
      <c r="Q3033" s="27">
        <v>742896.03</v>
      </c>
      <c r="R3033" s="27">
        <v>0</v>
      </c>
      <c r="S3033" s="27">
        <v>0</v>
      </c>
      <c r="T3033" s="20">
        <f>Ugovori_OPULJP[[#This Row],[Bespovratna sredstva - Ukupno (EU+Nac) HRK
= Ukupna ugovorena vrijednost bespovratnih sredstava]]+Ugovori_OPULJP[[#This Row],[Javni doprinos korisnika - HRK]]+Ugovori_OPULJP[[#This Row],[Privatni doprinos korisnika - HRK]]</f>
        <v>742896.03</v>
      </c>
      <c r="U3033" s="17" t="s">
        <v>709</v>
      </c>
      <c r="V3033" s="17" t="s">
        <v>710</v>
      </c>
      <c r="W3033" s="35" t="s">
        <v>10583</v>
      </c>
      <c r="X3033" s="35" t="s">
        <v>10100</v>
      </c>
      <c r="Y3033" s="11"/>
    </row>
    <row r="3034" spans="1:25" ht="66.75" customHeight="1" x14ac:dyDescent="0.2">
      <c r="A3034" s="33" t="s">
        <v>10584</v>
      </c>
      <c r="B3034" s="34" t="s">
        <v>9914</v>
      </c>
      <c r="C3034" s="35" t="s">
        <v>10095</v>
      </c>
      <c r="D3034" s="35" t="s">
        <v>10485</v>
      </c>
      <c r="E3034" s="17" t="s">
        <v>231</v>
      </c>
      <c r="F3034" s="37" t="s">
        <v>10585</v>
      </c>
      <c r="G3034" s="37" t="s">
        <v>732</v>
      </c>
      <c r="H3034" s="19">
        <v>43435</v>
      </c>
      <c r="I3034" s="19">
        <v>44166</v>
      </c>
      <c r="J3034" s="19" t="str">
        <f ca="1">IF(Ugovori_OPULJP[[#This Row],[DATUM ZAVRŠETKA OPERACIJE]]&lt;TODAY(),"završen","u provedbi")</f>
        <v>završen</v>
      </c>
      <c r="K3034" s="18" t="s">
        <v>31</v>
      </c>
      <c r="L3034" s="18" t="s">
        <v>31</v>
      </c>
      <c r="M3034" s="42">
        <v>0.85</v>
      </c>
      <c r="N3034" s="42">
        <v>0.15</v>
      </c>
      <c r="O3034" s="27">
        <f>Ugovori_OPULJP[[#This Row],[Bespovratna sredstva - Ukupno (EU+Nac) HRK
= Ukupna ugovorena vrijednost bespovratnih sredstava]]*Ugovori_OPULJP[[#This Row],[EU STOPA SUFINANCIRANJA %
EU CO-FINANCING RATE %]]</f>
        <v>672274.93649999995</v>
      </c>
      <c r="P3034" s="27">
        <f>Ugovori_OPULJP[[#This Row],[Bespovratna sredstva - Ukupno (EU+Nac) HRK
= Ukupna ugovorena vrijednost bespovratnih sredstava]]*Ugovori_OPULJP[[#This Row],[STOPA NACIONALNOG SUFINANCIRANJA %]]</f>
        <v>118636.75349999999</v>
      </c>
      <c r="Q3034" s="27">
        <v>790911.69</v>
      </c>
      <c r="R3034" s="27">
        <v>0</v>
      </c>
      <c r="S3034" s="27">
        <v>0</v>
      </c>
      <c r="T3034" s="20">
        <f>Ugovori_OPULJP[[#This Row],[Bespovratna sredstva - Ukupno (EU+Nac) HRK
= Ukupna ugovorena vrijednost bespovratnih sredstava]]+Ugovori_OPULJP[[#This Row],[Javni doprinos korisnika - HRK]]+Ugovori_OPULJP[[#This Row],[Privatni doprinos korisnika - HRK]]</f>
        <v>790911.69</v>
      </c>
      <c r="U3034" s="17" t="s">
        <v>709</v>
      </c>
      <c r="V3034" s="17" t="s">
        <v>710</v>
      </c>
      <c r="W3034" s="35" t="s">
        <v>10586</v>
      </c>
      <c r="X3034" s="35" t="s">
        <v>10100</v>
      </c>
      <c r="Y3034" s="11"/>
    </row>
    <row r="3035" spans="1:25" ht="66.75" customHeight="1" x14ac:dyDescent="0.2">
      <c r="A3035" s="33" t="s">
        <v>10587</v>
      </c>
      <c r="B3035" s="34" t="s">
        <v>9914</v>
      </c>
      <c r="C3035" s="35" t="s">
        <v>10095</v>
      </c>
      <c r="D3035" s="35" t="s">
        <v>10485</v>
      </c>
      <c r="E3035" s="17" t="s">
        <v>231</v>
      </c>
      <c r="F3035" s="37" t="s">
        <v>10588</v>
      </c>
      <c r="G3035" s="37" t="s">
        <v>10589</v>
      </c>
      <c r="H3035" s="19">
        <v>43402</v>
      </c>
      <c r="I3035" s="19">
        <v>43767</v>
      </c>
      <c r="J3035" s="19" t="str">
        <f ca="1">IF(Ugovori_OPULJP[[#This Row],[DATUM ZAVRŠETKA OPERACIJE]]&lt;TODAY(),"završen","u provedbi")</f>
        <v>završen</v>
      </c>
      <c r="K3035" s="18" t="s">
        <v>248</v>
      </c>
      <c r="L3035" s="18" t="s">
        <v>248</v>
      </c>
      <c r="M3035" s="42">
        <v>0.85</v>
      </c>
      <c r="N3035" s="42">
        <v>0.15</v>
      </c>
      <c r="O3035" s="27">
        <f>Ugovori_OPULJP[[#This Row],[Bespovratna sredstva - Ukupno (EU+Nac) HRK
= Ukupna ugovorena vrijednost bespovratnih sredstava]]*Ugovori_OPULJP[[#This Row],[EU STOPA SUFINANCIRANJA %
EU CO-FINANCING RATE %]]</f>
        <v>566198.45549999992</v>
      </c>
      <c r="P3035" s="27">
        <f>Ugovori_OPULJP[[#This Row],[Bespovratna sredstva - Ukupno (EU+Nac) HRK
= Ukupna ugovorena vrijednost bespovratnih sredstava]]*Ugovori_OPULJP[[#This Row],[STOPA NACIONALNOG SUFINANCIRANJA %]]</f>
        <v>99917.374499999991</v>
      </c>
      <c r="Q3035" s="27">
        <v>666115.82999999996</v>
      </c>
      <c r="R3035" s="27">
        <v>0</v>
      </c>
      <c r="S3035" s="27">
        <v>0</v>
      </c>
      <c r="T3035" s="20">
        <f>Ugovori_OPULJP[[#This Row],[Bespovratna sredstva - Ukupno (EU+Nac) HRK
= Ukupna ugovorena vrijednost bespovratnih sredstava]]+Ugovori_OPULJP[[#This Row],[Javni doprinos korisnika - HRK]]+Ugovori_OPULJP[[#This Row],[Privatni doprinos korisnika - HRK]]</f>
        <v>666115.82999999996</v>
      </c>
      <c r="U3035" s="17" t="s">
        <v>709</v>
      </c>
      <c r="V3035" s="17" t="s">
        <v>710</v>
      </c>
      <c r="W3035" s="35" t="s">
        <v>10590</v>
      </c>
      <c r="X3035" s="35" t="s">
        <v>10100</v>
      </c>
      <c r="Y3035" s="11"/>
    </row>
    <row r="3036" spans="1:25" ht="66.75" customHeight="1" x14ac:dyDescent="0.2">
      <c r="A3036" s="33" t="s">
        <v>10591</v>
      </c>
      <c r="B3036" s="34" t="s">
        <v>9914</v>
      </c>
      <c r="C3036" s="35" t="s">
        <v>10095</v>
      </c>
      <c r="D3036" s="35" t="s">
        <v>10485</v>
      </c>
      <c r="E3036" s="17" t="s">
        <v>231</v>
      </c>
      <c r="F3036" s="37" t="s">
        <v>10592</v>
      </c>
      <c r="G3036" s="37" t="s">
        <v>10593</v>
      </c>
      <c r="H3036" s="19">
        <v>43435</v>
      </c>
      <c r="I3036" s="19">
        <v>44105</v>
      </c>
      <c r="J3036" s="19" t="str">
        <f ca="1">IF(Ugovori_OPULJP[[#This Row],[DATUM ZAVRŠETKA OPERACIJE]]&lt;TODAY(),"završen","u provedbi")</f>
        <v>završen</v>
      </c>
      <c r="K3036" s="18" t="s">
        <v>10594</v>
      </c>
      <c r="L3036" s="18" t="s">
        <v>31</v>
      </c>
      <c r="M3036" s="42">
        <v>0.85</v>
      </c>
      <c r="N3036" s="42">
        <v>0.15</v>
      </c>
      <c r="O3036" s="27">
        <f>Ugovori_OPULJP[[#This Row],[Bespovratna sredstva - Ukupno (EU+Nac) HRK
= Ukupna ugovorena vrijednost bespovratnih sredstava]]*Ugovori_OPULJP[[#This Row],[EU STOPA SUFINANCIRANJA %
EU CO-FINANCING RATE %]]</f>
        <v>680000</v>
      </c>
      <c r="P3036" s="27">
        <f>Ugovori_OPULJP[[#This Row],[Bespovratna sredstva - Ukupno (EU+Nac) HRK
= Ukupna ugovorena vrijednost bespovratnih sredstava]]*Ugovori_OPULJP[[#This Row],[STOPA NACIONALNOG SUFINANCIRANJA %]]</f>
        <v>120000</v>
      </c>
      <c r="Q3036" s="27">
        <v>800000</v>
      </c>
      <c r="R3036" s="27">
        <v>0</v>
      </c>
      <c r="S3036" s="27">
        <v>0</v>
      </c>
      <c r="T3036" s="20">
        <f>Ugovori_OPULJP[[#This Row],[Bespovratna sredstva - Ukupno (EU+Nac) HRK
= Ukupna ugovorena vrijednost bespovratnih sredstava]]+Ugovori_OPULJP[[#This Row],[Javni doprinos korisnika - HRK]]+Ugovori_OPULJP[[#This Row],[Privatni doprinos korisnika - HRK]]</f>
        <v>800000</v>
      </c>
      <c r="U3036" s="17" t="s">
        <v>709</v>
      </c>
      <c r="V3036" s="17" t="s">
        <v>710</v>
      </c>
      <c r="W3036" s="41" t="s">
        <v>10595</v>
      </c>
      <c r="X3036" s="35" t="s">
        <v>10100</v>
      </c>
      <c r="Y3036" s="11"/>
    </row>
    <row r="3037" spans="1:25" ht="66.75" customHeight="1" x14ac:dyDescent="0.2">
      <c r="A3037" s="33" t="s">
        <v>10596</v>
      </c>
      <c r="B3037" s="34" t="s">
        <v>9914</v>
      </c>
      <c r="C3037" s="35" t="s">
        <v>10095</v>
      </c>
      <c r="D3037" s="35" t="s">
        <v>10485</v>
      </c>
      <c r="E3037" s="17" t="s">
        <v>231</v>
      </c>
      <c r="F3037" s="37" t="s">
        <v>10597</v>
      </c>
      <c r="G3037" s="37" t="s">
        <v>4881</v>
      </c>
      <c r="H3037" s="19">
        <v>43402</v>
      </c>
      <c r="I3037" s="19">
        <v>44041</v>
      </c>
      <c r="J3037" s="19" t="str">
        <f ca="1">IF(Ugovori_OPULJP[[#This Row],[DATUM ZAVRŠETKA OPERACIJE]]&lt;TODAY(),"završen","u provedbi")</f>
        <v>završen</v>
      </c>
      <c r="K3037" s="18" t="s">
        <v>102</v>
      </c>
      <c r="L3037" s="18" t="s">
        <v>102</v>
      </c>
      <c r="M3037" s="42">
        <v>0.85</v>
      </c>
      <c r="N3037" s="42">
        <v>0.15</v>
      </c>
      <c r="O3037" s="27">
        <f>Ugovori_OPULJP[[#This Row],[Bespovratna sredstva - Ukupno (EU+Nac) HRK
= Ukupna ugovorena vrijednost bespovratnih sredstava]]*Ugovori_OPULJP[[#This Row],[EU STOPA SUFINANCIRANJA %
EU CO-FINANCING RATE %]]</f>
        <v>493620.44050000003</v>
      </c>
      <c r="P3037" s="27">
        <f>Ugovori_OPULJP[[#This Row],[Bespovratna sredstva - Ukupno (EU+Nac) HRK
= Ukupna ugovorena vrijednost bespovratnih sredstava]]*Ugovori_OPULJP[[#This Row],[STOPA NACIONALNOG SUFINANCIRANJA %]]</f>
        <v>87109.489500000011</v>
      </c>
      <c r="Q3037" s="27">
        <v>580729.93000000005</v>
      </c>
      <c r="R3037" s="27">
        <v>0</v>
      </c>
      <c r="S3037" s="27">
        <v>0</v>
      </c>
      <c r="T3037" s="20">
        <f>Ugovori_OPULJP[[#This Row],[Bespovratna sredstva - Ukupno (EU+Nac) HRK
= Ukupna ugovorena vrijednost bespovratnih sredstava]]+Ugovori_OPULJP[[#This Row],[Javni doprinos korisnika - HRK]]+Ugovori_OPULJP[[#This Row],[Privatni doprinos korisnika - HRK]]</f>
        <v>580729.93000000005</v>
      </c>
      <c r="U3037" s="17" t="s">
        <v>709</v>
      </c>
      <c r="V3037" s="17" t="s">
        <v>710</v>
      </c>
      <c r="W3037" s="41" t="s">
        <v>10568</v>
      </c>
      <c r="X3037" s="35" t="s">
        <v>10100</v>
      </c>
      <c r="Y3037" s="11"/>
    </row>
    <row r="3038" spans="1:25" ht="66.75" customHeight="1" x14ac:dyDescent="0.2">
      <c r="A3038" s="33" t="s">
        <v>10598</v>
      </c>
      <c r="B3038" s="34" t="s">
        <v>9914</v>
      </c>
      <c r="C3038" s="35" t="s">
        <v>10095</v>
      </c>
      <c r="D3038" s="35" t="s">
        <v>10485</v>
      </c>
      <c r="E3038" s="17" t="s">
        <v>231</v>
      </c>
      <c r="F3038" s="37" t="s">
        <v>10599</v>
      </c>
      <c r="G3038" s="37" t="s">
        <v>909</v>
      </c>
      <c r="H3038" s="19">
        <v>43403</v>
      </c>
      <c r="I3038" s="19">
        <v>44042</v>
      </c>
      <c r="J3038" s="19" t="str">
        <f ca="1">IF(Ugovori_OPULJP[[#This Row],[DATUM ZAVRŠETKA OPERACIJE]]&lt;TODAY(),"završen","u provedbi")</f>
        <v>završen</v>
      </c>
      <c r="K3038" s="18" t="s">
        <v>31</v>
      </c>
      <c r="L3038" s="18" t="s">
        <v>31</v>
      </c>
      <c r="M3038" s="42">
        <v>0.85</v>
      </c>
      <c r="N3038" s="42">
        <v>0.15</v>
      </c>
      <c r="O3038" s="27">
        <f>Ugovori_OPULJP[[#This Row],[Bespovratna sredstva - Ukupno (EU+Nac) HRK
= Ukupna ugovorena vrijednost bespovratnih sredstava]]*Ugovori_OPULJP[[#This Row],[EU STOPA SUFINANCIRANJA %
EU CO-FINANCING RATE %]]</f>
        <v>679524.56949999998</v>
      </c>
      <c r="P3038" s="27">
        <f>Ugovori_OPULJP[[#This Row],[Bespovratna sredstva - Ukupno (EU+Nac) HRK
= Ukupna ugovorena vrijednost bespovratnih sredstava]]*Ugovori_OPULJP[[#This Row],[STOPA NACIONALNOG SUFINANCIRANJA %]]</f>
        <v>119916.1005</v>
      </c>
      <c r="Q3038" s="27">
        <v>799440.67</v>
      </c>
      <c r="R3038" s="27">
        <v>0</v>
      </c>
      <c r="S3038" s="27">
        <v>0</v>
      </c>
      <c r="T3038" s="20">
        <f>Ugovori_OPULJP[[#This Row],[Bespovratna sredstva - Ukupno (EU+Nac) HRK
= Ukupna ugovorena vrijednost bespovratnih sredstava]]+Ugovori_OPULJP[[#This Row],[Javni doprinos korisnika - HRK]]+Ugovori_OPULJP[[#This Row],[Privatni doprinos korisnika - HRK]]</f>
        <v>799440.67</v>
      </c>
      <c r="U3038" s="17" t="s">
        <v>709</v>
      </c>
      <c r="V3038" s="17" t="s">
        <v>710</v>
      </c>
      <c r="W3038" s="41" t="s">
        <v>10600</v>
      </c>
      <c r="X3038" s="35" t="s">
        <v>10100</v>
      </c>
      <c r="Y3038" s="11"/>
    </row>
    <row r="3039" spans="1:25" ht="66.75" customHeight="1" x14ac:dyDescent="0.2">
      <c r="A3039" s="33" t="s">
        <v>10601</v>
      </c>
      <c r="B3039" s="34" t="s">
        <v>9914</v>
      </c>
      <c r="C3039" s="35" t="s">
        <v>10095</v>
      </c>
      <c r="D3039" s="35" t="s">
        <v>10485</v>
      </c>
      <c r="E3039" s="17" t="s">
        <v>231</v>
      </c>
      <c r="F3039" s="37" t="s">
        <v>10602</v>
      </c>
      <c r="G3039" s="37" t="s">
        <v>10603</v>
      </c>
      <c r="H3039" s="19">
        <v>43435</v>
      </c>
      <c r="I3039" s="19">
        <v>44227</v>
      </c>
      <c r="J3039" s="19" t="str">
        <f ca="1">IF(Ugovori_OPULJP[[#This Row],[DATUM ZAVRŠETKA OPERACIJE]]&lt;TODAY(),"završen","u provedbi")</f>
        <v>završen</v>
      </c>
      <c r="K3039" s="18" t="s">
        <v>248</v>
      </c>
      <c r="L3039" s="18" t="s">
        <v>248</v>
      </c>
      <c r="M3039" s="42">
        <v>0.85</v>
      </c>
      <c r="N3039" s="42">
        <v>0.15</v>
      </c>
      <c r="O3039" s="27">
        <f>Ugovori_OPULJP[[#This Row],[Bespovratna sredstva - Ukupno (EU+Nac) HRK
= Ukupna ugovorena vrijednost bespovratnih sredstava]]*Ugovori_OPULJP[[#This Row],[EU STOPA SUFINANCIRANJA %
EU CO-FINANCING RATE %]]</f>
        <v>2123387.0485</v>
      </c>
      <c r="P3039" s="27">
        <f>Ugovori_OPULJP[[#This Row],[Bespovratna sredstva - Ukupno (EU+Nac) HRK
= Ukupna ugovorena vrijednost bespovratnih sredstava]]*Ugovori_OPULJP[[#This Row],[STOPA NACIONALNOG SUFINANCIRANJA %]]</f>
        <v>374715.3615</v>
      </c>
      <c r="Q3039" s="27">
        <v>2498102.41</v>
      </c>
      <c r="R3039" s="27">
        <v>0</v>
      </c>
      <c r="S3039" s="27">
        <v>0</v>
      </c>
      <c r="T3039" s="20">
        <f>Ugovori_OPULJP[[#This Row],[Bespovratna sredstva - Ukupno (EU+Nac) HRK
= Ukupna ugovorena vrijednost bespovratnih sredstava]]+Ugovori_OPULJP[[#This Row],[Javni doprinos korisnika - HRK]]+Ugovori_OPULJP[[#This Row],[Privatni doprinos korisnika - HRK]]</f>
        <v>2498102.41</v>
      </c>
      <c r="U3039" s="17" t="s">
        <v>709</v>
      </c>
      <c r="V3039" s="17" t="s">
        <v>710</v>
      </c>
      <c r="W3039" s="41" t="s">
        <v>10604</v>
      </c>
      <c r="X3039" s="35" t="s">
        <v>10100</v>
      </c>
      <c r="Y3039" s="11"/>
    </row>
    <row r="3040" spans="1:25" ht="66.75" customHeight="1" x14ac:dyDescent="0.2">
      <c r="A3040" s="33" t="s">
        <v>10605</v>
      </c>
      <c r="B3040" s="34" t="s">
        <v>9914</v>
      </c>
      <c r="C3040" s="35" t="s">
        <v>10095</v>
      </c>
      <c r="D3040" s="35" t="s">
        <v>10485</v>
      </c>
      <c r="E3040" s="17" t="s">
        <v>231</v>
      </c>
      <c r="F3040" s="37" t="s">
        <v>10606</v>
      </c>
      <c r="G3040" s="37" t="s">
        <v>756</v>
      </c>
      <c r="H3040" s="19">
        <v>43402</v>
      </c>
      <c r="I3040" s="19">
        <v>44133</v>
      </c>
      <c r="J3040" s="19" t="str">
        <f ca="1">IF(Ugovori_OPULJP[[#This Row],[DATUM ZAVRŠETKA OPERACIJE]]&lt;TODAY(),"završen","u provedbi")</f>
        <v>završen</v>
      </c>
      <c r="K3040" s="18" t="s">
        <v>10607</v>
      </c>
      <c r="L3040" s="18" t="s">
        <v>31</v>
      </c>
      <c r="M3040" s="42">
        <v>0.85</v>
      </c>
      <c r="N3040" s="42">
        <v>0.15</v>
      </c>
      <c r="O3040" s="27">
        <f>Ugovori_OPULJP[[#This Row],[Bespovratna sredstva - Ukupno (EU+Nac) HRK
= Ukupna ugovorena vrijednost bespovratnih sredstava]]*Ugovori_OPULJP[[#This Row],[EU STOPA SUFINANCIRANJA %
EU CO-FINANCING RATE %]]</f>
        <v>2021823.7444999998</v>
      </c>
      <c r="P3040" s="27">
        <f>Ugovori_OPULJP[[#This Row],[Bespovratna sredstva - Ukupno (EU+Nac) HRK
= Ukupna ugovorena vrijednost bespovratnih sredstava]]*Ugovori_OPULJP[[#This Row],[STOPA NACIONALNOG SUFINANCIRANJA %]]</f>
        <v>356792.42549999995</v>
      </c>
      <c r="Q3040" s="27">
        <v>2378616.17</v>
      </c>
      <c r="R3040" s="27">
        <v>0</v>
      </c>
      <c r="S3040" s="27">
        <v>0</v>
      </c>
      <c r="T3040" s="20">
        <f>Ugovori_OPULJP[[#This Row],[Bespovratna sredstva - Ukupno (EU+Nac) HRK
= Ukupna ugovorena vrijednost bespovratnih sredstava]]+Ugovori_OPULJP[[#This Row],[Javni doprinos korisnika - HRK]]+Ugovori_OPULJP[[#This Row],[Privatni doprinos korisnika - HRK]]</f>
        <v>2378616.17</v>
      </c>
      <c r="U3040" s="17" t="s">
        <v>709</v>
      </c>
      <c r="V3040" s="17" t="s">
        <v>710</v>
      </c>
      <c r="W3040" s="41" t="s">
        <v>10608</v>
      </c>
      <c r="X3040" s="35" t="s">
        <v>10100</v>
      </c>
      <c r="Y3040" s="11"/>
    </row>
    <row r="3041" spans="1:25" ht="66.75" customHeight="1" x14ac:dyDescent="0.2">
      <c r="A3041" s="33" t="s">
        <v>10609</v>
      </c>
      <c r="B3041" s="34" t="s">
        <v>9914</v>
      </c>
      <c r="C3041" s="35" t="s">
        <v>10095</v>
      </c>
      <c r="D3041" s="35" t="s">
        <v>10485</v>
      </c>
      <c r="E3041" s="17" t="s">
        <v>231</v>
      </c>
      <c r="F3041" s="37" t="s">
        <v>10610</v>
      </c>
      <c r="G3041" s="37" t="s">
        <v>777</v>
      </c>
      <c r="H3041" s="19">
        <v>43402</v>
      </c>
      <c r="I3041" s="19">
        <v>44227</v>
      </c>
      <c r="J3041" s="19" t="str">
        <f ca="1">IF(Ugovori_OPULJP[[#This Row],[DATUM ZAVRŠETKA OPERACIJE]]&lt;TODAY(),"završen","u provedbi")</f>
        <v>završen</v>
      </c>
      <c r="K3041" s="18" t="s">
        <v>198</v>
      </c>
      <c r="L3041" s="18" t="s">
        <v>198</v>
      </c>
      <c r="M3041" s="42">
        <v>0.85</v>
      </c>
      <c r="N3041" s="42">
        <v>0.15</v>
      </c>
      <c r="O3041" s="27">
        <f>Ugovori_OPULJP[[#This Row],[Bespovratna sredstva - Ukupno (EU+Nac) HRK
= Ukupna ugovorena vrijednost bespovratnih sredstava]]*Ugovori_OPULJP[[#This Row],[EU STOPA SUFINANCIRANJA %
EU CO-FINANCING RATE %]]</f>
        <v>1786997.2280000001</v>
      </c>
      <c r="P3041" s="27">
        <f>Ugovori_OPULJP[[#This Row],[Bespovratna sredstva - Ukupno (EU+Nac) HRK
= Ukupna ugovorena vrijednost bespovratnih sredstava]]*Ugovori_OPULJP[[#This Row],[STOPA NACIONALNOG SUFINANCIRANJA %]]</f>
        <v>315352.45199999999</v>
      </c>
      <c r="Q3041" s="27">
        <v>2102349.6800000002</v>
      </c>
      <c r="R3041" s="27">
        <v>0</v>
      </c>
      <c r="S3041" s="27">
        <v>0</v>
      </c>
      <c r="T3041" s="20">
        <f>Ugovori_OPULJP[[#This Row],[Bespovratna sredstva - Ukupno (EU+Nac) HRK
= Ukupna ugovorena vrijednost bespovratnih sredstava]]+Ugovori_OPULJP[[#This Row],[Javni doprinos korisnika - HRK]]+Ugovori_OPULJP[[#This Row],[Privatni doprinos korisnika - HRK]]</f>
        <v>2102349.6800000002</v>
      </c>
      <c r="U3041" s="17" t="s">
        <v>709</v>
      </c>
      <c r="V3041" s="17" t="s">
        <v>710</v>
      </c>
      <c r="W3041" s="41" t="s">
        <v>10611</v>
      </c>
      <c r="X3041" s="35" t="s">
        <v>10100</v>
      </c>
      <c r="Y3041" s="11"/>
    </row>
    <row r="3042" spans="1:25" ht="66.75" customHeight="1" x14ac:dyDescent="0.2">
      <c r="A3042" s="33" t="s">
        <v>10612</v>
      </c>
      <c r="B3042" s="34" t="s">
        <v>9914</v>
      </c>
      <c r="C3042" s="35" t="s">
        <v>10095</v>
      </c>
      <c r="D3042" s="35" t="s">
        <v>10613</v>
      </c>
      <c r="E3042" s="17" t="s">
        <v>231</v>
      </c>
      <c r="F3042" s="37" t="s">
        <v>10614</v>
      </c>
      <c r="G3042" s="37" t="s">
        <v>2187</v>
      </c>
      <c r="H3042" s="19">
        <v>43657</v>
      </c>
      <c r="I3042" s="19">
        <v>44388</v>
      </c>
      <c r="J3042" s="19" t="str">
        <f ca="1">IF(Ugovori_OPULJP[[#This Row],[DATUM ZAVRŠETKA OPERACIJE]]&lt;TODAY(),"završen","u provedbi")</f>
        <v>završen</v>
      </c>
      <c r="K3042" s="18" t="s">
        <v>10211</v>
      </c>
      <c r="L3042" s="18" t="s">
        <v>82</v>
      </c>
      <c r="M3042" s="42">
        <v>0.85</v>
      </c>
      <c r="N3042" s="42">
        <v>0.15</v>
      </c>
      <c r="O3042" s="27">
        <f>Ugovori_OPULJP[[#This Row],[Bespovratna sredstva - Ukupno (EU+Nac) HRK
= Ukupna ugovorena vrijednost bespovratnih sredstava]]*Ugovori_OPULJP[[#This Row],[EU STOPA SUFINANCIRANJA %
EU CO-FINANCING RATE %]]</f>
        <v>923149.48699999996</v>
      </c>
      <c r="P3042" s="27">
        <f>Ugovori_OPULJP[[#This Row],[Bespovratna sredstva - Ukupno (EU+Nac) HRK
= Ukupna ugovorena vrijednost bespovratnih sredstava]]*Ugovori_OPULJP[[#This Row],[STOPA NACIONALNOG SUFINANCIRANJA %]]</f>
        <v>162908.73299999998</v>
      </c>
      <c r="Q3042" s="27">
        <v>1086058.22</v>
      </c>
      <c r="R3042" s="27">
        <v>0</v>
      </c>
      <c r="S3042" s="27">
        <v>0</v>
      </c>
      <c r="T3042" s="20">
        <f>Ugovori_OPULJP[[#This Row],[Bespovratna sredstva - Ukupno (EU+Nac) HRK
= Ukupna ugovorena vrijednost bespovratnih sredstava]]+Ugovori_OPULJP[[#This Row],[Javni doprinos korisnika - HRK]]+Ugovori_OPULJP[[#This Row],[Privatni doprinos korisnika - HRK]]</f>
        <v>1086058.22</v>
      </c>
      <c r="U3042" s="17" t="s">
        <v>10098</v>
      </c>
      <c r="V3042" s="17" t="s">
        <v>710</v>
      </c>
      <c r="W3042" s="41" t="s">
        <v>10615</v>
      </c>
      <c r="X3042" s="35" t="s">
        <v>10100</v>
      </c>
      <c r="Y3042" s="11"/>
    </row>
    <row r="3043" spans="1:25" ht="66.75" customHeight="1" x14ac:dyDescent="0.2">
      <c r="A3043" s="33" t="s">
        <v>10616</v>
      </c>
      <c r="B3043" s="34" t="s">
        <v>9914</v>
      </c>
      <c r="C3043" s="35" t="s">
        <v>10095</v>
      </c>
      <c r="D3043" s="35" t="s">
        <v>10613</v>
      </c>
      <c r="E3043" s="17" t="s">
        <v>231</v>
      </c>
      <c r="F3043" s="37" t="s">
        <v>10617</v>
      </c>
      <c r="G3043" s="37" t="s">
        <v>7913</v>
      </c>
      <c r="H3043" s="19">
        <v>43657</v>
      </c>
      <c r="I3043" s="19">
        <v>44388</v>
      </c>
      <c r="J3043" s="19" t="str">
        <f ca="1">IF(Ugovori_OPULJP[[#This Row],[DATUM ZAVRŠETKA OPERACIJE]]&lt;TODAY(),"završen","u provedbi")</f>
        <v>završen</v>
      </c>
      <c r="K3043" s="18" t="s">
        <v>248</v>
      </c>
      <c r="L3043" s="18" t="s">
        <v>248</v>
      </c>
      <c r="M3043" s="42">
        <v>0.85</v>
      </c>
      <c r="N3043" s="42">
        <v>0.15</v>
      </c>
      <c r="O3043" s="27">
        <f>Ugovori_OPULJP[[#This Row],[Bespovratna sredstva - Ukupno (EU+Nac) HRK
= Ukupna ugovorena vrijednost bespovratnih sredstava]]*Ugovori_OPULJP[[#This Row],[EU STOPA SUFINANCIRANJA %
EU CO-FINANCING RATE %]]</f>
        <v>882097.66599999997</v>
      </c>
      <c r="P3043" s="27">
        <f>Ugovori_OPULJP[[#This Row],[Bespovratna sredstva - Ukupno (EU+Nac) HRK
= Ukupna ugovorena vrijednost bespovratnih sredstava]]*Ugovori_OPULJP[[#This Row],[STOPA NACIONALNOG SUFINANCIRANJA %]]</f>
        <v>155664.29399999999</v>
      </c>
      <c r="Q3043" s="27">
        <v>1037761.96</v>
      </c>
      <c r="R3043" s="27">
        <v>0</v>
      </c>
      <c r="S3043" s="27">
        <v>0</v>
      </c>
      <c r="T3043" s="20">
        <f>Ugovori_OPULJP[[#This Row],[Bespovratna sredstva - Ukupno (EU+Nac) HRK
= Ukupna ugovorena vrijednost bespovratnih sredstava]]+Ugovori_OPULJP[[#This Row],[Javni doprinos korisnika - HRK]]+Ugovori_OPULJP[[#This Row],[Privatni doprinos korisnika - HRK]]</f>
        <v>1037761.96</v>
      </c>
      <c r="U3043" s="17" t="s">
        <v>10098</v>
      </c>
      <c r="V3043" s="17" t="s">
        <v>710</v>
      </c>
      <c r="W3043" s="41" t="s">
        <v>10618</v>
      </c>
      <c r="X3043" s="35" t="s">
        <v>10100</v>
      </c>
      <c r="Y3043" s="11"/>
    </row>
    <row r="3044" spans="1:25" ht="66.75" customHeight="1" x14ac:dyDescent="0.2">
      <c r="A3044" s="33" t="s">
        <v>10619</v>
      </c>
      <c r="B3044" s="34" t="s">
        <v>9914</v>
      </c>
      <c r="C3044" s="35" t="s">
        <v>10095</v>
      </c>
      <c r="D3044" s="35" t="s">
        <v>10613</v>
      </c>
      <c r="E3044" s="17" t="s">
        <v>231</v>
      </c>
      <c r="F3044" s="37" t="s">
        <v>10620</v>
      </c>
      <c r="G3044" s="37" t="s">
        <v>10621</v>
      </c>
      <c r="H3044" s="19">
        <v>43657</v>
      </c>
      <c r="I3044" s="19">
        <v>44207</v>
      </c>
      <c r="J3044" s="19" t="str">
        <f ca="1">IF(Ugovori_OPULJP[[#This Row],[DATUM ZAVRŠETKA OPERACIJE]]&lt;TODAY(),"završen","u provedbi")</f>
        <v>završen</v>
      </c>
      <c r="K3044" s="18" t="s">
        <v>31</v>
      </c>
      <c r="L3044" s="18" t="s">
        <v>31</v>
      </c>
      <c r="M3044" s="42">
        <v>0.85</v>
      </c>
      <c r="N3044" s="42">
        <v>0.15</v>
      </c>
      <c r="O3044" s="27">
        <f>Ugovori_OPULJP[[#This Row],[Bespovratna sredstva - Ukupno (EU+Nac) HRK
= Ukupna ugovorena vrijednost bespovratnih sredstava]]*Ugovori_OPULJP[[#This Row],[EU STOPA SUFINANCIRANJA %
EU CO-FINANCING RATE %]]</f>
        <v>983814.48849999998</v>
      </c>
      <c r="P3044" s="27">
        <f>Ugovori_OPULJP[[#This Row],[Bespovratna sredstva - Ukupno (EU+Nac) HRK
= Ukupna ugovorena vrijednost bespovratnih sredstava]]*Ugovori_OPULJP[[#This Row],[STOPA NACIONALNOG SUFINANCIRANJA %]]</f>
        <v>173614.32149999999</v>
      </c>
      <c r="Q3044" s="27">
        <v>1157428.81</v>
      </c>
      <c r="R3044" s="27">
        <v>0</v>
      </c>
      <c r="S3044" s="27">
        <v>0</v>
      </c>
      <c r="T3044" s="20">
        <f>Ugovori_OPULJP[[#This Row],[Bespovratna sredstva - Ukupno (EU+Nac) HRK
= Ukupna ugovorena vrijednost bespovratnih sredstava]]+Ugovori_OPULJP[[#This Row],[Javni doprinos korisnika - HRK]]+Ugovori_OPULJP[[#This Row],[Privatni doprinos korisnika - HRK]]</f>
        <v>1157428.81</v>
      </c>
      <c r="U3044" s="17" t="s">
        <v>10098</v>
      </c>
      <c r="V3044" s="17" t="s">
        <v>710</v>
      </c>
      <c r="W3044" s="41" t="s">
        <v>10622</v>
      </c>
      <c r="X3044" s="35" t="s">
        <v>10100</v>
      </c>
      <c r="Y3044" s="11"/>
    </row>
    <row r="3045" spans="1:25" ht="66.75" customHeight="1" x14ac:dyDescent="0.2">
      <c r="A3045" s="33" t="s">
        <v>10623</v>
      </c>
      <c r="B3045" s="34" t="s">
        <v>9914</v>
      </c>
      <c r="C3045" s="35" t="s">
        <v>10095</v>
      </c>
      <c r="D3045" s="35" t="s">
        <v>10613</v>
      </c>
      <c r="E3045" s="17" t="s">
        <v>231</v>
      </c>
      <c r="F3045" s="37" t="s">
        <v>7293</v>
      </c>
      <c r="G3045" s="37" t="s">
        <v>10624</v>
      </c>
      <c r="H3045" s="19">
        <v>43657</v>
      </c>
      <c r="I3045" s="19">
        <v>44327</v>
      </c>
      <c r="J3045" s="19" t="str">
        <f ca="1">IF(Ugovori_OPULJP[[#This Row],[DATUM ZAVRŠETKA OPERACIJE]]&lt;TODAY(),"završen","u provedbi")</f>
        <v>završen</v>
      </c>
      <c r="K3045" s="18" t="s">
        <v>30</v>
      </c>
      <c r="L3045" s="18" t="s">
        <v>31</v>
      </c>
      <c r="M3045" s="42">
        <v>0.85</v>
      </c>
      <c r="N3045" s="42">
        <v>0.15</v>
      </c>
      <c r="O3045" s="27">
        <f>Ugovori_OPULJP[[#This Row],[Bespovratna sredstva - Ukupno (EU+Nac) HRK
= Ukupna ugovorena vrijednost bespovratnih sredstava]]*Ugovori_OPULJP[[#This Row],[EU STOPA SUFINANCIRANJA %
EU CO-FINANCING RATE %]]</f>
        <v>1017634.3395000001</v>
      </c>
      <c r="P3045" s="27">
        <f>Ugovori_OPULJP[[#This Row],[Bespovratna sredstva - Ukupno (EU+Nac) HRK
= Ukupna ugovorena vrijednost bespovratnih sredstava]]*Ugovori_OPULJP[[#This Row],[STOPA NACIONALNOG SUFINANCIRANJA %]]</f>
        <v>179582.53050000002</v>
      </c>
      <c r="Q3045" s="27">
        <v>1197216.8700000001</v>
      </c>
      <c r="R3045" s="27">
        <v>0</v>
      </c>
      <c r="S3045" s="27">
        <v>0</v>
      </c>
      <c r="T3045" s="20">
        <f>Ugovori_OPULJP[[#This Row],[Bespovratna sredstva - Ukupno (EU+Nac) HRK
= Ukupna ugovorena vrijednost bespovratnih sredstava]]+Ugovori_OPULJP[[#This Row],[Javni doprinos korisnika - HRK]]+Ugovori_OPULJP[[#This Row],[Privatni doprinos korisnika - HRK]]</f>
        <v>1197216.8700000001</v>
      </c>
      <c r="U3045" s="17" t="s">
        <v>10098</v>
      </c>
      <c r="V3045" s="17" t="s">
        <v>710</v>
      </c>
      <c r="W3045" s="41" t="s">
        <v>10625</v>
      </c>
      <c r="X3045" s="35" t="s">
        <v>10100</v>
      </c>
      <c r="Y3045" s="11"/>
    </row>
    <row r="3046" spans="1:25" ht="66.75" customHeight="1" x14ac:dyDescent="0.2">
      <c r="A3046" s="33" t="s">
        <v>10626</v>
      </c>
      <c r="B3046" s="34" t="s">
        <v>9914</v>
      </c>
      <c r="C3046" s="35" t="s">
        <v>10095</v>
      </c>
      <c r="D3046" s="35" t="s">
        <v>10613</v>
      </c>
      <c r="E3046" s="17" t="s">
        <v>231</v>
      </c>
      <c r="F3046" s="37" t="s">
        <v>12960</v>
      </c>
      <c r="G3046" s="37" t="s">
        <v>6283</v>
      </c>
      <c r="H3046" s="19">
        <v>43657</v>
      </c>
      <c r="I3046" s="19">
        <v>44196</v>
      </c>
      <c r="J3046" s="19" t="str">
        <f ca="1">IF(Ugovori_OPULJP[[#This Row],[DATUM ZAVRŠETKA OPERACIJE]]&lt;TODAY(),"završen","u provedbi")</f>
        <v>završen</v>
      </c>
      <c r="K3046" s="18" t="s">
        <v>10627</v>
      </c>
      <c r="L3046" s="18" t="s">
        <v>31</v>
      </c>
      <c r="M3046" s="42">
        <v>0.85</v>
      </c>
      <c r="N3046" s="42">
        <v>0.15</v>
      </c>
      <c r="O3046" s="27">
        <f>Ugovori_OPULJP[[#This Row],[Bespovratna sredstva - Ukupno (EU+Nac) HRK
= Ukupna ugovorena vrijednost bespovratnih sredstava]]*Ugovori_OPULJP[[#This Row],[EU STOPA SUFINANCIRANJA %
EU CO-FINANCING RATE %]]</f>
        <v>874950.152</v>
      </c>
      <c r="P3046" s="27">
        <f>Ugovori_OPULJP[[#This Row],[Bespovratna sredstva - Ukupno (EU+Nac) HRK
= Ukupna ugovorena vrijednost bespovratnih sredstava]]*Ugovori_OPULJP[[#This Row],[STOPA NACIONALNOG SUFINANCIRANJA %]]</f>
        <v>154402.96799999999</v>
      </c>
      <c r="Q3046" s="27">
        <v>1029353.12</v>
      </c>
      <c r="R3046" s="27">
        <v>0</v>
      </c>
      <c r="S3046" s="27">
        <v>0</v>
      </c>
      <c r="T3046" s="20">
        <f>Ugovori_OPULJP[[#This Row],[Bespovratna sredstva - Ukupno (EU+Nac) HRK
= Ukupna ugovorena vrijednost bespovratnih sredstava]]+Ugovori_OPULJP[[#This Row],[Javni doprinos korisnika - HRK]]+Ugovori_OPULJP[[#This Row],[Privatni doprinos korisnika - HRK]]</f>
        <v>1029353.12</v>
      </c>
      <c r="U3046" s="17" t="s">
        <v>10098</v>
      </c>
      <c r="V3046" s="17" t="s">
        <v>710</v>
      </c>
      <c r="W3046" s="41" t="s">
        <v>10628</v>
      </c>
      <c r="X3046" s="35" t="s">
        <v>10100</v>
      </c>
      <c r="Y3046" s="11"/>
    </row>
    <row r="3047" spans="1:25" ht="66.75" customHeight="1" x14ac:dyDescent="0.2">
      <c r="A3047" s="33" t="s">
        <v>10629</v>
      </c>
      <c r="B3047" s="34" t="s">
        <v>9914</v>
      </c>
      <c r="C3047" s="35" t="s">
        <v>10095</v>
      </c>
      <c r="D3047" s="35" t="s">
        <v>10613</v>
      </c>
      <c r="E3047" s="17" t="s">
        <v>231</v>
      </c>
      <c r="F3047" s="37" t="s">
        <v>10630</v>
      </c>
      <c r="G3047" s="37" t="s">
        <v>2460</v>
      </c>
      <c r="H3047" s="19">
        <v>43657</v>
      </c>
      <c r="I3047" s="19">
        <v>44388</v>
      </c>
      <c r="J3047" s="19" t="str">
        <f ca="1">IF(Ugovori_OPULJP[[#This Row],[DATUM ZAVRŠETKA OPERACIJE]]&lt;TODAY(),"završen","u provedbi")</f>
        <v>završen</v>
      </c>
      <c r="K3047" s="18" t="s">
        <v>77</v>
      </c>
      <c r="L3047" s="18" t="s">
        <v>77</v>
      </c>
      <c r="M3047" s="42">
        <v>0.85</v>
      </c>
      <c r="N3047" s="42">
        <v>0.15</v>
      </c>
      <c r="O3047" s="27">
        <f>Ugovori_OPULJP[[#This Row],[Bespovratna sredstva - Ukupno (EU+Nac) HRK
= Ukupna ugovorena vrijednost bespovratnih sredstava]]*Ugovori_OPULJP[[#This Row],[EU STOPA SUFINANCIRANJA %
EU CO-FINANCING RATE %]]</f>
        <v>1019947.4615</v>
      </c>
      <c r="P3047" s="27">
        <f>Ugovori_OPULJP[[#This Row],[Bespovratna sredstva - Ukupno (EU+Nac) HRK
= Ukupna ugovorena vrijednost bespovratnih sredstava]]*Ugovori_OPULJP[[#This Row],[STOPA NACIONALNOG SUFINANCIRANJA %]]</f>
        <v>179990.7285</v>
      </c>
      <c r="Q3047" s="27">
        <v>1199938.19</v>
      </c>
      <c r="R3047" s="27">
        <v>0</v>
      </c>
      <c r="S3047" s="27">
        <v>0</v>
      </c>
      <c r="T3047" s="20">
        <f>Ugovori_OPULJP[[#This Row],[Bespovratna sredstva - Ukupno (EU+Nac) HRK
= Ukupna ugovorena vrijednost bespovratnih sredstava]]+Ugovori_OPULJP[[#This Row],[Javni doprinos korisnika - HRK]]+Ugovori_OPULJP[[#This Row],[Privatni doprinos korisnika - HRK]]</f>
        <v>1199938.19</v>
      </c>
      <c r="U3047" s="17" t="s">
        <v>10098</v>
      </c>
      <c r="V3047" s="17" t="s">
        <v>710</v>
      </c>
      <c r="W3047" s="41" t="s">
        <v>10631</v>
      </c>
      <c r="X3047" s="35" t="s">
        <v>10100</v>
      </c>
      <c r="Y3047" s="11"/>
    </row>
    <row r="3048" spans="1:25" ht="66.75" customHeight="1" x14ac:dyDescent="0.2">
      <c r="A3048" s="33" t="s">
        <v>10632</v>
      </c>
      <c r="B3048" s="34" t="s">
        <v>9914</v>
      </c>
      <c r="C3048" s="35" t="s">
        <v>10095</v>
      </c>
      <c r="D3048" s="35" t="s">
        <v>10613</v>
      </c>
      <c r="E3048" s="17" t="s">
        <v>231</v>
      </c>
      <c r="F3048" s="37" t="s">
        <v>10633</v>
      </c>
      <c r="G3048" s="37" t="s">
        <v>10634</v>
      </c>
      <c r="H3048" s="19">
        <v>43657</v>
      </c>
      <c r="I3048" s="19">
        <v>44388</v>
      </c>
      <c r="J3048" s="19" t="str">
        <f ca="1">IF(Ugovori_OPULJP[[#This Row],[DATUM ZAVRŠETKA OPERACIJE]]&lt;TODAY(),"završen","u provedbi")</f>
        <v>završen</v>
      </c>
      <c r="K3048" s="18" t="s">
        <v>10635</v>
      </c>
      <c r="L3048" s="18" t="s">
        <v>556</v>
      </c>
      <c r="M3048" s="42">
        <v>0.85</v>
      </c>
      <c r="N3048" s="42">
        <v>0.15</v>
      </c>
      <c r="O3048" s="27">
        <f>Ugovori_OPULJP[[#This Row],[Bespovratna sredstva - Ukupno (EU+Nac) HRK
= Ukupna ugovorena vrijednost bespovratnih sredstava]]*Ugovori_OPULJP[[#This Row],[EU STOPA SUFINANCIRANJA %
EU CO-FINANCING RATE %]]</f>
        <v>997424.22950000002</v>
      </c>
      <c r="P3048" s="27">
        <f>Ugovori_OPULJP[[#This Row],[Bespovratna sredstva - Ukupno (EU+Nac) HRK
= Ukupna ugovorena vrijednost bespovratnih sredstava]]*Ugovori_OPULJP[[#This Row],[STOPA NACIONALNOG SUFINANCIRANJA %]]</f>
        <v>176016.0405</v>
      </c>
      <c r="Q3048" s="27">
        <v>1173440.27</v>
      </c>
      <c r="R3048" s="27">
        <v>0</v>
      </c>
      <c r="S3048" s="27">
        <v>0</v>
      </c>
      <c r="T3048" s="20">
        <f>Ugovori_OPULJP[[#This Row],[Bespovratna sredstva - Ukupno (EU+Nac) HRK
= Ukupna ugovorena vrijednost bespovratnih sredstava]]+Ugovori_OPULJP[[#This Row],[Javni doprinos korisnika - HRK]]+Ugovori_OPULJP[[#This Row],[Privatni doprinos korisnika - HRK]]</f>
        <v>1173440.27</v>
      </c>
      <c r="U3048" s="17" t="s">
        <v>10098</v>
      </c>
      <c r="V3048" s="17" t="s">
        <v>710</v>
      </c>
      <c r="W3048" s="41" t="s">
        <v>10636</v>
      </c>
      <c r="X3048" s="35" t="s">
        <v>10100</v>
      </c>
      <c r="Y3048" s="11"/>
    </row>
    <row r="3049" spans="1:25" ht="66.75" customHeight="1" x14ac:dyDescent="0.2">
      <c r="A3049" s="33" t="s">
        <v>10637</v>
      </c>
      <c r="B3049" s="34" t="s">
        <v>9914</v>
      </c>
      <c r="C3049" s="35" t="s">
        <v>10095</v>
      </c>
      <c r="D3049" s="35" t="s">
        <v>10613</v>
      </c>
      <c r="E3049" s="17" t="s">
        <v>231</v>
      </c>
      <c r="F3049" s="37" t="s">
        <v>12961</v>
      </c>
      <c r="G3049" s="37" t="s">
        <v>4567</v>
      </c>
      <c r="H3049" s="19">
        <v>43678</v>
      </c>
      <c r="I3049" s="19">
        <v>44407</v>
      </c>
      <c r="J3049" s="19" t="str">
        <f ca="1">IF(Ugovori_OPULJP[[#This Row],[DATUM ZAVRŠETKA OPERACIJE]]&lt;TODAY(),"završen","u provedbi")</f>
        <v>završen</v>
      </c>
      <c r="K3049" s="18" t="s">
        <v>10638</v>
      </c>
      <c r="L3049" s="18" t="s">
        <v>31</v>
      </c>
      <c r="M3049" s="42">
        <v>0.85</v>
      </c>
      <c r="N3049" s="42">
        <v>0.15</v>
      </c>
      <c r="O3049" s="27">
        <f>Ugovori_OPULJP[[#This Row],[Bespovratna sredstva - Ukupno (EU+Nac) HRK
= Ukupna ugovorena vrijednost bespovratnih sredstava]]*Ugovori_OPULJP[[#This Row],[EU STOPA SUFINANCIRANJA %
EU CO-FINANCING RATE %]]</f>
        <v>958812.93699999992</v>
      </c>
      <c r="P3049" s="27">
        <f>Ugovori_OPULJP[[#This Row],[Bespovratna sredstva - Ukupno (EU+Nac) HRK
= Ukupna ugovorena vrijednost bespovratnih sredstava]]*Ugovori_OPULJP[[#This Row],[STOPA NACIONALNOG SUFINANCIRANJA %]]</f>
        <v>169202.283</v>
      </c>
      <c r="Q3049" s="27">
        <v>1128015.22</v>
      </c>
      <c r="R3049" s="27">
        <v>0</v>
      </c>
      <c r="S3049" s="27">
        <v>0</v>
      </c>
      <c r="T3049" s="20">
        <f>Ugovori_OPULJP[[#This Row],[Bespovratna sredstva - Ukupno (EU+Nac) HRK
= Ukupna ugovorena vrijednost bespovratnih sredstava]]+Ugovori_OPULJP[[#This Row],[Javni doprinos korisnika - HRK]]+Ugovori_OPULJP[[#This Row],[Privatni doprinos korisnika - HRK]]</f>
        <v>1128015.22</v>
      </c>
      <c r="U3049" s="17" t="s">
        <v>10098</v>
      </c>
      <c r="V3049" s="17" t="s">
        <v>710</v>
      </c>
      <c r="W3049" s="41" t="s">
        <v>10639</v>
      </c>
      <c r="X3049" s="35" t="s">
        <v>10100</v>
      </c>
      <c r="Y3049" s="11"/>
    </row>
    <row r="3050" spans="1:25" ht="66.75" customHeight="1" x14ac:dyDescent="0.2">
      <c r="A3050" s="33" t="s">
        <v>10640</v>
      </c>
      <c r="B3050" s="34" t="s">
        <v>9914</v>
      </c>
      <c r="C3050" s="35" t="s">
        <v>10095</v>
      </c>
      <c r="D3050" s="35" t="s">
        <v>10613</v>
      </c>
      <c r="E3050" s="17" t="s">
        <v>231</v>
      </c>
      <c r="F3050" s="37" t="s">
        <v>10641</v>
      </c>
      <c r="G3050" s="37" t="s">
        <v>10642</v>
      </c>
      <c r="H3050" s="19">
        <v>43657</v>
      </c>
      <c r="I3050" s="19">
        <v>44500</v>
      </c>
      <c r="J3050" s="19" t="str">
        <f ca="1">IF(Ugovori_OPULJP[[#This Row],[DATUM ZAVRŠETKA OPERACIJE]]&lt;TODAY(),"završen","u provedbi")</f>
        <v>završen</v>
      </c>
      <c r="K3050" s="18" t="s">
        <v>10643</v>
      </c>
      <c r="L3050" s="18" t="s">
        <v>31</v>
      </c>
      <c r="M3050" s="42">
        <v>0.85</v>
      </c>
      <c r="N3050" s="42">
        <v>0.15</v>
      </c>
      <c r="O3050" s="27">
        <f>Ugovori_OPULJP[[#This Row],[Bespovratna sredstva - Ukupno (EU+Nac) HRK
= Ukupna ugovorena vrijednost bespovratnih sredstava]]*Ugovori_OPULJP[[#This Row],[EU STOPA SUFINANCIRANJA %
EU CO-FINANCING RATE %]]</f>
        <v>1020000</v>
      </c>
      <c r="P3050" s="27">
        <f>Ugovori_OPULJP[[#This Row],[Bespovratna sredstva - Ukupno (EU+Nac) HRK
= Ukupna ugovorena vrijednost bespovratnih sredstava]]*Ugovori_OPULJP[[#This Row],[STOPA NACIONALNOG SUFINANCIRANJA %]]</f>
        <v>180000</v>
      </c>
      <c r="Q3050" s="27">
        <v>1200000</v>
      </c>
      <c r="R3050" s="27">
        <v>0</v>
      </c>
      <c r="S3050" s="27">
        <v>0</v>
      </c>
      <c r="T3050" s="20">
        <f>Ugovori_OPULJP[[#This Row],[Bespovratna sredstva - Ukupno (EU+Nac) HRK
= Ukupna ugovorena vrijednost bespovratnih sredstava]]+Ugovori_OPULJP[[#This Row],[Javni doprinos korisnika - HRK]]+Ugovori_OPULJP[[#This Row],[Privatni doprinos korisnika - HRK]]</f>
        <v>1200000</v>
      </c>
      <c r="U3050" s="17" t="s">
        <v>10098</v>
      </c>
      <c r="V3050" s="17" t="s">
        <v>710</v>
      </c>
      <c r="W3050" s="41" t="s">
        <v>10644</v>
      </c>
      <c r="X3050" s="35" t="s">
        <v>10100</v>
      </c>
      <c r="Y3050" s="11"/>
    </row>
    <row r="3051" spans="1:25" ht="66.75" customHeight="1" x14ac:dyDescent="0.2">
      <c r="A3051" s="33" t="s">
        <v>10645</v>
      </c>
      <c r="B3051" s="34" t="s">
        <v>9914</v>
      </c>
      <c r="C3051" s="35" t="s">
        <v>10095</v>
      </c>
      <c r="D3051" s="35" t="s">
        <v>10613</v>
      </c>
      <c r="E3051" s="17" t="s">
        <v>231</v>
      </c>
      <c r="F3051" s="37" t="s">
        <v>10646</v>
      </c>
      <c r="G3051" s="37" t="s">
        <v>2337</v>
      </c>
      <c r="H3051" s="19">
        <v>43658</v>
      </c>
      <c r="I3051" s="19">
        <v>44572</v>
      </c>
      <c r="J3051" s="19" t="str">
        <f ca="1">IF(Ugovori_OPULJP[[#This Row],[DATUM ZAVRŠETKA OPERACIJE]]&lt;TODAY(),"završen","u provedbi")</f>
        <v>završen</v>
      </c>
      <c r="K3051" s="18" t="s">
        <v>248</v>
      </c>
      <c r="L3051" s="18" t="s">
        <v>248</v>
      </c>
      <c r="M3051" s="42">
        <v>0.85</v>
      </c>
      <c r="N3051" s="42">
        <v>0.15</v>
      </c>
      <c r="O3051" s="27">
        <f>Ugovori_OPULJP[[#This Row],[Bespovratna sredstva - Ukupno (EU+Nac) HRK
= Ukupna ugovorena vrijednost bespovratnih sredstava]]*Ugovori_OPULJP[[#This Row],[EU STOPA SUFINANCIRANJA %
EU CO-FINANCING RATE %]]</f>
        <v>964663.08750000002</v>
      </c>
      <c r="P3051" s="27">
        <f>Ugovori_OPULJP[[#This Row],[Bespovratna sredstva - Ukupno (EU+Nac) HRK
= Ukupna ugovorena vrijednost bespovratnih sredstava]]*Ugovori_OPULJP[[#This Row],[STOPA NACIONALNOG SUFINANCIRANJA %]]</f>
        <v>170234.66250000001</v>
      </c>
      <c r="Q3051" s="27">
        <v>1134897.75</v>
      </c>
      <c r="R3051" s="27">
        <v>0</v>
      </c>
      <c r="S3051" s="27">
        <v>0</v>
      </c>
      <c r="T3051" s="20">
        <f>Ugovori_OPULJP[[#This Row],[Bespovratna sredstva - Ukupno (EU+Nac) HRK
= Ukupna ugovorena vrijednost bespovratnih sredstava]]+Ugovori_OPULJP[[#This Row],[Javni doprinos korisnika - HRK]]+Ugovori_OPULJP[[#This Row],[Privatni doprinos korisnika - HRK]]</f>
        <v>1134897.75</v>
      </c>
      <c r="U3051" s="17" t="s">
        <v>10098</v>
      </c>
      <c r="V3051" s="17" t="s">
        <v>710</v>
      </c>
      <c r="W3051" s="35" t="s">
        <v>10647</v>
      </c>
      <c r="X3051" s="35" t="s">
        <v>10100</v>
      </c>
      <c r="Y3051" s="11"/>
    </row>
    <row r="3052" spans="1:25" ht="66.75" customHeight="1" x14ac:dyDescent="0.2">
      <c r="A3052" s="33" t="s">
        <v>10648</v>
      </c>
      <c r="B3052" s="34" t="s">
        <v>9914</v>
      </c>
      <c r="C3052" s="35" t="s">
        <v>10095</v>
      </c>
      <c r="D3052" s="35" t="s">
        <v>10613</v>
      </c>
      <c r="E3052" s="17" t="s">
        <v>231</v>
      </c>
      <c r="F3052" s="37" t="s">
        <v>10649</v>
      </c>
      <c r="G3052" s="37" t="s">
        <v>6190</v>
      </c>
      <c r="H3052" s="19">
        <v>43709</v>
      </c>
      <c r="I3052" s="19">
        <v>44378</v>
      </c>
      <c r="J3052" s="19" t="str">
        <f ca="1">IF(Ugovori_OPULJP[[#This Row],[DATUM ZAVRŠETKA OPERACIJE]]&lt;TODAY(),"završen","u provedbi")</f>
        <v>završen</v>
      </c>
      <c r="K3052" s="18" t="s">
        <v>203</v>
      </c>
      <c r="L3052" s="18" t="s">
        <v>31</v>
      </c>
      <c r="M3052" s="42">
        <v>0.85</v>
      </c>
      <c r="N3052" s="42">
        <v>0.15</v>
      </c>
      <c r="O3052" s="27">
        <f>Ugovori_OPULJP[[#This Row],[Bespovratna sredstva - Ukupno (EU+Nac) HRK
= Ukupna ugovorena vrijednost bespovratnih sredstava]]*Ugovori_OPULJP[[#This Row],[EU STOPA SUFINANCIRANJA %
EU CO-FINANCING RATE %]]</f>
        <v>995363.31099999987</v>
      </c>
      <c r="P3052" s="27">
        <f>Ugovori_OPULJP[[#This Row],[Bespovratna sredstva - Ukupno (EU+Nac) HRK
= Ukupna ugovorena vrijednost bespovratnih sredstava]]*Ugovori_OPULJP[[#This Row],[STOPA NACIONALNOG SUFINANCIRANJA %]]</f>
        <v>175652.34899999999</v>
      </c>
      <c r="Q3052" s="27">
        <v>1171015.6599999999</v>
      </c>
      <c r="R3052" s="27">
        <v>0</v>
      </c>
      <c r="S3052" s="27">
        <v>0</v>
      </c>
      <c r="T3052" s="20">
        <f>Ugovori_OPULJP[[#This Row],[Bespovratna sredstva - Ukupno (EU+Nac) HRK
= Ukupna ugovorena vrijednost bespovratnih sredstava]]+Ugovori_OPULJP[[#This Row],[Javni doprinos korisnika - HRK]]+Ugovori_OPULJP[[#This Row],[Privatni doprinos korisnika - HRK]]</f>
        <v>1171015.6599999999</v>
      </c>
      <c r="U3052" s="17" t="s">
        <v>10098</v>
      </c>
      <c r="V3052" s="17" t="s">
        <v>710</v>
      </c>
      <c r="W3052" s="35" t="s">
        <v>10650</v>
      </c>
      <c r="X3052" s="35" t="s">
        <v>10100</v>
      </c>
      <c r="Y3052" s="11"/>
    </row>
    <row r="3053" spans="1:25" ht="66.75" customHeight="1" x14ac:dyDescent="0.2">
      <c r="A3053" s="33" t="s">
        <v>10651</v>
      </c>
      <c r="B3053" s="34" t="s">
        <v>9914</v>
      </c>
      <c r="C3053" s="35" t="s">
        <v>10095</v>
      </c>
      <c r="D3053" s="35" t="s">
        <v>10613</v>
      </c>
      <c r="E3053" s="17" t="s">
        <v>231</v>
      </c>
      <c r="F3053" s="37" t="s">
        <v>10652</v>
      </c>
      <c r="G3053" s="37" t="s">
        <v>2368</v>
      </c>
      <c r="H3053" s="19">
        <v>43709</v>
      </c>
      <c r="I3053" s="19">
        <v>44440</v>
      </c>
      <c r="J3053" s="19" t="str">
        <f ca="1">IF(Ugovori_OPULJP[[#This Row],[DATUM ZAVRŠETKA OPERACIJE]]&lt;TODAY(),"završen","u provedbi")</f>
        <v>završen</v>
      </c>
      <c r="K3053" s="18" t="s">
        <v>10653</v>
      </c>
      <c r="L3053" s="18" t="s">
        <v>97</v>
      </c>
      <c r="M3053" s="42">
        <v>0.85</v>
      </c>
      <c r="N3053" s="42">
        <v>0.15</v>
      </c>
      <c r="O3053" s="27">
        <f>Ugovori_OPULJP[[#This Row],[Bespovratna sredstva - Ukupno (EU+Nac) HRK
= Ukupna ugovorena vrijednost bespovratnih sredstava]]*Ugovori_OPULJP[[#This Row],[EU STOPA SUFINANCIRANJA %
EU CO-FINANCING RATE %]]</f>
        <v>974119.92399999988</v>
      </c>
      <c r="P3053" s="27">
        <f>Ugovori_OPULJP[[#This Row],[Bespovratna sredstva - Ukupno (EU+Nac) HRK
= Ukupna ugovorena vrijednost bespovratnih sredstava]]*Ugovori_OPULJP[[#This Row],[STOPA NACIONALNOG SUFINANCIRANJA %]]</f>
        <v>171903.51599999997</v>
      </c>
      <c r="Q3053" s="27">
        <v>1146023.44</v>
      </c>
      <c r="R3053" s="27">
        <v>0</v>
      </c>
      <c r="S3053" s="27">
        <v>0</v>
      </c>
      <c r="T3053" s="20">
        <f>Ugovori_OPULJP[[#This Row],[Bespovratna sredstva - Ukupno (EU+Nac) HRK
= Ukupna ugovorena vrijednost bespovratnih sredstava]]+Ugovori_OPULJP[[#This Row],[Javni doprinos korisnika - HRK]]+Ugovori_OPULJP[[#This Row],[Privatni doprinos korisnika - HRK]]</f>
        <v>1146023.44</v>
      </c>
      <c r="U3053" s="17" t="s">
        <v>10098</v>
      </c>
      <c r="V3053" s="17" t="s">
        <v>710</v>
      </c>
      <c r="W3053" s="35" t="s">
        <v>10654</v>
      </c>
      <c r="X3053" s="35" t="s">
        <v>10100</v>
      </c>
      <c r="Y3053" s="11"/>
    </row>
    <row r="3054" spans="1:25" ht="66.75" customHeight="1" x14ac:dyDescent="0.2">
      <c r="A3054" s="33" t="s">
        <v>10655</v>
      </c>
      <c r="B3054" s="34" t="s">
        <v>9914</v>
      </c>
      <c r="C3054" s="35" t="s">
        <v>10095</v>
      </c>
      <c r="D3054" s="35" t="s">
        <v>10656</v>
      </c>
      <c r="E3054" s="17" t="s">
        <v>231</v>
      </c>
      <c r="F3054" s="37" t="s">
        <v>12962</v>
      </c>
      <c r="G3054" s="37" t="s">
        <v>10417</v>
      </c>
      <c r="H3054" s="19">
        <v>44044</v>
      </c>
      <c r="I3054" s="19">
        <v>44593</v>
      </c>
      <c r="J3054" s="19" t="str">
        <f ca="1">IF(Ugovori_OPULJP[[#This Row],[DATUM ZAVRŠETKA OPERACIJE]]&lt;TODAY(),"završen","u provedbi")</f>
        <v>završen</v>
      </c>
      <c r="K3054" s="18" t="s">
        <v>10657</v>
      </c>
      <c r="L3054" s="18" t="s">
        <v>31</v>
      </c>
      <c r="M3054" s="42">
        <v>0.85</v>
      </c>
      <c r="N3054" s="42">
        <v>0.15</v>
      </c>
      <c r="O3054" s="27">
        <f>Ugovori_OPULJP[[#This Row],[Bespovratna sredstva - Ukupno (EU+Nac) HRK
= Ukupna ugovorena vrijednost bespovratnih sredstava]]*Ugovori_OPULJP[[#This Row],[EU STOPA SUFINANCIRANJA %
EU CO-FINANCING RATE %]]</f>
        <v>831871.49749999994</v>
      </c>
      <c r="P3054" s="27">
        <f>Ugovori_OPULJP[[#This Row],[Bespovratna sredstva - Ukupno (EU+Nac) HRK
= Ukupna ugovorena vrijednost bespovratnih sredstava]]*Ugovori_OPULJP[[#This Row],[STOPA NACIONALNOG SUFINANCIRANJA %]]</f>
        <v>146800.85249999998</v>
      </c>
      <c r="Q3054" s="27">
        <v>978672.35</v>
      </c>
      <c r="R3054" s="27">
        <v>0</v>
      </c>
      <c r="S3054" s="27">
        <v>0</v>
      </c>
      <c r="T3054" s="20">
        <f>Ugovori_OPULJP[[#This Row],[Bespovratna sredstva - Ukupno (EU+Nac) HRK
= Ukupna ugovorena vrijednost bespovratnih sredstava]]+Ugovori_OPULJP[[#This Row],[Javni doprinos korisnika - HRK]]+Ugovori_OPULJP[[#This Row],[Privatni doprinos korisnika - HRK]]</f>
        <v>978672.35</v>
      </c>
      <c r="U3054" s="17" t="s">
        <v>32</v>
      </c>
      <c r="V3054" s="17" t="s">
        <v>710</v>
      </c>
      <c r="W3054" s="35" t="s">
        <v>10658</v>
      </c>
      <c r="X3054" s="35" t="s">
        <v>10100</v>
      </c>
      <c r="Y3054" s="11"/>
    </row>
    <row r="3055" spans="1:25" ht="66.75" customHeight="1" x14ac:dyDescent="0.2">
      <c r="A3055" s="33" t="s">
        <v>10659</v>
      </c>
      <c r="B3055" s="34" t="s">
        <v>9914</v>
      </c>
      <c r="C3055" s="35" t="s">
        <v>10095</v>
      </c>
      <c r="D3055" s="35" t="s">
        <v>10656</v>
      </c>
      <c r="E3055" s="17" t="s">
        <v>231</v>
      </c>
      <c r="F3055" s="37" t="s">
        <v>10660</v>
      </c>
      <c r="G3055" s="37" t="s">
        <v>10661</v>
      </c>
      <c r="H3055" s="19">
        <v>44132</v>
      </c>
      <c r="I3055" s="19">
        <v>45227</v>
      </c>
      <c r="J3055" s="19" t="str">
        <f ca="1">IF(Ugovori_OPULJP[[#This Row],[DATUM ZAVRŠETKA OPERACIJE]]&lt;TODAY(),"završen","u provedbi")</f>
        <v>u provedbi</v>
      </c>
      <c r="K3055" s="18" t="s">
        <v>10662</v>
      </c>
      <c r="L3055" s="18" t="s">
        <v>31</v>
      </c>
      <c r="M3055" s="42">
        <v>0.85</v>
      </c>
      <c r="N3055" s="42">
        <v>0.15</v>
      </c>
      <c r="O3055" s="27">
        <f>Ugovori_OPULJP[[#This Row],[Bespovratna sredstva - Ukupno (EU+Nac) HRK
= Ukupna ugovorena vrijednost bespovratnih sredstava]]*Ugovori_OPULJP[[#This Row],[EU STOPA SUFINANCIRANJA %
EU CO-FINANCING RATE %]]</f>
        <v>3052159.3364999997</v>
      </c>
      <c r="P3055" s="27">
        <f>Ugovori_OPULJP[[#This Row],[Bespovratna sredstva - Ukupno (EU+Nac) HRK
= Ukupna ugovorena vrijednost bespovratnih sredstava]]*Ugovori_OPULJP[[#This Row],[STOPA NACIONALNOG SUFINANCIRANJA %]]</f>
        <v>538616.35349999997</v>
      </c>
      <c r="Q3055" s="27">
        <v>3590775.69</v>
      </c>
      <c r="R3055" s="27">
        <v>0</v>
      </c>
      <c r="S3055" s="27">
        <v>0</v>
      </c>
      <c r="T3055" s="20">
        <f>Ugovori_OPULJP[[#This Row],[Bespovratna sredstva - Ukupno (EU+Nac) HRK
= Ukupna ugovorena vrijednost bespovratnih sredstava]]+Ugovori_OPULJP[[#This Row],[Javni doprinos korisnika - HRK]]+Ugovori_OPULJP[[#This Row],[Privatni doprinos korisnika - HRK]]</f>
        <v>3590775.69</v>
      </c>
      <c r="U3055" s="17" t="s">
        <v>32</v>
      </c>
      <c r="V3055" s="17" t="s">
        <v>710</v>
      </c>
      <c r="W3055" s="41" t="s">
        <v>10663</v>
      </c>
      <c r="X3055" s="35" t="s">
        <v>10100</v>
      </c>
      <c r="Y3055" s="11"/>
    </row>
    <row r="3056" spans="1:25" ht="66.75" customHeight="1" x14ac:dyDescent="0.2">
      <c r="A3056" s="33" t="s">
        <v>10664</v>
      </c>
      <c r="B3056" s="34" t="s">
        <v>9914</v>
      </c>
      <c r="C3056" s="35" t="s">
        <v>10095</v>
      </c>
      <c r="D3056" s="35" t="s">
        <v>10656</v>
      </c>
      <c r="E3056" s="17" t="s">
        <v>231</v>
      </c>
      <c r="F3056" s="37" t="s">
        <v>10665</v>
      </c>
      <c r="G3056" s="37" t="s">
        <v>10666</v>
      </c>
      <c r="H3056" s="19">
        <v>44040</v>
      </c>
      <c r="I3056" s="19">
        <v>44589</v>
      </c>
      <c r="J3056" s="19" t="str">
        <f ca="1">IF(Ugovori_OPULJP[[#This Row],[DATUM ZAVRŠETKA OPERACIJE]]&lt;TODAY(),"završen","u provedbi")</f>
        <v>završen</v>
      </c>
      <c r="K3056" s="18" t="s">
        <v>30</v>
      </c>
      <c r="L3056" s="18" t="s">
        <v>31</v>
      </c>
      <c r="M3056" s="42">
        <v>0.85</v>
      </c>
      <c r="N3056" s="42">
        <v>0.15</v>
      </c>
      <c r="O3056" s="27">
        <f>Ugovori_OPULJP[[#This Row],[Bespovratna sredstva - Ukupno (EU+Nac) HRK
= Ukupna ugovorena vrijednost bespovratnih sredstava]]*Ugovori_OPULJP[[#This Row],[EU STOPA SUFINANCIRANJA %
EU CO-FINANCING RATE %]]</f>
        <v>828895.45199999993</v>
      </c>
      <c r="P3056" s="27">
        <f>Ugovori_OPULJP[[#This Row],[Bespovratna sredstva - Ukupno (EU+Nac) HRK
= Ukupna ugovorena vrijednost bespovratnih sredstava]]*Ugovori_OPULJP[[#This Row],[STOPA NACIONALNOG SUFINANCIRANJA %]]</f>
        <v>146275.66800000001</v>
      </c>
      <c r="Q3056" s="27">
        <v>975171.12</v>
      </c>
      <c r="R3056" s="27">
        <v>0</v>
      </c>
      <c r="S3056" s="27">
        <v>0</v>
      </c>
      <c r="T3056" s="20">
        <f>Ugovori_OPULJP[[#This Row],[Bespovratna sredstva - Ukupno (EU+Nac) HRK
= Ukupna ugovorena vrijednost bespovratnih sredstava]]+Ugovori_OPULJP[[#This Row],[Javni doprinos korisnika - HRK]]+Ugovori_OPULJP[[#This Row],[Privatni doprinos korisnika - HRK]]</f>
        <v>975171.12</v>
      </c>
      <c r="U3056" s="17" t="s">
        <v>32</v>
      </c>
      <c r="V3056" s="17" t="s">
        <v>710</v>
      </c>
      <c r="W3056" s="41" t="s">
        <v>10667</v>
      </c>
      <c r="X3056" s="35" t="s">
        <v>10100</v>
      </c>
      <c r="Y3056" s="11"/>
    </row>
    <row r="3057" spans="1:25" ht="66.75" customHeight="1" x14ac:dyDescent="0.2">
      <c r="A3057" s="33" t="s">
        <v>10668</v>
      </c>
      <c r="B3057" s="34" t="s">
        <v>9914</v>
      </c>
      <c r="C3057" s="35" t="s">
        <v>10095</v>
      </c>
      <c r="D3057" s="35" t="s">
        <v>10656</v>
      </c>
      <c r="E3057" s="17" t="s">
        <v>231</v>
      </c>
      <c r="F3057" s="37" t="s">
        <v>10669</v>
      </c>
      <c r="G3057" s="37" t="s">
        <v>10409</v>
      </c>
      <c r="H3057" s="19">
        <v>44036</v>
      </c>
      <c r="I3057" s="19">
        <v>44766</v>
      </c>
      <c r="J3057" s="19" t="str">
        <f ca="1">IF(Ugovori_OPULJP[[#This Row],[DATUM ZAVRŠETKA OPERACIJE]]&lt;TODAY(),"završen","u provedbi")</f>
        <v>u provedbi</v>
      </c>
      <c r="K3057" s="18" t="s">
        <v>10670</v>
      </c>
      <c r="L3057" s="18" t="s">
        <v>320</v>
      </c>
      <c r="M3057" s="42">
        <v>0.85</v>
      </c>
      <c r="N3057" s="42">
        <v>0.15</v>
      </c>
      <c r="O3057" s="27">
        <f>Ugovori_OPULJP[[#This Row],[Bespovratna sredstva - Ukupno (EU+Nac) HRK
= Ukupna ugovorena vrijednost bespovratnih sredstava]]*Ugovori_OPULJP[[#This Row],[EU STOPA SUFINANCIRANJA %
EU CO-FINANCING RATE %]]</f>
        <v>834437.42649999994</v>
      </c>
      <c r="P3057" s="27">
        <f>Ugovori_OPULJP[[#This Row],[Bespovratna sredstva - Ukupno (EU+Nac) HRK
= Ukupna ugovorena vrijednost bespovratnih sredstava]]*Ugovori_OPULJP[[#This Row],[STOPA NACIONALNOG SUFINANCIRANJA %]]</f>
        <v>147253.6635</v>
      </c>
      <c r="Q3057" s="27">
        <v>981691.09</v>
      </c>
      <c r="R3057" s="27">
        <v>0</v>
      </c>
      <c r="S3057" s="27">
        <v>0</v>
      </c>
      <c r="T3057" s="20">
        <f>Ugovori_OPULJP[[#This Row],[Bespovratna sredstva - Ukupno (EU+Nac) HRK
= Ukupna ugovorena vrijednost bespovratnih sredstava]]+Ugovori_OPULJP[[#This Row],[Javni doprinos korisnika - HRK]]+Ugovori_OPULJP[[#This Row],[Privatni doprinos korisnika - HRK]]</f>
        <v>981691.09</v>
      </c>
      <c r="U3057" s="17" t="s">
        <v>32</v>
      </c>
      <c r="V3057" s="17" t="s">
        <v>710</v>
      </c>
      <c r="W3057" s="35" t="s">
        <v>10671</v>
      </c>
      <c r="X3057" s="35" t="s">
        <v>10100</v>
      </c>
      <c r="Y3057" s="11"/>
    </row>
    <row r="3058" spans="1:25" ht="66.75" customHeight="1" x14ac:dyDescent="0.2">
      <c r="A3058" s="33" t="s">
        <v>10672</v>
      </c>
      <c r="B3058" s="34" t="s">
        <v>9914</v>
      </c>
      <c r="C3058" s="35" t="s">
        <v>10095</v>
      </c>
      <c r="D3058" s="35" t="s">
        <v>10656</v>
      </c>
      <c r="E3058" s="17" t="s">
        <v>231</v>
      </c>
      <c r="F3058" s="37" t="s">
        <v>10673</v>
      </c>
      <c r="G3058" s="37" t="s">
        <v>10674</v>
      </c>
      <c r="H3058" s="19">
        <v>44039</v>
      </c>
      <c r="I3058" s="19">
        <v>44769</v>
      </c>
      <c r="J3058" s="19" t="str">
        <f ca="1">IF(Ugovori_OPULJP[[#This Row],[DATUM ZAVRŠETKA OPERACIJE]]&lt;TODAY(),"završen","u provedbi")</f>
        <v>u provedbi</v>
      </c>
      <c r="K3058" s="18" t="s">
        <v>30</v>
      </c>
      <c r="L3058" s="18" t="s">
        <v>31</v>
      </c>
      <c r="M3058" s="42">
        <v>0.85</v>
      </c>
      <c r="N3058" s="42">
        <v>0.15</v>
      </c>
      <c r="O3058" s="27">
        <f>Ugovori_OPULJP[[#This Row],[Bespovratna sredstva - Ukupno (EU+Nac) HRK
= Ukupna ugovorena vrijednost bespovratnih sredstava]]*Ugovori_OPULJP[[#This Row],[EU STOPA SUFINANCIRANJA %
EU CO-FINANCING RATE %]]</f>
        <v>847923.64549999998</v>
      </c>
      <c r="P3058" s="27">
        <f>Ugovori_OPULJP[[#This Row],[Bespovratna sredstva - Ukupno (EU+Nac) HRK
= Ukupna ugovorena vrijednost bespovratnih sredstava]]*Ugovori_OPULJP[[#This Row],[STOPA NACIONALNOG SUFINANCIRANJA %]]</f>
        <v>149633.5845</v>
      </c>
      <c r="Q3058" s="27">
        <v>997557.23</v>
      </c>
      <c r="R3058" s="27">
        <v>0</v>
      </c>
      <c r="S3058" s="27">
        <v>0</v>
      </c>
      <c r="T3058" s="20">
        <f>Ugovori_OPULJP[[#This Row],[Bespovratna sredstva - Ukupno (EU+Nac) HRK
= Ukupna ugovorena vrijednost bespovratnih sredstava]]+Ugovori_OPULJP[[#This Row],[Javni doprinos korisnika - HRK]]+Ugovori_OPULJP[[#This Row],[Privatni doprinos korisnika - HRK]]</f>
        <v>997557.23</v>
      </c>
      <c r="U3058" s="17" t="s">
        <v>32</v>
      </c>
      <c r="V3058" s="17" t="s">
        <v>710</v>
      </c>
      <c r="W3058" s="41" t="s">
        <v>10675</v>
      </c>
      <c r="X3058" s="35" t="s">
        <v>10100</v>
      </c>
      <c r="Y3058" s="11"/>
    </row>
    <row r="3059" spans="1:25" ht="66.75" customHeight="1" x14ac:dyDescent="0.2">
      <c r="A3059" s="33" t="s">
        <v>10676</v>
      </c>
      <c r="B3059" s="34" t="s">
        <v>9914</v>
      </c>
      <c r="C3059" s="35" t="s">
        <v>10095</v>
      </c>
      <c r="D3059" s="35" t="s">
        <v>10656</v>
      </c>
      <c r="E3059" s="17" t="s">
        <v>231</v>
      </c>
      <c r="F3059" s="37" t="s">
        <v>10677</v>
      </c>
      <c r="G3059" s="37" t="s">
        <v>10678</v>
      </c>
      <c r="H3059" s="19">
        <v>44039</v>
      </c>
      <c r="I3059" s="19">
        <v>44588</v>
      </c>
      <c r="J3059" s="19" t="str">
        <f ca="1">IF(Ugovori_OPULJP[[#This Row],[DATUM ZAVRŠETKA OPERACIJE]]&lt;TODAY(),"završen","u provedbi")</f>
        <v>završen</v>
      </c>
      <c r="K3059" s="18" t="s">
        <v>30</v>
      </c>
      <c r="L3059" s="18" t="s">
        <v>31</v>
      </c>
      <c r="M3059" s="42">
        <v>0.85</v>
      </c>
      <c r="N3059" s="42">
        <v>0.15</v>
      </c>
      <c r="O3059" s="27">
        <f>Ugovori_OPULJP[[#This Row],[Bespovratna sredstva - Ukupno (EU+Nac) HRK
= Ukupna ugovorena vrijednost bespovratnih sredstava]]*Ugovori_OPULJP[[#This Row],[EU STOPA SUFINANCIRANJA %
EU CO-FINANCING RATE %]]</f>
        <v>838855.01249999995</v>
      </c>
      <c r="P3059" s="27">
        <f>Ugovori_OPULJP[[#This Row],[Bespovratna sredstva - Ukupno (EU+Nac) HRK
= Ukupna ugovorena vrijednost bespovratnih sredstava]]*Ugovori_OPULJP[[#This Row],[STOPA NACIONALNOG SUFINANCIRANJA %]]</f>
        <v>148033.23749999999</v>
      </c>
      <c r="Q3059" s="27">
        <v>986888.25</v>
      </c>
      <c r="R3059" s="27">
        <v>0</v>
      </c>
      <c r="S3059" s="27">
        <v>0</v>
      </c>
      <c r="T3059" s="20">
        <f>Ugovori_OPULJP[[#This Row],[Bespovratna sredstva - Ukupno (EU+Nac) HRK
= Ukupna ugovorena vrijednost bespovratnih sredstava]]+Ugovori_OPULJP[[#This Row],[Javni doprinos korisnika - HRK]]+Ugovori_OPULJP[[#This Row],[Privatni doprinos korisnika - HRK]]</f>
        <v>986888.25</v>
      </c>
      <c r="U3059" s="17" t="s">
        <v>32</v>
      </c>
      <c r="V3059" s="17" t="s">
        <v>710</v>
      </c>
      <c r="W3059" s="41" t="s">
        <v>10679</v>
      </c>
      <c r="X3059" s="35" t="s">
        <v>10100</v>
      </c>
      <c r="Y3059" s="11"/>
    </row>
    <row r="3060" spans="1:25" ht="66.75" customHeight="1" x14ac:dyDescent="0.2">
      <c r="A3060" s="33" t="s">
        <v>10680</v>
      </c>
      <c r="B3060" s="34" t="s">
        <v>9914</v>
      </c>
      <c r="C3060" s="35" t="s">
        <v>10095</v>
      </c>
      <c r="D3060" s="35" t="s">
        <v>10656</v>
      </c>
      <c r="E3060" s="17" t="s">
        <v>231</v>
      </c>
      <c r="F3060" s="37" t="s">
        <v>10681</v>
      </c>
      <c r="G3060" s="37" t="s">
        <v>10682</v>
      </c>
      <c r="H3060" s="19">
        <v>44132</v>
      </c>
      <c r="I3060" s="19">
        <v>45227</v>
      </c>
      <c r="J3060" s="19" t="str">
        <f ca="1">IF(Ugovori_OPULJP[[#This Row],[DATUM ZAVRŠETKA OPERACIJE]]&lt;TODAY(),"završen","u provedbi")</f>
        <v>u provedbi</v>
      </c>
      <c r="K3060" s="18" t="s">
        <v>10683</v>
      </c>
      <c r="L3060" s="18" t="s">
        <v>31</v>
      </c>
      <c r="M3060" s="42">
        <v>0.85</v>
      </c>
      <c r="N3060" s="42">
        <v>0.15</v>
      </c>
      <c r="O3060" s="27">
        <f>Ugovori_OPULJP[[#This Row],[Bespovratna sredstva - Ukupno (EU+Nac) HRK
= Ukupna ugovorena vrijednost bespovratnih sredstava]]*Ugovori_OPULJP[[#This Row],[EU STOPA SUFINANCIRANJA %
EU CO-FINANCING RATE %]]</f>
        <v>3059241.29</v>
      </c>
      <c r="P3060" s="27">
        <f>Ugovori_OPULJP[[#This Row],[Bespovratna sredstva - Ukupno (EU+Nac) HRK
= Ukupna ugovorena vrijednost bespovratnih sredstava]]*Ugovori_OPULJP[[#This Row],[STOPA NACIONALNOG SUFINANCIRANJA %]]</f>
        <v>539866.11</v>
      </c>
      <c r="Q3060" s="27">
        <v>3599107.4</v>
      </c>
      <c r="R3060" s="27">
        <v>0</v>
      </c>
      <c r="S3060" s="27">
        <v>0</v>
      </c>
      <c r="T3060" s="20">
        <f>Ugovori_OPULJP[[#This Row],[Bespovratna sredstva - Ukupno (EU+Nac) HRK
= Ukupna ugovorena vrijednost bespovratnih sredstava]]+Ugovori_OPULJP[[#This Row],[Javni doprinos korisnika - HRK]]+Ugovori_OPULJP[[#This Row],[Privatni doprinos korisnika - HRK]]</f>
        <v>3599107.4</v>
      </c>
      <c r="U3060" s="17" t="s">
        <v>32</v>
      </c>
      <c r="V3060" s="17" t="s">
        <v>710</v>
      </c>
      <c r="W3060" s="41" t="s">
        <v>10684</v>
      </c>
      <c r="X3060" s="35" t="s">
        <v>10100</v>
      </c>
      <c r="Y3060" s="11"/>
    </row>
    <row r="3061" spans="1:25" ht="66.75" customHeight="1" x14ac:dyDescent="0.2">
      <c r="A3061" s="33" t="s">
        <v>10685</v>
      </c>
      <c r="B3061" s="34" t="s">
        <v>9914</v>
      </c>
      <c r="C3061" s="35" t="s">
        <v>10095</v>
      </c>
      <c r="D3061" s="35" t="s">
        <v>10656</v>
      </c>
      <c r="E3061" s="17" t="s">
        <v>231</v>
      </c>
      <c r="F3061" s="37" t="s">
        <v>10686</v>
      </c>
      <c r="G3061" s="37" t="s">
        <v>10593</v>
      </c>
      <c r="H3061" s="19">
        <v>44133</v>
      </c>
      <c r="I3061" s="19">
        <v>45228</v>
      </c>
      <c r="J3061" s="19" t="str">
        <f ca="1">IF(Ugovori_OPULJP[[#This Row],[DATUM ZAVRŠETKA OPERACIJE]]&lt;TODAY(),"završen","u provedbi")</f>
        <v>u provedbi</v>
      </c>
      <c r="K3061" s="18" t="s">
        <v>10594</v>
      </c>
      <c r="L3061" s="18" t="s">
        <v>31</v>
      </c>
      <c r="M3061" s="42">
        <v>0.85</v>
      </c>
      <c r="N3061" s="42">
        <v>0.15</v>
      </c>
      <c r="O3061" s="27">
        <f>Ugovori_OPULJP[[#This Row],[Bespovratna sredstva - Ukupno (EU+Nac) HRK
= Ukupna ugovorena vrijednost bespovratnih sredstava]]*Ugovori_OPULJP[[#This Row],[EU STOPA SUFINANCIRANJA %
EU CO-FINANCING RATE %]]</f>
        <v>3059097.6655000001</v>
      </c>
      <c r="P3061" s="27">
        <f>Ugovori_OPULJP[[#This Row],[Bespovratna sredstva - Ukupno (EU+Nac) HRK
= Ukupna ugovorena vrijednost bespovratnih sredstava]]*Ugovori_OPULJP[[#This Row],[STOPA NACIONALNOG SUFINANCIRANJA %]]</f>
        <v>539840.76450000005</v>
      </c>
      <c r="Q3061" s="27">
        <v>3598938.43</v>
      </c>
      <c r="R3061" s="27">
        <v>0</v>
      </c>
      <c r="S3061" s="27">
        <v>0</v>
      </c>
      <c r="T3061" s="20">
        <f>Ugovori_OPULJP[[#This Row],[Bespovratna sredstva - Ukupno (EU+Nac) HRK
= Ukupna ugovorena vrijednost bespovratnih sredstava]]+Ugovori_OPULJP[[#This Row],[Javni doprinos korisnika - HRK]]+Ugovori_OPULJP[[#This Row],[Privatni doprinos korisnika - HRK]]</f>
        <v>3598938.43</v>
      </c>
      <c r="U3061" s="17" t="s">
        <v>32</v>
      </c>
      <c r="V3061" s="17" t="s">
        <v>710</v>
      </c>
      <c r="W3061" s="41" t="s">
        <v>10687</v>
      </c>
      <c r="X3061" s="35" t="s">
        <v>10100</v>
      </c>
      <c r="Y3061" s="11"/>
    </row>
    <row r="3062" spans="1:25" ht="66.75" customHeight="1" x14ac:dyDescent="0.2">
      <c r="A3062" s="33" t="s">
        <v>10688</v>
      </c>
      <c r="B3062" s="34" t="s">
        <v>9914</v>
      </c>
      <c r="C3062" s="35" t="s">
        <v>10095</v>
      </c>
      <c r="D3062" s="35" t="s">
        <v>10656</v>
      </c>
      <c r="E3062" s="17" t="s">
        <v>231</v>
      </c>
      <c r="F3062" s="37" t="s">
        <v>10689</v>
      </c>
      <c r="G3062" s="37" t="s">
        <v>10690</v>
      </c>
      <c r="H3062" s="19">
        <v>44036</v>
      </c>
      <c r="I3062" s="19">
        <v>44766</v>
      </c>
      <c r="J3062" s="19" t="str">
        <f ca="1">IF(Ugovori_OPULJP[[#This Row],[DATUM ZAVRŠETKA OPERACIJE]]&lt;TODAY(),"završen","u provedbi")</f>
        <v>u provedbi</v>
      </c>
      <c r="K3062" s="18" t="s">
        <v>10691</v>
      </c>
      <c r="L3062" s="18" t="s">
        <v>31</v>
      </c>
      <c r="M3062" s="42">
        <v>0.85</v>
      </c>
      <c r="N3062" s="42">
        <v>0.15</v>
      </c>
      <c r="O3062" s="27">
        <f>Ugovori_OPULJP[[#This Row],[Bespovratna sredstva - Ukupno (EU+Nac) HRK
= Ukupna ugovorena vrijednost bespovratnih sredstava]]*Ugovori_OPULJP[[#This Row],[EU STOPA SUFINANCIRANJA %
EU CO-FINANCING RATE %]]</f>
        <v>849208.80300000007</v>
      </c>
      <c r="P3062" s="27">
        <f>Ugovori_OPULJP[[#This Row],[Bespovratna sredstva - Ukupno (EU+Nac) HRK
= Ukupna ugovorena vrijednost bespovratnih sredstava]]*Ugovori_OPULJP[[#This Row],[STOPA NACIONALNOG SUFINANCIRANJA %]]</f>
        <v>149860.37700000001</v>
      </c>
      <c r="Q3062" s="27">
        <v>999069.18</v>
      </c>
      <c r="R3062" s="27">
        <v>0</v>
      </c>
      <c r="S3062" s="27">
        <v>0</v>
      </c>
      <c r="T3062" s="20">
        <f>Ugovori_OPULJP[[#This Row],[Bespovratna sredstva - Ukupno (EU+Nac) HRK
= Ukupna ugovorena vrijednost bespovratnih sredstava]]+Ugovori_OPULJP[[#This Row],[Javni doprinos korisnika - HRK]]+Ugovori_OPULJP[[#This Row],[Privatni doprinos korisnika - HRK]]</f>
        <v>999069.18</v>
      </c>
      <c r="U3062" s="17" t="s">
        <v>32</v>
      </c>
      <c r="V3062" s="17" t="s">
        <v>710</v>
      </c>
      <c r="W3062" s="41" t="s">
        <v>10692</v>
      </c>
      <c r="X3062" s="35" t="s">
        <v>10100</v>
      </c>
      <c r="Y3062" s="11"/>
    </row>
    <row r="3063" spans="1:25" ht="66.75" customHeight="1" x14ac:dyDescent="0.2">
      <c r="A3063" s="33" t="s">
        <v>10693</v>
      </c>
      <c r="B3063" s="34" t="s">
        <v>9914</v>
      </c>
      <c r="C3063" s="35" t="s">
        <v>10095</v>
      </c>
      <c r="D3063" s="35" t="s">
        <v>10656</v>
      </c>
      <c r="E3063" s="17" t="s">
        <v>231</v>
      </c>
      <c r="F3063" s="37" t="s">
        <v>10694</v>
      </c>
      <c r="G3063" s="37" t="s">
        <v>10695</v>
      </c>
      <c r="H3063" s="19">
        <v>44134</v>
      </c>
      <c r="I3063" s="19">
        <v>45229</v>
      </c>
      <c r="J3063" s="19" t="str">
        <f ca="1">IF(Ugovori_OPULJP[[#This Row],[DATUM ZAVRŠETKA OPERACIJE]]&lt;TODAY(),"završen","u provedbi")</f>
        <v>u provedbi</v>
      </c>
      <c r="K3063" s="18" t="s">
        <v>10696</v>
      </c>
      <c r="L3063" s="18" t="s">
        <v>198</v>
      </c>
      <c r="M3063" s="42">
        <v>0.85</v>
      </c>
      <c r="N3063" s="42">
        <v>0.15</v>
      </c>
      <c r="O3063" s="27">
        <f>Ugovori_OPULJP[[#This Row],[Bespovratna sredstva - Ukupno (EU+Nac) HRK
= Ukupna ugovorena vrijednost bespovratnih sredstava]]*Ugovori_OPULJP[[#This Row],[EU STOPA SUFINANCIRANJA %
EU CO-FINANCING RATE %]]</f>
        <v>3028011.9754999997</v>
      </c>
      <c r="P3063" s="27">
        <f>Ugovori_OPULJP[[#This Row],[Bespovratna sredstva - Ukupno (EU+Nac) HRK
= Ukupna ugovorena vrijednost bespovratnih sredstava]]*Ugovori_OPULJP[[#This Row],[STOPA NACIONALNOG SUFINANCIRANJA %]]</f>
        <v>534355.05449999997</v>
      </c>
      <c r="Q3063" s="27">
        <v>3562367.03</v>
      </c>
      <c r="R3063" s="27">
        <v>0</v>
      </c>
      <c r="S3063" s="27">
        <v>0</v>
      </c>
      <c r="T3063" s="20">
        <f>Ugovori_OPULJP[[#This Row],[Bespovratna sredstva - Ukupno (EU+Nac) HRK
= Ukupna ugovorena vrijednost bespovratnih sredstava]]+Ugovori_OPULJP[[#This Row],[Javni doprinos korisnika - HRK]]+Ugovori_OPULJP[[#This Row],[Privatni doprinos korisnika - HRK]]</f>
        <v>3562367.03</v>
      </c>
      <c r="U3063" s="17" t="s">
        <v>32</v>
      </c>
      <c r="V3063" s="17" t="s">
        <v>710</v>
      </c>
      <c r="W3063" s="41" t="s">
        <v>10697</v>
      </c>
      <c r="X3063" s="35" t="s">
        <v>10100</v>
      </c>
      <c r="Y3063" s="11"/>
    </row>
    <row r="3064" spans="1:25" ht="66.75" customHeight="1" x14ac:dyDescent="0.2">
      <c r="A3064" s="33" t="s">
        <v>10698</v>
      </c>
      <c r="B3064" s="34" t="s">
        <v>9914</v>
      </c>
      <c r="C3064" s="35" t="s">
        <v>10095</v>
      </c>
      <c r="D3064" s="35" t="s">
        <v>10656</v>
      </c>
      <c r="E3064" s="17" t="s">
        <v>231</v>
      </c>
      <c r="F3064" s="37" t="s">
        <v>10699</v>
      </c>
      <c r="G3064" s="37" t="s">
        <v>10393</v>
      </c>
      <c r="H3064" s="19">
        <v>44040</v>
      </c>
      <c r="I3064" s="19">
        <v>44648</v>
      </c>
      <c r="J3064" s="19" t="str">
        <f ca="1">IF(Ugovori_OPULJP[[#This Row],[DATUM ZAVRŠETKA OPERACIJE]]&lt;TODAY(),"završen","u provedbi")</f>
        <v>završen</v>
      </c>
      <c r="K3064" s="18" t="s">
        <v>30</v>
      </c>
      <c r="L3064" s="18" t="s">
        <v>31</v>
      </c>
      <c r="M3064" s="42">
        <v>0.85</v>
      </c>
      <c r="N3064" s="42">
        <v>0.15</v>
      </c>
      <c r="O3064" s="27">
        <f>Ugovori_OPULJP[[#This Row],[Bespovratna sredstva - Ukupno (EU+Nac) HRK
= Ukupna ugovorena vrijednost bespovratnih sredstava]]*Ugovori_OPULJP[[#This Row],[EU STOPA SUFINANCIRANJA %
EU CO-FINANCING RATE %]]</f>
        <v>846271.61950000003</v>
      </c>
      <c r="P3064" s="27">
        <f>Ugovori_OPULJP[[#This Row],[Bespovratna sredstva - Ukupno (EU+Nac) HRK
= Ukupna ugovorena vrijednost bespovratnih sredstava]]*Ugovori_OPULJP[[#This Row],[STOPA NACIONALNOG SUFINANCIRANJA %]]</f>
        <v>149342.05050000001</v>
      </c>
      <c r="Q3064" s="27">
        <v>995613.67</v>
      </c>
      <c r="R3064" s="27">
        <v>0</v>
      </c>
      <c r="S3064" s="27">
        <v>0</v>
      </c>
      <c r="T3064" s="20">
        <f>Ugovori_OPULJP[[#This Row],[Bespovratna sredstva - Ukupno (EU+Nac) HRK
= Ukupna ugovorena vrijednost bespovratnih sredstava]]+Ugovori_OPULJP[[#This Row],[Javni doprinos korisnika - HRK]]+Ugovori_OPULJP[[#This Row],[Privatni doprinos korisnika - HRK]]</f>
        <v>995613.67</v>
      </c>
      <c r="U3064" s="17" t="s">
        <v>32</v>
      </c>
      <c r="V3064" s="17" t="s">
        <v>710</v>
      </c>
      <c r="W3064" s="41" t="s">
        <v>10700</v>
      </c>
      <c r="X3064" s="35" t="s">
        <v>10100</v>
      </c>
      <c r="Y3064" s="11"/>
    </row>
    <row r="3065" spans="1:25" ht="66.75" customHeight="1" x14ac:dyDescent="0.2">
      <c r="A3065" s="33" t="s">
        <v>10701</v>
      </c>
      <c r="B3065" s="34" t="s">
        <v>9914</v>
      </c>
      <c r="C3065" s="35" t="s">
        <v>10095</v>
      </c>
      <c r="D3065" s="35" t="s">
        <v>10656</v>
      </c>
      <c r="E3065" s="17" t="s">
        <v>231</v>
      </c>
      <c r="F3065" s="37" t="s">
        <v>10702</v>
      </c>
      <c r="G3065" s="37" t="s">
        <v>10361</v>
      </c>
      <c r="H3065" s="19">
        <v>44039</v>
      </c>
      <c r="I3065" s="19">
        <v>44769</v>
      </c>
      <c r="J3065" s="19" t="str">
        <f ca="1">IF(Ugovori_OPULJP[[#This Row],[DATUM ZAVRŠETKA OPERACIJE]]&lt;TODAY(),"završen","u provedbi")</f>
        <v>u provedbi</v>
      </c>
      <c r="K3065" s="18" t="s">
        <v>30</v>
      </c>
      <c r="L3065" s="18" t="s">
        <v>31</v>
      </c>
      <c r="M3065" s="42">
        <v>0.85</v>
      </c>
      <c r="N3065" s="42">
        <v>0.15</v>
      </c>
      <c r="O3065" s="27">
        <f>Ugovori_OPULJP[[#This Row],[Bespovratna sredstva - Ukupno (EU+Nac) HRK
= Ukupna ugovorena vrijednost bespovratnih sredstava]]*Ugovori_OPULJP[[#This Row],[EU STOPA SUFINANCIRANJA %
EU CO-FINANCING RATE %]]</f>
        <v>846902.20900000003</v>
      </c>
      <c r="P3065" s="27">
        <f>Ugovori_OPULJP[[#This Row],[Bespovratna sredstva - Ukupno (EU+Nac) HRK
= Ukupna ugovorena vrijednost bespovratnih sredstava]]*Ugovori_OPULJP[[#This Row],[STOPA NACIONALNOG SUFINANCIRANJA %]]</f>
        <v>149453.33100000001</v>
      </c>
      <c r="Q3065" s="27">
        <v>996355.54</v>
      </c>
      <c r="R3065" s="27">
        <v>0</v>
      </c>
      <c r="S3065" s="27">
        <v>0</v>
      </c>
      <c r="T3065" s="20">
        <f>Ugovori_OPULJP[[#This Row],[Bespovratna sredstva - Ukupno (EU+Nac) HRK
= Ukupna ugovorena vrijednost bespovratnih sredstava]]+Ugovori_OPULJP[[#This Row],[Javni doprinos korisnika - HRK]]+Ugovori_OPULJP[[#This Row],[Privatni doprinos korisnika - HRK]]</f>
        <v>996355.54</v>
      </c>
      <c r="U3065" s="17" t="s">
        <v>32</v>
      </c>
      <c r="V3065" s="17" t="s">
        <v>710</v>
      </c>
      <c r="W3065" s="41" t="s">
        <v>10703</v>
      </c>
      <c r="X3065" s="35" t="s">
        <v>10100</v>
      </c>
      <c r="Y3065" s="11"/>
    </row>
    <row r="3066" spans="1:25" ht="66.75" customHeight="1" x14ac:dyDescent="0.2">
      <c r="A3066" s="33" t="s">
        <v>10704</v>
      </c>
      <c r="B3066" s="34" t="s">
        <v>9914</v>
      </c>
      <c r="C3066" s="35" t="s">
        <v>10095</v>
      </c>
      <c r="D3066" s="35" t="s">
        <v>10656</v>
      </c>
      <c r="E3066" s="17" t="s">
        <v>231</v>
      </c>
      <c r="F3066" s="37" t="s">
        <v>10705</v>
      </c>
      <c r="G3066" s="37" t="s">
        <v>10706</v>
      </c>
      <c r="H3066" s="19">
        <v>44036</v>
      </c>
      <c r="I3066" s="19">
        <v>44766</v>
      </c>
      <c r="J3066" s="19" t="str">
        <f ca="1">IF(Ugovori_OPULJP[[#This Row],[DATUM ZAVRŠETKA OPERACIJE]]&lt;TODAY(),"završen","u provedbi")</f>
        <v>u provedbi</v>
      </c>
      <c r="K3066" s="18" t="s">
        <v>30</v>
      </c>
      <c r="L3066" s="18" t="s">
        <v>31</v>
      </c>
      <c r="M3066" s="42">
        <v>0.85</v>
      </c>
      <c r="N3066" s="42">
        <v>0.15</v>
      </c>
      <c r="O3066" s="27">
        <f>Ugovori_OPULJP[[#This Row],[Bespovratna sredstva - Ukupno (EU+Nac) HRK
= Ukupna ugovorena vrijednost bespovratnih sredstava]]*Ugovori_OPULJP[[#This Row],[EU STOPA SUFINANCIRANJA %
EU CO-FINANCING RATE %]]</f>
        <v>840588.96149999998</v>
      </c>
      <c r="P3066" s="27">
        <f>Ugovori_OPULJP[[#This Row],[Bespovratna sredstva - Ukupno (EU+Nac) HRK
= Ukupna ugovorena vrijednost bespovratnih sredstava]]*Ugovori_OPULJP[[#This Row],[STOPA NACIONALNOG SUFINANCIRANJA %]]</f>
        <v>148339.2285</v>
      </c>
      <c r="Q3066" s="27">
        <v>988928.19</v>
      </c>
      <c r="R3066" s="27">
        <v>0</v>
      </c>
      <c r="S3066" s="27">
        <v>0</v>
      </c>
      <c r="T3066" s="20">
        <f>Ugovori_OPULJP[[#This Row],[Bespovratna sredstva - Ukupno (EU+Nac) HRK
= Ukupna ugovorena vrijednost bespovratnih sredstava]]+Ugovori_OPULJP[[#This Row],[Javni doprinos korisnika - HRK]]+Ugovori_OPULJP[[#This Row],[Privatni doprinos korisnika - HRK]]</f>
        <v>988928.19</v>
      </c>
      <c r="U3066" s="17" t="s">
        <v>32</v>
      </c>
      <c r="V3066" s="17" t="s">
        <v>710</v>
      </c>
      <c r="W3066" s="41" t="s">
        <v>10707</v>
      </c>
      <c r="X3066" s="35" t="s">
        <v>10100</v>
      </c>
      <c r="Y3066" s="11"/>
    </row>
    <row r="3067" spans="1:25" ht="66.75" customHeight="1" x14ac:dyDescent="0.2">
      <c r="A3067" s="33" t="s">
        <v>10708</v>
      </c>
      <c r="B3067" s="34" t="s">
        <v>9914</v>
      </c>
      <c r="C3067" s="35" t="s">
        <v>10095</v>
      </c>
      <c r="D3067" s="35" t="s">
        <v>10656</v>
      </c>
      <c r="E3067" s="17" t="s">
        <v>231</v>
      </c>
      <c r="F3067" s="37" t="s">
        <v>10709</v>
      </c>
      <c r="G3067" s="37" t="s">
        <v>10270</v>
      </c>
      <c r="H3067" s="19">
        <v>44132</v>
      </c>
      <c r="I3067" s="19">
        <v>45227</v>
      </c>
      <c r="J3067" s="19" t="str">
        <f ca="1">IF(Ugovori_OPULJP[[#This Row],[DATUM ZAVRŠETKA OPERACIJE]]&lt;TODAY(),"završen","u provedbi")</f>
        <v>u provedbi</v>
      </c>
      <c r="K3067" s="18" t="s">
        <v>10710</v>
      </c>
      <c r="L3067" s="18" t="s">
        <v>31</v>
      </c>
      <c r="M3067" s="42">
        <v>0.85</v>
      </c>
      <c r="N3067" s="42">
        <v>0.15</v>
      </c>
      <c r="O3067" s="27">
        <f>Ugovori_OPULJP[[#This Row],[Bespovratna sredstva - Ukupno (EU+Nac) HRK
= Ukupna ugovorena vrijednost bespovratnih sredstava]]*Ugovori_OPULJP[[#This Row],[EU STOPA SUFINANCIRANJA %
EU CO-FINANCING RATE %]]</f>
        <v>2952897.1864999998</v>
      </c>
      <c r="P3067" s="27">
        <f>Ugovori_OPULJP[[#This Row],[Bespovratna sredstva - Ukupno (EU+Nac) HRK
= Ukupna ugovorena vrijednost bespovratnih sredstava]]*Ugovori_OPULJP[[#This Row],[STOPA NACIONALNOG SUFINANCIRANJA %]]</f>
        <v>521099.50349999999</v>
      </c>
      <c r="Q3067" s="27">
        <v>3473996.69</v>
      </c>
      <c r="R3067" s="27">
        <v>0</v>
      </c>
      <c r="S3067" s="27">
        <v>0</v>
      </c>
      <c r="T3067" s="20">
        <f>Ugovori_OPULJP[[#This Row],[Bespovratna sredstva - Ukupno (EU+Nac) HRK
= Ukupna ugovorena vrijednost bespovratnih sredstava]]+Ugovori_OPULJP[[#This Row],[Javni doprinos korisnika - HRK]]+Ugovori_OPULJP[[#This Row],[Privatni doprinos korisnika - HRK]]</f>
        <v>3473996.69</v>
      </c>
      <c r="U3067" s="17" t="s">
        <v>32</v>
      </c>
      <c r="V3067" s="17" t="s">
        <v>710</v>
      </c>
      <c r="W3067" s="41" t="s">
        <v>10711</v>
      </c>
      <c r="X3067" s="35" t="s">
        <v>10100</v>
      </c>
      <c r="Y3067" s="11"/>
    </row>
    <row r="3068" spans="1:25" ht="66.75" customHeight="1" x14ac:dyDescent="0.2">
      <c r="A3068" s="33" t="s">
        <v>10712</v>
      </c>
      <c r="B3068" s="34" t="s">
        <v>9914</v>
      </c>
      <c r="C3068" s="35" t="s">
        <v>10095</v>
      </c>
      <c r="D3068" s="35" t="s">
        <v>10656</v>
      </c>
      <c r="E3068" s="17" t="s">
        <v>231</v>
      </c>
      <c r="F3068" s="37" t="s">
        <v>10713</v>
      </c>
      <c r="G3068" s="37" t="s">
        <v>8457</v>
      </c>
      <c r="H3068" s="19">
        <v>44133</v>
      </c>
      <c r="I3068" s="19">
        <v>45228</v>
      </c>
      <c r="J3068" s="19" t="str">
        <f ca="1">IF(Ugovori_OPULJP[[#This Row],[DATUM ZAVRŠETKA OPERACIJE]]&lt;TODAY(),"završen","u provedbi")</f>
        <v>u provedbi</v>
      </c>
      <c r="K3068" s="18" t="s">
        <v>30</v>
      </c>
      <c r="L3068" s="18" t="s">
        <v>31</v>
      </c>
      <c r="M3068" s="42">
        <v>0.85</v>
      </c>
      <c r="N3068" s="42">
        <v>0.15</v>
      </c>
      <c r="O3068" s="27">
        <f>Ugovori_OPULJP[[#This Row],[Bespovratna sredstva - Ukupno (EU+Nac) HRK
= Ukupna ugovorena vrijednost bespovratnih sredstava]]*Ugovori_OPULJP[[#This Row],[EU STOPA SUFINANCIRANJA %
EU CO-FINANCING RATE %]]</f>
        <v>3059996.0219999999</v>
      </c>
      <c r="P3068" s="27">
        <f>Ugovori_OPULJP[[#This Row],[Bespovratna sredstva - Ukupno (EU+Nac) HRK
= Ukupna ugovorena vrijednost bespovratnih sredstava]]*Ugovori_OPULJP[[#This Row],[STOPA NACIONALNOG SUFINANCIRANJA %]]</f>
        <v>539999.29799999995</v>
      </c>
      <c r="Q3068" s="27">
        <v>3599995.32</v>
      </c>
      <c r="R3068" s="27">
        <v>0</v>
      </c>
      <c r="S3068" s="27">
        <v>0</v>
      </c>
      <c r="T3068" s="20">
        <f>Ugovori_OPULJP[[#This Row],[Bespovratna sredstva - Ukupno (EU+Nac) HRK
= Ukupna ugovorena vrijednost bespovratnih sredstava]]+Ugovori_OPULJP[[#This Row],[Javni doprinos korisnika - HRK]]+Ugovori_OPULJP[[#This Row],[Privatni doprinos korisnika - HRK]]</f>
        <v>3599995.32</v>
      </c>
      <c r="U3068" s="17" t="s">
        <v>32</v>
      </c>
      <c r="V3068" s="17" t="s">
        <v>710</v>
      </c>
      <c r="W3068" s="41" t="s">
        <v>10714</v>
      </c>
      <c r="X3068" s="35" t="s">
        <v>10100</v>
      </c>
      <c r="Y3068" s="11"/>
    </row>
    <row r="3069" spans="1:25" ht="66.75" customHeight="1" x14ac:dyDescent="0.2">
      <c r="A3069" s="33" t="s">
        <v>10715</v>
      </c>
      <c r="B3069" s="34" t="s">
        <v>9914</v>
      </c>
      <c r="C3069" s="35" t="s">
        <v>10095</v>
      </c>
      <c r="D3069" s="35" t="s">
        <v>10656</v>
      </c>
      <c r="E3069" s="17" t="s">
        <v>231</v>
      </c>
      <c r="F3069" s="37" t="s">
        <v>12963</v>
      </c>
      <c r="G3069" s="37" t="s">
        <v>3185</v>
      </c>
      <c r="H3069" s="19">
        <v>44035</v>
      </c>
      <c r="I3069" s="19">
        <v>44765</v>
      </c>
      <c r="J3069" s="19" t="str">
        <f ca="1">IF(Ugovori_OPULJP[[#This Row],[DATUM ZAVRŠETKA OPERACIJE]]&lt;TODAY(),"završen","u provedbi")</f>
        <v>u provedbi</v>
      </c>
      <c r="K3069" s="18" t="s">
        <v>10716</v>
      </c>
      <c r="L3069" s="18" t="s">
        <v>31</v>
      </c>
      <c r="M3069" s="42">
        <v>0.85</v>
      </c>
      <c r="N3069" s="42">
        <v>0.15</v>
      </c>
      <c r="O3069" s="27">
        <f>Ugovori_OPULJP[[#This Row],[Bespovratna sredstva - Ukupno (EU+Nac) HRK
= Ukupna ugovorena vrijednost bespovratnih sredstava]]*Ugovori_OPULJP[[#This Row],[EU STOPA SUFINANCIRANJA %
EU CO-FINANCING RATE %]]</f>
        <v>840932.93099999998</v>
      </c>
      <c r="P3069" s="27">
        <f>Ugovori_OPULJP[[#This Row],[Bespovratna sredstva - Ukupno (EU+Nac) HRK
= Ukupna ugovorena vrijednost bespovratnih sredstava]]*Ugovori_OPULJP[[#This Row],[STOPA NACIONALNOG SUFINANCIRANJA %]]</f>
        <v>148399.929</v>
      </c>
      <c r="Q3069" s="27">
        <v>989332.86</v>
      </c>
      <c r="R3069" s="27">
        <v>0</v>
      </c>
      <c r="S3069" s="27">
        <v>0</v>
      </c>
      <c r="T3069" s="20">
        <f>Ugovori_OPULJP[[#This Row],[Bespovratna sredstva - Ukupno (EU+Nac) HRK
= Ukupna ugovorena vrijednost bespovratnih sredstava]]+Ugovori_OPULJP[[#This Row],[Javni doprinos korisnika - HRK]]+Ugovori_OPULJP[[#This Row],[Privatni doprinos korisnika - HRK]]</f>
        <v>989332.86</v>
      </c>
      <c r="U3069" s="17" t="s">
        <v>32</v>
      </c>
      <c r="V3069" s="17" t="s">
        <v>710</v>
      </c>
      <c r="W3069" s="41" t="s">
        <v>10717</v>
      </c>
      <c r="X3069" s="35" t="s">
        <v>10100</v>
      </c>
      <c r="Y3069" s="11"/>
    </row>
    <row r="3070" spans="1:25" ht="66.75" customHeight="1" x14ac:dyDescent="0.2">
      <c r="A3070" s="33" t="s">
        <v>10718</v>
      </c>
      <c r="B3070" s="34" t="s">
        <v>9914</v>
      </c>
      <c r="C3070" s="35" t="s">
        <v>10095</v>
      </c>
      <c r="D3070" s="35" t="s">
        <v>10656</v>
      </c>
      <c r="E3070" s="17" t="s">
        <v>231</v>
      </c>
      <c r="F3070" s="37" t="s">
        <v>12964</v>
      </c>
      <c r="G3070" s="37" t="s">
        <v>10282</v>
      </c>
      <c r="H3070" s="19">
        <v>44133</v>
      </c>
      <c r="I3070" s="19">
        <v>45228</v>
      </c>
      <c r="J3070" s="19" t="str">
        <f ca="1">IF(Ugovori_OPULJP[[#This Row],[DATUM ZAVRŠETKA OPERACIJE]]&lt;TODAY(),"završen","u provedbi")</f>
        <v>u provedbi</v>
      </c>
      <c r="K3070" s="18" t="s">
        <v>936</v>
      </c>
      <c r="L3070" s="18" t="s">
        <v>31</v>
      </c>
      <c r="M3070" s="42">
        <v>0.85</v>
      </c>
      <c r="N3070" s="42">
        <v>0.15</v>
      </c>
      <c r="O3070" s="27">
        <f>Ugovori_OPULJP[[#This Row],[Bespovratna sredstva - Ukupno (EU+Nac) HRK
= Ukupna ugovorena vrijednost bespovratnih sredstava]]*Ugovori_OPULJP[[#This Row],[EU STOPA SUFINANCIRANJA %
EU CO-FINANCING RATE %]]</f>
        <v>3011424.7439999999</v>
      </c>
      <c r="P3070" s="27">
        <f>Ugovori_OPULJP[[#This Row],[Bespovratna sredstva - Ukupno (EU+Nac) HRK
= Ukupna ugovorena vrijednost bespovratnih sredstava]]*Ugovori_OPULJP[[#This Row],[STOPA NACIONALNOG SUFINANCIRANJA %]]</f>
        <v>531427.89599999995</v>
      </c>
      <c r="Q3070" s="27">
        <v>3542852.64</v>
      </c>
      <c r="R3070" s="27">
        <v>0</v>
      </c>
      <c r="S3070" s="27">
        <v>0</v>
      </c>
      <c r="T3070" s="20">
        <f>Ugovori_OPULJP[[#This Row],[Bespovratna sredstva - Ukupno (EU+Nac) HRK
= Ukupna ugovorena vrijednost bespovratnih sredstava]]+Ugovori_OPULJP[[#This Row],[Javni doprinos korisnika - HRK]]+Ugovori_OPULJP[[#This Row],[Privatni doprinos korisnika - HRK]]</f>
        <v>3542852.64</v>
      </c>
      <c r="U3070" s="17" t="s">
        <v>32</v>
      </c>
      <c r="V3070" s="17" t="s">
        <v>710</v>
      </c>
      <c r="W3070" s="41" t="s">
        <v>10719</v>
      </c>
      <c r="X3070" s="35" t="s">
        <v>10100</v>
      </c>
      <c r="Y3070" s="11"/>
    </row>
    <row r="3071" spans="1:25" ht="66.75" customHeight="1" x14ac:dyDescent="0.2">
      <c r="A3071" s="33" t="s">
        <v>10720</v>
      </c>
      <c r="B3071" s="34" t="s">
        <v>9914</v>
      </c>
      <c r="C3071" s="35" t="s">
        <v>10095</v>
      </c>
      <c r="D3071" s="35" t="s">
        <v>10656</v>
      </c>
      <c r="E3071" s="17" t="s">
        <v>231</v>
      </c>
      <c r="F3071" s="37" t="s">
        <v>10721</v>
      </c>
      <c r="G3071" s="37" t="s">
        <v>10331</v>
      </c>
      <c r="H3071" s="19">
        <v>44133</v>
      </c>
      <c r="I3071" s="19">
        <v>45228</v>
      </c>
      <c r="J3071" s="19" t="str">
        <f ca="1">IF(Ugovori_OPULJP[[#This Row],[DATUM ZAVRŠETKA OPERACIJE]]&lt;TODAY(),"završen","u provedbi")</f>
        <v>u provedbi</v>
      </c>
      <c r="K3071" s="18" t="s">
        <v>10722</v>
      </c>
      <c r="L3071" s="18" t="s">
        <v>31</v>
      </c>
      <c r="M3071" s="42">
        <v>0.85</v>
      </c>
      <c r="N3071" s="42">
        <v>0.15</v>
      </c>
      <c r="O3071" s="27">
        <f>Ugovori_OPULJP[[#This Row],[Bespovratna sredstva - Ukupno (EU+Nac) HRK
= Ukupna ugovorena vrijednost bespovratnih sredstava]]*Ugovori_OPULJP[[#This Row],[EU STOPA SUFINANCIRANJA %
EU CO-FINANCING RATE %]]</f>
        <v>3055162.5564999999</v>
      </c>
      <c r="P3071" s="27">
        <f>Ugovori_OPULJP[[#This Row],[Bespovratna sredstva - Ukupno (EU+Nac) HRK
= Ukupna ugovorena vrijednost bespovratnih sredstava]]*Ugovori_OPULJP[[#This Row],[STOPA NACIONALNOG SUFINANCIRANJA %]]</f>
        <v>539146.33349999995</v>
      </c>
      <c r="Q3071" s="27">
        <v>3594308.89</v>
      </c>
      <c r="R3071" s="27">
        <v>0</v>
      </c>
      <c r="S3071" s="27">
        <v>0</v>
      </c>
      <c r="T3071" s="20">
        <f>Ugovori_OPULJP[[#This Row],[Bespovratna sredstva - Ukupno (EU+Nac) HRK
= Ukupna ugovorena vrijednost bespovratnih sredstava]]+Ugovori_OPULJP[[#This Row],[Javni doprinos korisnika - HRK]]+Ugovori_OPULJP[[#This Row],[Privatni doprinos korisnika - HRK]]</f>
        <v>3594308.89</v>
      </c>
      <c r="U3071" s="17" t="s">
        <v>32</v>
      </c>
      <c r="V3071" s="17" t="s">
        <v>710</v>
      </c>
      <c r="W3071" s="41" t="s">
        <v>10723</v>
      </c>
      <c r="X3071" s="35" t="s">
        <v>10100</v>
      </c>
      <c r="Y3071" s="11"/>
    </row>
    <row r="3072" spans="1:25" ht="66.75" customHeight="1" x14ac:dyDescent="0.2">
      <c r="A3072" s="33" t="s">
        <v>10724</v>
      </c>
      <c r="B3072" s="34" t="s">
        <v>9914</v>
      </c>
      <c r="C3072" s="35" t="s">
        <v>10095</v>
      </c>
      <c r="D3072" s="35" t="s">
        <v>10656</v>
      </c>
      <c r="E3072" s="17" t="s">
        <v>231</v>
      </c>
      <c r="F3072" s="37" t="s">
        <v>10725</v>
      </c>
      <c r="G3072" s="37" t="s">
        <v>842</v>
      </c>
      <c r="H3072" s="19">
        <v>44133</v>
      </c>
      <c r="I3072" s="19">
        <v>45228</v>
      </c>
      <c r="J3072" s="19" t="str">
        <f ca="1">IF(Ugovori_OPULJP[[#This Row],[DATUM ZAVRŠETKA OPERACIJE]]&lt;TODAY(),"završen","u provedbi")</f>
        <v>u provedbi</v>
      </c>
      <c r="K3072" s="18" t="s">
        <v>31</v>
      </c>
      <c r="L3072" s="18" t="s">
        <v>31</v>
      </c>
      <c r="M3072" s="42">
        <v>0.85</v>
      </c>
      <c r="N3072" s="42">
        <v>0.15</v>
      </c>
      <c r="O3072" s="27">
        <f>Ugovori_OPULJP[[#This Row],[Bespovratna sredstva - Ukupno (EU+Nac) HRK
= Ukupna ugovorena vrijednost bespovratnih sredstava]]*Ugovori_OPULJP[[#This Row],[EU STOPA SUFINANCIRANJA %
EU CO-FINANCING RATE %]]</f>
        <v>2940806.4209999996</v>
      </c>
      <c r="P3072" s="27">
        <f>Ugovori_OPULJP[[#This Row],[Bespovratna sredstva - Ukupno (EU+Nac) HRK
= Ukupna ugovorena vrijednost bespovratnih sredstava]]*Ugovori_OPULJP[[#This Row],[STOPA NACIONALNOG SUFINANCIRANJA %]]</f>
        <v>518965.83899999992</v>
      </c>
      <c r="Q3072" s="27">
        <v>3459772.26</v>
      </c>
      <c r="R3072" s="27">
        <v>0</v>
      </c>
      <c r="S3072" s="27">
        <v>0</v>
      </c>
      <c r="T3072" s="20">
        <f>Ugovori_OPULJP[[#This Row],[Bespovratna sredstva - Ukupno (EU+Nac) HRK
= Ukupna ugovorena vrijednost bespovratnih sredstava]]+Ugovori_OPULJP[[#This Row],[Javni doprinos korisnika - HRK]]+Ugovori_OPULJP[[#This Row],[Privatni doprinos korisnika - HRK]]</f>
        <v>3459772.26</v>
      </c>
      <c r="U3072" s="17" t="s">
        <v>32</v>
      </c>
      <c r="V3072" s="17" t="s">
        <v>710</v>
      </c>
      <c r="W3072" s="41" t="s">
        <v>10726</v>
      </c>
      <c r="X3072" s="35" t="s">
        <v>10100</v>
      </c>
      <c r="Y3072" s="11"/>
    </row>
    <row r="3073" spans="1:25" ht="66.75" customHeight="1" x14ac:dyDescent="0.2">
      <c r="A3073" s="33" t="s">
        <v>10727</v>
      </c>
      <c r="B3073" s="34" t="s">
        <v>9914</v>
      </c>
      <c r="C3073" s="35" t="s">
        <v>10095</v>
      </c>
      <c r="D3073" s="35" t="s">
        <v>10656</v>
      </c>
      <c r="E3073" s="17" t="s">
        <v>231</v>
      </c>
      <c r="F3073" s="37" t="s">
        <v>12965</v>
      </c>
      <c r="G3073" s="37" t="s">
        <v>6312</v>
      </c>
      <c r="H3073" s="19">
        <v>44134</v>
      </c>
      <c r="I3073" s="19">
        <v>45229</v>
      </c>
      <c r="J3073" s="19" t="str">
        <f ca="1">IF(Ugovori_OPULJP[[#This Row],[DATUM ZAVRŠETKA OPERACIJE]]&lt;TODAY(),"završen","u provedbi")</f>
        <v>u provedbi</v>
      </c>
      <c r="K3073" s="18" t="s">
        <v>30</v>
      </c>
      <c r="L3073" s="18" t="s">
        <v>97</v>
      </c>
      <c r="M3073" s="42">
        <v>0.85</v>
      </c>
      <c r="N3073" s="42">
        <v>0.15</v>
      </c>
      <c r="O3073" s="27">
        <f>Ugovori_OPULJP[[#This Row],[Bespovratna sredstva - Ukupno (EU+Nac) HRK
= Ukupna ugovorena vrijednost bespovratnih sredstava]]*Ugovori_OPULJP[[#This Row],[EU STOPA SUFINANCIRANJA %
EU CO-FINANCING RATE %]]</f>
        <v>3033546.8695</v>
      </c>
      <c r="P3073" s="27">
        <f>Ugovori_OPULJP[[#This Row],[Bespovratna sredstva - Ukupno (EU+Nac) HRK
= Ukupna ugovorena vrijednost bespovratnih sredstava]]*Ugovori_OPULJP[[#This Row],[STOPA NACIONALNOG SUFINANCIRANJA %]]</f>
        <v>535331.80050000001</v>
      </c>
      <c r="Q3073" s="27">
        <v>3568878.67</v>
      </c>
      <c r="R3073" s="27">
        <v>0</v>
      </c>
      <c r="S3073" s="27">
        <v>0</v>
      </c>
      <c r="T3073" s="20">
        <f>Ugovori_OPULJP[[#This Row],[Bespovratna sredstva - Ukupno (EU+Nac) HRK
= Ukupna ugovorena vrijednost bespovratnih sredstava]]+Ugovori_OPULJP[[#This Row],[Javni doprinos korisnika - HRK]]+Ugovori_OPULJP[[#This Row],[Privatni doprinos korisnika - HRK]]</f>
        <v>3568878.67</v>
      </c>
      <c r="U3073" s="17" t="s">
        <v>32</v>
      </c>
      <c r="V3073" s="17" t="s">
        <v>710</v>
      </c>
      <c r="W3073" s="41" t="s">
        <v>10728</v>
      </c>
      <c r="X3073" s="35" t="s">
        <v>10100</v>
      </c>
      <c r="Y3073" s="11"/>
    </row>
    <row r="3074" spans="1:25" ht="66.75" customHeight="1" x14ac:dyDescent="0.2">
      <c r="A3074" s="33" t="s">
        <v>10729</v>
      </c>
      <c r="B3074" s="34" t="s">
        <v>9914</v>
      </c>
      <c r="C3074" s="35" t="s">
        <v>10095</v>
      </c>
      <c r="D3074" s="35" t="s">
        <v>10656</v>
      </c>
      <c r="E3074" s="17" t="s">
        <v>231</v>
      </c>
      <c r="F3074" s="37" t="s">
        <v>10730</v>
      </c>
      <c r="G3074" s="37" t="s">
        <v>10731</v>
      </c>
      <c r="H3074" s="19">
        <v>44132</v>
      </c>
      <c r="I3074" s="19">
        <v>45227</v>
      </c>
      <c r="J3074" s="19" t="str">
        <f ca="1">IF(Ugovori_OPULJP[[#This Row],[DATUM ZAVRŠETKA OPERACIJE]]&lt;TODAY(),"završen","u provedbi")</f>
        <v>u provedbi</v>
      </c>
      <c r="K3074" s="18" t="s">
        <v>30</v>
      </c>
      <c r="L3074" s="18" t="s">
        <v>31</v>
      </c>
      <c r="M3074" s="42">
        <v>0.85</v>
      </c>
      <c r="N3074" s="42">
        <v>0.15</v>
      </c>
      <c r="O3074" s="27">
        <f>Ugovori_OPULJP[[#This Row],[Bespovratna sredstva - Ukupno (EU+Nac) HRK
= Ukupna ugovorena vrijednost bespovratnih sredstava]]*Ugovori_OPULJP[[#This Row],[EU STOPA SUFINANCIRANJA %
EU CO-FINANCING RATE %]]</f>
        <v>3055392.0564999999</v>
      </c>
      <c r="P3074" s="27">
        <f>Ugovori_OPULJP[[#This Row],[Bespovratna sredstva - Ukupno (EU+Nac) HRK
= Ukupna ugovorena vrijednost bespovratnih sredstava]]*Ugovori_OPULJP[[#This Row],[STOPA NACIONALNOG SUFINANCIRANJA %]]</f>
        <v>539186.83349999995</v>
      </c>
      <c r="Q3074" s="27">
        <v>3594578.89</v>
      </c>
      <c r="R3074" s="27">
        <v>0</v>
      </c>
      <c r="S3074" s="27">
        <v>0</v>
      </c>
      <c r="T3074" s="20">
        <f>Ugovori_OPULJP[[#This Row],[Bespovratna sredstva - Ukupno (EU+Nac) HRK
= Ukupna ugovorena vrijednost bespovratnih sredstava]]+Ugovori_OPULJP[[#This Row],[Javni doprinos korisnika - HRK]]+Ugovori_OPULJP[[#This Row],[Privatni doprinos korisnika - HRK]]</f>
        <v>3594578.89</v>
      </c>
      <c r="U3074" s="17" t="s">
        <v>32</v>
      </c>
      <c r="V3074" s="17" t="s">
        <v>710</v>
      </c>
      <c r="W3074" s="41" t="s">
        <v>10732</v>
      </c>
      <c r="X3074" s="35" t="s">
        <v>10100</v>
      </c>
      <c r="Y3074" s="11"/>
    </row>
    <row r="3075" spans="1:25" ht="66.75" customHeight="1" x14ac:dyDescent="0.2">
      <c r="A3075" s="33" t="s">
        <v>10733</v>
      </c>
      <c r="B3075" s="34" t="s">
        <v>9914</v>
      </c>
      <c r="C3075" s="35" t="s">
        <v>10095</v>
      </c>
      <c r="D3075" s="35" t="s">
        <v>10656</v>
      </c>
      <c r="E3075" s="17" t="s">
        <v>231</v>
      </c>
      <c r="F3075" s="37" t="s">
        <v>10734</v>
      </c>
      <c r="G3075" s="37" t="s">
        <v>10735</v>
      </c>
      <c r="H3075" s="19">
        <v>44132</v>
      </c>
      <c r="I3075" s="19">
        <v>45227</v>
      </c>
      <c r="J3075" s="19" t="str">
        <f ca="1">IF(Ugovori_OPULJP[[#This Row],[DATUM ZAVRŠETKA OPERACIJE]]&lt;TODAY(),"završen","u provedbi")</f>
        <v>u provedbi</v>
      </c>
      <c r="K3075" s="18" t="s">
        <v>10736</v>
      </c>
      <c r="L3075" s="18" t="s">
        <v>31</v>
      </c>
      <c r="M3075" s="42">
        <v>0.85</v>
      </c>
      <c r="N3075" s="42">
        <v>0.15</v>
      </c>
      <c r="O3075" s="27">
        <f>Ugovori_OPULJP[[#This Row],[Bespovratna sredstva - Ukupno (EU+Nac) HRK
= Ukupna ugovorena vrijednost bespovratnih sredstava]]*Ugovori_OPULJP[[#This Row],[EU STOPA SUFINANCIRANJA %
EU CO-FINANCING RATE %]]</f>
        <v>3049782.3879999998</v>
      </c>
      <c r="P3075" s="27">
        <f>Ugovori_OPULJP[[#This Row],[Bespovratna sredstva - Ukupno (EU+Nac) HRK
= Ukupna ugovorena vrijednost bespovratnih sredstava]]*Ugovori_OPULJP[[#This Row],[STOPA NACIONALNOG SUFINANCIRANJA %]]</f>
        <v>538196.89199999999</v>
      </c>
      <c r="Q3075" s="27">
        <v>3587979.28</v>
      </c>
      <c r="R3075" s="27">
        <v>0</v>
      </c>
      <c r="S3075" s="27">
        <v>0</v>
      </c>
      <c r="T3075" s="20">
        <f>Ugovori_OPULJP[[#This Row],[Bespovratna sredstva - Ukupno (EU+Nac) HRK
= Ukupna ugovorena vrijednost bespovratnih sredstava]]+Ugovori_OPULJP[[#This Row],[Javni doprinos korisnika - HRK]]+Ugovori_OPULJP[[#This Row],[Privatni doprinos korisnika - HRK]]</f>
        <v>3587979.28</v>
      </c>
      <c r="U3075" s="17" t="s">
        <v>32</v>
      </c>
      <c r="V3075" s="17" t="s">
        <v>710</v>
      </c>
      <c r="W3075" s="35" t="s">
        <v>10737</v>
      </c>
      <c r="X3075" s="35" t="s">
        <v>10100</v>
      </c>
      <c r="Y3075" s="11"/>
    </row>
    <row r="3076" spans="1:25" ht="66.75" customHeight="1" x14ac:dyDescent="0.2">
      <c r="A3076" s="33" t="s">
        <v>10738</v>
      </c>
      <c r="B3076" s="34" t="s">
        <v>9914</v>
      </c>
      <c r="C3076" s="35" t="s">
        <v>10095</v>
      </c>
      <c r="D3076" s="35" t="s">
        <v>10656</v>
      </c>
      <c r="E3076" s="17" t="s">
        <v>231</v>
      </c>
      <c r="F3076" s="37" t="s">
        <v>10739</v>
      </c>
      <c r="G3076" s="37" t="s">
        <v>10343</v>
      </c>
      <c r="H3076" s="19">
        <v>44132</v>
      </c>
      <c r="I3076" s="19">
        <v>45166</v>
      </c>
      <c r="J3076" s="19" t="str">
        <f ca="1">IF(Ugovori_OPULJP[[#This Row],[DATUM ZAVRŠETKA OPERACIJE]]&lt;TODAY(),"završen","u provedbi")</f>
        <v>u provedbi</v>
      </c>
      <c r="K3076" s="18" t="s">
        <v>6261</v>
      </c>
      <c r="L3076" s="18" t="s">
        <v>31</v>
      </c>
      <c r="M3076" s="42">
        <v>0.85</v>
      </c>
      <c r="N3076" s="42">
        <v>0.15</v>
      </c>
      <c r="O3076" s="27">
        <f>Ugovori_OPULJP[[#This Row],[Bespovratna sredstva - Ukupno (EU+Nac) HRK
= Ukupna ugovorena vrijednost bespovratnih sredstava]]*Ugovori_OPULJP[[#This Row],[EU STOPA SUFINANCIRANJA %
EU CO-FINANCING RATE %]]</f>
        <v>2529474.5995</v>
      </c>
      <c r="P3076" s="27">
        <f>Ugovori_OPULJP[[#This Row],[Bespovratna sredstva - Ukupno (EU+Nac) HRK
= Ukupna ugovorena vrijednost bespovratnih sredstava]]*Ugovori_OPULJP[[#This Row],[STOPA NACIONALNOG SUFINANCIRANJA %]]</f>
        <v>446377.87050000002</v>
      </c>
      <c r="Q3076" s="27">
        <v>2975852.47</v>
      </c>
      <c r="R3076" s="27">
        <v>0</v>
      </c>
      <c r="S3076" s="27">
        <v>0</v>
      </c>
      <c r="T3076" s="20">
        <f>Ugovori_OPULJP[[#This Row],[Bespovratna sredstva - Ukupno (EU+Nac) HRK
= Ukupna ugovorena vrijednost bespovratnih sredstava]]+Ugovori_OPULJP[[#This Row],[Javni doprinos korisnika - HRK]]+Ugovori_OPULJP[[#This Row],[Privatni doprinos korisnika - HRK]]</f>
        <v>2975852.47</v>
      </c>
      <c r="U3076" s="17" t="s">
        <v>32</v>
      </c>
      <c r="V3076" s="17" t="s">
        <v>710</v>
      </c>
      <c r="W3076" s="35" t="s">
        <v>10740</v>
      </c>
      <c r="X3076" s="35" t="s">
        <v>10100</v>
      </c>
      <c r="Y3076" s="11"/>
    </row>
    <row r="3077" spans="1:25" ht="66.75" customHeight="1" x14ac:dyDescent="0.2">
      <c r="A3077" s="33" t="s">
        <v>10741</v>
      </c>
      <c r="B3077" s="34" t="s">
        <v>9914</v>
      </c>
      <c r="C3077" s="35" t="s">
        <v>10095</v>
      </c>
      <c r="D3077" s="35" t="s">
        <v>10656</v>
      </c>
      <c r="E3077" s="17" t="s">
        <v>231</v>
      </c>
      <c r="F3077" s="37" t="s">
        <v>10742</v>
      </c>
      <c r="G3077" s="37" t="s">
        <v>166</v>
      </c>
      <c r="H3077" s="19">
        <v>44136</v>
      </c>
      <c r="I3077" s="19">
        <v>45047</v>
      </c>
      <c r="J3077" s="19" t="str">
        <f ca="1">IF(Ugovori_OPULJP[[#This Row],[DATUM ZAVRŠETKA OPERACIJE]]&lt;TODAY(),"završen","u provedbi")</f>
        <v>u provedbi</v>
      </c>
      <c r="K3077" s="18" t="s">
        <v>10743</v>
      </c>
      <c r="L3077" s="18" t="s">
        <v>31</v>
      </c>
      <c r="M3077" s="42">
        <v>0.85</v>
      </c>
      <c r="N3077" s="42">
        <v>0.15</v>
      </c>
      <c r="O3077" s="27">
        <f>Ugovori_OPULJP[[#This Row],[Bespovratna sredstva - Ukupno (EU+Nac) HRK
= Ukupna ugovorena vrijednost bespovratnih sredstava]]*Ugovori_OPULJP[[#This Row],[EU STOPA SUFINANCIRANJA %
EU CO-FINANCING RATE %]]</f>
        <v>3030204.6014999999</v>
      </c>
      <c r="P3077" s="27">
        <f>Ugovori_OPULJP[[#This Row],[Bespovratna sredstva - Ukupno (EU+Nac) HRK
= Ukupna ugovorena vrijednost bespovratnih sredstava]]*Ugovori_OPULJP[[#This Row],[STOPA NACIONALNOG SUFINANCIRANJA %]]</f>
        <v>534741.98849999998</v>
      </c>
      <c r="Q3077" s="27">
        <v>3564946.59</v>
      </c>
      <c r="R3077" s="27">
        <v>0</v>
      </c>
      <c r="S3077" s="27">
        <v>0</v>
      </c>
      <c r="T3077" s="20">
        <f>Ugovori_OPULJP[[#This Row],[Bespovratna sredstva - Ukupno (EU+Nac) HRK
= Ukupna ugovorena vrijednost bespovratnih sredstava]]+Ugovori_OPULJP[[#This Row],[Javni doprinos korisnika - HRK]]+Ugovori_OPULJP[[#This Row],[Privatni doprinos korisnika - HRK]]</f>
        <v>3564946.59</v>
      </c>
      <c r="U3077" s="17" t="s">
        <v>32</v>
      </c>
      <c r="V3077" s="17" t="s">
        <v>710</v>
      </c>
      <c r="W3077" s="35" t="s">
        <v>10744</v>
      </c>
      <c r="X3077" s="35" t="s">
        <v>10100</v>
      </c>
      <c r="Y3077" s="11"/>
    </row>
    <row r="3078" spans="1:25" ht="66.75" customHeight="1" x14ac:dyDescent="0.2">
      <c r="A3078" s="33" t="s">
        <v>10745</v>
      </c>
      <c r="B3078" s="34" t="s">
        <v>9914</v>
      </c>
      <c r="C3078" s="35" t="s">
        <v>10095</v>
      </c>
      <c r="D3078" s="35" t="s">
        <v>10656</v>
      </c>
      <c r="E3078" s="17" t="s">
        <v>231</v>
      </c>
      <c r="F3078" s="37" t="s">
        <v>10746</v>
      </c>
      <c r="G3078" s="37" t="s">
        <v>10747</v>
      </c>
      <c r="H3078" s="19">
        <v>44132</v>
      </c>
      <c r="I3078" s="19">
        <v>45227</v>
      </c>
      <c r="J3078" s="19" t="str">
        <f ca="1">IF(Ugovori_OPULJP[[#This Row],[DATUM ZAVRŠETKA OPERACIJE]]&lt;TODAY(),"završen","u provedbi")</f>
        <v>u provedbi</v>
      </c>
      <c r="K3078" s="18" t="s">
        <v>10748</v>
      </c>
      <c r="L3078" s="18" t="s">
        <v>31</v>
      </c>
      <c r="M3078" s="42">
        <v>0.85</v>
      </c>
      <c r="N3078" s="42">
        <v>0.15</v>
      </c>
      <c r="O3078" s="27">
        <f>Ugovori_OPULJP[[#This Row],[Bespovratna sredstva - Ukupno (EU+Nac) HRK
= Ukupna ugovorena vrijednost bespovratnih sredstava]]*Ugovori_OPULJP[[#This Row],[EU STOPA SUFINANCIRANJA %
EU CO-FINANCING RATE %]]</f>
        <v>3054049.3794999998</v>
      </c>
      <c r="P3078" s="27">
        <f>Ugovori_OPULJP[[#This Row],[Bespovratna sredstva - Ukupno (EU+Nac) HRK
= Ukupna ugovorena vrijednost bespovratnih sredstava]]*Ugovori_OPULJP[[#This Row],[STOPA NACIONALNOG SUFINANCIRANJA %]]</f>
        <v>538949.89049999998</v>
      </c>
      <c r="Q3078" s="27">
        <v>3592999.27</v>
      </c>
      <c r="R3078" s="27">
        <v>0</v>
      </c>
      <c r="S3078" s="27">
        <v>0</v>
      </c>
      <c r="T3078" s="20">
        <f>Ugovori_OPULJP[[#This Row],[Bespovratna sredstva - Ukupno (EU+Nac) HRK
= Ukupna ugovorena vrijednost bespovratnih sredstava]]+Ugovori_OPULJP[[#This Row],[Javni doprinos korisnika - HRK]]+Ugovori_OPULJP[[#This Row],[Privatni doprinos korisnika - HRK]]</f>
        <v>3592999.27</v>
      </c>
      <c r="U3078" s="17" t="s">
        <v>32</v>
      </c>
      <c r="V3078" s="17" t="s">
        <v>710</v>
      </c>
      <c r="W3078" s="35" t="s">
        <v>10749</v>
      </c>
      <c r="X3078" s="35" t="s">
        <v>10100</v>
      </c>
      <c r="Y3078" s="11"/>
    </row>
    <row r="3079" spans="1:25" ht="66.75" customHeight="1" x14ac:dyDescent="0.2">
      <c r="A3079" s="33" t="s">
        <v>10750</v>
      </c>
      <c r="B3079" s="34" t="s">
        <v>9914</v>
      </c>
      <c r="C3079" s="35" t="s">
        <v>10095</v>
      </c>
      <c r="D3079" s="35" t="s">
        <v>10656</v>
      </c>
      <c r="E3079" s="17" t="s">
        <v>231</v>
      </c>
      <c r="F3079" s="37" t="s">
        <v>12966</v>
      </c>
      <c r="G3079" s="37" t="s">
        <v>7212</v>
      </c>
      <c r="H3079" s="19">
        <v>44132</v>
      </c>
      <c r="I3079" s="19">
        <v>45227</v>
      </c>
      <c r="J3079" s="19" t="str">
        <f ca="1">IF(Ugovori_OPULJP[[#This Row],[DATUM ZAVRŠETKA OPERACIJE]]&lt;TODAY(),"završen","u provedbi")</f>
        <v>u provedbi</v>
      </c>
      <c r="K3079" s="18" t="s">
        <v>31</v>
      </c>
      <c r="L3079" s="18" t="s">
        <v>31</v>
      </c>
      <c r="M3079" s="42">
        <v>0.85</v>
      </c>
      <c r="N3079" s="42">
        <v>0.15</v>
      </c>
      <c r="O3079" s="27">
        <f>Ugovori_OPULJP[[#This Row],[Bespovratna sredstva - Ukupno (EU+Nac) HRK
= Ukupna ugovorena vrijednost bespovratnih sredstava]]*Ugovori_OPULJP[[#This Row],[EU STOPA SUFINANCIRANJA %
EU CO-FINANCING RATE %]]</f>
        <v>3047469.878</v>
      </c>
      <c r="P3079" s="27">
        <f>Ugovori_OPULJP[[#This Row],[Bespovratna sredstva - Ukupno (EU+Nac) HRK
= Ukupna ugovorena vrijednost bespovratnih sredstava]]*Ugovori_OPULJP[[#This Row],[STOPA NACIONALNOG SUFINANCIRANJA %]]</f>
        <v>537788.80200000003</v>
      </c>
      <c r="Q3079" s="27">
        <v>3585258.68</v>
      </c>
      <c r="R3079" s="27">
        <v>0</v>
      </c>
      <c r="S3079" s="27">
        <v>0</v>
      </c>
      <c r="T3079" s="20">
        <f>Ugovori_OPULJP[[#This Row],[Bespovratna sredstva - Ukupno (EU+Nac) HRK
= Ukupna ugovorena vrijednost bespovratnih sredstava]]+Ugovori_OPULJP[[#This Row],[Javni doprinos korisnika - HRK]]+Ugovori_OPULJP[[#This Row],[Privatni doprinos korisnika - HRK]]</f>
        <v>3585258.68</v>
      </c>
      <c r="U3079" s="17" t="s">
        <v>32</v>
      </c>
      <c r="V3079" s="17" t="s">
        <v>710</v>
      </c>
      <c r="W3079" s="35" t="s">
        <v>10751</v>
      </c>
      <c r="X3079" s="35" t="s">
        <v>10100</v>
      </c>
      <c r="Y3079" s="11"/>
    </row>
    <row r="3080" spans="1:25" ht="66.75" customHeight="1" x14ac:dyDescent="0.2">
      <c r="A3080" s="33" t="s">
        <v>10752</v>
      </c>
      <c r="B3080" s="34" t="s">
        <v>9914</v>
      </c>
      <c r="C3080" s="35" t="s">
        <v>10095</v>
      </c>
      <c r="D3080" s="35" t="s">
        <v>10656</v>
      </c>
      <c r="E3080" s="17" t="s">
        <v>231</v>
      </c>
      <c r="F3080" s="37" t="s">
        <v>10753</v>
      </c>
      <c r="G3080" s="37" t="s">
        <v>11906</v>
      </c>
      <c r="H3080" s="19">
        <v>44132</v>
      </c>
      <c r="I3080" s="19">
        <v>45227</v>
      </c>
      <c r="J3080" s="19" t="str">
        <f ca="1">IF(Ugovori_OPULJP[[#This Row],[DATUM ZAVRŠETKA OPERACIJE]]&lt;TODAY(),"završen","u provedbi")</f>
        <v>u provedbi</v>
      </c>
      <c r="K3080" s="18" t="s">
        <v>10754</v>
      </c>
      <c r="L3080" s="18" t="s">
        <v>31</v>
      </c>
      <c r="M3080" s="42">
        <v>0.85</v>
      </c>
      <c r="N3080" s="42">
        <v>0.15</v>
      </c>
      <c r="O3080" s="27">
        <f>Ugovori_OPULJP[[#This Row],[Bespovratna sredstva - Ukupno (EU+Nac) HRK
= Ukupna ugovorena vrijednost bespovratnih sredstava]]*Ugovori_OPULJP[[#This Row],[EU STOPA SUFINANCIRANJA %
EU CO-FINANCING RATE %]]</f>
        <v>3059950.4364999998</v>
      </c>
      <c r="P3080" s="27">
        <f>Ugovori_OPULJP[[#This Row],[Bespovratna sredstva - Ukupno (EU+Nac) HRK
= Ukupna ugovorena vrijednost bespovratnih sredstava]]*Ugovori_OPULJP[[#This Row],[STOPA NACIONALNOG SUFINANCIRANJA %]]</f>
        <v>539991.25349999999</v>
      </c>
      <c r="Q3080" s="27">
        <v>3599941.69</v>
      </c>
      <c r="R3080" s="27">
        <v>0</v>
      </c>
      <c r="S3080" s="27">
        <v>0</v>
      </c>
      <c r="T3080" s="20">
        <f>Ugovori_OPULJP[[#This Row],[Bespovratna sredstva - Ukupno (EU+Nac) HRK
= Ukupna ugovorena vrijednost bespovratnih sredstava]]+Ugovori_OPULJP[[#This Row],[Javni doprinos korisnika - HRK]]+Ugovori_OPULJP[[#This Row],[Privatni doprinos korisnika - HRK]]</f>
        <v>3599941.69</v>
      </c>
      <c r="U3080" s="17" t="s">
        <v>32</v>
      </c>
      <c r="V3080" s="17" t="s">
        <v>710</v>
      </c>
      <c r="W3080" s="35" t="s">
        <v>10755</v>
      </c>
      <c r="X3080" s="35" t="s">
        <v>10100</v>
      </c>
      <c r="Y3080" s="11"/>
    </row>
    <row r="3081" spans="1:25" ht="66.75" customHeight="1" x14ac:dyDescent="0.2">
      <c r="A3081" s="33" t="s">
        <v>10756</v>
      </c>
      <c r="B3081" s="34" t="s">
        <v>9914</v>
      </c>
      <c r="C3081" s="35" t="s">
        <v>10095</v>
      </c>
      <c r="D3081" s="35" t="s">
        <v>10656</v>
      </c>
      <c r="E3081" s="17" t="s">
        <v>231</v>
      </c>
      <c r="F3081" s="37" t="s">
        <v>10757</v>
      </c>
      <c r="G3081" s="37" t="s">
        <v>311</v>
      </c>
      <c r="H3081" s="19">
        <v>44135</v>
      </c>
      <c r="I3081" s="19">
        <v>45230</v>
      </c>
      <c r="J3081" s="19" t="str">
        <f ca="1">IF(Ugovori_OPULJP[[#This Row],[DATUM ZAVRŠETKA OPERACIJE]]&lt;TODAY(),"završen","u provedbi")</f>
        <v>u provedbi</v>
      </c>
      <c r="K3081" s="18" t="s">
        <v>30</v>
      </c>
      <c r="L3081" s="18" t="s">
        <v>248</v>
      </c>
      <c r="M3081" s="42">
        <v>0.85</v>
      </c>
      <c r="N3081" s="42">
        <v>0.15</v>
      </c>
      <c r="O3081" s="27">
        <f>Ugovori_OPULJP[[#This Row],[Bespovratna sredstva - Ukupno (EU+Nac) HRK
= Ukupna ugovorena vrijednost bespovratnih sredstava]]*Ugovori_OPULJP[[#This Row],[EU STOPA SUFINANCIRANJA %
EU CO-FINANCING RATE %]]</f>
        <v>3058164.6459999997</v>
      </c>
      <c r="P3081" s="27">
        <f>Ugovori_OPULJP[[#This Row],[Bespovratna sredstva - Ukupno (EU+Nac) HRK
= Ukupna ugovorena vrijednost bespovratnih sredstava]]*Ugovori_OPULJP[[#This Row],[STOPA NACIONALNOG SUFINANCIRANJA %]]</f>
        <v>539676.11399999994</v>
      </c>
      <c r="Q3081" s="27">
        <v>3597840.76</v>
      </c>
      <c r="R3081" s="27">
        <v>0</v>
      </c>
      <c r="S3081" s="27">
        <v>0</v>
      </c>
      <c r="T3081" s="20">
        <f>Ugovori_OPULJP[[#This Row],[Bespovratna sredstva - Ukupno (EU+Nac) HRK
= Ukupna ugovorena vrijednost bespovratnih sredstava]]+Ugovori_OPULJP[[#This Row],[Javni doprinos korisnika - HRK]]+Ugovori_OPULJP[[#This Row],[Privatni doprinos korisnika - HRK]]</f>
        <v>3597840.76</v>
      </c>
      <c r="U3081" s="17" t="s">
        <v>32</v>
      </c>
      <c r="V3081" s="17" t="s">
        <v>710</v>
      </c>
      <c r="W3081" s="35" t="s">
        <v>10758</v>
      </c>
      <c r="X3081" s="35" t="s">
        <v>10100</v>
      </c>
      <c r="Y3081" s="11"/>
    </row>
    <row r="3082" spans="1:25" ht="66.75" customHeight="1" x14ac:dyDescent="0.2">
      <c r="A3082" s="33" t="s">
        <v>10759</v>
      </c>
      <c r="B3082" s="34" t="s">
        <v>9914</v>
      </c>
      <c r="C3082" s="35" t="s">
        <v>10095</v>
      </c>
      <c r="D3082" s="35" t="s">
        <v>10656</v>
      </c>
      <c r="E3082" s="17" t="s">
        <v>231</v>
      </c>
      <c r="F3082" s="37" t="s">
        <v>10760</v>
      </c>
      <c r="G3082" s="37" t="s">
        <v>10761</v>
      </c>
      <c r="H3082" s="19">
        <v>44133</v>
      </c>
      <c r="I3082" s="19">
        <v>45228</v>
      </c>
      <c r="J3082" s="19" t="str">
        <f ca="1">IF(Ugovori_OPULJP[[#This Row],[DATUM ZAVRŠETKA OPERACIJE]]&lt;TODAY(),"završen","u provedbi")</f>
        <v>u provedbi</v>
      </c>
      <c r="K3082" s="18" t="s">
        <v>2808</v>
      </c>
      <c r="L3082" s="18" t="s">
        <v>31</v>
      </c>
      <c r="M3082" s="42">
        <v>0.85</v>
      </c>
      <c r="N3082" s="42">
        <v>0.15</v>
      </c>
      <c r="O3082" s="27">
        <f>Ugovori_OPULJP[[#This Row],[Bespovratna sredstva - Ukupno (EU+Nac) HRK
= Ukupna ugovorena vrijednost bespovratnih sredstava]]*Ugovori_OPULJP[[#This Row],[EU STOPA SUFINANCIRANJA %
EU CO-FINANCING RATE %]]</f>
        <v>3059040.6475</v>
      </c>
      <c r="P3082" s="27">
        <f>Ugovori_OPULJP[[#This Row],[Bespovratna sredstva - Ukupno (EU+Nac) HRK
= Ukupna ugovorena vrijednost bespovratnih sredstava]]*Ugovori_OPULJP[[#This Row],[STOPA NACIONALNOG SUFINANCIRANJA %]]</f>
        <v>539830.70250000001</v>
      </c>
      <c r="Q3082" s="27">
        <v>3598871.35</v>
      </c>
      <c r="R3082" s="27">
        <v>0</v>
      </c>
      <c r="S3082" s="27">
        <v>0</v>
      </c>
      <c r="T3082" s="20">
        <f>Ugovori_OPULJP[[#This Row],[Bespovratna sredstva - Ukupno (EU+Nac) HRK
= Ukupna ugovorena vrijednost bespovratnih sredstava]]+Ugovori_OPULJP[[#This Row],[Javni doprinos korisnika - HRK]]+Ugovori_OPULJP[[#This Row],[Privatni doprinos korisnika - HRK]]</f>
        <v>3598871.35</v>
      </c>
      <c r="U3082" s="17" t="s">
        <v>32</v>
      </c>
      <c r="V3082" s="17" t="s">
        <v>710</v>
      </c>
      <c r="W3082" s="35" t="s">
        <v>10762</v>
      </c>
      <c r="X3082" s="35" t="s">
        <v>10100</v>
      </c>
      <c r="Y3082" s="11"/>
    </row>
    <row r="3083" spans="1:25" ht="66.75" customHeight="1" x14ac:dyDescent="0.2">
      <c r="A3083" s="33" t="s">
        <v>10763</v>
      </c>
      <c r="B3083" s="34" t="s">
        <v>9914</v>
      </c>
      <c r="C3083" s="35" t="s">
        <v>10095</v>
      </c>
      <c r="D3083" s="35" t="s">
        <v>10656</v>
      </c>
      <c r="E3083" s="17" t="s">
        <v>231</v>
      </c>
      <c r="F3083" s="37" t="s">
        <v>12967</v>
      </c>
      <c r="G3083" s="37" t="s">
        <v>10764</v>
      </c>
      <c r="H3083" s="19">
        <v>44132</v>
      </c>
      <c r="I3083" s="19">
        <v>45044</v>
      </c>
      <c r="J3083" s="19" t="str">
        <f ca="1">IF(Ugovori_OPULJP[[#This Row],[DATUM ZAVRŠETKA OPERACIJE]]&lt;TODAY(),"završen","u provedbi")</f>
        <v>u provedbi</v>
      </c>
      <c r="K3083" s="18" t="s">
        <v>30</v>
      </c>
      <c r="L3083" s="18" t="s">
        <v>31</v>
      </c>
      <c r="M3083" s="42">
        <v>0.85</v>
      </c>
      <c r="N3083" s="42">
        <v>0.15</v>
      </c>
      <c r="O3083" s="27">
        <f>Ugovori_OPULJP[[#This Row],[Bespovratna sredstva - Ukupno (EU+Nac) HRK
= Ukupna ugovorena vrijednost bespovratnih sredstava]]*Ugovori_OPULJP[[#This Row],[EU STOPA SUFINANCIRANJA %
EU CO-FINANCING RATE %]]</f>
        <v>2493945.3559999997</v>
      </c>
      <c r="P3083" s="27">
        <f>Ugovori_OPULJP[[#This Row],[Bespovratna sredstva - Ukupno (EU+Nac) HRK
= Ukupna ugovorena vrijednost bespovratnih sredstava]]*Ugovori_OPULJP[[#This Row],[STOPA NACIONALNOG SUFINANCIRANJA %]]</f>
        <v>440108.00399999996</v>
      </c>
      <c r="Q3083" s="27">
        <v>2934053.36</v>
      </c>
      <c r="R3083" s="27">
        <v>0</v>
      </c>
      <c r="S3083" s="27">
        <v>0</v>
      </c>
      <c r="T3083" s="20">
        <f>Ugovori_OPULJP[[#This Row],[Bespovratna sredstva - Ukupno (EU+Nac) HRK
= Ukupna ugovorena vrijednost bespovratnih sredstava]]+Ugovori_OPULJP[[#This Row],[Javni doprinos korisnika - HRK]]+Ugovori_OPULJP[[#This Row],[Privatni doprinos korisnika - HRK]]</f>
        <v>2934053.36</v>
      </c>
      <c r="U3083" s="17" t="s">
        <v>32</v>
      </c>
      <c r="V3083" s="17" t="s">
        <v>710</v>
      </c>
      <c r="W3083" s="41" t="s">
        <v>10765</v>
      </c>
      <c r="X3083" s="35" t="s">
        <v>10100</v>
      </c>
      <c r="Y3083" s="11"/>
    </row>
    <row r="3084" spans="1:25" ht="66.75" customHeight="1" x14ac:dyDescent="0.2">
      <c r="A3084" s="33" t="s">
        <v>10766</v>
      </c>
      <c r="B3084" s="34" t="s">
        <v>9914</v>
      </c>
      <c r="C3084" s="35" t="s">
        <v>10095</v>
      </c>
      <c r="D3084" s="35" t="s">
        <v>10656</v>
      </c>
      <c r="E3084" s="17" t="s">
        <v>231</v>
      </c>
      <c r="F3084" s="37" t="s">
        <v>10767</v>
      </c>
      <c r="G3084" s="37" t="s">
        <v>10768</v>
      </c>
      <c r="H3084" s="19">
        <v>44132</v>
      </c>
      <c r="I3084" s="19">
        <v>45227</v>
      </c>
      <c r="J3084" s="19" t="str">
        <f ca="1">IF(Ugovori_OPULJP[[#This Row],[DATUM ZAVRŠETKA OPERACIJE]]&lt;TODAY(),"završen","u provedbi")</f>
        <v>u provedbi</v>
      </c>
      <c r="K3084" s="18" t="s">
        <v>936</v>
      </c>
      <c r="L3084" s="18" t="s">
        <v>31</v>
      </c>
      <c r="M3084" s="42">
        <v>0.85</v>
      </c>
      <c r="N3084" s="42">
        <v>0.15</v>
      </c>
      <c r="O3084" s="27">
        <f>Ugovori_OPULJP[[#This Row],[Bespovratna sredstva - Ukupno (EU+Nac) HRK
= Ukupna ugovorena vrijednost bespovratnih sredstava]]*Ugovori_OPULJP[[#This Row],[EU STOPA SUFINANCIRANJA %
EU CO-FINANCING RATE %]]</f>
        <v>2940259.4715</v>
      </c>
      <c r="P3084" s="27">
        <f>Ugovori_OPULJP[[#This Row],[Bespovratna sredstva - Ukupno (EU+Nac) HRK
= Ukupna ugovorena vrijednost bespovratnih sredstava]]*Ugovori_OPULJP[[#This Row],[STOPA NACIONALNOG SUFINANCIRANJA %]]</f>
        <v>518869.31849999999</v>
      </c>
      <c r="Q3084" s="27">
        <v>3459128.79</v>
      </c>
      <c r="R3084" s="27">
        <v>0</v>
      </c>
      <c r="S3084" s="27">
        <v>0</v>
      </c>
      <c r="T3084" s="20">
        <f>Ugovori_OPULJP[[#This Row],[Bespovratna sredstva - Ukupno (EU+Nac) HRK
= Ukupna ugovorena vrijednost bespovratnih sredstava]]+Ugovori_OPULJP[[#This Row],[Javni doprinos korisnika - HRK]]+Ugovori_OPULJP[[#This Row],[Privatni doprinos korisnika - HRK]]</f>
        <v>3459128.79</v>
      </c>
      <c r="U3084" s="17" t="s">
        <v>32</v>
      </c>
      <c r="V3084" s="17" t="s">
        <v>710</v>
      </c>
      <c r="W3084" s="41" t="s">
        <v>10769</v>
      </c>
      <c r="X3084" s="35" t="s">
        <v>10100</v>
      </c>
      <c r="Y3084" s="11"/>
    </row>
    <row r="3085" spans="1:25" ht="66.75" customHeight="1" x14ac:dyDescent="0.2">
      <c r="A3085" s="33" t="s">
        <v>10770</v>
      </c>
      <c r="B3085" s="34" t="s">
        <v>9914</v>
      </c>
      <c r="C3085" s="35" t="s">
        <v>10095</v>
      </c>
      <c r="D3085" s="35" t="s">
        <v>10771</v>
      </c>
      <c r="E3085" s="17" t="s">
        <v>74</v>
      </c>
      <c r="F3085" s="37" t="s">
        <v>10772</v>
      </c>
      <c r="G3085" s="37" t="s">
        <v>1046</v>
      </c>
      <c r="H3085" s="19">
        <v>43980</v>
      </c>
      <c r="I3085" s="19">
        <v>44710</v>
      </c>
      <c r="J3085" s="19" t="str">
        <f ca="1">IF(Ugovori_OPULJP[[#This Row],[DATUM ZAVRŠETKA OPERACIJE]]&lt;TODAY(),"završen","u provedbi")</f>
        <v>završen</v>
      </c>
      <c r="K3085" s="18" t="s">
        <v>82</v>
      </c>
      <c r="L3085" s="18" t="s">
        <v>82</v>
      </c>
      <c r="M3085" s="42">
        <v>0.85</v>
      </c>
      <c r="N3085" s="42">
        <v>0.15</v>
      </c>
      <c r="O3085" s="27">
        <f>Ugovori_OPULJP[[#This Row],[Bespovratna sredstva - Ukupno (EU+Nac) HRK
= Ukupna ugovorena vrijednost bespovratnih sredstava]]*Ugovori_OPULJP[[#This Row],[EU STOPA SUFINANCIRANJA %
EU CO-FINANCING RATE %]]</f>
        <v>1527634.2205000001</v>
      </c>
      <c r="P3085" s="27">
        <f>Ugovori_OPULJP[[#This Row],[Bespovratna sredstva - Ukupno (EU+Nac) HRK
= Ukupna ugovorena vrijednost bespovratnih sredstava]]*Ugovori_OPULJP[[#This Row],[STOPA NACIONALNOG SUFINANCIRANJA %]]</f>
        <v>269582.50949999999</v>
      </c>
      <c r="Q3085" s="27">
        <v>1797216.73</v>
      </c>
      <c r="R3085" s="27">
        <v>0</v>
      </c>
      <c r="S3085" s="27">
        <v>0</v>
      </c>
      <c r="T3085" s="20">
        <f>Ugovori_OPULJP[[#This Row],[Bespovratna sredstva - Ukupno (EU+Nac) HRK
= Ukupna ugovorena vrijednost bespovratnih sredstava]]+Ugovori_OPULJP[[#This Row],[Javni doprinos korisnika - HRK]]+Ugovori_OPULJP[[#This Row],[Privatni doprinos korisnika - HRK]]</f>
        <v>1797216.73</v>
      </c>
      <c r="U3085" s="17" t="s">
        <v>10098</v>
      </c>
      <c r="V3085" s="17" t="s">
        <v>710</v>
      </c>
      <c r="W3085" s="41" t="s">
        <v>10773</v>
      </c>
      <c r="X3085" s="35" t="s">
        <v>10100</v>
      </c>
      <c r="Y3085" s="11"/>
    </row>
    <row r="3086" spans="1:25" ht="66.75" customHeight="1" x14ac:dyDescent="0.2">
      <c r="A3086" s="33" t="s">
        <v>10774</v>
      </c>
      <c r="B3086" s="34" t="s">
        <v>9914</v>
      </c>
      <c r="C3086" s="35" t="s">
        <v>10095</v>
      </c>
      <c r="D3086" s="35" t="s">
        <v>10771</v>
      </c>
      <c r="E3086" s="17" t="s">
        <v>74</v>
      </c>
      <c r="F3086" s="37" t="s">
        <v>10775</v>
      </c>
      <c r="G3086" s="37" t="s">
        <v>10776</v>
      </c>
      <c r="H3086" s="19">
        <v>43980</v>
      </c>
      <c r="I3086" s="19">
        <v>44710</v>
      </c>
      <c r="J3086" s="19" t="str">
        <f ca="1">IF(Ugovori_OPULJP[[#This Row],[DATUM ZAVRŠETKA OPERACIJE]]&lt;TODAY(),"završen","u provedbi")</f>
        <v>završen</v>
      </c>
      <c r="K3086" s="18" t="s">
        <v>171</v>
      </c>
      <c r="L3086" s="18" t="s">
        <v>171</v>
      </c>
      <c r="M3086" s="42">
        <v>0.85</v>
      </c>
      <c r="N3086" s="42">
        <v>0.15</v>
      </c>
      <c r="O3086" s="27">
        <f>Ugovori_OPULJP[[#This Row],[Bespovratna sredstva - Ukupno (EU+Nac) HRK
= Ukupna ugovorena vrijednost bespovratnih sredstava]]*Ugovori_OPULJP[[#This Row],[EU STOPA SUFINANCIRANJA %
EU CO-FINANCING RATE %]]</f>
        <v>1570421.6310000001</v>
      </c>
      <c r="P3086" s="27">
        <f>Ugovori_OPULJP[[#This Row],[Bespovratna sredstva - Ukupno (EU+Nac) HRK
= Ukupna ugovorena vrijednost bespovratnih sredstava]]*Ugovori_OPULJP[[#This Row],[STOPA NACIONALNOG SUFINANCIRANJA %]]</f>
        <v>277133.22899999999</v>
      </c>
      <c r="Q3086" s="27">
        <v>1847554.86</v>
      </c>
      <c r="R3086" s="27">
        <v>0</v>
      </c>
      <c r="S3086" s="27">
        <v>0</v>
      </c>
      <c r="T3086" s="20">
        <f>Ugovori_OPULJP[[#This Row],[Bespovratna sredstva - Ukupno (EU+Nac) HRK
= Ukupna ugovorena vrijednost bespovratnih sredstava]]+Ugovori_OPULJP[[#This Row],[Javni doprinos korisnika - HRK]]+Ugovori_OPULJP[[#This Row],[Privatni doprinos korisnika - HRK]]</f>
        <v>1847554.86</v>
      </c>
      <c r="U3086" s="17" t="s">
        <v>10098</v>
      </c>
      <c r="V3086" s="17" t="s">
        <v>710</v>
      </c>
      <c r="W3086" s="41" t="s">
        <v>10777</v>
      </c>
      <c r="X3086" s="35" t="s">
        <v>10100</v>
      </c>
      <c r="Y3086" s="11"/>
    </row>
    <row r="3087" spans="1:25" ht="66.75" customHeight="1" x14ac:dyDescent="0.2">
      <c r="A3087" s="33" t="s">
        <v>10778</v>
      </c>
      <c r="B3087" s="34" t="s">
        <v>9914</v>
      </c>
      <c r="C3087" s="35" t="s">
        <v>10095</v>
      </c>
      <c r="D3087" s="35" t="s">
        <v>10771</v>
      </c>
      <c r="E3087" s="17" t="s">
        <v>74</v>
      </c>
      <c r="F3087" s="37" t="s">
        <v>10779</v>
      </c>
      <c r="G3087" s="37" t="s">
        <v>10780</v>
      </c>
      <c r="H3087" s="19">
        <v>43983</v>
      </c>
      <c r="I3087" s="19">
        <v>44713</v>
      </c>
      <c r="J3087" s="19" t="str">
        <f ca="1">IF(Ugovori_OPULJP[[#This Row],[DATUM ZAVRŠETKA OPERACIJE]]&lt;TODAY(),"završen","u provedbi")</f>
        <v>završen</v>
      </c>
      <c r="K3087" s="18" t="s">
        <v>153</v>
      </c>
      <c r="L3087" s="18" t="s">
        <v>153</v>
      </c>
      <c r="M3087" s="42">
        <v>0.85</v>
      </c>
      <c r="N3087" s="42">
        <v>0.15</v>
      </c>
      <c r="O3087" s="27">
        <f>Ugovori_OPULJP[[#This Row],[Bespovratna sredstva - Ukupno (EU+Nac) HRK
= Ukupna ugovorena vrijednost bespovratnih sredstava]]*Ugovori_OPULJP[[#This Row],[EU STOPA SUFINANCIRANJA %
EU CO-FINANCING RATE %]]</f>
        <v>1435592.2084999999</v>
      </c>
      <c r="P3087" s="27">
        <f>Ugovori_OPULJP[[#This Row],[Bespovratna sredstva - Ukupno (EU+Nac) HRK
= Ukupna ugovorena vrijednost bespovratnih sredstava]]*Ugovori_OPULJP[[#This Row],[STOPA NACIONALNOG SUFINANCIRANJA %]]</f>
        <v>253339.8015</v>
      </c>
      <c r="Q3087" s="27">
        <v>1688932.01</v>
      </c>
      <c r="R3087" s="27">
        <v>0</v>
      </c>
      <c r="S3087" s="27">
        <v>0</v>
      </c>
      <c r="T3087" s="20">
        <f>Ugovori_OPULJP[[#This Row],[Bespovratna sredstva - Ukupno (EU+Nac) HRK
= Ukupna ugovorena vrijednost bespovratnih sredstava]]+Ugovori_OPULJP[[#This Row],[Javni doprinos korisnika - HRK]]+Ugovori_OPULJP[[#This Row],[Privatni doprinos korisnika - HRK]]</f>
        <v>1688932.01</v>
      </c>
      <c r="U3087" s="17" t="s">
        <v>10098</v>
      </c>
      <c r="V3087" s="17" t="s">
        <v>710</v>
      </c>
      <c r="W3087" s="41" t="s">
        <v>10781</v>
      </c>
      <c r="X3087" s="35" t="s">
        <v>10100</v>
      </c>
      <c r="Y3087" s="11"/>
    </row>
    <row r="3088" spans="1:25" ht="66.75" customHeight="1" x14ac:dyDescent="0.2">
      <c r="A3088" s="33" t="s">
        <v>10782</v>
      </c>
      <c r="B3088" s="34" t="s">
        <v>9914</v>
      </c>
      <c r="C3088" s="35" t="s">
        <v>10095</v>
      </c>
      <c r="D3088" s="35" t="s">
        <v>10771</v>
      </c>
      <c r="E3088" s="17" t="s">
        <v>74</v>
      </c>
      <c r="F3088" s="37" t="s">
        <v>10783</v>
      </c>
      <c r="G3088" s="37" t="s">
        <v>10784</v>
      </c>
      <c r="H3088" s="19">
        <v>43980</v>
      </c>
      <c r="I3088" s="19">
        <v>44710</v>
      </c>
      <c r="J3088" s="19" t="str">
        <f ca="1">IF(Ugovori_OPULJP[[#This Row],[DATUM ZAVRŠETKA OPERACIJE]]&lt;TODAY(),"završen","u provedbi")</f>
        <v>završen</v>
      </c>
      <c r="K3088" s="18" t="s">
        <v>153</v>
      </c>
      <c r="L3088" s="18" t="s">
        <v>153</v>
      </c>
      <c r="M3088" s="42">
        <v>0.85</v>
      </c>
      <c r="N3088" s="42">
        <v>0.15</v>
      </c>
      <c r="O3088" s="27">
        <f>Ugovori_OPULJP[[#This Row],[Bespovratna sredstva - Ukupno (EU+Nac) HRK
= Ukupna ugovorena vrijednost bespovratnih sredstava]]*Ugovori_OPULJP[[#This Row],[EU STOPA SUFINANCIRANJA %
EU CO-FINANCING RATE %]]</f>
        <v>1689754.7034999998</v>
      </c>
      <c r="P3088" s="27">
        <f>Ugovori_OPULJP[[#This Row],[Bespovratna sredstva - Ukupno (EU+Nac) HRK
= Ukupna ugovorena vrijednost bespovratnih sredstava]]*Ugovori_OPULJP[[#This Row],[STOPA NACIONALNOG SUFINANCIRANJA %]]</f>
        <v>298192.00649999996</v>
      </c>
      <c r="Q3088" s="27">
        <v>1987946.71</v>
      </c>
      <c r="R3088" s="27">
        <v>0</v>
      </c>
      <c r="S3088" s="27">
        <v>0</v>
      </c>
      <c r="T3088" s="20">
        <f>Ugovori_OPULJP[[#This Row],[Bespovratna sredstva - Ukupno (EU+Nac) HRK
= Ukupna ugovorena vrijednost bespovratnih sredstava]]+Ugovori_OPULJP[[#This Row],[Javni doprinos korisnika - HRK]]+Ugovori_OPULJP[[#This Row],[Privatni doprinos korisnika - HRK]]</f>
        <v>1987946.71</v>
      </c>
      <c r="U3088" s="17" t="s">
        <v>10098</v>
      </c>
      <c r="V3088" s="17" t="s">
        <v>710</v>
      </c>
      <c r="W3088" s="41" t="s">
        <v>10785</v>
      </c>
      <c r="X3088" s="35" t="s">
        <v>10100</v>
      </c>
      <c r="Y3088" s="11"/>
    </row>
    <row r="3089" spans="1:25" ht="66.75" customHeight="1" x14ac:dyDescent="0.2">
      <c r="A3089" s="33" t="s">
        <v>10786</v>
      </c>
      <c r="B3089" s="34" t="s">
        <v>9914</v>
      </c>
      <c r="C3089" s="35" t="s">
        <v>10095</v>
      </c>
      <c r="D3089" s="35" t="s">
        <v>10771</v>
      </c>
      <c r="E3089" s="17" t="s">
        <v>74</v>
      </c>
      <c r="F3089" s="37" t="s">
        <v>10787</v>
      </c>
      <c r="G3089" s="37" t="s">
        <v>2791</v>
      </c>
      <c r="H3089" s="19">
        <v>43985</v>
      </c>
      <c r="I3089" s="19">
        <v>44715</v>
      </c>
      <c r="J3089" s="19" t="str">
        <f ca="1">IF(Ugovori_OPULJP[[#This Row],[DATUM ZAVRŠETKA OPERACIJE]]&lt;TODAY(),"završen","u provedbi")</f>
        <v>završen</v>
      </c>
      <c r="K3089" s="18" t="s">
        <v>102</v>
      </c>
      <c r="L3089" s="18" t="s">
        <v>102</v>
      </c>
      <c r="M3089" s="42">
        <v>0.85</v>
      </c>
      <c r="N3089" s="42">
        <v>0.15</v>
      </c>
      <c r="O3089" s="27">
        <f>Ugovori_OPULJP[[#This Row],[Bespovratna sredstva - Ukupno (EU+Nac) HRK
= Ukupna ugovorena vrijednost bespovratnih sredstava]]*Ugovori_OPULJP[[#This Row],[EU STOPA SUFINANCIRANJA %
EU CO-FINANCING RATE %]]</f>
        <v>1689524.209</v>
      </c>
      <c r="P3089" s="27">
        <f>Ugovori_OPULJP[[#This Row],[Bespovratna sredstva - Ukupno (EU+Nac) HRK
= Ukupna ugovorena vrijednost bespovratnih sredstava]]*Ugovori_OPULJP[[#This Row],[STOPA NACIONALNOG SUFINANCIRANJA %]]</f>
        <v>298151.33100000001</v>
      </c>
      <c r="Q3089" s="27">
        <v>1987675.54</v>
      </c>
      <c r="R3089" s="27">
        <v>0</v>
      </c>
      <c r="S3089" s="27">
        <v>0</v>
      </c>
      <c r="T3089" s="20">
        <f>Ugovori_OPULJP[[#This Row],[Bespovratna sredstva - Ukupno (EU+Nac) HRK
= Ukupna ugovorena vrijednost bespovratnih sredstava]]+Ugovori_OPULJP[[#This Row],[Javni doprinos korisnika - HRK]]+Ugovori_OPULJP[[#This Row],[Privatni doprinos korisnika - HRK]]</f>
        <v>1987675.54</v>
      </c>
      <c r="U3089" s="17" t="s">
        <v>10098</v>
      </c>
      <c r="V3089" s="17" t="s">
        <v>710</v>
      </c>
      <c r="W3089" s="41" t="s">
        <v>10788</v>
      </c>
      <c r="X3089" s="35" t="s">
        <v>10100</v>
      </c>
      <c r="Y3089" s="11"/>
    </row>
    <row r="3090" spans="1:25" ht="66.75" customHeight="1" x14ac:dyDescent="0.2">
      <c r="A3090" s="33" t="s">
        <v>10789</v>
      </c>
      <c r="B3090" s="34" t="s">
        <v>9914</v>
      </c>
      <c r="C3090" s="35" t="s">
        <v>10095</v>
      </c>
      <c r="D3090" s="35" t="s">
        <v>10771</v>
      </c>
      <c r="E3090" s="17" t="s">
        <v>74</v>
      </c>
      <c r="F3090" s="37" t="s">
        <v>10790</v>
      </c>
      <c r="G3090" s="23" t="s">
        <v>81</v>
      </c>
      <c r="H3090" s="19">
        <v>43980</v>
      </c>
      <c r="I3090" s="19">
        <v>44710</v>
      </c>
      <c r="J3090" s="19" t="str">
        <f ca="1">IF(Ugovori_OPULJP[[#This Row],[DATUM ZAVRŠETKA OPERACIJE]]&lt;TODAY(),"završen","u provedbi")</f>
        <v>završen</v>
      </c>
      <c r="K3090" s="18" t="s">
        <v>82</v>
      </c>
      <c r="L3090" s="18" t="s">
        <v>82</v>
      </c>
      <c r="M3090" s="42">
        <v>0.85</v>
      </c>
      <c r="N3090" s="42">
        <v>0.15</v>
      </c>
      <c r="O3090" s="27">
        <f>Ugovori_OPULJP[[#This Row],[Bespovratna sredstva - Ukupno (EU+Nac) HRK
= Ukupna ugovorena vrijednost bespovratnih sredstava]]*Ugovori_OPULJP[[#This Row],[EU STOPA SUFINANCIRANJA %
EU CO-FINANCING RATE %]]</f>
        <v>1530578</v>
      </c>
      <c r="P3090" s="27">
        <f>Ugovori_OPULJP[[#This Row],[Bespovratna sredstva - Ukupno (EU+Nac) HRK
= Ukupna ugovorena vrijednost bespovratnih sredstava]]*Ugovori_OPULJP[[#This Row],[STOPA NACIONALNOG SUFINANCIRANJA %]]</f>
        <v>270102</v>
      </c>
      <c r="Q3090" s="27">
        <v>1800680</v>
      </c>
      <c r="R3090" s="27">
        <v>0</v>
      </c>
      <c r="S3090" s="27">
        <v>0</v>
      </c>
      <c r="T3090" s="20">
        <f>Ugovori_OPULJP[[#This Row],[Bespovratna sredstva - Ukupno (EU+Nac) HRK
= Ukupna ugovorena vrijednost bespovratnih sredstava]]+Ugovori_OPULJP[[#This Row],[Javni doprinos korisnika - HRK]]+Ugovori_OPULJP[[#This Row],[Privatni doprinos korisnika - HRK]]</f>
        <v>1800680</v>
      </c>
      <c r="U3090" s="17" t="s">
        <v>10098</v>
      </c>
      <c r="V3090" s="17" t="s">
        <v>710</v>
      </c>
      <c r="W3090" s="41" t="s">
        <v>10791</v>
      </c>
      <c r="X3090" s="35" t="s">
        <v>10100</v>
      </c>
      <c r="Y3090" s="11"/>
    </row>
    <row r="3091" spans="1:25" ht="66.75" customHeight="1" x14ac:dyDescent="0.2">
      <c r="A3091" s="33" t="s">
        <v>10792</v>
      </c>
      <c r="B3091" s="34" t="s">
        <v>9914</v>
      </c>
      <c r="C3091" s="35" t="s">
        <v>10095</v>
      </c>
      <c r="D3091" s="35" t="s">
        <v>10771</v>
      </c>
      <c r="E3091" s="17" t="s">
        <v>74</v>
      </c>
      <c r="F3091" s="37" t="s">
        <v>10793</v>
      </c>
      <c r="G3091" s="37" t="s">
        <v>10794</v>
      </c>
      <c r="H3091" s="19">
        <v>43980</v>
      </c>
      <c r="I3091" s="19">
        <v>44710</v>
      </c>
      <c r="J3091" s="19" t="str">
        <f ca="1">IF(Ugovori_OPULJP[[#This Row],[DATUM ZAVRŠETKA OPERACIJE]]&lt;TODAY(),"završen","u provedbi")</f>
        <v>završen</v>
      </c>
      <c r="K3091" s="18" t="s">
        <v>82</v>
      </c>
      <c r="L3091" s="18" t="s">
        <v>82</v>
      </c>
      <c r="M3091" s="42">
        <v>0.85</v>
      </c>
      <c r="N3091" s="42">
        <v>0.15</v>
      </c>
      <c r="O3091" s="27">
        <f>Ugovori_OPULJP[[#This Row],[Bespovratna sredstva - Ukupno (EU+Nac) HRK
= Ukupna ugovorena vrijednost bespovratnih sredstava]]*Ugovori_OPULJP[[#This Row],[EU STOPA SUFINANCIRANJA %
EU CO-FINANCING RATE %]]</f>
        <v>1639344</v>
      </c>
      <c r="P3091" s="27">
        <f>Ugovori_OPULJP[[#This Row],[Bespovratna sredstva - Ukupno (EU+Nac) HRK
= Ukupna ugovorena vrijednost bespovratnih sredstava]]*Ugovori_OPULJP[[#This Row],[STOPA NACIONALNOG SUFINANCIRANJA %]]</f>
        <v>289296</v>
      </c>
      <c r="Q3091" s="27">
        <v>1928640</v>
      </c>
      <c r="R3091" s="27">
        <v>0</v>
      </c>
      <c r="S3091" s="27">
        <v>0</v>
      </c>
      <c r="T3091" s="20">
        <f>Ugovori_OPULJP[[#This Row],[Bespovratna sredstva - Ukupno (EU+Nac) HRK
= Ukupna ugovorena vrijednost bespovratnih sredstava]]+Ugovori_OPULJP[[#This Row],[Javni doprinos korisnika - HRK]]+Ugovori_OPULJP[[#This Row],[Privatni doprinos korisnika - HRK]]</f>
        <v>1928640</v>
      </c>
      <c r="U3091" s="17" t="s">
        <v>10098</v>
      </c>
      <c r="V3091" s="17" t="s">
        <v>710</v>
      </c>
      <c r="W3091" s="41" t="s">
        <v>10795</v>
      </c>
      <c r="X3091" s="35" t="s">
        <v>10100</v>
      </c>
      <c r="Y3091" s="11"/>
    </row>
    <row r="3092" spans="1:25" ht="66.75" customHeight="1" x14ac:dyDescent="0.2">
      <c r="A3092" s="33" t="s">
        <v>10796</v>
      </c>
      <c r="B3092" s="34" t="s">
        <v>9914</v>
      </c>
      <c r="C3092" s="35" t="s">
        <v>10095</v>
      </c>
      <c r="D3092" s="35" t="s">
        <v>10771</v>
      </c>
      <c r="E3092" s="17" t="s">
        <v>74</v>
      </c>
      <c r="F3092" s="37" t="s">
        <v>10797</v>
      </c>
      <c r="G3092" s="37" t="s">
        <v>10798</v>
      </c>
      <c r="H3092" s="19">
        <v>43980</v>
      </c>
      <c r="I3092" s="19">
        <v>44710</v>
      </c>
      <c r="J3092" s="19" t="str">
        <f ca="1">IF(Ugovori_OPULJP[[#This Row],[DATUM ZAVRŠETKA OPERACIJE]]&lt;TODAY(),"završen","u provedbi")</f>
        <v>završen</v>
      </c>
      <c r="K3092" s="18" t="s">
        <v>184</v>
      </c>
      <c r="L3092" s="18" t="s">
        <v>184</v>
      </c>
      <c r="M3092" s="42">
        <v>0.85</v>
      </c>
      <c r="N3092" s="42">
        <v>0.15</v>
      </c>
      <c r="O3092" s="27">
        <f>Ugovori_OPULJP[[#This Row],[Bespovratna sredstva - Ukupno (EU+Nac) HRK
= Ukupna ugovorena vrijednost bespovratnih sredstava]]*Ugovori_OPULJP[[#This Row],[EU STOPA SUFINANCIRANJA %
EU CO-FINANCING RATE %]]</f>
        <v>862630.22649999999</v>
      </c>
      <c r="P3092" s="27">
        <f>Ugovori_OPULJP[[#This Row],[Bespovratna sredstva - Ukupno (EU+Nac) HRK
= Ukupna ugovorena vrijednost bespovratnih sredstava]]*Ugovori_OPULJP[[#This Row],[STOPA NACIONALNOG SUFINANCIRANJA %]]</f>
        <v>152228.86349999998</v>
      </c>
      <c r="Q3092" s="27">
        <v>1014859.09</v>
      </c>
      <c r="R3092" s="27">
        <v>0</v>
      </c>
      <c r="S3092" s="27">
        <v>0</v>
      </c>
      <c r="T3092" s="20">
        <f>Ugovori_OPULJP[[#This Row],[Bespovratna sredstva - Ukupno (EU+Nac) HRK
= Ukupna ugovorena vrijednost bespovratnih sredstava]]+Ugovori_OPULJP[[#This Row],[Javni doprinos korisnika - HRK]]+Ugovori_OPULJP[[#This Row],[Privatni doprinos korisnika - HRK]]</f>
        <v>1014859.09</v>
      </c>
      <c r="U3092" s="17" t="s">
        <v>10098</v>
      </c>
      <c r="V3092" s="17" t="s">
        <v>710</v>
      </c>
      <c r="W3092" s="41" t="s">
        <v>10799</v>
      </c>
      <c r="X3092" s="35" t="s">
        <v>10100</v>
      </c>
      <c r="Y3092" s="11"/>
    </row>
    <row r="3093" spans="1:25" ht="66.75" customHeight="1" x14ac:dyDescent="0.2">
      <c r="A3093" s="33" t="s">
        <v>10800</v>
      </c>
      <c r="B3093" s="34" t="s">
        <v>9914</v>
      </c>
      <c r="C3093" s="35" t="s">
        <v>10095</v>
      </c>
      <c r="D3093" s="35" t="s">
        <v>10771</v>
      </c>
      <c r="E3093" s="17" t="s">
        <v>74</v>
      </c>
      <c r="F3093" s="37" t="s">
        <v>10801</v>
      </c>
      <c r="G3093" s="37" t="s">
        <v>10802</v>
      </c>
      <c r="H3093" s="19">
        <v>43980</v>
      </c>
      <c r="I3093" s="19">
        <v>44710</v>
      </c>
      <c r="J3093" s="19" t="str">
        <f ca="1">IF(Ugovori_OPULJP[[#This Row],[DATUM ZAVRŠETKA OPERACIJE]]&lt;TODAY(),"završen","u provedbi")</f>
        <v>završen</v>
      </c>
      <c r="K3093" s="18" t="s">
        <v>82</v>
      </c>
      <c r="L3093" s="18" t="s">
        <v>82</v>
      </c>
      <c r="M3093" s="42">
        <v>0.85</v>
      </c>
      <c r="N3093" s="42">
        <v>0.15</v>
      </c>
      <c r="O3093" s="27">
        <f>Ugovori_OPULJP[[#This Row],[Bespovratna sredstva - Ukupno (EU+Nac) HRK
= Ukupna ugovorena vrijednost bespovratnih sredstava]]*Ugovori_OPULJP[[#This Row],[EU STOPA SUFINANCIRANJA %
EU CO-FINANCING RATE %]]</f>
        <v>1666109.48</v>
      </c>
      <c r="P3093" s="27">
        <f>Ugovori_OPULJP[[#This Row],[Bespovratna sredstva - Ukupno (EU+Nac) HRK
= Ukupna ugovorena vrijednost bespovratnih sredstava]]*Ugovori_OPULJP[[#This Row],[STOPA NACIONALNOG SUFINANCIRANJA %]]</f>
        <v>294019.32</v>
      </c>
      <c r="Q3093" s="27">
        <v>1960128.8</v>
      </c>
      <c r="R3093" s="27">
        <v>0</v>
      </c>
      <c r="S3093" s="27">
        <v>0</v>
      </c>
      <c r="T3093" s="20">
        <f>Ugovori_OPULJP[[#This Row],[Bespovratna sredstva - Ukupno (EU+Nac) HRK
= Ukupna ugovorena vrijednost bespovratnih sredstava]]+Ugovori_OPULJP[[#This Row],[Javni doprinos korisnika - HRK]]+Ugovori_OPULJP[[#This Row],[Privatni doprinos korisnika - HRK]]</f>
        <v>1960128.8</v>
      </c>
      <c r="U3093" s="17" t="s">
        <v>10098</v>
      </c>
      <c r="V3093" s="17" t="s">
        <v>710</v>
      </c>
      <c r="W3093" s="41" t="s">
        <v>10803</v>
      </c>
      <c r="X3093" s="35" t="s">
        <v>10100</v>
      </c>
      <c r="Y3093" s="11"/>
    </row>
    <row r="3094" spans="1:25" ht="66.75" customHeight="1" x14ac:dyDescent="0.2">
      <c r="A3094" s="33" t="s">
        <v>10804</v>
      </c>
      <c r="B3094" s="34" t="s">
        <v>9914</v>
      </c>
      <c r="C3094" s="35" t="s">
        <v>10095</v>
      </c>
      <c r="D3094" s="35" t="s">
        <v>10771</v>
      </c>
      <c r="E3094" s="17" t="s">
        <v>74</v>
      </c>
      <c r="F3094" s="37" t="s">
        <v>10805</v>
      </c>
      <c r="G3094" s="37" t="s">
        <v>10735</v>
      </c>
      <c r="H3094" s="19">
        <v>43980</v>
      </c>
      <c r="I3094" s="19">
        <v>44710</v>
      </c>
      <c r="J3094" s="19" t="str">
        <f ca="1">IF(Ugovori_OPULJP[[#This Row],[DATUM ZAVRŠETKA OPERACIJE]]&lt;TODAY(),"završen","u provedbi")</f>
        <v>završen</v>
      </c>
      <c r="K3094" s="18" t="s">
        <v>31</v>
      </c>
      <c r="L3094" s="18" t="s">
        <v>31</v>
      </c>
      <c r="M3094" s="42">
        <v>0.85</v>
      </c>
      <c r="N3094" s="42">
        <v>0.15</v>
      </c>
      <c r="O3094" s="27">
        <f>Ugovori_OPULJP[[#This Row],[Bespovratna sredstva - Ukupno (EU+Nac) HRK
= Ukupna ugovorena vrijednost bespovratnih sredstava]]*Ugovori_OPULJP[[#This Row],[EU STOPA SUFINANCIRANJA %
EU CO-FINANCING RATE %]]</f>
        <v>1680937.7385</v>
      </c>
      <c r="P3094" s="27">
        <f>Ugovori_OPULJP[[#This Row],[Bespovratna sredstva - Ukupno (EU+Nac) HRK
= Ukupna ugovorena vrijednost bespovratnih sredstava]]*Ugovori_OPULJP[[#This Row],[STOPA NACIONALNOG SUFINANCIRANJA %]]</f>
        <v>296636.07150000002</v>
      </c>
      <c r="Q3094" s="27">
        <v>1977573.81</v>
      </c>
      <c r="R3094" s="27">
        <v>0</v>
      </c>
      <c r="S3094" s="27">
        <v>0</v>
      </c>
      <c r="T3094" s="20">
        <f>Ugovori_OPULJP[[#This Row],[Bespovratna sredstva - Ukupno (EU+Nac) HRK
= Ukupna ugovorena vrijednost bespovratnih sredstava]]+Ugovori_OPULJP[[#This Row],[Javni doprinos korisnika - HRK]]+Ugovori_OPULJP[[#This Row],[Privatni doprinos korisnika - HRK]]</f>
        <v>1977573.81</v>
      </c>
      <c r="U3094" s="17" t="s">
        <v>10098</v>
      </c>
      <c r="V3094" s="17" t="s">
        <v>710</v>
      </c>
      <c r="W3094" s="41" t="s">
        <v>10806</v>
      </c>
      <c r="X3094" s="35" t="s">
        <v>10100</v>
      </c>
      <c r="Y3094" s="11"/>
    </row>
    <row r="3095" spans="1:25" ht="66.75" customHeight="1" x14ac:dyDescent="0.2">
      <c r="A3095" s="33" t="s">
        <v>10807</v>
      </c>
      <c r="B3095" s="34" t="s">
        <v>9914</v>
      </c>
      <c r="C3095" s="35" t="s">
        <v>10095</v>
      </c>
      <c r="D3095" s="35" t="s">
        <v>10771</v>
      </c>
      <c r="E3095" s="17" t="s">
        <v>74</v>
      </c>
      <c r="F3095" s="37" t="s">
        <v>10808</v>
      </c>
      <c r="G3095" s="37" t="s">
        <v>1012</v>
      </c>
      <c r="H3095" s="19">
        <v>43980</v>
      </c>
      <c r="I3095" s="19">
        <v>44710</v>
      </c>
      <c r="J3095" s="19" t="str">
        <f ca="1">IF(Ugovori_OPULJP[[#This Row],[DATUM ZAVRŠETKA OPERACIJE]]&lt;TODAY(),"završen","u provedbi")</f>
        <v>završen</v>
      </c>
      <c r="K3095" s="18" t="s">
        <v>82</v>
      </c>
      <c r="L3095" s="18" t="s">
        <v>82</v>
      </c>
      <c r="M3095" s="42">
        <v>0.85</v>
      </c>
      <c r="N3095" s="42">
        <v>0.15</v>
      </c>
      <c r="O3095" s="27">
        <f>Ugovori_OPULJP[[#This Row],[Bespovratna sredstva - Ukupno (EU+Nac) HRK
= Ukupna ugovorena vrijednost bespovratnih sredstava]]*Ugovori_OPULJP[[#This Row],[EU STOPA SUFINANCIRANJA %
EU CO-FINANCING RATE %]]</f>
        <v>1614796.6884999999</v>
      </c>
      <c r="P3095" s="27">
        <f>Ugovori_OPULJP[[#This Row],[Bespovratna sredstva - Ukupno (EU+Nac) HRK
= Ukupna ugovorena vrijednost bespovratnih sredstava]]*Ugovori_OPULJP[[#This Row],[STOPA NACIONALNOG SUFINANCIRANJA %]]</f>
        <v>284964.12150000001</v>
      </c>
      <c r="Q3095" s="27">
        <v>1899760.81</v>
      </c>
      <c r="R3095" s="27">
        <v>0</v>
      </c>
      <c r="S3095" s="27">
        <v>0</v>
      </c>
      <c r="T3095" s="20">
        <f>Ugovori_OPULJP[[#This Row],[Bespovratna sredstva - Ukupno (EU+Nac) HRK
= Ukupna ugovorena vrijednost bespovratnih sredstava]]+Ugovori_OPULJP[[#This Row],[Javni doprinos korisnika - HRK]]+Ugovori_OPULJP[[#This Row],[Privatni doprinos korisnika - HRK]]</f>
        <v>1899760.81</v>
      </c>
      <c r="U3095" s="17" t="s">
        <v>10098</v>
      </c>
      <c r="V3095" s="17" t="s">
        <v>710</v>
      </c>
      <c r="W3095" s="35" t="s">
        <v>10809</v>
      </c>
      <c r="X3095" s="35" t="s">
        <v>10100</v>
      </c>
      <c r="Y3095" s="11"/>
    </row>
    <row r="3096" spans="1:25" ht="66.75" customHeight="1" x14ac:dyDescent="0.2">
      <c r="A3096" s="33" t="s">
        <v>10810</v>
      </c>
      <c r="B3096" s="34" t="s">
        <v>9914</v>
      </c>
      <c r="C3096" s="35" t="s">
        <v>10095</v>
      </c>
      <c r="D3096" s="35" t="s">
        <v>10771</v>
      </c>
      <c r="E3096" s="17" t="s">
        <v>74</v>
      </c>
      <c r="F3096" s="37" t="s">
        <v>12968</v>
      </c>
      <c r="G3096" s="37" t="s">
        <v>10811</v>
      </c>
      <c r="H3096" s="19">
        <v>43980</v>
      </c>
      <c r="I3096" s="19">
        <v>44710</v>
      </c>
      <c r="J3096" s="19" t="str">
        <f ca="1">IF(Ugovori_OPULJP[[#This Row],[DATUM ZAVRŠETKA OPERACIJE]]&lt;TODAY(),"završen","u provedbi")</f>
        <v>završen</v>
      </c>
      <c r="K3096" s="18" t="s">
        <v>3709</v>
      </c>
      <c r="L3096" s="18" t="s">
        <v>324</v>
      </c>
      <c r="M3096" s="42">
        <v>0.85</v>
      </c>
      <c r="N3096" s="42">
        <v>0.15</v>
      </c>
      <c r="O3096" s="27">
        <f>Ugovori_OPULJP[[#This Row],[Bespovratna sredstva - Ukupno (EU+Nac) HRK
= Ukupna ugovorena vrijednost bespovratnih sredstava]]*Ugovori_OPULJP[[#This Row],[EU STOPA SUFINANCIRANJA %
EU CO-FINANCING RATE %]]</f>
        <v>1320531.6694999998</v>
      </c>
      <c r="P3096" s="27">
        <f>Ugovori_OPULJP[[#This Row],[Bespovratna sredstva - Ukupno (EU+Nac) HRK
= Ukupna ugovorena vrijednost bespovratnih sredstava]]*Ugovori_OPULJP[[#This Row],[STOPA NACIONALNOG SUFINANCIRANJA %]]</f>
        <v>233035.00049999999</v>
      </c>
      <c r="Q3096" s="27">
        <v>1553566.67</v>
      </c>
      <c r="R3096" s="27">
        <v>0</v>
      </c>
      <c r="S3096" s="27">
        <v>0</v>
      </c>
      <c r="T3096" s="20">
        <f>Ugovori_OPULJP[[#This Row],[Bespovratna sredstva - Ukupno (EU+Nac) HRK
= Ukupna ugovorena vrijednost bespovratnih sredstava]]+Ugovori_OPULJP[[#This Row],[Javni doprinos korisnika - HRK]]+Ugovori_OPULJP[[#This Row],[Privatni doprinos korisnika - HRK]]</f>
        <v>1553566.67</v>
      </c>
      <c r="U3096" s="17" t="s">
        <v>10098</v>
      </c>
      <c r="V3096" s="17" t="s">
        <v>710</v>
      </c>
      <c r="W3096" s="35" t="s">
        <v>10812</v>
      </c>
      <c r="X3096" s="35" t="s">
        <v>10100</v>
      </c>
      <c r="Y3096" s="11"/>
    </row>
    <row r="3097" spans="1:25" ht="66.75" customHeight="1" x14ac:dyDescent="0.2">
      <c r="A3097" s="33" t="s">
        <v>10813</v>
      </c>
      <c r="B3097" s="34" t="s">
        <v>9914</v>
      </c>
      <c r="C3097" s="35" t="s">
        <v>10095</v>
      </c>
      <c r="D3097" s="35" t="s">
        <v>10771</v>
      </c>
      <c r="E3097" s="17" t="s">
        <v>74</v>
      </c>
      <c r="F3097" s="37" t="s">
        <v>10360</v>
      </c>
      <c r="G3097" s="37" t="s">
        <v>1030</v>
      </c>
      <c r="H3097" s="19">
        <v>43980</v>
      </c>
      <c r="I3097" s="19">
        <v>44710</v>
      </c>
      <c r="J3097" s="19" t="str">
        <f ca="1">IF(Ugovori_OPULJP[[#This Row],[DATUM ZAVRŠETKA OPERACIJE]]&lt;TODAY(),"završen","u provedbi")</f>
        <v>završen</v>
      </c>
      <c r="K3097" s="18" t="s">
        <v>209</v>
      </c>
      <c r="L3097" s="18" t="s">
        <v>209</v>
      </c>
      <c r="M3097" s="42">
        <v>0.85</v>
      </c>
      <c r="N3097" s="42">
        <v>0.15</v>
      </c>
      <c r="O3097" s="27">
        <f>Ugovori_OPULJP[[#This Row],[Bespovratna sredstva - Ukupno (EU+Nac) HRK
= Ukupna ugovorena vrijednost bespovratnih sredstava]]*Ugovori_OPULJP[[#This Row],[EU STOPA SUFINANCIRANJA %
EU CO-FINANCING RATE %]]</f>
        <v>1614347.9564999999</v>
      </c>
      <c r="P3097" s="27">
        <f>Ugovori_OPULJP[[#This Row],[Bespovratna sredstva - Ukupno (EU+Nac) HRK
= Ukupna ugovorena vrijednost bespovratnih sredstava]]*Ugovori_OPULJP[[#This Row],[STOPA NACIONALNOG SUFINANCIRANJA %]]</f>
        <v>284884.93349999998</v>
      </c>
      <c r="Q3097" s="27">
        <v>1899232.89</v>
      </c>
      <c r="R3097" s="27">
        <v>0</v>
      </c>
      <c r="S3097" s="27">
        <v>0</v>
      </c>
      <c r="T3097" s="20">
        <f>Ugovori_OPULJP[[#This Row],[Bespovratna sredstva - Ukupno (EU+Nac) HRK
= Ukupna ugovorena vrijednost bespovratnih sredstava]]+Ugovori_OPULJP[[#This Row],[Javni doprinos korisnika - HRK]]+Ugovori_OPULJP[[#This Row],[Privatni doprinos korisnika - HRK]]</f>
        <v>1899232.89</v>
      </c>
      <c r="U3097" s="17" t="s">
        <v>10098</v>
      </c>
      <c r="V3097" s="17" t="s">
        <v>710</v>
      </c>
      <c r="W3097" s="35" t="s">
        <v>10814</v>
      </c>
      <c r="X3097" s="35" t="s">
        <v>10100</v>
      </c>
      <c r="Y3097" s="11"/>
    </row>
    <row r="3098" spans="1:25" ht="66.75" customHeight="1" x14ac:dyDescent="0.2">
      <c r="A3098" s="33" t="s">
        <v>10815</v>
      </c>
      <c r="B3098" s="34" t="s">
        <v>9914</v>
      </c>
      <c r="C3098" s="35" t="s">
        <v>10095</v>
      </c>
      <c r="D3098" s="35" t="s">
        <v>10771</v>
      </c>
      <c r="E3098" s="17" t="s">
        <v>74</v>
      </c>
      <c r="F3098" s="37" t="s">
        <v>10816</v>
      </c>
      <c r="G3098" s="37" t="s">
        <v>10348</v>
      </c>
      <c r="H3098" s="19">
        <v>43980</v>
      </c>
      <c r="I3098" s="19">
        <v>44710</v>
      </c>
      <c r="J3098" s="19" t="str">
        <f ca="1">IF(Ugovori_OPULJP[[#This Row],[DATUM ZAVRŠETKA OPERACIJE]]&lt;TODAY(),"završen","u provedbi")</f>
        <v>završen</v>
      </c>
      <c r="K3098" s="18" t="s">
        <v>10211</v>
      </c>
      <c r="L3098" s="18" t="s">
        <v>82</v>
      </c>
      <c r="M3098" s="42">
        <v>0.85</v>
      </c>
      <c r="N3098" s="42">
        <v>0.15</v>
      </c>
      <c r="O3098" s="27">
        <f>Ugovori_OPULJP[[#This Row],[Bespovratna sredstva - Ukupno (EU+Nac) HRK
= Ukupna ugovorena vrijednost bespovratnih sredstava]]*Ugovori_OPULJP[[#This Row],[EU STOPA SUFINANCIRANJA %
EU CO-FINANCING RATE %]]</f>
        <v>1699356.8389999999</v>
      </c>
      <c r="P3098" s="27">
        <f>Ugovori_OPULJP[[#This Row],[Bespovratna sredstva - Ukupno (EU+Nac) HRK
= Ukupna ugovorena vrijednost bespovratnih sredstava]]*Ugovori_OPULJP[[#This Row],[STOPA NACIONALNOG SUFINANCIRANJA %]]</f>
        <v>299886.50099999999</v>
      </c>
      <c r="Q3098" s="27">
        <v>1999243.34</v>
      </c>
      <c r="R3098" s="27">
        <v>0</v>
      </c>
      <c r="S3098" s="27">
        <v>0</v>
      </c>
      <c r="T3098" s="20">
        <f>Ugovori_OPULJP[[#This Row],[Bespovratna sredstva - Ukupno (EU+Nac) HRK
= Ukupna ugovorena vrijednost bespovratnih sredstava]]+Ugovori_OPULJP[[#This Row],[Javni doprinos korisnika - HRK]]+Ugovori_OPULJP[[#This Row],[Privatni doprinos korisnika - HRK]]</f>
        <v>1999243.34</v>
      </c>
      <c r="U3098" s="17" t="s">
        <v>10098</v>
      </c>
      <c r="V3098" s="17" t="s">
        <v>710</v>
      </c>
      <c r="W3098" s="35" t="s">
        <v>10817</v>
      </c>
      <c r="X3098" s="35" t="s">
        <v>10100</v>
      </c>
      <c r="Y3098" s="11"/>
    </row>
    <row r="3099" spans="1:25" ht="66.75" customHeight="1" x14ac:dyDescent="0.2">
      <c r="A3099" s="33" t="s">
        <v>10818</v>
      </c>
      <c r="B3099" s="34" t="s">
        <v>9914</v>
      </c>
      <c r="C3099" s="35" t="s">
        <v>10095</v>
      </c>
      <c r="D3099" s="35" t="s">
        <v>10771</v>
      </c>
      <c r="E3099" s="17" t="s">
        <v>74</v>
      </c>
      <c r="F3099" s="37" t="s">
        <v>10819</v>
      </c>
      <c r="G3099" s="37" t="s">
        <v>2153</v>
      </c>
      <c r="H3099" s="19">
        <v>43980</v>
      </c>
      <c r="I3099" s="19">
        <v>44710</v>
      </c>
      <c r="J3099" s="19" t="str">
        <f ca="1">IF(Ugovori_OPULJP[[#This Row],[DATUM ZAVRŠETKA OPERACIJE]]&lt;TODAY(),"završen","u provedbi")</f>
        <v>završen</v>
      </c>
      <c r="K3099" s="18" t="s">
        <v>82</v>
      </c>
      <c r="L3099" s="18" t="s">
        <v>82</v>
      </c>
      <c r="M3099" s="42">
        <v>0.85</v>
      </c>
      <c r="N3099" s="42">
        <v>0.15</v>
      </c>
      <c r="O3099" s="27">
        <f>Ugovori_OPULJP[[#This Row],[Bespovratna sredstva - Ukupno (EU+Nac) HRK
= Ukupna ugovorena vrijednost bespovratnih sredstava]]*Ugovori_OPULJP[[#This Row],[EU STOPA SUFINANCIRANJA %
EU CO-FINANCING RATE %]]</f>
        <v>1665345.5</v>
      </c>
      <c r="P3099" s="27">
        <f>Ugovori_OPULJP[[#This Row],[Bespovratna sredstva - Ukupno (EU+Nac) HRK
= Ukupna ugovorena vrijednost bespovratnih sredstava]]*Ugovori_OPULJP[[#This Row],[STOPA NACIONALNOG SUFINANCIRANJA %]]</f>
        <v>293884.5</v>
      </c>
      <c r="Q3099" s="27">
        <v>1959230</v>
      </c>
      <c r="R3099" s="27">
        <v>0</v>
      </c>
      <c r="S3099" s="27">
        <v>0</v>
      </c>
      <c r="T3099" s="20">
        <f>Ugovori_OPULJP[[#This Row],[Bespovratna sredstva - Ukupno (EU+Nac) HRK
= Ukupna ugovorena vrijednost bespovratnih sredstava]]+Ugovori_OPULJP[[#This Row],[Javni doprinos korisnika - HRK]]+Ugovori_OPULJP[[#This Row],[Privatni doprinos korisnika - HRK]]</f>
        <v>1959230</v>
      </c>
      <c r="U3099" s="17" t="s">
        <v>10098</v>
      </c>
      <c r="V3099" s="17" t="s">
        <v>710</v>
      </c>
      <c r="W3099" s="35" t="s">
        <v>10820</v>
      </c>
      <c r="X3099" s="35" t="s">
        <v>10100</v>
      </c>
      <c r="Y3099" s="11"/>
    </row>
    <row r="3100" spans="1:25" ht="66.75" customHeight="1" x14ac:dyDescent="0.2">
      <c r="A3100" s="33" t="s">
        <v>10821</v>
      </c>
      <c r="B3100" s="34" t="s">
        <v>9914</v>
      </c>
      <c r="C3100" s="35" t="s">
        <v>10095</v>
      </c>
      <c r="D3100" s="35" t="s">
        <v>10771</v>
      </c>
      <c r="E3100" s="17" t="s">
        <v>74</v>
      </c>
      <c r="F3100" s="37" t="s">
        <v>10822</v>
      </c>
      <c r="G3100" s="37" t="s">
        <v>1315</v>
      </c>
      <c r="H3100" s="19">
        <v>43980</v>
      </c>
      <c r="I3100" s="19">
        <v>44710</v>
      </c>
      <c r="J3100" s="19" t="str">
        <f ca="1">IF(Ugovori_OPULJP[[#This Row],[DATUM ZAVRŠETKA OPERACIJE]]&lt;TODAY(),"završen","u provedbi")</f>
        <v>završen</v>
      </c>
      <c r="K3100" s="18" t="s">
        <v>3207</v>
      </c>
      <c r="L3100" s="18" t="s">
        <v>556</v>
      </c>
      <c r="M3100" s="42">
        <v>0.85</v>
      </c>
      <c r="N3100" s="42">
        <v>0.15</v>
      </c>
      <c r="O3100" s="27">
        <f>Ugovori_OPULJP[[#This Row],[Bespovratna sredstva - Ukupno (EU+Nac) HRK
= Ukupna ugovorena vrijednost bespovratnih sredstava]]*Ugovori_OPULJP[[#This Row],[EU STOPA SUFINANCIRANJA %
EU CO-FINANCING RATE %]]</f>
        <v>1616699.9234999998</v>
      </c>
      <c r="P3100" s="27">
        <f>Ugovori_OPULJP[[#This Row],[Bespovratna sredstva - Ukupno (EU+Nac) HRK
= Ukupna ugovorena vrijednost bespovratnih sredstava]]*Ugovori_OPULJP[[#This Row],[STOPA NACIONALNOG SUFINANCIRANJA %]]</f>
        <v>285299.9865</v>
      </c>
      <c r="Q3100" s="27">
        <v>1901999.91</v>
      </c>
      <c r="R3100" s="27">
        <v>0</v>
      </c>
      <c r="S3100" s="27">
        <v>0</v>
      </c>
      <c r="T3100" s="20">
        <f>Ugovori_OPULJP[[#This Row],[Bespovratna sredstva - Ukupno (EU+Nac) HRK
= Ukupna ugovorena vrijednost bespovratnih sredstava]]+Ugovori_OPULJP[[#This Row],[Javni doprinos korisnika - HRK]]+Ugovori_OPULJP[[#This Row],[Privatni doprinos korisnika - HRK]]</f>
        <v>1901999.91</v>
      </c>
      <c r="U3100" s="17" t="s">
        <v>10098</v>
      </c>
      <c r="V3100" s="17" t="s">
        <v>710</v>
      </c>
      <c r="W3100" s="41" t="s">
        <v>10823</v>
      </c>
      <c r="X3100" s="35" t="s">
        <v>10100</v>
      </c>
      <c r="Y3100" s="11"/>
    </row>
    <row r="3101" spans="1:25" ht="66.75" customHeight="1" x14ac:dyDescent="0.2">
      <c r="A3101" s="33" t="s">
        <v>10824</v>
      </c>
      <c r="B3101" s="34" t="s">
        <v>9914</v>
      </c>
      <c r="C3101" s="35" t="s">
        <v>10095</v>
      </c>
      <c r="D3101" s="35" t="s">
        <v>10771</v>
      </c>
      <c r="E3101" s="17" t="s">
        <v>74</v>
      </c>
      <c r="F3101" s="37" t="s">
        <v>10825</v>
      </c>
      <c r="G3101" s="37" t="s">
        <v>10826</v>
      </c>
      <c r="H3101" s="19">
        <v>43980</v>
      </c>
      <c r="I3101" s="19">
        <v>44710</v>
      </c>
      <c r="J3101" s="19" t="str">
        <f ca="1">IF(Ugovori_OPULJP[[#This Row],[DATUM ZAVRŠETKA OPERACIJE]]&lt;TODAY(),"završen","u provedbi")</f>
        <v>završen</v>
      </c>
      <c r="K3101" s="18" t="s">
        <v>320</v>
      </c>
      <c r="L3101" s="18" t="s">
        <v>320</v>
      </c>
      <c r="M3101" s="42">
        <v>0.85</v>
      </c>
      <c r="N3101" s="42">
        <v>0.15</v>
      </c>
      <c r="O3101" s="27">
        <f>Ugovori_OPULJP[[#This Row],[Bespovratna sredstva - Ukupno (EU+Nac) HRK
= Ukupna ugovorena vrijednost bespovratnih sredstava]]*Ugovori_OPULJP[[#This Row],[EU STOPA SUFINANCIRANJA %
EU CO-FINANCING RATE %]]</f>
        <v>1171738.1069999998</v>
      </c>
      <c r="P3101" s="27">
        <f>Ugovori_OPULJP[[#This Row],[Bespovratna sredstva - Ukupno (EU+Nac) HRK
= Ukupna ugovorena vrijednost bespovratnih sredstava]]*Ugovori_OPULJP[[#This Row],[STOPA NACIONALNOG SUFINANCIRANJA %]]</f>
        <v>206777.31299999999</v>
      </c>
      <c r="Q3101" s="27">
        <v>1378515.42</v>
      </c>
      <c r="R3101" s="27">
        <v>0</v>
      </c>
      <c r="S3101" s="27">
        <v>0</v>
      </c>
      <c r="T3101" s="20">
        <f>Ugovori_OPULJP[[#This Row],[Bespovratna sredstva - Ukupno (EU+Nac) HRK
= Ukupna ugovorena vrijednost bespovratnih sredstava]]+Ugovori_OPULJP[[#This Row],[Javni doprinos korisnika - HRK]]+Ugovori_OPULJP[[#This Row],[Privatni doprinos korisnika - HRK]]</f>
        <v>1378515.42</v>
      </c>
      <c r="U3101" s="17" t="s">
        <v>10098</v>
      </c>
      <c r="V3101" s="17" t="s">
        <v>710</v>
      </c>
      <c r="W3101" s="41" t="s">
        <v>10827</v>
      </c>
      <c r="X3101" s="35" t="s">
        <v>10100</v>
      </c>
      <c r="Y3101" s="11"/>
    </row>
    <row r="3102" spans="1:25" ht="66.75" customHeight="1" x14ac:dyDescent="0.2">
      <c r="A3102" s="33" t="s">
        <v>10828</v>
      </c>
      <c r="B3102" s="34" t="s">
        <v>9914</v>
      </c>
      <c r="C3102" s="35" t="s">
        <v>10095</v>
      </c>
      <c r="D3102" s="35" t="s">
        <v>10771</v>
      </c>
      <c r="E3102" s="17" t="s">
        <v>74</v>
      </c>
      <c r="F3102" s="37" t="s">
        <v>12969</v>
      </c>
      <c r="G3102" s="37" t="s">
        <v>8457</v>
      </c>
      <c r="H3102" s="19">
        <v>43980</v>
      </c>
      <c r="I3102" s="19">
        <v>44710</v>
      </c>
      <c r="J3102" s="19" t="str">
        <f ca="1">IF(Ugovori_OPULJP[[#This Row],[DATUM ZAVRŠETKA OPERACIJE]]&lt;TODAY(),"završen","u provedbi")</f>
        <v>završen</v>
      </c>
      <c r="K3102" s="18" t="s">
        <v>152</v>
      </c>
      <c r="L3102" s="18" t="s">
        <v>31</v>
      </c>
      <c r="M3102" s="42">
        <v>0.85</v>
      </c>
      <c r="N3102" s="42">
        <v>0.15</v>
      </c>
      <c r="O3102" s="27">
        <f>Ugovori_OPULJP[[#This Row],[Bespovratna sredstva - Ukupno (EU+Nac) HRK
= Ukupna ugovorena vrijednost bespovratnih sredstava]]*Ugovori_OPULJP[[#This Row],[EU STOPA SUFINANCIRANJA %
EU CO-FINANCING RATE %]]</f>
        <v>1696485.216</v>
      </c>
      <c r="P3102" s="27">
        <f>Ugovori_OPULJP[[#This Row],[Bespovratna sredstva - Ukupno (EU+Nac) HRK
= Ukupna ugovorena vrijednost bespovratnih sredstava]]*Ugovori_OPULJP[[#This Row],[STOPA NACIONALNOG SUFINANCIRANJA %]]</f>
        <v>299379.74400000001</v>
      </c>
      <c r="Q3102" s="27">
        <v>1995864.96</v>
      </c>
      <c r="R3102" s="27">
        <v>0</v>
      </c>
      <c r="S3102" s="27">
        <v>0</v>
      </c>
      <c r="T3102" s="20">
        <f>Ugovori_OPULJP[[#This Row],[Bespovratna sredstva - Ukupno (EU+Nac) HRK
= Ukupna ugovorena vrijednost bespovratnih sredstava]]+Ugovori_OPULJP[[#This Row],[Javni doprinos korisnika - HRK]]+Ugovori_OPULJP[[#This Row],[Privatni doprinos korisnika - HRK]]</f>
        <v>1995864.96</v>
      </c>
      <c r="U3102" s="17" t="s">
        <v>10098</v>
      </c>
      <c r="V3102" s="17" t="s">
        <v>710</v>
      </c>
      <c r="W3102" s="41" t="s">
        <v>10829</v>
      </c>
      <c r="X3102" s="35" t="s">
        <v>10100</v>
      </c>
      <c r="Y3102" s="11"/>
    </row>
    <row r="3103" spans="1:25" ht="66.75" customHeight="1" x14ac:dyDescent="0.2">
      <c r="A3103" s="33" t="s">
        <v>10830</v>
      </c>
      <c r="B3103" s="34" t="s">
        <v>9914</v>
      </c>
      <c r="C3103" s="35" t="s">
        <v>10095</v>
      </c>
      <c r="D3103" s="35" t="s">
        <v>10771</v>
      </c>
      <c r="E3103" s="17" t="s">
        <v>74</v>
      </c>
      <c r="F3103" s="37" t="s">
        <v>12970</v>
      </c>
      <c r="G3103" s="37" t="s">
        <v>10831</v>
      </c>
      <c r="H3103" s="19">
        <v>43983</v>
      </c>
      <c r="I3103" s="19">
        <v>44713</v>
      </c>
      <c r="J3103" s="19" t="str">
        <f ca="1">IF(Ugovori_OPULJP[[#This Row],[DATUM ZAVRŠETKA OPERACIJE]]&lt;TODAY(),"završen","u provedbi")</f>
        <v>završen</v>
      </c>
      <c r="K3103" s="18" t="s">
        <v>320</v>
      </c>
      <c r="L3103" s="18" t="s">
        <v>320</v>
      </c>
      <c r="M3103" s="42">
        <v>0.85</v>
      </c>
      <c r="N3103" s="42">
        <v>0.15</v>
      </c>
      <c r="O3103" s="27">
        <f>Ugovori_OPULJP[[#This Row],[Bespovratna sredstva - Ukupno (EU+Nac) HRK
= Ukupna ugovorena vrijednost bespovratnih sredstava]]*Ugovori_OPULJP[[#This Row],[EU STOPA SUFINANCIRANJA %
EU CO-FINANCING RATE %]]</f>
        <v>1686586.1074999999</v>
      </c>
      <c r="P3103" s="27">
        <f>Ugovori_OPULJP[[#This Row],[Bespovratna sredstva - Ukupno (EU+Nac) HRK
= Ukupna ugovorena vrijednost bespovratnih sredstava]]*Ugovori_OPULJP[[#This Row],[STOPA NACIONALNOG SUFINANCIRANJA %]]</f>
        <v>297632.84249999997</v>
      </c>
      <c r="Q3103" s="27">
        <v>1984218.95</v>
      </c>
      <c r="R3103" s="27">
        <v>0</v>
      </c>
      <c r="S3103" s="27">
        <v>0</v>
      </c>
      <c r="T3103" s="20">
        <f>Ugovori_OPULJP[[#This Row],[Bespovratna sredstva - Ukupno (EU+Nac) HRK
= Ukupna ugovorena vrijednost bespovratnih sredstava]]+Ugovori_OPULJP[[#This Row],[Javni doprinos korisnika - HRK]]+Ugovori_OPULJP[[#This Row],[Privatni doprinos korisnika - HRK]]</f>
        <v>1984218.95</v>
      </c>
      <c r="U3103" s="17" t="s">
        <v>10098</v>
      </c>
      <c r="V3103" s="17" t="s">
        <v>710</v>
      </c>
      <c r="W3103" s="41" t="s">
        <v>10832</v>
      </c>
      <c r="X3103" s="35" t="s">
        <v>10100</v>
      </c>
      <c r="Y3103" s="11"/>
    </row>
    <row r="3104" spans="1:25" ht="66.75" customHeight="1" x14ac:dyDescent="0.2">
      <c r="A3104" s="33" t="s">
        <v>10833</v>
      </c>
      <c r="B3104" s="34" t="s">
        <v>9914</v>
      </c>
      <c r="C3104" s="35" t="s">
        <v>10095</v>
      </c>
      <c r="D3104" s="35" t="s">
        <v>10771</v>
      </c>
      <c r="E3104" s="17" t="s">
        <v>74</v>
      </c>
      <c r="F3104" s="37" t="s">
        <v>10834</v>
      </c>
      <c r="G3104" s="37" t="s">
        <v>10835</v>
      </c>
      <c r="H3104" s="19">
        <v>43980</v>
      </c>
      <c r="I3104" s="19">
        <v>44710</v>
      </c>
      <c r="J3104" s="19" t="str">
        <f ca="1">IF(Ugovori_OPULJP[[#This Row],[DATUM ZAVRŠETKA OPERACIJE]]&lt;TODAY(),"završen","u provedbi")</f>
        <v>završen</v>
      </c>
      <c r="K3104" s="18" t="s">
        <v>107</v>
      </c>
      <c r="L3104" s="18" t="s">
        <v>102</v>
      </c>
      <c r="M3104" s="42">
        <v>0.85</v>
      </c>
      <c r="N3104" s="42">
        <v>0.15</v>
      </c>
      <c r="O3104" s="27">
        <f>Ugovori_OPULJP[[#This Row],[Bespovratna sredstva - Ukupno (EU+Nac) HRK
= Ukupna ugovorena vrijednost bespovratnih sredstava]]*Ugovori_OPULJP[[#This Row],[EU STOPA SUFINANCIRANJA %
EU CO-FINANCING RATE %]]</f>
        <v>1690516.1505</v>
      </c>
      <c r="P3104" s="27">
        <f>Ugovori_OPULJP[[#This Row],[Bespovratna sredstva - Ukupno (EU+Nac) HRK
= Ukupna ugovorena vrijednost bespovratnih sredstava]]*Ugovori_OPULJP[[#This Row],[STOPA NACIONALNOG SUFINANCIRANJA %]]</f>
        <v>298326.37949999998</v>
      </c>
      <c r="Q3104" s="27">
        <v>1988842.53</v>
      </c>
      <c r="R3104" s="27">
        <v>0</v>
      </c>
      <c r="S3104" s="27">
        <v>0</v>
      </c>
      <c r="T3104" s="20">
        <f>Ugovori_OPULJP[[#This Row],[Bespovratna sredstva - Ukupno (EU+Nac) HRK
= Ukupna ugovorena vrijednost bespovratnih sredstava]]+Ugovori_OPULJP[[#This Row],[Javni doprinos korisnika - HRK]]+Ugovori_OPULJP[[#This Row],[Privatni doprinos korisnika - HRK]]</f>
        <v>1988842.53</v>
      </c>
      <c r="U3104" s="17" t="s">
        <v>10098</v>
      </c>
      <c r="V3104" s="17" t="s">
        <v>710</v>
      </c>
      <c r="W3104" s="41" t="s">
        <v>10836</v>
      </c>
      <c r="X3104" s="35" t="s">
        <v>10100</v>
      </c>
      <c r="Y3104" s="11"/>
    </row>
    <row r="3105" spans="1:25" ht="66.75" customHeight="1" x14ac:dyDescent="0.2">
      <c r="A3105" s="33" t="s">
        <v>10837</v>
      </c>
      <c r="B3105" s="34" t="s">
        <v>9914</v>
      </c>
      <c r="C3105" s="35" t="s">
        <v>10095</v>
      </c>
      <c r="D3105" s="35" t="s">
        <v>10771</v>
      </c>
      <c r="E3105" s="17" t="s">
        <v>74</v>
      </c>
      <c r="F3105" s="37" t="s">
        <v>10838</v>
      </c>
      <c r="G3105" s="37" t="s">
        <v>3675</v>
      </c>
      <c r="H3105" s="19">
        <v>43980</v>
      </c>
      <c r="I3105" s="19">
        <v>44710</v>
      </c>
      <c r="J3105" s="19" t="str">
        <f ca="1">IF(Ugovori_OPULJP[[#This Row],[DATUM ZAVRŠETKA OPERACIJE]]&lt;TODAY(),"završen","u provedbi")</f>
        <v>završen</v>
      </c>
      <c r="K3105" s="18" t="s">
        <v>560</v>
      </c>
      <c r="L3105" s="18" t="s">
        <v>560</v>
      </c>
      <c r="M3105" s="42">
        <v>0.85</v>
      </c>
      <c r="N3105" s="42">
        <v>0.15</v>
      </c>
      <c r="O3105" s="27">
        <f>Ugovori_OPULJP[[#This Row],[Bespovratna sredstva - Ukupno (EU+Nac) HRK
= Ukupna ugovorena vrijednost bespovratnih sredstava]]*Ugovori_OPULJP[[#This Row],[EU STOPA SUFINANCIRANJA %
EU CO-FINANCING RATE %]]</f>
        <v>1639462.0055</v>
      </c>
      <c r="P3105" s="27">
        <f>Ugovori_OPULJP[[#This Row],[Bespovratna sredstva - Ukupno (EU+Nac) HRK
= Ukupna ugovorena vrijednost bespovratnih sredstava]]*Ugovori_OPULJP[[#This Row],[STOPA NACIONALNOG SUFINANCIRANJA %]]</f>
        <v>289316.82449999999</v>
      </c>
      <c r="Q3105" s="27">
        <v>1928778.83</v>
      </c>
      <c r="R3105" s="27">
        <v>0</v>
      </c>
      <c r="S3105" s="27">
        <v>0</v>
      </c>
      <c r="T3105" s="20">
        <f>Ugovori_OPULJP[[#This Row],[Bespovratna sredstva - Ukupno (EU+Nac) HRK
= Ukupna ugovorena vrijednost bespovratnih sredstava]]+Ugovori_OPULJP[[#This Row],[Javni doprinos korisnika - HRK]]+Ugovori_OPULJP[[#This Row],[Privatni doprinos korisnika - HRK]]</f>
        <v>1928778.83</v>
      </c>
      <c r="U3105" s="17" t="s">
        <v>10098</v>
      </c>
      <c r="V3105" s="17" t="s">
        <v>710</v>
      </c>
      <c r="W3105" s="41" t="s">
        <v>10839</v>
      </c>
      <c r="X3105" s="35" t="s">
        <v>10100</v>
      </c>
      <c r="Y3105" s="11"/>
    </row>
    <row r="3106" spans="1:25" ht="66.75" customHeight="1" x14ac:dyDescent="0.2">
      <c r="A3106" s="33" t="s">
        <v>10840</v>
      </c>
      <c r="B3106" s="34" t="s">
        <v>9914</v>
      </c>
      <c r="C3106" s="35" t="s">
        <v>10095</v>
      </c>
      <c r="D3106" s="35" t="s">
        <v>10771</v>
      </c>
      <c r="E3106" s="17" t="s">
        <v>74</v>
      </c>
      <c r="F3106" s="37" t="s">
        <v>10841</v>
      </c>
      <c r="G3106" s="23" t="s">
        <v>11753</v>
      </c>
      <c r="H3106" s="19">
        <v>43983</v>
      </c>
      <c r="I3106" s="19">
        <v>44713</v>
      </c>
      <c r="J3106" s="19" t="str">
        <f ca="1">IF(Ugovori_OPULJP[[#This Row],[DATUM ZAVRŠETKA OPERACIJE]]&lt;TODAY(),"završen","u provedbi")</f>
        <v>završen</v>
      </c>
      <c r="K3106" s="18" t="s">
        <v>153</v>
      </c>
      <c r="L3106" s="18" t="s">
        <v>153</v>
      </c>
      <c r="M3106" s="42">
        <v>0.85</v>
      </c>
      <c r="N3106" s="42">
        <v>0.15</v>
      </c>
      <c r="O3106" s="27">
        <f>Ugovori_OPULJP[[#This Row],[Bespovratna sredstva - Ukupno (EU+Nac) HRK
= Ukupna ugovorena vrijednost bespovratnih sredstava]]*Ugovori_OPULJP[[#This Row],[EU STOPA SUFINANCIRANJA %
EU CO-FINANCING RATE %]]</f>
        <v>1692621.0649999999</v>
      </c>
      <c r="P3106" s="27">
        <f>Ugovori_OPULJP[[#This Row],[Bespovratna sredstva - Ukupno (EU+Nac) HRK
= Ukupna ugovorena vrijednost bespovratnih sredstava]]*Ugovori_OPULJP[[#This Row],[STOPA NACIONALNOG SUFINANCIRANJA %]]</f>
        <v>298697.83499999996</v>
      </c>
      <c r="Q3106" s="27">
        <v>1991318.9</v>
      </c>
      <c r="R3106" s="27">
        <v>0</v>
      </c>
      <c r="S3106" s="27">
        <v>0</v>
      </c>
      <c r="T3106" s="20">
        <f>Ugovori_OPULJP[[#This Row],[Bespovratna sredstva - Ukupno (EU+Nac) HRK
= Ukupna ugovorena vrijednost bespovratnih sredstava]]+Ugovori_OPULJP[[#This Row],[Javni doprinos korisnika - HRK]]+Ugovori_OPULJP[[#This Row],[Privatni doprinos korisnika - HRK]]</f>
        <v>1991318.9</v>
      </c>
      <c r="U3106" s="17" t="s">
        <v>10098</v>
      </c>
      <c r="V3106" s="17" t="s">
        <v>710</v>
      </c>
      <c r="W3106" s="41" t="s">
        <v>10842</v>
      </c>
      <c r="X3106" s="35" t="s">
        <v>10100</v>
      </c>
      <c r="Y3106" s="11"/>
    </row>
    <row r="3107" spans="1:25" ht="66.75" customHeight="1" x14ac:dyDescent="0.2">
      <c r="A3107" s="33" t="s">
        <v>10843</v>
      </c>
      <c r="B3107" s="34" t="s">
        <v>9914</v>
      </c>
      <c r="C3107" s="35" t="s">
        <v>10095</v>
      </c>
      <c r="D3107" s="35" t="s">
        <v>10771</v>
      </c>
      <c r="E3107" s="17" t="s">
        <v>74</v>
      </c>
      <c r="F3107" s="37" t="s">
        <v>10844</v>
      </c>
      <c r="G3107" s="37" t="s">
        <v>10845</v>
      </c>
      <c r="H3107" s="19">
        <v>43980</v>
      </c>
      <c r="I3107" s="19">
        <v>44710</v>
      </c>
      <c r="J3107" s="19" t="str">
        <f ca="1">IF(Ugovori_OPULJP[[#This Row],[DATUM ZAVRŠETKA OPERACIJE]]&lt;TODAY(),"završen","u provedbi")</f>
        <v>završen</v>
      </c>
      <c r="K3107" s="18" t="s">
        <v>6805</v>
      </c>
      <c r="L3107" s="18" t="s">
        <v>324</v>
      </c>
      <c r="M3107" s="42">
        <v>0.85</v>
      </c>
      <c r="N3107" s="42">
        <v>0.15</v>
      </c>
      <c r="O3107" s="27">
        <f>Ugovori_OPULJP[[#This Row],[Bespovratna sredstva - Ukupno (EU+Nac) HRK
= Ukupna ugovorena vrijednost bespovratnih sredstava]]*Ugovori_OPULJP[[#This Row],[EU STOPA SUFINANCIRANJA %
EU CO-FINANCING RATE %]]</f>
        <v>1213800.0085</v>
      </c>
      <c r="P3107" s="27">
        <f>Ugovori_OPULJP[[#This Row],[Bespovratna sredstva - Ukupno (EU+Nac) HRK
= Ukupna ugovorena vrijednost bespovratnih sredstava]]*Ugovori_OPULJP[[#This Row],[STOPA NACIONALNOG SUFINANCIRANJA %]]</f>
        <v>214200.00149999998</v>
      </c>
      <c r="Q3107" s="27">
        <v>1428000.01</v>
      </c>
      <c r="R3107" s="27">
        <v>0</v>
      </c>
      <c r="S3107" s="27">
        <v>0</v>
      </c>
      <c r="T3107" s="20">
        <f>Ugovori_OPULJP[[#This Row],[Bespovratna sredstva - Ukupno (EU+Nac) HRK
= Ukupna ugovorena vrijednost bespovratnih sredstava]]+Ugovori_OPULJP[[#This Row],[Javni doprinos korisnika - HRK]]+Ugovori_OPULJP[[#This Row],[Privatni doprinos korisnika - HRK]]</f>
        <v>1428000.01</v>
      </c>
      <c r="U3107" s="17" t="s">
        <v>10098</v>
      </c>
      <c r="V3107" s="17" t="s">
        <v>710</v>
      </c>
      <c r="W3107" s="41" t="s">
        <v>10846</v>
      </c>
      <c r="X3107" s="35" t="s">
        <v>10100</v>
      </c>
      <c r="Y3107" s="11"/>
    </row>
    <row r="3108" spans="1:25" ht="66.75" customHeight="1" x14ac:dyDescent="0.2">
      <c r="A3108" s="33" t="s">
        <v>10847</v>
      </c>
      <c r="B3108" s="34" t="s">
        <v>9914</v>
      </c>
      <c r="C3108" s="35" t="s">
        <v>10095</v>
      </c>
      <c r="D3108" s="35" t="s">
        <v>10771</v>
      </c>
      <c r="E3108" s="17" t="s">
        <v>74</v>
      </c>
      <c r="F3108" s="37" t="s">
        <v>10848</v>
      </c>
      <c r="G3108" s="37" t="s">
        <v>10849</v>
      </c>
      <c r="H3108" s="19">
        <v>43980</v>
      </c>
      <c r="I3108" s="19">
        <v>44710</v>
      </c>
      <c r="J3108" s="19" t="str">
        <f ca="1">IF(Ugovori_OPULJP[[#This Row],[DATUM ZAVRŠETKA OPERACIJE]]&lt;TODAY(),"završen","u provedbi")</f>
        <v>završen</v>
      </c>
      <c r="K3108" s="18" t="s">
        <v>324</v>
      </c>
      <c r="L3108" s="18" t="s">
        <v>324</v>
      </c>
      <c r="M3108" s="42">
        <v>0.85</v>
      </c>
      <c r="N3108" s="42">
        <v>0.15</v>
      </c>
      <c r="O3108" s="27">
        <f>Ugovori_OPULJP[[#This Row],[Bespovratna sredstva - Ukupno (EU+Nac) HRK
= Ukupna ugovorena vrijednost bespovratnih sredstava]]*Ugovori_OPULJP[[#This Row],[EU STOPA SUFINANCIRANJA %
EU CO-FINANCING RATE %]]</f>
        <v>1507730</v>
      </c>
      <c r="P3108" s="27">
        <f>Ugovori_OPULJP[[#This Row],[Bespovratna sredstva - Ukupno (EU+Nac) HRK
= Ukupna ugovorena vrijednost bespovratnih sredstava]]*Ugovori_OPULJP[[#This Row],[STOPA NACIONALNOG SUFINANCIRANJA %]]</f>
        <v>266070</v>
      </c>
      <c r="Q3108" s="27">
        <v>1773800</v>
      </c>
      <c r="R3108" s="27">
        <v>0</v>
      </c>
      <c r="S3108" s="27">
        <v>0</v>
      </c>
      <c r="T3108" s="20">
        <f>Ugovori_OPULJP[[#This Row],[Bespovratna sredstva - Ukupno (EU+Nac) HRK
= Ukupna ugovorena vrijednost bespovratnih sredstava]]+Ugovori_OPULJP[[#This Row],[Javni doprinos korisnika - HRK]]+Ugovori_OPULJP[[#This Row],[Privatni doprinos korisnika - HRK]]</f>
        <v>1773800</v>
      </c>
      <c r="U3108" s="17" t="s">
        <v>10098</v>
      </c>
      <c r="V3108" s="17" t="s">
        <v>710</v>
      </c>
      <c r="W3108" s="41" t="s">
        <v>10850</v>
      </c>
      <c r="X3108" s="35" t="s">
        <v>10100</v>
      </c>
      <c r="Y3108" s="11"/>
    </row>
    <row r="3109" spans="1:25" ht="66.75" customHeight="1" x14ac:dyDescent="0.2">
      <c r="A3109" s="33" t="s">
        <v>10851</v>
      </c>
      <c r="B3109" s="34" t="s">
        <v>9914</v>
      </c>
      <c r="C3109" s="35" t="s">
        <v>10095</v>
      </c>
      <c r="D3109" s="35" t="s">
        <v>10771</v>
      </c>
      <c r="E3109" s="17" t="s">
        <v>74</v>
      </c>
      <c r="F3109" s="37" t="s">
        <v>10852</v>
      </c>
      <c r="G3109" s="37" t="s">
        <v>10853</v>
      </c>
      <c r="H3109" s="19">
        <v>43980</v>
      </c>
      <c r="I3109" s="19">
        <v>44710</v>
      </c>
      <c r="J3109" s="19" t="str">
        <f ca="1">IF(Ugovori_OPULJP[[#This Row],[DATUM ZAVRŠETKA OPERACIJE]]&lt;TODAY(),"završen","u provedbi")</f>
        <v>završen</v>
      </c>
      <c r="K3109" s="18" t="s">
        <v>248</v>
      </c>
      <c r="L3109" s="18" t="s">
        <v>248</v>
      </c>
      <c r="M3109" s="42">
        <v>0.85</v>
      </c>
      <c r="N3109" s="42">
        <v>0.15</v>
      </c>
      <c r="O3109" s="27">
        <f>Ugovori_OPULJP[[#This Row],[Bespovratna sredstva - Ukupno (EU+Nac) HRK
= Ukupna ugovorena vrijednost bespovratnih sredstava]]*Ugovori_OPULJP[[#This Row],[EU STOPA SUFINANCIRANJA %
EU CO-FINANCING RATE %]]</f>
        <v>951782.90150000004</v>
      </c>
      <c r="P3109" s="27">
        <f>Ugovori_OPULJP[[#This Row],[Bespovratna sredstva - Ukupno (EU+Nac) HRK
= Ukupna ugovorena vrijednost bespovratnih sredstava]]*Ugovori_OPULJP[[#This Row],[STOPA NACIONALNOG SUFINANCIRANJA %]]</f>
        <v>167961.68850000002</v>
      </c>
      <c r="Q3109" s="27">
        <v>1119744.5900000001</v>
      </c>
      <c r="R3109" s="27">
        <v>0</v>
      </c>
      <c r="S3109" s="27">
        <v>0</v>
      </c>
      <c r="T3109" s="20">
        <f>Ugovori_OPULJP[[#This Row],[Bespovratna sredstva - Ukupno (EU+Nac) HRK
= Ukupna ugovorena vrijednost bespovratnih sredstava]]+Ugovori_OPULJP[[#This Row],[Javni doprinos korisnika - HRK]]+Ugovori_OPULJP[[#This Row],[Privatni doprinos korisnika - HRK]]</f>
        <v>1119744.5900000001</v>
      </c>
      <c r="U3109" s="17" t="s">
        <v>10098</v>
      </c>
      <c r="V3109" s="17" t="s">
        <v>710</v>
      </c>
      <c r="W3109" s="41" t="s">
        <v>10854</v>
      </c>
      <c r="X3109" s="35" t="s">
        <v>10100</v>
      </c>
      <c r="Y3109" s="11"/>
    </row>
    <row r="3110" spans="1:25" ht="66.75" customHeight="1" x14ac:dyDescent="0.2">
      <c r="A3110" s="33" t="s">
        <v>10855</v>
      </c>
      <c r="B3110" s="34" t="s">
        <v>9914</v>
      </c>
      <c r="C3110" s="35" t="s">
        <v>10095</v>
      </c>
      <c r="D3110" s="35" t="s">
        <v>10771</v>
      </c>
      <c r="E3110" s="17" t="s">
        <v>74</v>
      </c>
      <c r="F3110" s="37" t="s">
        <v>10856</v>
      </c>
      <c r="G3110" s="37" t="s">
        <v>6190</v>
      </c>
      <c r="H3110" s="19">
        <v>44044</v>
      </c>
      <c r="I3110" s="19">
        <v>44774</v>
      </c>
      <c r="J3110" s="19" t="str">
        <f ca="1">IF(Ugovori_OPULJP[[#This Row],[DATUM ZAVRŠETKA OPERACIJE]]&lt;TODAY(),"završen","u provedbi")</f>
        <v>u provedbi</v>
      </c>
      <c r="K3110" s="18" t="s">
        <v>9803</v>
      </c>
      <c r="L3110" s="18" t="s">
        <v>31</v>
      </c>
      <c r="M3110" s="42">
        <v>0.85</v>
      </c>
      <c r="N3110" s="42">
        <v>0.15</v>
      </c>
      <c r="O3110" s="27">
        <f>Ugovori_OPULJP[[#This Row],[Bespovratna sredstva - Ukupno (EU+Nac) HRK
= Ukupna ugovorena vrijednost bespovratnih sredstava]]*Ugovori_OPULJP[[#This Row],[EU STOPA SUFINANCIRANJA %
EU CO-FINANCING RATE %]]</f>
        <v>1690881.9819999998</v>
      </c>
      <c r="P3110" s="27">
        <f>Ugovori_OPULJP[[#This Row],[Bespovratna sredstva - Ukupno (EU+Nac) HRK
= Ukupna ugovorena vrijednost bespovratnih sredstava]]*Ugovori_OPULJP[[#This Row],[STOPA NACIONALNOG SUFINANCIRANJA %]]</f>
        <v>298390.93799999997</v>
      </c>
      <c r="Q3110" s="27">
        <v>1989272.92</v>
      </c>
      <c r="R3110" s="27">
        <v>0</v>
      </c>
      <c r="S3110" s="27">
        <v>0</v>
      </c>
      <c r="T3110" s="20">
        <f>Ugovori_OPULJP[[#This Row],[Bespovratna sredstva - Ukupno (EU+Nac) HRK
= Ukupna ugovorena vrijednost bespovratnih sredstava]]+Ugovori_OPULJP[[#This Row],[Javni doprinos korisnika - HRK]]+Ugovori_OPULJP[[#This Row],[Privatni doprinos korisnika - HRK]]</f>
        <v>1989272.92</v>
      </c>
      <c r="U3110" s="17" t="s">
        <v>10098</v>
      </c>
      <c r="V3110" s="17" t="s">
        <v>710</v>
      </c>
      <c r="W3110" s="41" t="s">
        <v>10857</v>
      </c>
      <c r="X3110" s="35" t="s">
        <v>10100</v>
      </c>
      <c r="Y3110" s="11"/>
    </row>
    <row r="3111" spans="1:25" ht="66.75" customHeight="1" x14ac:dyDescent="0.2">
      <c r="A3111" s="33" t="s">
        <v>10858</v>
      </c>
      <c r="B3111" s="34" t="s">
        <v>9914</v>
      </c>
      <c r="C3111" s="35" t="s">
        <v>10095</v>
      </c>
      <c r="D3111" s="35" t="s">
        <v>10771</v>
      </c>
      <c r="E3111" s="17" t="s">
        <v>74</v>
      </c>
      <c r="F3111" s="37" t="s">
        <v>10859</v>
      </c>
      <c r="G3111" s="37" t="s">
        <v>10860</v>
      </c>
      <c r="H3111" s="19">
        <v>43980</v>
      </c>
      <c r="I3111" s="19">
        <v>44710</v>
      </c>
      <c r="J3111" s="19" t="str">
        <f ca="1">IF(Ugovori_OPULJP[[#This Row],[DATUM ZAVRŠETKA OPERACIJE]]&lt;TODAY(),"završen","u provedbi")</f>
        <v>završen</v>
      </c>
      <c r="K3111" s="18" t="s">
        <v>320</v>
      </c>
      <c r="L3111" s="18" t="s">
        <v>320</v>
      </c>
      <c r="M3111" s="42">
        <v>0.85</v>
      </c>
      <c r="N3111" s="42">
        <v>0.15</v>
      </c>
      <c r="O3111" s="27">
        <f>Ugovori_OPULJP[[#This Row],[Bespovratna sredstva - Ukupno (EU+Nac) HRK
= Ukupna ugovorena vrijednost bespovratnih sredstava]]*Ugovori_OPULJP[[#This Row],[EU STOPA SUFINANCIRANJA %
EU CO-FINANCING RATE %]]</f>
        <v>639030</v>
      </c>
      <c r="P3111" s="27">
        <f>Ugovori_OPULJP[[#This Row],[Bespovratna sredstva - Ukupno (EU+Nac) HRK
= Ukupna ugovorena vrijednost bespovratnih sredstava]]*Ugovori_OPULJP[[#This Row],[STOPA NACIONALNOG SUFINANCIRANJA %]]</f>
        <v>112770</v>
      </c>
      <c r="Q3111" s="27">
        <v>751800</v>
      </c>
      <c r="R3111" s="27">
        <v>0</v>
      </c>
      <c r="S3111" s="27">
        <v>0</v>
      </c>
      <c r="T3111" s="20">
        <f>Ugovori_OPULJP[[#This Row],[Bespovratna sredstva - Ukupno (EU+Nac) HRK
= Ukupna ugovorena vrijednost bespovratnih sredstava]]+Ugovori_OPULJP[[#This Row],[Javni doprinos korisnika - HRK]]+Ugovori_OPULJP[[#This Row],[Privatni doprinos korisnika - HRK]]</f>
        <v>751800</v>
      </c>
      <c r="U3111" s="17" t="s">
        <v>10098</v>
      </c>
      <c r="V3111" s="17" t="s">
        <v>710</v>
      </c>
      <c r="W3111" s="41" t="s">
        <v>10861</v>
      </c>
      <c r="X3111" s="35" t="s">
        <v>10100</v>
      </c>
      <c r="Y3111" s="11"/>
    </row>
    <row r="3112" spans="1:25" ht="66.75" customHeight="1" x14ac:dyDescent="0.2">
      <c r="A3112" s="33" t="s">
        <v>10862</v>
      </c>
      <c r="B3112" s="34" t="s">
        <v>9914</v>
      </c>
      <c r="C3112" s="35" t="s">
        <v>10095</v>
      </c>
      <c r="D3112" s="35" t="s">
        <v>10771</v>
      </c>
      <c r="E3112" s="17" t="s">
        <v>74</v>
      </c>
      <c r="F3112" s="37" t="s">
        <v>10863</v>
      </c>
      <c r="G3112" s="37" t="s">
        <v>10864</v>
      </c>
      <c r="H3112" s="19">
        <v>43980</v>
      </c>
      <c r="I3112" s="19">
        <v>44710</v>
      </c>
      <c r="J3112" s="19" t="str">
        <f ca="1">IF(Ugovori_OPULJP[[#This Row],[DATUM ZAVRŠETKA OPERACIJE]]&lt;TODAY(),"završen","u provedbi")</f>
        <v>završen</v>
      </c>
      <c r="K3112" s="18" t="s">
        <v>97</v>
      </c>
      <c r="L3112" s="18" t="s">
        <v>97</v>
      </c>
      <c r="M3112" s="42">
        <v>0.85</v>
      </c>
      <c r="N3112" s="42">
        <v>0.15</v>
      </c>
      <c r="O3112" s="27">
        <f>Ugovori_OPULJP[[#This Row],[Bespovratna sredstva - Ukupno (EU+Nac) HRK
= Ukupna ugovorena vrijednost bespovratnih sredstava]]*Ugovori_OPULJP[[#This Row],[EU STOPA SUFINANCIRANJA %
EU CO-FINANCING RATE %]]</f>
        <v>1576739.1454999999</v>
      </c>
      <c r="P3112" s="27">
        <f>Ugovori_OPULJP[[#This Row],[Bespovratna sredstva - Ukupno (EU+Nac) HRK
= Ukupna ugovorena vrijednost bespovratnih sredstava]]*Ugovori_OPULJP[[#This Row],[STOPA NACIONALNOG SUFINANCIRANJA %]]</f>
        <v>278248.0845</v>
      </c>
      <c r="Q3112" s="27">
        <v>1854987.23</v>
      </c>
      <c r="R3112" s="27">
        <v>0</v>
      </c>
      <c r="S3112" s="27">
        <v>0</v>
      </c>
      <c r="T3112" s="20">
        <f>Ugovori_OPULJP[[#This Row],[Bespovratna sredstva - Ukupno (EU+Nac) HRK
= Ukupna ugovorena vrijednost bespovratnih sredstava]]+Ugovori_OPULJP[[#This Row],[Javni doprinos korisnika - HRK]]+Ugovori_OPULJP[[#This Row],[Privatni doprinos korisnika - HRK]]</f>
        <v>1854987.23</v>
      </c>
      <c r="U3112" s="17" t="s">
        <v>10098</v>
      </c>
      <c r="V3112" s="17" t="s">
        <v>710</v>
      </c>
      <c r="W3112" s="41" t="s">
        <v>10865</v>
      </c>
      <c r="X3112" s="35" t="s">
        <v>10100</v>
      </c>
      <c r="Y3112" s="11"/>
    </row>
    <row r="3113" spans="1:25" ht="66.75" customHeight="1" x14ac:dyDescent="0.2">
      <c r="A3113" s="33" t="s">
        <v>10866</v>
      </c>
      <c r="B3113" s="34" t="s">
        <v>9914</v>
      </c>
      <c r="C3113" s="35" t="s">
        <v>10095</v>
      </c>
      <c r="D3113" s="35" t="s">
        <v>10771</v>
      </c>
      <c r="E3113" s="17" t="s">
        <v>74</v>
      </c>
      <c r="F3113" s="37" t="s">
        <v>10867</v>
      </c>
      <c r="G3113" s="37" t="s">
        <v>10868</v>
      </c>
      <c r="H3113" s="19">
        <v>43980</v>
      </c>
      <c r="I3113" s="19">
        <v>44710</v>
      </c>
      <c r="J3113" s="19" t="str">
        <f ca="1">IF(Ugovori_OPULJP[[#This Row],[DATUM ZAVRŠETKA OPERACIJE]]&lt;TODAY(),"završen","u provedbi")</f>
        <v>završen</v>
      </c>
      <c r="K3113" s="18" t="s">
        <v>2905</v>
      </c>
      <c r="L3113" s="18" t="s">
        <v>82</v>
      </c>
      <c r="M3113" s="42">
        <v>0.85</v>
      </c>
      <c r="N3113" s="42">
        <v>0.15</v>
      </c>
      <c r="O3113" s="27">
        <f>Ugovori_OPULJP[[#This Row],[Bespovratna sredstva - Ukupno (EU+Nac) HRK
= Ukupna ugovorena vrijednost bespovratnih sredstava]]*Ugovori_OPULJP[[#This Row],[EU STOPA SUFINANCIRANJA %
EU CO-FINANCING RATE %]]</f>
        <v>1448882.8255</v>
      </c>
      <c r="P3113" s="27">
        <f>Ugovori_OPULJP[[#This Row],[Bespovratna sredstva - Ukupno (EU+Nac) HRK
= Ukupna ugovorena vrijednost bespovratnih sredstava]]*Ugovori_OPULJP[[#This Row],[STOPA NACIONALNOG SUFINANCIRANJA %]]</f>
        <v>255685.20449999999</v>
      </c>
      <c r="Q3113" s="27">
        <v>1704568.03</v>
      </c>
      <c r="R3113" s="27">
        <v>0</v>
      </c>
      <c r="S3113" s="27">
        <v>0</v>
      </c>
      <c r="T3113" s="20">
        <f>Ugovori_OPULJP[[#This Row],[Bespovratna sredstva - Ukupno (EU+Nac) HRK
= Ukupna ugovorena vrijednost bespovratnih sredstava]]+Ugovori_OPULJP[[#This Row],[Javni doprinos korisnika - HRK]]+Ugovori_OPULJP[[#This Row],[Privatni doprinos korisnika - HRK]]</f>
        <v>1704568.03</v>
      </c>
      <c r="U3113" s="17" t="s">
        <v>10098</v>
      </c>
      <c r="V3113" s="17" t="s">
        <v>710</v>
      </c>
      <c r="W3113" s="41" t="s">
        <v>10869</v>
      </c>
      <c r="X3113" s="35" t="s">
        <v>10100</v>
      </c>
      <c r="Y3113" s="11"/>
    </row>
    <row r="3114" spans="1:25" ht="66.75" customHeight="1" x14ac:dyDescent="0.2">
      <c r="A3114" s="33" t="s">
        <v>10870</v>
      </c>
      <c r="B3114" s="34" t="s">
        <v>9914</v>
      </c>
      <c r="C3114" s="35" t="s">
        <v>10095</v>
      </c>
      <c r="D3114" s="35" t="s">
        <v>10771</v>
      </c>
      <c r="E3114" s="17" t="s">
        <v>74</v>
      </c>
      <c r="F3114" s="37" t="s">
        <v>10871</v>
      </c>
      <c r="G3114" s="37" t="s">
        <v>10872</v>
      </c>
      <c r="H3114" s="19">
        <v>43980</v>
      </c>
      <c r="I3114" s="19">
        <v>44590</v>
      </c>
      <c r="J3114" s="19" t="str">
        <f ca="1">IF(Ugovori_OPULJP[[#This Row],[DATUM ZAVRŠETKA OPERACIJE]]&lt;TODAY(),"završen","u provedbi")</f>
        <v>završen</v>
      </c>
      <c r="K3114" s="18" t="s">
        <v>31</v>
      </c>
      <c r="L3114" s="18" t="s">
        <v>31</v>
      </c>
      <c r="M3114" s="42">
        <v>0.85</v>
      </c>
      <c r="N3114" s="42">
        <v>0.15</v>
      </c>
      <c r="O3114" s="27">
        <f>Ugovori_OPULJP[[#This Row],[Bespovratna sredstva - Ukupno (EU+Nac) HRK
= Ukupna ugovorena vrijednost bespovratnih sredstava]]*Ugovori_OPULJP[[#This Row],[EU STOPA SUFINANCIRANJA %
EU CO-FINANCING RATE %]]</f>
        <v>1585080.0085</v>
      </c>
      <c r="P3114" s="27">
        <f>Ugovori_OPULJP[[#This Row],[Bespovratna sredstva - Ukupno (EU+Nac) HRK
= Ukupna ugovorena vrijednost bespovratnih sredstava]]*Ugovori_OPULJP[[#This Row],[STOPA NACIONALNOG SUFINANCIRANJA %]]</f>
        <v>279720.00150000001</v>
      </c>
      <c r="Q3114" s="27">
        <v>1864800.01</v>
      </c>
      <c r="R3114" s="27">
        <v>0</v>
      </c>
      <c r="S3114" s="27">
        <v>0</v>
      </c>
      <c r="T3114" s="20">
        <f>Ugovori_OPULJP[[#This Row],[Bespovratna sredstva - Ukupno (EU+Nac) HRK
= Ukupna ugovorena vrijednost bespovratnih sredstava]]+Ugovori_OPULJP[[#This Row],[Javni doprinos korisnika - HRK]]+Ugovori_OPULJP[[#This Row],[Privatni doprinos korisnika - HRK]]</f>
        <v>1864800.01</v>
      </c>
      <c r="U3114" s="17" t="s">
        <v>10098</v>
      </c>
      <c r="V3114" s="17" t="s">
        <v>710</v>
      </c>
      <c r="W3114" s="41" t="s">
        <v>10873</v>
      </c>
      <c r="X3114" s="35" t="s">
        <v>10100</v>
      </c>
      <c r="Y3114" s="11"/>
    </row>
    <row r="3115" spans="1:25" ht="66.75" customHeight="1" x14ac:dyDescent="0.2">
      <c r="A3115" s="33" t="s">
        <v>10874</v>
      </c>
      <c r="B3115" s="34" t="s">
        <v>9914</v>
      </c>
      <c r="C3115" s="35" t="s">
        <v>10095</v>
      </c>
      <c r="D3115" s="35" t="s">
        <v>10771</v>
      </c>
      <c r="E3115" s="17" t="s">
        <v>74</v>
      </c>
      <c r="F3115" s="37" t="s">
        <v>10875</v>
      </c>
      <c r="G3115" s="37" t="s">
        <v>10876</v>
      </c>
      <c r="H3115" s="19">
        <v>44141</v>
      </c>
      <c r="I3115" s="19">
        <v>44871</v>
      </c>
      <c r="J3115" s="19" t="str">
        <f ca="1">IF(Ugovori_OPULJP[[#This Row],[DATUM ZAVRŠETKA OPERACIJE]]&lt;TODAY(),"završen","u provedbi")</f>
        <v>u provedbi</v>
      </c>
      <c r="K3115" s="18" t="s">
        <v>266</v>
      </c>
      <c r="L3115" s="18" t="s">
        <v>266</v>
      </c>
      <c r="M3115" s="42">
        <v>0.85</v>
      </c>
      <c r="N3115" s="42">
        <v>0.15</v>
      </c>
      <c r="O3115" s="27">
        <f>Ugovori_OPULJP[[#This Row],[Bespovratna sredstva - Ukupno (EU+Nac) HRK
= Ukupna ugovorena vrijednost bespovratnih sredstava]]*Ugovori_OPULJP[[#This Row],[EU STOPA SUFINANCIRANJA %
EU CO-FINANCING RATE %]]</f>
        <v>1330482.6109999998</v>
      </c>
      <c r="P3115" s="27">
        <f>Ugovori_OPULJP[[#This Row],[Bespovratna sredstva - Ukupno (EU+Nac) HRK
= Ukupna ugovorena vrijednost bespovratnih sredstava]]*Ugovori_OPULJP[[#This Row],[STOPA NACIONALNOG SUFINANCIRANJA %]]</f>
        <v>234791.04899999997</v>
      </c>
      <c r="Q3115" s="27">
        <v>1565273.66</v>
      </c>
      <c r="R3115" s="27">
        <v>0</v>
      </c>
      <c r="S3115" s="27">
        <v>0</v>
      </c>
      <c r="T3115" s="20">
        <f>Ugovori_OPULJP[[#This Row],[Bespovratna sredstva - Ukupno (EU+Nac) HRK
= Ukupna ugovorena vrijednost bespovratnih sredstava]]+Ugovori_OPULJP[[#This Row],[Javni doprinos korisnika - HRK]]+Ugovori_OPULJP[[#This Row],[Privatni doprinos korisnika - HRK]]</f>
        <v>1565273.66</v>
      </c>
      <c r="U3115" s="17" t="s">
        <v>10098</v>
      </c>
      <c r="V3115" s="17" t="s">
        <v>710</v>
      </c>
      <c r="W3115" s="41" t="s">
        <v>10877</v>
      </c>
      <c r="X3115" s="71" t="s">
        <v>10100</v>
      </c>
      <c r="Y3115" s="11"/>
    </row>
    <row r="3116" spans="1:25" ht="66.75" customHeight="1" x14ac:dyDescent="0.2">
      <c r="A3116" s="33" t="s">
        <v>10878</v>
      </c>
      <c r="B3116" s="34" t="s">
        <v>9914</v>
      </c>
      <c r="C3116" s="35" t="s">
        <v>10095</v>
      </c>
      <c r="D3116" s="35" t="s">
        <v>10771</v>
      </c>
      <c r="E3116" s="17" t="s">
        <v>74</v>
      </c>
      <c r="F3116" s="37" t="s">
        <v>10879</v>
      </c>
      <c r="G3116" s="23" t="s">
        <v>8442</v>
      </c>
      <c r="H3116" s="19">
        <v>44137</v>
      </c>
      <c r="I3116" s="19">
        <v>44867</v>
      </c>
      <c r="J3116" s="19" t="str">
        <f ca="1">IF(Ugovori_OPULJP[[#This Row],[DATUM ZAVRŠETKA OPERACIJE]]&lt;TODAY(),"završen","u provedbi")</f>
        <v>u provedbi</v>
      </c>
      <c r="K3116" s="18" t="s">
        <v>31</v>
      </c>
      <c r="L3116" s="18" t="s">
        <v>31</v>
      </c>
      <c r="M3116" s="42">
        <v>0.85</v>
      </c>
      <c r="N3116" s="42">
        <v>0.15</v>
      </c>
      <c r="O3116" s="27">
        <f>Ugovori_OPULJP[[#This Row],[Bespovratna sredstva - Ukupno (EU+Nac) HRK
= Ukupna ugovorena vrijednost bespovratnih sredstava]]*Ugovori_OPULJP[[#This Row],[EU STOPA SUFINANCIRANJA %
EU CO-FINANCING RATE %]]</f>
        <v>1681496.0865</v>
      </c>
      <c r="P3116" s="27">
        <f>Ugovori_OPULJP[[#This Row],[Bespovratna sredstva - Ukupno (EU+Nac) HRK
= Ukupna ugovorena vrijednost bespovratnih sredstava]]*Ugovori_OPULJP[[#This Row],[STOPA NACIONALNOG SUFINANCIRANJA %]]</f>
        <v>296734.60349999997</v>
      </c>
      <c r="Q3116" s="27">
        <v>1978230.69</v>
      </c>
      <c r="R3116" s="27">
        <v>0</v>
      </c>
      <c r="S3116" s="27">
        <v>0</v>
      </c>
      <c r="T3116" s="20">
        <f>Ugovori_OPULJP[[#This Row],[Bespovratna sredstva - Ukupno (EU+Nac) HRK
= Ukupna ugovorena vrijednost bespovratnih sredstava]]+Ugovori_OPULJP[[#This Row],[Javni doprinos korisnika - HRK]]+Ugovori_OPULJP[[#This Row],[Privatni doprinos korisnika - HRK]]</f>
        <v>1978230.69</v>
      </c>
      <c r="U3116" s="17" t="s">
        <v>10098</v>
      </c>
      <c r="V3116" s="17" t="s">
        <v>710</v>
      </c>
      <c r="W3116" s="41" t="s">
        <v>10880</v>
      </c>
      <c r="X3116" s="35" t="s">
        <v>10100</v>
      </c>
      <c r="Y3116" s="11"/>
    </row>
    <row r="3117" spans="1:25" ht="66.75" customHeight="1" x14ac:dyDescent="0.2">
      <c r="A3117" s="33" t="s">
        <v>10881</v>
      </c>
      <c r="B3117" s="34" t="s">
        <v>9914</v>
      </c>
      <c r="C3117" s="35" t="s">
        <v>10095</v>
      </c>
      <c r="D3117" s="35" t="s">
        <v>10771</v>
      </c>
      <c r="E3117" s="17" t="s">
        <v>74</v>
      </c>
      <c r="F3117" s="37" t="s">
        <v>10882</v>
      </c>
      <c r="G3117" s="37" t="s">
        <v>3695</v>
      </c>
      <c r="H3117" s="19">
        <v>44137</v>
      </c>
      <c r="I3117" s="19">
        <v>44683</v>
      </c>
      <c r="J3117" s="19" t="str">
        <f ca="1">IF(Ugovori_OPULJP[[#This Row],[DATUM ZAVRŠETKA OPERACIJE]]&lt;TODAY(),"završen","u provedbi")</f>
        <v>završen</v>
      </c>
      <c r="K3117" s="18" t="s">
        <v>1768</v>
      </c>
      <c r="L3117" s="18" t="s">
        <v>153</v>
      </c>
      <c r="M3117" s="42">
        <v>0.85</v>
      </c>
      <c r="N3117" s="42">
        <v>0.15</v>
      </c>
      <c r="O3117" s="27">
        <f>Ugovori_OPULJP[[#This Row],[Bespovratna sredstva - Ukupno (EU+Nac) HRK
= Ukupna ugovorena vrijednost bespovratnih sredstava]]*Ugovori_OPULJP[[#This Row],[EU STOPA SUFINANCIRANJA %
EU CO-FINANCING RATE %]]</f>
        <v>1630971.585</v>
      </c>
      <c r="P3117" s="27">
        <f>Ugovori_OPULJP[[#This Row],[Bespovratna sredstva - Ukupno (EU+Nac) HRK
= Ukupna ugovorena vrijednost bespovratnih sredstava]]*Ugovori_OPULJP[[#This Row],[STOPA NACIONALNOG SUFINANCIRANJA %]]</f>
        <v>287818.51500000001</v>
      </c>
      <c r="Q3117" s="27">
        <v>1918790.1</v>
      </c>
      <c r="R3117" s="27">
        <v>0</v>
      </c>
      <c r="S3117" s="27">
        <v>0</v>
      </c>
      <c r="T3117" s="20">
        <f>Ugovori_OPULJP[[#This Row],[Bespovratna sredstva - Ukupno (EU+Nac) HRK
= Ukupna ugovorena vrijednost bespovratnih sredstava]]+Ugovori_OPULJP[[#This Row],[Javni doprinos korisnika - HRK]]+Ugovori_OPULJP[[#This Row],[Privatni doprinos korisnika - HRK]]</f>
        <v>1918790.1</v>
      </c>
      <c r="U3117" s="17" t="s">
        <v>10098</v>
      </c>
      <c r="V3117" s="17" t="s">
        <v>710</v>
      </c>
      <c r="W3117" s="41" t="s">
        <v>10883</v>
      </c>
      <c r="X3117" s="35" t="s">
        <v>10100</v>
      </c>
      <c r="Y3117" s="11"/>
    </row>
    <row r="3118" spans="1:25" ht="66.75" customHeight="1" x14ac:dyDescent="0.2">
      <c r="A3118" s="33" t="s">
        <v>10884</v>
      </c>
      <c r="B3118" s="34" t="s">
        <v>9914</v>
      </c>
      <c r="C3118" s="35" t="s">
        <v>10095</v>
      </c>
      <c r="D3118" s="35" t="s">
        <v>10771</v>
      </c>
      <c r="E3118" s="17" t="s">
        <v>74</v>
      </c>
      <c r="F3118" s="37" t="s">
        <v>10885</v>
      </c>
      <c r="G3118" s="37" t="s">
        <v>10886</v>
      </c>
      <c r="H3118" s="19">
        <v>44144</v>
      </c>
      <c r="I3118" s="19">
        <v>44874</v>
      </c>
      <c r="J3118" s="19" t="str">
        <f ca="1">IF(Ugovori_OPULJP[[#This Row],[DATUM ZAVRŠETKA OPERACIJE]]&lt;TODAY(),"završen","u provedbi")</f>
        <v>u provedbi</v>
      </c>
      <c r="K3118" s="18" t="s">
        <v>209</v>
      </c>
      <c r="L3118" s="18" t="s">
        <v>209</v>
      </c>
      <c r="M3118" s="42">
        <v>0.85</v>
      </c>
      <c r="N3118" s="42">
        <v>0.15</v>
      </c>
      <c r="O3118" s="27">
        <f>Ugovori_OPULJP[[#This Row],[Bespovratna sredstva - Ukupno (EU+Nac) HRK
= Ukupna ugovorena vrijednost bespovratnih sredstava]]*Ugovori_OPULJP[[#This Row],[EU STOPA SUFINANCIRANJA %
EU CO-FINANCING RATE %]]</f>
        <v>1690990.0085</v>
      </c>
      <c r="P3118" s="27">
        <f>Ugovori_OPULJP[[#This Row],[Bespovratna sredstva - Ukupno (EU+Nac) HRK
= Ukupna ugovorena vrijednost bespovratnih sredstava]]*Ugovori_OPULJP[[#This Row],[STOPA NACIONALNOG SUFINANCIRANJA %]]</f>
        <v>298410.00150000001</v>
      </c>
      <c r="Q3118" s="27">
        <v>1989400.01</v>
      </c>
      <c r="R3118" s="27">
        <v>0</v>
      </c>
      <c r="S3118" s="27">
        <v>0</v>
      </c>
      <c r="T3118" s="20">
        <f>Ugovori_OPULJP[[#This Row],[Bespovratna sredstva - Ukupno (EU+Nac) HRK
= Ukupna ugovorena vrijednost bespovratnih sredstava]]+Ugovori_OPULJP[[#This Row],[Javni doprinos korisnika - HRK]]+Ugovori_OPULJP[[#This Row],[Privatni doprinos korisnika - HRK]]</f>
        <v>1989400.01</v>
      </c>
      <c r="U3118" s="17" t="s">
        <v>10098</v>
      </c>
      <c r="V3118" s="17" t="s">
        <v>710</v>
      </c>
      <c r="W3118" s="41" t="s">
        <v>10887</v>
      </c>
      <c r="X3118" s="35" t="s">
        <v>10100</v>
      </c>
      <c r="Y3118" s="11"/>
    </row>
    <row r="3119" spans="1:25" ht="66.75" customHeight="1" x14ac:dyDescent="0.2">
      <c r="A3119" s="33" t="s">
        <v>10888</v>
      </c>
      <c r="B3119" s="34" t="s">
        <v>9914</v>
      </c>
      <c r="C3119" s="35" t="s">
        <v>10095</v>
      </c>
      <c r="D3119" s="35" t="s">
        <v>10771</v>
      </c>
      <c r="E3119" s="17" t="s">
        <v>74</v>
      </c>
      <c r="F3119" s="37" t="s">
        <v>10889</v>
      </c>
      <c r="G3119" s="37" t="s">
        <v>3802</v>
      </c>
      <c r="H3119" s="19">
        <v>44141</v>
      </c>
      <c r="I3119" s="19">
        <v>44871</v>
      </c>
      <c r="J3119" s="19" t="str">
        <f ca="1">IF(Ugovori_OPULJP[[#This Row],[DATUM ZAVRŠETKA OPERACIJE]]&lt;TODAY(),"završen","u provedbi")</f>
        <v>u provedbi</v>
      </c>
      <c r="K3119" s="18" t="s">
        <v>82</v>
      </c>
      <c r="L3119" s="18" t="s">
        <v>82</v>
      </c>
      <c r="M3119" s="42">
        <v>0.85</v>
      </c>
      <c r="N3119" s="42">
        <v>0.15</v>
      </c>
      <c r="O3119" s="27">
        <f>Ugovori_OPULJP[[#This Row],[Bespovratna sredstva - Ukupno (EU+Nac) HRK
= Ukupna ugovorena vrijednost bespovratnih sredstava]]*Ugovori_OPULJP[[#This Row],[EU STOPA SUFINANCIRANJA %
EU CO-FINANCING RATE %]]</f>
        <v>1323264.2239999999</v>
      </c>
      <c r="P3119" s="27">
        <f>Ugovori_OPULJP[[#This Row],[Bespovratna sredstva - Ukupno (EU+Nac) HRK
= Ukupna ugovorena vrijednost bespovratnih sredstava]]*Ugovori_OPULJP[[#This Row],[STOPA NACIONALNOG SUFINANCIRANJA %]]</f>
        <v>233517.21599999999</v>
      </c>
      <c r="Q3119" s="27">
        <v>1556781.44</v>
      </c>
      <c r="R3119" s="27">
        <v>0</v>
      </c>
      <c r="S3119" s="27">
        <v>0</v>
      </c>
      <c r="T3119" s="20">
        <f>Ugovori_OPULJP[[#This Row],[Bespovratna sredstva - Ukupno (EU+Nac) HRK
= Ukupna ugovorena vrijednost bespovratnih sredstava]]+Ugovori_OPULJP[[#This Row],[Javni doprinos korisnika - HRK]]+Ugovori_OPULJP[[#This Row],[Privatni doprinos korisnika - HRK]]</f>
        <v>1556781.44</v>
      </c>
      <c r="U3119" s="17" t="s">
        <v>10098</v>
      </c>
      <c r="V3119" s="17" t="s">
        <v>710</v>
      </c>
      <c r="W3119" s="41" t="s">
        <v>10890</v>
      </c>
      <c r="X3119" s="35" t="s">
        <v>10100</v>
      </c>
      <c r="Y3119" s="11"/>
    </row>
    <row r="3120" spans="1:25" ht="66.75" customHeight="1" x14ac:dyDescent="0.2">
      <c r="A3120" s="33" t="s">
        <v>10891</v>
      </c>
      <c r="B3120" s="34" t="s">
        <v>9914</v>
      </c>
      <c r="C3120" s="35" t="s">
        <v>10095</v>
      </c>
      <c r="D3120" s="35" t="s">
        <v>10771</v>
      </c>
      <c r="E3120" s="17" t="s">
        <v>74</v>
      </c>
      <c r="F3120" s="37" t="s">
        <v>10892</v>
      </c>
      <c r="G3120" s="37" t="s">
        <v>10893</v>
      </c>
      <c r="H3120" s="19">
        <v>44137</v>
      </c>
      <c r="I3120" s="19">
        <v>44867</v>
      </c>
      <c r="J3120" s="19" t="str">
        <f ca="1">IF(Ugovori_OPULJP[[#This Row],[DATUM ZAVRŠETKA OPERACIJE]]&lt;TODAY(),"završen","u provedbi")</f>
        <v>u provedbi</v>
      </c>
      <c r="K3120" s="18" t="s">
        <v>354</v>
      </c>
      <c r="L3120" s="18" t="s">
        <v>31</v>
      </c>
      <c r="M3120" s="42">
        <v>0.85</v>
      </c>
      <c r="N3120" s="42">
        <v>0.15</v>
      </c>
      <c r="O3120" s="27">
        <f>Ugovori_OPULJP[[#This Row],[Bespovratna sredstva - Ukupno (EU+Nac) HRK
= Ukupna ugovorena vrijednost bespovratnih sredstava]]*Ugovori_OPULJP[[#This Row],[EU STOPA SUFINANCIRANJA %
EU CO-FINANCING RATE %]]</f>
        <v>1661240</v>
      </c>
      <c r="P3120" s="27">
        <f>Ugovori_OPULJP[[#This Row],[Bespovratna sredstva - Ukupno (EU+Nac) HRK
= Ukupna ugovorena vrijednost bespovratnih sredstava]]*Ugovori_OPULJP[[#This Row],[STOPA NACIONALNOG SUFINANCIRANJA %]]</f>
        <v>293160</v>
      </c>
      <c r="Q3120" s="27">
        <v>1954400</v>
      </c>
      <c r="R3120" s="27">
        <v>0</v>
      </c>
      <c r="S3120" s="27">
        <v>0</v>
      </c>
      <c r="T3120" s="20">
        <f>Ugovori_OPULJP[[#This Row],[Bespovratna sredstva - Ukupno (EU+Nac) HRK
= Ukupna ugovorena vrijednost bespovratnih sredstava]]+Ugovori_OPULJP[[#This Row],[Javni doprinos korisnika - HRK]]+Ugovori_OPULJP[[#This Row],[Privatni doprinos korisnika - HRK]]</f>
        <v>1954400</v>
      </c>
      <c r="U3120" s="17" t="s">
        <v>10098</v>
      </c>
      <c r="V3120" s="17" t="s">
        <v>710</v>
      </c>
      <c r="W3120" s="41" t="s">
        <v>10894</v>
      </c>
      <c r="X3120" s="35" t="s">
        <v>10100</v>
      </c>
      <c r="Y3120" s="11"/>
    </row>
    <row r="3121" spans="1:25" ht="66.75" customHeight="1" x14ac:dyDescent="0.2">
      <c r="A3121" s="33" t="s">
        <v>10895</v>
      </c>
      <c r="B3121" s="34" t="s">
        <v>9914</v>
      </c>
      <c r="C3121" s="35" t="s">
        <v>10095</v>
      </c>
      <c r="D3121" s="35" t="s">
        <v>10771</v>
      </c>
      <c r="E3121" s="17" t="s">
        <v>74</v>
      </c>
      <c r="F3121" s="37" t="s">
        <v>10896</v>
      </c>
      <c r="G3121" s="37" t="s">
        <v>6451</v>
      </c>
      <c r="H3121" s="19">
        <v>44137</v>
      </c>
      <c r="I3121" s="19">
        <v>44532</v>
      </c>
      <c r="J3121" s="19" t="str">
        <f ca="1">IF(Ugovori_OPULJP[[#This Row],[DATUM ZAVRŠETKA OPERACIJE]]&lt;TODAY(),"završen","u provedbi")</f>
        <v>završen</v>
      </c>
      <c r="K3121" s="18" t="s">
        <v>31</v>
      </c>
      <c r="L3121" s="18" t="s">
        <v>31</v>
      </c>
      <c r="M3121" s="42">
        <v>0.85</v>
      </c>
      <c r="N3121" s="42">
        <v>0.15</v>
      </c>
      <c r="O3121" s="27">
        <f>Ugovori_OPULJP[[#This Row],[Bespovratna sredstva - Ukupno (EU+Nac) HRK
= Ukupna ugovorena vrijednost bespovratnih sredstava]]*Ugovori_OPULJP[[#This Row],[EU STOPA SUFINANCIRANJA %
EU CO-FINANCING RATE %]]</f>
        <v>792693.32299999997</v>
      </c>
      <c r="P3121" s="27">
        <f>Ugovori_OPULJP[[#This Row],[Bespovratna sredstva - Ukupno (EU+Nac) HRK
= Ukupna ugovorena vrijednost bespovratnih sredstava]]*Ugovori_OPULJP[[#This Row],[STOPA NACIONALNOG SUFINANCIRANJA %]]</f>
        <v>139887.057</v>
      </c>
      <c r="Q3121" s="27">
        <v>932580.38</v>
      </c>
      <c r="R3121" s="27">
        <v>0</v>
      </c>
      <c r="S3121" s="27">
        <v>0</v>
      </c>
      <c r="T3121" s="20">
        <f>Ugovori_OPULJP[[#This Row],[Bespovratna sredstva - Ukupno (EU+Nac) HRK
= Ukupna ugovorena vrijednost bespovratnih sredstava]]+Ugovori_OPULJP[[#This Row],[Javni doprinos korisnika - HRK]]+Ugovori_OPULJP[[#This Row],[Privatni doprinos korisnika - HRK]]</f>
        <v>932580.38</v>
      </c>
      <c r="U3121" s="17" t="s">
        <v>10098</v>
      </c>
      <c r="V3121" s="17" t="s">
        <v>710</v>
      </c>
      <c r="W3121" s="41" t="s">
        <v>10897</v>
      </c>
      <c r="X3121" s="35" t="s">
        <v>10100</v>
      </c>
      <c r="Y3121" s="11"/>
    </row>
    <row r="3122" spans="1:25" ht="66.75" customHeight="1" x14ac:dyDescent="0.2">
      <c r="A3122" s="33" t="s">
        <v>10898</v>
      </c>
      <c r="B3122" s="34" t="s">
        <v>9914</v>
      </c>
      <c r="C3122" s="35" t="s">
        <v>10095</v>
      </c>
      <c r="D3122" s="35" t="s">
        <v>10771</v>
      </c>
      <c r="E3122" s="17" t="s">
        <v>74</v>
      </c>
      <c r="F3122" s="37" t="s">
        <v>10899</v>
      </c>
      <c r="G3122" s="37" t="s">
        <v>10900</v>
      </c>
      <c r="H3122" s="19">
        <v>44144</v>
      </c>
      <c r="I3122" s="19">
        <v>44874</v>
      </c>
      <c r="J3122" s="19" t="str">
        <f ca="1">IF(Ugovori_OPULJP[[#This Row],[DATUM ZAVRŠETKA OPERACIJE]]&lt;TODAY(),"završen","u provedbi")</f>
        <v>u provedbi</v>
      </c>
      <c r="K3122" s="18" t="s">
        <v>320</v>
      </c>
      <c r="L3122" s="18" t="s">
        <v>320</v>
      </c>
      <c r="M3122" s="42">
        <v>0.85</v>
      </c>
      <c r="N3122" s="42">
        <v>0.15</v>
      </c>
      <c r="O3122" s="27">
        <f>Ugovori_OPULJP[[#This Row],[Bespovratna sredstva - Ukupno (EU+Nac) HRK
= Ukupna ugovorena vrijednost bespovratnih sredstava]]*Ugovori_OPULJP[[#This Row],[EU STOPA SUFINANCIRANJA %
EU CO-FINANCING RATE %]]</f>
        <v>1177029</v>
      </c>
      <c r="P3122" s="27">
        <f>Ugovori_OPULJP[[#This Row],[Bespovratna sredstva - Ukupno (EU+Nac) HRK
= Ukupna ugovorena vrijednost bespovratnih sredstava]]*Ugovori_OPULJP[[#This Row],[STOPA NACIONALNOG SUFINANCIRANJA %]]</f>
        <v>207711</v>
      </c>
      <c r="Q3122" s="27">
        <v>1384740</v>
      </c>
      <c r="R3122" s="27">
        <v>0</v>
      </c>
      <c r="S3122" s="27">
        <v>0</v>
      </c>
      <c r="T3122" s="20">
        <f>Ugovori_OPULJP[[#This Row],[Bespovratna sredstva - Ukupno (EU+Nac) HRK
= Ukupna ugovorena vrijednost bespovratnih sredstava]]+Ugovori_OPULJP[[#This Row],[Javni doprinos korisnika - HRK]]+Ugovori_OPULJP[[#This Row],[Privatni doprinos korisnika - HRK]]</f>
        <v>1384740</v>
      </c>
      <c r="U3122" s="17" t="s">
        <v>10098</v>
      </c>
      <c r="V3122" s="17" t="s">
        <v>710</v>
      </c>
      <c r="W3122" s="41" t="s">
        <v>10901</v>
      </c>
      <c r="X3122" s="35" t="s">
        <v>10100</v>
      </c>
      <c r="Y3122" s="11"/>
    </row>
    <row r="3123" spans="1:25" ht="66.75" customHeight="1" x14ac:dyDescent="0.2">
      <c r="A3123" s="33" t="s">
        <v>10902</v>
      </c>
      <c r="B3123" s="34" t="s">
        <v>9914</v>
      </c>
      <c r="C3123" s="35" t="s">
        <v>10095</v>
      </c>
      <c r="D3123" s="35" t="s">
        <v>10771</v>
      </c>
      <c r="E3123" s="17" t="s">
        <v>74</v>
      </c>
      <c r="F3123" s="37" t="s">
        <v>10903</v>
      </c>
      <c r="G3123" s="37" t="s">
        <v>10904</v>
      </c>
      <c r="H3123" s="19">
        <v>44137</v>
      </c>
      <c r="I3123" s="19">
        <v>44867</v>
      </c>
      <c r="J3123" s="19" t="str">
        <f ca="1">IF(Ugovori_OPULJP[[#This Row],[DATUM ZAVRŠETKA OPERACIJE]]&lt;TODAY(),"završen","u provedbi")</f>
        <v>u provedbi</v>
      </c>
      <c r="K3123" s="18" t="s">
        <v>209</v>
      </c>
      <c r="L3123" s="18" t="s">
        <v>209</v>
      </c>
      <c r="M3123" s="42">
        <v>0.85</v>
      </c>
      <c r="N3123" s="42">
        <v>0.15</v>
      </c>
      <c r="O3123" s="27">
        <f>Ugovori_OPULJP[[#This Row],[Bespovratna sredstva - Ukupno (EU+Nac) HRK
= Ukupna ugovorena vrijednost bespovratnih sredstava]]*Ugovori_OPULJP[[#This Row],[EU STOPA SUFINANCIRANJA %
EU CO-FINANCING RATE %]]</f>
        <v>1017807</v>
      </c>
      <c r="P3123" s="27">
        <f>Ugovori_OPULJP[[#This Row],[Bespovratna sredstva - Ukupno (EU+Nac) HRK
= Ukupna ugovorena vrijednost bespovratnih sredstava]]*Ugovori_OPULJP[[#This Row],[STOPA NACIONALNOG SUFINANCIRANJA %]]</f>
        <v>179613</v>
      </c>
      <c r="Q3123" s="27">
        <v>1197420</v>
      </c>
      <c r="R3123" s="27">
        <v>0</v>
      </c>
      <c r="S3123" s="27">
        <v>0</v>
      </c>
      <c r="T3123" s="20">
        <f>Ugovori_OPULJP[[#This Row],[Bespovratna sredstva - Ukupno (EU+Nac) HRK
= Ukupna ugovorena vrijednost bespovratnih sredstava]]+Ugovori_OPULJP[[#This Row],[Javni doprinos korisnika - HRK]]+Ugovori_OPULJP[[#This Row],[Privatni doprinos korisnika - HRK]]</f>
        <v>1197420</v>
      </c>
      <c r="U3123" s="17" t="s">
        <v>10098</v>
      </c>
      <c r="V3123" s="17" t="s">
        <v>710</v>
      </c>
      <c r="W3123" s="41" t="s">
        <v>10905</v>
      </c>
      <c r="X3123" s="35" t="s">
        <v>10100</v>
      </c>
      <c r="Y3123" s="11"/>
    </row>
    <row r="3124" spans="1:25" ht="66.75" customHeight="1" x14ac:dyDescent="0.2">
      <c r="A3124" s="33" t="s">
        <v>10906</v>
      </c>
      <c r="B3124" s="34" t="s">
        <v>9914</v>
      </c>
      <c r="C3124" s="35" t="s">
        <v>10095</v>
      </c>
      <c r="D3124" s="35" t="s">
        <v>10771</v>
      </c>
      <c r="E3124" s="17" t="s">
        <v>74</v>
      </c>
      <c r="F3124" s="37" t="s">
        <v>10907</v>
      </c>
      <c r="G3124" s="37" t="s">
        <v>8198</v>
      </c>
      <c r="H3124" s="19">
        <v>44140</v>
      </c>
      <c r="I3124" s="19">
        <v>45051</v>
      </c>
      <c r="J3124" s="19" t="str">
        <f ca="1">IF(Ugovori_OPULJP[[#This Row],[DATUM ZAVRŠETKA OPERACIJE]]&lt;TODAY(),"završen","u provedbi")</f>
        <v>u provedbi</v>
      </c>
      <c r="K3124" s="18" t="s">
        <v>10908</v>
      </c>
      <c r="L3124" s="18" t="s">
        <v>82</v>
      </c>
      <c r="M3124" s="42">
        <v>0.85</v>
      </c>
      <c r="N3124" s="42">
        <v>0.15</v>
      </c>
      <c r="O3124" s="27">
        <f>Ugovori_OPULJP[[#This Row],[Bespovratna sredstva - Ukupno (EU+Nac) HRK
= Ukupna ugovorena vrijednost bespovratnih sredstava]]*Ugovori_OPULJP[[#This Row],[EU STOPA SUFINANCIRANJA %
EU CO-FINANCING RATE %]]</f>
        <v>1670766.63</v>
      </c>
      <c r="P3124" s="27">
        <f>Ugovori_OPULJP[[#This Row],[Bespovratna sredstva - Ukupno (EU+Nac) HRK
= Ukupna ugovorena vrijednost bespovratnih sredstava]]*Ugovori_OPULJP[[#This Row],[STOPA NACIONALNOG SUFINANCIRANJA %]]</f>
        <v>294841.17</v>
      </c>
      <c r="Q3124" s="27">
        <v>1965607.8</v>
      </c>
      <c r="R3124" s="27">
        <v>0</v>
      </c>
      <c r="S3124" s="27">
        <v>0</v>
      </c>
      <c r="T3124" s="20">
        <f>Ugovori_OPULJP[[#This Row],[Bespovratna sredstva - Ukupno (EU+Nac) HRK
= Ukupna ugovorena vrijednost bespovratnih sredstava]]+Ugovori_OPULJP[[#This Row],[Javni doprinos korisnika - HRK]]+Ugovori_OPULJP[[#This Row],[Privatni doprinos korisnika - HRK]]</f>
        <v>1965607.8</v>
      </c>
      <c r="U3124" s="17" t="s">
        <v>10098</v>
      </c>
      <c r="V3124" s="17" t="s">
        <v>710</v>
      </c>
      <c r="W3124" s="41" t="s">
        <v>10909</v>
      </c>
      <c r="X3124" s="35" t="s">
        <v>10100</v>
      </c>
      <c r="Y3124" s="11"/>
    </row>
    <row r="3125" spans="1:25" ht="66.75" customHeight="1" x14ac:dyDescent="0.2">
      <c r="A3125" s="28" t="s">
        <v>10910</v>
      </c>
      <c r="B3125" s="24" t="s">
        <v>9914</v>
      </c>
      <c r="C3125" s="21" t="s">
        <v>10095</v>
      </c>
      <c r="D3125" s="35" t="s">
        <v>10771</v>
      </c>
      <c r="E3125" s="17" t="s">
        <v>74</v>
      </c>
      <c r="F3125" s="23" t="s">
        <v>10911</v>
      </c>
      <c r="G3125" s="23" t="s">
        <v>10912</v>
      </c>
      <c r="H3125" s="29">
        <v>44154</v>
      </c>
      <c r="I3125" s="29">
        <v>44884</v>
      </c>
      <c r="J3125" s="29" t="str">
        <f ca="1">IF(Ugovori_OPULJP[[#This Row],[DATUM ZAVRŠETKA OPERACIJE]]&lt;TODAY(),"završen","u provedbi")</f>
        <v>u provedbi</v>
      </c>
      <c r="K3125" s="43" t="s">
        <v>248</v>
      </c>
      <c r="L3125" s="22" t="s">
        <v>248</v>
      </c>
      <c r="M3125" s="42">
        <v>0.85</v>
      </c>
      <c r="N3125" s="42">
        <v>0.15</v>
      </c>
      <c r="O3125" s="27">
        <f>Ugovori_OPULJP[[#This Row],[Bespovratna sredstva - Ukupno (EU+Nac) HRK
= Ukupna ugovorena vrijednost bespovratnih sredstava]]*Ugovori_OPULJP[[#This Row],[EU STOPA SUFINANCIRANJA %
EU CO-FINANCING RATE %]]</f>
        <v>1549389.52</v>
      </c>
      <c r="P3125" s="27">
        <f>Ugovori_OPULJP[[#This Row],[Bespovratna sredstva - Ukupno (EU+Nac) HRK
= Ukupna ugovorena vrijednost bespovratnih sredstava]]*Ugovori_OPULJP[[#This Row],[STOPA NACIONALNOG SUFINANCIRANJA %]]</f>
        <v>273421.68</v>
      </c>
      <c r="Q3125" s="20">
        <v>1822811.2</v>
      </c>
      <c r="R3125" s="27">
        <v>0</v>
      </c>
      <c r="S3125" s="27">
        <v>0</v>
      </c>
      <c r="T3125" s="20">
        <f>Ugovori_OPULJP[[#This Row],[Bespovratna sredstva - Ukupno (EU+Nac) HRK
= Ukupna ugovorena vrijednost bespovratnih sredstava]]+Ugovori_OPULJP[[#This Row],[Javni doprinos korisnika - HRK]]+Ugovori_OPULJP[[#This Row],[Privatni doprinos korisnika - HRK]]</f>
        <v>1822811.2</v>
      </c>
      <c r="U3125" s="44" t="s">
        <v>10098</v>
      </c>
      <c r="V3125" s="44" t="s">
        <v>710</v>
      </c>
      <c r="W3125" s="30" t="s">
        <v>10913</v>
      </c>
      <c r="X3125" s="35" t="s">
        <v>10100</v>
      </c>
      <c r="Y3125" s="11"/>
    </row>
    <row r="3126" spans="1:25" ht="66.75" customHeight="1" x14ac:dyDescent="0.2">
      <c r="A3126" s="33" t="s">
        <v>10914</v>
      </c>
      <c r="B3126" s="34" t="s">
        <v>9914</v>
      </c>
      <c r="C3126" s="35" t="s">
        <v>10095</v>
      </c>
      <c r="D3126" s="35" t="s">
        <v>10771</v>
      </c>
      <c r="E3126" s="17" t="s">
        <v>74</v>
      </c>
      <c r="F3126" s="37" t="s">
        <v>10915</v>
      </c>
      <c r="G3126" s="37" t="s">
        <v>10916</v>
      </c>
      <c r="H3126" s="19">
        <v>44145</v>
      </c>
      <c r="I3126" s="19">
        <v>44875</v>
      </c>
      <c r="J3126" s="19" t="str">
        <f ca="1">IF(Ugovori_OPULJP[[#This Row],[DATUM ZAVRŠETKA OPERACIJE]]&lt;TODAY(),"završen","u provedbi")</f>
        <v>u provedbi</v>
      </c>
      <c r="K3126" s="18" t="s">
        <v>82</v>
      </c>
      <c r="L3126" s="18" t="s">
        <v>82</v>
      </c>
      <c r="M3126" s="42">
        <v>0.85</v>
      </c>
      <c r="N3126" s="42">
        <v>0.15</v>
      </c>
      <c r="O3126" s="27">
        <f>Ugovori_OPULJP[[#This Row],[Bespovratna sredstva - Ukupno (EU+Nac) HRK
= Ukupna ugovorena vrijednost bespovratnih sredstava]]*Ugovori_OPULJP[[#This Row],[EU STOPA SUFINANCIRANJA %
EU CO-FINANCING RATE %]]</f>
        <v>1619352</v>
      </c>
      <c r="P3126" s="27">
        <f>Ugovori_OPULJP[[#This Row],[Bespovratna sredstva - Ukupno (EU+Nac) HRK
= Ukupna ugovorena vrijednost bespovratnih sredstava]]*Ugovori_OPULJP[[#This Row],[STOPA NACIONALNOG SUFINANCIRANJA %]]</f>
        <v>285768</v>
      </c>
      <c r="Q3126" s="27">
        <v>1905120</v>
      </c>
      <c r="R3126" s="27">
        <v>0</v>
      </c>
      <c r="S3126" s="27">
        <v>0</v>
      </c>
      <c r="T3126" s="20">
        <f>Ugovori_OPULJP[[#This Row],[Bespovratna sredstva - Ukupno (EU+Nac) HRK
= Ukupna ugovorena vrijednost bespovratnih sredstava]]+Ugovori_OPULJP[[#This Row],[Javni doprinos korisnika - HRK]]+Ugovori_OPULJP[[#This Row],[Privatni doprinos korisnika - HRK]]</f>
        <v>1905120</v>
      </c>
      <c r="U3126" s="17" t="s">
        <v>10098</v>
      </c>
      <c r="V3126" s="17" t="s">
        <v>710</v>
      </c>
      <c r="W3126" s="41" t="s">
        <v>10917</v>
      </c>
      <c r="X3126" s="35" t="s">
        <v>10100</v>
      </c>
      <c r="Y3126" s="11"/>
    </row>
    <row r="3127" spans="1:25" ht="66.75" customHeight="1" x14ac:dyDescent="0.2">
      <c r="A3127" s="33" t="s">
        <v>10918</v>
      </c>
      <c r="B3127" s="34" t="s">
        <v>9914</v>
      </c>
      <c r="C3127" s="35" t="s">
        <v>10095</v>
      </c>
      <c r="D3127" s="35" t="s">
        <v>10771</v>
      </c>
      <c r="E3127" s="17" t="s">
        <v>74</v>
      </c>
      <c r="F3127" s="37" t="s">
        <v>10919</v>
      </c>
      <c r="G3127" s="37" t="s">
        <v>10920</v>
      </c>
      <c r="H3127" s="19">
        <v>44146</v>
      </c>
      <c r="I3127" s="19">
        <v>44876</v>
      </c>
      <c r="J3127" s="19" t="str">
        <f ca="1">IF(Ugovori_OPULJP[[#This Row],[DATUM ZAVRŠETKA OPERACIJE]]&lt;TODAY(),"završen","u provedbi")</f>
        <v>u provedbi</v>
      </c>
      <c r="K3127" s="18" t="s">
        <v>320</v>
      </c>
      <c r="L3127" s="18" t="s">
        <v>320</v>
      </c>
      <c r="M3127" s="42">
        <v>0.85</v>
      </c>
      <c r="N3127" s="42">
        <v>0.15</v>
      </c>
      <c r="O3127" s="27">
        <f>Ugovori_OPULJP[[#This Row],[Bespovratna sredstva - Ukupno (EU+Nac) HRK
= Ukupna ugovorena vrijednost bespovratnih sredstava]]*Ugovori_OPULJP[[#This Row],[EU STOPA SUFINANCIRANJA %
EU CO-FINANCING RATE %]]</f>
        <v>1387539.7534999999</v>
      </c>
      <c r="P3127" s="27">
        <f>Ugovori_OPULJP[[#This Row],[Bespovratna sredstva - Ukupno (EU+Nac) HRK
= Ukupna ugovorena vrijednost bespovratnih sredstava]]*Ugovori_OPULJP[[#This Row],[STOPA NACIONALNOG SUFINANCIRANJA %]]</f>
        <v>244859.95649999997</v>
      </c>
      <c r="Q3127" s="27">
        <v>1632399.71</v>
      </c>
      <c r="R3127" s="27">
        <v>0</v>
      </c>
      <c r="S3127" s="27">
        <v>0</v>
      </c>
      <c r="T3127" s="20">
        <f>Ugovori_OPULJP[[#This Row],[Bespovratna sredstva - Ukupno (EU+Nac) HRK
= Ukupna ugovorena vrijednost bespovratnih sredstava]]+Ugovori_OPULJP[[#This Row],[Javni doprinos korisnika - HRK]]+Ugovori_OPULJP[[#This Row],[Privatni doprinos korisnika - HRK]]</f>
        <v>1632399.71</v>
      </c>
      <c r="U3127" s="17" t="s">
        <v>10098</v>
      </c>
      <c r="V3127" s="17" t="s">
        <v>710</v>
      </c>
      <c r="W3127" s="41" t="s">
        <v>10921</v>
      </c>
      <c r="X3127" s="35" t="s">
        <v>10100</v>
      </c>
      <c r="Y3127" s="11"/>
    </row>
    <row r="3128" spans="1:25" ht="66.75" customHeight="1" x14ac:dyDescent="0.2">
      <c r="A3128" s="33" t="s">
        <v>10922</v>
      </c>
      <c r="B3128" s="34" t="s">
        <v>9914</v>
      </c>
      <c r="C3128" s="35" t="s">
        <v>10095</v>
      </c>
      <c r="D3128" s="35" t="s">
        <v>10771</v>
      </c>
      <c r="E3128" s="17" t="s">
        <v>74</v>
      </c>
      <c r="F3128" s="37" t="s">
        <v>10923</v>
      </c>
      <c r="G3128" s="37" t="s">
        <v>10924</v>
      </c>
      <c r="H3128" s="19">
        <v>44146</v>
      </c>
      <c r="I3128" s="19">
        <v>44876</v>
      </c>
      <c r="J3128" s="19" t="str">
        <f ca="1">IF(Ugovori_OPULJP[[#This Row],[DATUM ZAVRŠETKA OPERACIJE]]&lt;TODAY(),"završen","u provedbi")</f>
        <v>u provedbi</v>
      </c>
      <c r="K3128" s="18" t="s">
        <v>82</v>
      </c>
      <c r="L3128" s="18" t="s">
        <v>82</v>
      </c>
      <c r="M3128" s="42">
        <v>0.85</v>
      </c>
      <c r="N3128" s="42">
        <v>0.15</v>
      </c>
      <c r="O3128" s="27">
        <f>Ugovori_OPULJP[[#This Row],[Bespovratna sredstva - Ukupno (EU+Nac) HRK
= Ukupna ugovorena vrijednost bespovratnih sredstava]]*Ugovori_OPULJP[[#This Row],[EU STOPA SUFINANCIRANJA %
EU CO-FINANCING RATE %]]</f>
        <v>1699429.48</v>
      </c>
      <c r="P3128" s="27">
        <f>Ugovori_OPULJP[[#This Row],[Bespovratna sredstva - Ukupno (EU+Nac) HRK
= Ukupna ugovorena vrijednost bespovratnih sredstava]]*Ugovori_OPULJP[[#This Row],[STOPA NACIONALNOG SUFINANCIRANJA %]]</f>
        <v>299899.32</v>
      </c>
      <c r="Q3128" s="27">
        <v>1999328.8</v>
      </c>
      <c r="R3128" s="27">
        <v>0</v>
      </c>
      <c r="S3128" s="27">
        <v>0</v>
      </c>
      <c r="T3128" s="20">
        <f>Ugovori_OPULJP[[#This Row],[Bespovratna sredstva - Ukupno (EU+Nac) HRK
= Ukupna ugovorena vrijednost bespovratnih sredstava]]+Ugovori_OPULJP[[#This Row],[Javni doprinos korisnika - HRK]]+Ugovori_OPULJP[[#This Row],[Privatni doprinos korisnika - HRK]]</f>
        <v>1999328.8</v>
      </c>
      <c r="U3128" s="17" t="s">
        <v>10098</v>
      </c>
      <c r="V3128" s="17" t="s">
        <v>710</v>
      </c>
      <c r="W3128" s="41" t="s">
        <v>10820</v>
      </c>
      <c r="X3128" s="35" t="s">
        <v>10100</v>
      </c>
      <c r="Y3128" s="11"/>
    </row>
    <row r="3129" spans="1:25" ht="66.75" customHeight="1" x14ac:dyDescent="0.2">
      <c r="A3129" s="33" t="s">
        <v>10925</v>
      </c>
      <c r="B3129" s="34" t="s">
        <v>9914</v>
      </c>
      <c r="C3129" s="35" t="s">
        <v>10095</v>
      </c>
      <c r="D3129" s="35" t="s">
        <v>10771</v>
      </c>
      <c r="E3129" s="17" t="s">
        <v>74</v>
      </c>
      <c r="F3129" s="37" t="s">
        <v>10926</v>
      </c>
      <c r="G3129" s="37" t="s">
        <v>1796</v>
      </c>
      <c r="H3129" s="19">
        <v>44144</v>
      </c>
      <c r="I3129" s="19">
        <v>44874</v>
      </c>
      <c r="J3129" s="19" t="str">
        <f ca="1">IF(Ugovori_OPULJP[[#This Row],[DATUM ZAVRŠETKA OPERACIJE]]&lt;TODAY(),"završen","u provedbi")</f>
        <v>u provedbi</v>
      </c>
      <c r="K3129" s="18" t="s">
        <v>153</v>
      </c>
      <c r="L3129" s="18" t="s">
        <v>153</v>
      </c>
      <c r="M3129" s="42">
        <v>0.85</v>
      </c>
      <c r="N3129" s="42">
        <v>0.15</v>
      </c>
      <c r="O3129" s="27">
        <f>Ugovori_OPULJP[[#This Row],[Bespovratna sredstva - Ukupno (EU+Nac) HRK
= Ukupna ugovorena vrijednost bespovratnih sredstava]]*Ugovori_OPULJP[[#This Row],[EU STOPA SUFINANCIRANJA %
EU CO-FINANCING RATE %]]</f>
        <v>1691157.3564999998</v>
      </c>
      <c r="P3129" s="27">
        <f>Ugovori_OPULJP[[#This Row],[Bespovratna sredstva - Ukupno (EU+Nac) HRK
= Ukupna ugovorena vrijednost bespovratnih sredstava]]*Ugovori_OPULJP[[#This Row],[STOPA NACIONALNOG SUFINANCIRANJA %]]</f>
        <v>298439.53349999996</v>
      </c>
      <c r="Q3129" s="27">
        <v>1989596.89</v>
      </c>
      <c r="R3129" s="27">
        <v>0</v>
      </c>
      <c r="S3129" s="27">
        <v>0</v>
      </c>
      <c r="T3129" s="20">
        <f>Ugovori_OPULJP[[#This Row],[Bespovratna sredstva - Ukupno (EU+Nac) HRK
= Ukupna ugovorena vrijednost bespovratnih sredstava]]+Ugovori_OPULJP[[#This Row],[Javni doprinos korisnika - HRK]]+Ugovori_OPULJP[[#This Row],[Privatni doprinos korisnika - HRK]]</f>
        <v>1989596.89</v>
      </c>
      <c r="U3129" s="17" t="s">
        <v>10098</v>
      </c>
      <c r="V3129" s="17" t="s">
        <v>710</v>
      </c>
      <c r="W3129" s="41" t="s">
        <v>10927</v>
      </c>
      <c r="X3129" s="35" t="s">
        <v>10100</v>
      </c>
      <c r="Y3129" s="11"/>
    </row>
    <row r="3130" spans="1:25" ht="66.75" customHeight="1" x14ac:dyDescent="0.2">
      <c r="A3130" s="33" t="s">
        <v>10928</v>
      </c>
      <c r="B3130" s="34" t="s">
        <v>9914</v>
      </c>
      <c r="C3130" s="35" t="s">
        <v>10095</v>
      </c>
      <c r="D3130" s="35" t="s">
        <v>10771</v>
      </c>
      <c r="E3130" s="17" t="s">
        <v>74</v>
      </c>
      <c r="F3130" s="37" t="s">
        <v>10929</v>
      </c>
      <c r="G3130" s="37" t="s">
        <v>765</v>
      </c>
      <c r="H3130" s="19">
        <v>44145</v>
      </c>
      <c r="I3130" s="19">
        <v>44875</v>
      </c>
      <c r="J3130" s="19" t="str">
        <f ca="1">IF(Ugovori_OPULJP[[#This Row],[DATUM ZAVRŠETKA OPERACIJE]]&lt;TODAY(),"završen","u provedbi")</f>
        <v>u provedbi</v>
      </c>
      <c r="K3130" s="18" t="s">
        <v>97</v>
      </c>
      <c r="L3130" s="18" t="s">
        <v>97</v>
      </c>
      <c r="M3130" s="42">
        <v>0.85</v>
      </c>
      <c r="N3130" s="42">
        <v>0.15</v>
      </c>
      <c r="O3130" s="27">
        <f>Ugovori_OPULJP[[#This Row],[Bespovratna sredstva - Ukupno (EU+Nac) HRK
= Ukupna ugovorena vrijednost bespovratnih sredstava]]*Ugovori_OPULJP[[#This Row],[EU STOPA SUFINANCIRANJA %
EU CO-FINANCING RATE %]]</f>
        <v>1114840.9175</v>
      </c>
      <c r="P3130" s="27">
        <f>Ugovori_OPULJP[[#This Row],[Bespovratna sredstva - Ukupno (EU+Nac) HRK
= Ukupna ugovorena vrijednost bespovratnih sredstava]]*Ugovori_OPULJP[[#This Row],[STOPA NACIONALNOG SUFINANCIRANJA %]]</f>
        <v>196736.63250000001</v>
      </c>
      <c r="Q3130" s="27">
        <v>1311577.55</v>
      </c>
      <c r="R3130" s="27">
        <v>0</v>
      </c>
      <c r="S3130" s="27">
        <v>0</v>
      </c>
      <c r="T3130" s="20">
        <f>Ugovori_OPULJP[[#This Row],[Bespovratna sredstva - Ukupno (EU+Nac) HRK
= Ukupna ugovorena vrijednost bespovratnih sredstava]]+Ugovori_OPULJP[[#This Row],[Javni doprinos korisnika - HRK]]+Ugovori_OPULJP[[#This Row],[Privatni doprinos korisnika - HRK]]</f>
        <v>1311577.55</v>
      </c>
      <c r="U3130" s="17" t="s">
        <v>10098</v>
      </c>
      <c r="V3130" s="17" t="s">
        <v>710</v>
      </c>
      <c r="W3130" s="41" t="s">
        <v>10930</v>
      </c>
      <c r="X3130" s="35" t="s">
        <v>10100</v>
      </c>
      <c r="Y3130" s="11"/>
    </row>
    <row r="3131" spans="1:25" ht="66.75" customHeight="1" x14ac:dyDescent="0.2">
      <c r="A3131" s="33" t="s">
        <v>10931</v>
      </c>
      <c r="B3131" s="34" t="s">
        <v>9914</v>
      </c>
      <c r="C3131" s="35" t="s">
        <v>10095</v>
      </c>
      <c r="D3131" s="35" t="s">
        <v>10771</v>
      </c>
      <c r="E3131" s="17" t="s">
        <v>74</v>
      </c>
      <c r="F3131" s="37" t="s">
        <v>10932</v>
      </c>
      <c r="G3131" s="37" t="s">
        <v>456</v>
      </c>
      <c r="H3131" s="19">
        <v>44137</v>
      </c>
      <c r="I3131" s="19">
        <v>44867</v>
      </c>
      <c r="J3131" s="19" t="str">
        <f ca="1">IF(Ugovori_OPULJP[[#This Row],[DATUM ZAVRŠETKA OPERACIJE]]&lt;TODAY(),"završen","u provedbi")</f>
        <v>u provedbi</v>
      </c>
      <c r="K3131" s="18" t="s">
        <v>184</v>
      </c>
      <c r="L3131" s="18" t="s">
        <v>184</v>
      </c>
      <c r="M3131" s="42">
        <v>0.85</v>
      </c>
      <c r="N3131" s="42">
        <v>0.15</v>
      </c>
      <c r="O3131" s="27">
        <f>Ugovori_OPULJP[[#This Row],[Bespovratna sredstva - Ukupno (EU+Nac) HRK
= Ukupna ugovorena vrijednost bespovratnih sredstava]]*Ugovori_OPULJP[[#This Row],[EU STOPA SUFINANCIRANJA %
EU CO-FINANCING RATE %]]</f>
        <v>1695628.5944999999</v>
      </c>
      <c r="P3131" s="27">
        <f>Ugovori_OPULJP[[#This Row],[Bespovratna sredstva - Ukupno (EU+Nac) HRK
= Ukupna ugovorena vrijednost bespovratnih sredstava]]*Ugovori_OPULJP[[#This Row],[STOPA NACIONALNOG SUFINANCIRANJA %]]</f>
        <v>299228.57549999998</v>
      </c>
      <c r="Q3131" s="27">
        <v>1994857.17</v>
      </c>
      <c r="R3131" s="27">
        <v>0</v>
      </c>
      <c r="S3131" s="27">
        <v>0</v>
      </c>
      <c r="T3131" s="20">
        <f>Ugovori_OPULJP[[#This Row],[Bespovratna sredstva - Ukupno (EU+Nac) HRK
= Ukupna ugovorena vrijednost bespovratnih sredstava]]+Ugovori_OPULJP[[#This Row],[Javni doprinos korisnika - HRK]]+Ugovori_OPULJP[[#This Row],[Privatni doprinos korisnika - HRK]]</f>
        <v>1994857.17</v>
      </c>
      <c r="U3131" s="17" t="s">
        <v>10098</v>
      </c>
      <c r="V3131" s="17" t="s">
        <v>710</v>
      </c>
      <c r="W3131" s="41" t="s">
        <v>10933</v>
      </c>
      <c r="X3131" s="35" t="s">
        <v>10100</v>
      </c>
      <c r="Y3131" s="11"/>
    </row>
    <row r="3132" spans="1:25" ht="66.75" customHeight="1" x14ac:dyDescent="0.2">
      <c r="A3132" s="33" t="s">
        <v>10934</v>
      </c>
      <c r="B3132" s="34" t="s">
        <v>9914</v>
      </c>
      <c r="C3132" s="35" t="s">
        <v>10095</v>
      </c>
      <c r="D3132" s="35" t="s">
        <v>10771</v>
      </c>
      <c r="E3132" s="17" t="s">
        <v>74</v>
      </c>
      <c r="F3132" s="37" t="s">
        <v>10935</v>
      </c>
      <c r="G3132" s="37" t="s">
        <v>10936</v>
      </c>
      <c r="H3132" s="19">
        <v>44137</v>
      </c>
      <c r="I3132" s="19">
        <v>44867</v>
      </c>
      <c r="J3132" s="19" t="str">
        <f ca="1">IF(Ugovori_OPULJP[[#This Row],[DATUM ZAVRŠETKA OPERACIJE]]&lt;TODAY(),"završen","u provedbi")</f>
        <v>u provedbi</v>
      </c>
      <c r="K3132" s="18" t="s">
        <v>324</v>
      </c>
      <c r="L3132" s="18" t="s">
        <v>324</v>
      </c>
      <c r="M3132" s="42">
        <v>0.85</v>
      </c>
      <c r="N3132" s="42">
        <v>0.15</v>
      </c>
      <c r="O3132" s="27">
        <f>Ugovori_OPULJP[[#This Row],[Bespovratna sredstva - Ukupno (EU+Nac) HRK
= Ukupna ugovorena vrijednost bespovratnih sredstava]]*Ugovori_OPULJP[[#This Row],[EU STOPA SUFINANCIRANJA %
EU CO-FINANCING RATE %]]</f>
        <v>1512228.3020000001</v>
      </c>
      <c r="P3132" s="27">
        <f>Ugovori_OPULJP[[#This Row],[Bespovratna sredstva - Ukupno (EU+Nac) HRK
= Ukupna ugovorena vrijednost bespovratnih sredstava]]*Ugovori_OPULJP[[#This Row],[STOPA NACIONALNOG SUFINANCIRANJA %]]</f>
        <v>266863.81800000003</v>
      </c>
      <c r="Q3132" s="27">
        <v>1779092.12</v>
      </c>
      <c r="R3132" s="27">
        <v>0</v>
      </c>
      <c r="S3132" s="27">
        <v>0</v>
      </c>
      <c r="T3132" s="20">
        <f>Ugovori_OPULJP[[#This Row],[Bespovratna sredstva - Ukupno (EU+Nac) HRK
= Ukupna ugovorena vrijednost bespovratnih sredstava]]+Ugovori_OPULJP[[#This Row],[Javni doprinos korisnika - HRK]]+Ugovori_OPULJP[[#This Row],[Privatni doprinos korisnika - HRK]]</f>
        <v>1779092.12</v>
      </c>
      <c r="U3132" s="17" t="s">
        <v>10098</v>
      </c>
      <c r="V3132" s="17" t="s">
        <v>710</v>
      </c>
      <c r="W3132" s="41" t="s">
        <v>10937</v>
      </c>
      <c r="X3132" s="35" t="s">
        <v>10100</v>
      </c>
      <c r="Y3132" s="11"/>
    </row>
    <row r="3133" spans="1:25" ht="66.75" customHeight="1" x14ac:dyDescent="0.2">
      <c r="A3133" s="33" t="s">
        <v>10938</v>
      </c>
      <c r="B3133" s="34" t="s">
        <v>9914</v>
      </c>
      <c r="C3133" s="35" t="s">
        <v>10095</v>
      </c>
      <c r="D3133" s="35" t="s">
        <v>10771</v>
      </c>
      <c r="E3133" s="17" t="s">
        <v>74</v>
      </c>
      <c r="F3133" s="37" t="s">
        <v>10939</v>
      </c>
      <c r="G3133" s="37" t="s">
        <v>749</v>
      </c>
      <c r="H3133" s="19">
        <v>44146</v>
      </c>
      <c r="I3133" s="19">
        <v>44876</v>
      </c>
      <c r="J3133" s="19" t="str">
        <f ca="1">IF(Ugovori_OPULJP[[#This Row],[DATUM ZAVRŠETKA OPERACIJE]]&lt;TODAY(),"završen","u provedbi")</f>
        <v>u provedbi</v>
      </c>
      <c r="K3133" s="18" t="s">
        <v>198</v>
      </c>
      <c r="L3133" s="18" t="s">
        <v>198</v>
      </c>
      <c r="M3133" s="42">
        <v>0.85</v>
      </c>
      <c r="N3133" s="42">
        <v>0.15</v>
      </c>
      <c r="O3133" s="27">
        <f>Ugovori_OPULJP[[#This Row],[Bespovratna sredstva - Ukupno (EU+Nac) HRK
= Ukupna ugovorena vrijednost bespovratnih sredstava]]*Ugovori_OPULJP[[#This Row],[EU STOPA SUFINANCIRANJA %
EU CO-FINANCING RATE %]]</f>
        <v>1696972.8354999998</v>
      </c>
      <c r="P3133" s="27">
        <f>Ugovori_OPULJP[[#This Row],[Bespovratna sredstva - Ukupno (EU+Nac) HRK
= Ukupna ugovorena vrijednost bespovratnih sredstava]]*Ugovori_OPULJP[[#This Row],[STOPA NACIONALNOG SUFINANCIRANJA %]]</f>
        <v>299465.79449999996</v>
      </c>
      <c r="Q3133" s="27">
        <v>1996438.63</v>
      </c>
      <c r="R3133" s="27">
        <v>0</v>
      </c>
      <c r="S3133" s="27">
        <v>0</v>
      </c>
      <c r="T3133" s="20">
        <f>Ugovori_OPULJP[[#This Row],[Bespovratna sredstva - Ukupno (EU+Nac) HRK
= Ukupna ugovorena vrijednost bespovratnih sredstava]]+Ugovori_OPULJP[[#This Row],[Javni doprinos korisnika - HRK]]+Ugovori_OPULJP[[#This Row],[Privatni doprinos korisnika - HRK]]</f>
        <v>1996438.63</v>
      </c>
      <c r="U3133" s="17" t="s">
        <v>10098</v>
      </c>
      <c r="V3133" s="17" t="s">
        <v>710</v>
      </c>
      <c r="W3133" s="41" t="s">
        <v>10940</v>
      </c>
      <c r="X3133" s="35" t="s">
        <v>10100</v>
      </c>
      <c r="Y3133" s="11"/>
    </row>
    <row r="3134" spans="1:25" ht="66.75" customHeight="1" x14ac:dyDescent="0.2">
      <c r="A3134" s="33" t="s">
        <v>10941</v>
      </c>
      <c r="B3134" s="34" t="s">
        <v>9914</v>
      </c>
      <c r="C3134" s="35" t="s">
        <v>10095</v>
      </c>
      <c r="D3134" s="35" t="s">
        <v>10771</v>
      </c>
      <c r="E3134" s="17" t="s">
        <v>74</v>
      </c>
      <c r="F3134" s="37" t="s">
        <v>10942</v>
      </c>
      <c r="G3134" s="37" t="s">
        <v>1764</v>
      </c>
      <c r="H3134" s="19">
        <v>44138</v>
      </c>
      <c r="I3134" s="19">
        <v>44868</v>
      </c>
      <c r="J3134" s="19" t="str">
        <f ca="1">IF(Ugovori_OPULJP[[#This Row],[DATUM ZAVRŠETKA OPERACIJE]]&lt;TODAY(),"završen","u provedbi")</f>
        <v>u provedbi</v>
      </c>
      <c r="K3134" s="18" t="s">
        <v>266</v>
      </c>
      <c r="L3134" s="18" t="s">
        <v>266</v>
      </c>
      <c r="M3134" s="42">
        <v>0.85</v>
      </c>
      <c r="N3134" s="42">
        <v>0.15</v>
      </c>
      <c r="O3134" s="27">
        <f>Ugovori_OPULJP[[#This Row],[Bespovratna sredstva - Ukupno (EU+Nac) HRK
= Ukupna ugovorena vrijednost bespovratnih sredstava]]*Ugovori_OPULJP[[#This Row],[EU STOPA SUFINANCIRANJA %
EU CO-FINANCING RATE %]]</f>
        <v>1691914.7489999998</v>
      </c>
      <c r="P3134" s="27">
        <f>Ugovori_OPULJP[[#This Row],[Bespovratna sredstva - Ukupno (EU+Nac) HRK
= Ukupna ugovorena vrijednost bespovratnih sredstava]]*Ugovori_OPULJP[[#This Row],[STOPA NACIONALNOG SUFINANCIRANJA %]]</f>
        <v>298573.19099999999</v>
      </c>
      <c r="Q3134" s="27">
        <v>1990487.94</v>
      </c>
      <c r="R3134" s="27">
        <v>0</v>
      </c>
      <c r="S3134" s="27">
        <v>0</v>
      </c>
      <c r="T3134" s="20">
        <f>Ugovori_OPULJP[[#This Row],[Bespovratna sredstva - Ukupno (EU+Nac) HRK
= Ukupna ugovorena vrijednost bespovratnih sredstava]]+Ugovori_OPULJP[[#This Row],[Javni doprinos korisnika - HRK]]+Ugovori_OPULJP[[#This Row],[Privatni doprinos korisnika - HRK]]</f>
        <v>1990487.94</v>
      </c>
      <c r="U3134" s="17" t="s">
        <v>10098</v>
      </c>
      <c r="V3134" s="17" t="s">
        <v>710</v>
      </c>
      <c r="W3134" s="41" t="s">
        <v>10943</v>
      </c>
      <c r="X3134" s="35" t="s">
        <v>10100</v>
      </c>
      <c r="Y3134" s="11"/>
    </row>
    <row r="3135" spans="1:25" ht="66.75" customHeight="1" x14ac:dyDescent="0.2">
      <c r="A3135" s="33" t="s">
        <v>10944</v>
      </c>
      <c r="B3135" s="34" t="s">
        <v>9914</v>
      </c>
      <c r="C3135" s="35" t="s">
        <v>10095</v>
      </c>
      <c r="D3135" s="35" t="s">
        <v>10771</v>
      </c>
      <c r="E3135" s="17" t="s">
        <v>74</v>
      </c>
      <c r="F3135" s="37" t="s">
        <v>10945</v>
      </c>
      <c r="G3135" s="37" t="s">
        <v>10537</v>
      </c>
      <c r="H3135" s="19">
        <v>44144</v>
      </c>
      <c r="I3135" s="19">
        <v>44874</v>
      </c>
      <c r="J3135" s="19" t="str">
        <f ca="1">IF(Ugovori_OPULJP[[#This Row],[DATUM ZAVRŠETKA OPERACIJE]]&lt;TODAY(),"završen","u provedbi")</f>
        <v>u provedbi</v>
      </c>
      <c r="K3135" s="18" t="s">
        <v>324</v>
      </c>
      <c r="L3135" s="18" t="s">
        <v>324</v>
      </c>
      <c r="M3135" s="42">
        <v>0.85</v>
      </c>
      <c r="N3135" s="42">
        <v>0.15</v>
      </c>
      <c r="O3135" s="27">
        <f>Ugovori_OPULJP[[#This Row],[Bespovratna sredstva - Ukupno (EU+Nac) HRK
= Ukupna ugovorena vrijednost bespovratnih sredstava]]*Ugovori_OPULJP[[#This Row],[EU STOPA SUFINANCIRANJA %
EU CO-FINANCING RATE %]]</f>
        <v>1401004.6375</v>
      </c>
      <c r="P3135" s="27">
        <f>Ugovori_OPULJP[[#This Row],[Bespovratna sredstva - Ukupno (EU+Nac) HRK
= Ukupna ugovorena vrijednost bespovratnih sredstava]]*Ugovori_OPULJP[[#This Row],[STOPA NACIONALNOG SUFINANCIRANJA %]]</f>
        <v>247236.11249999999</v>
      </c>
      <c r="Q3135" s="27">
        <v>1648240.75</v>
      </c>
      <c r="R3135" s="27">
        <v>0</v>
      </c>
      <c r="S3135" s="27">
        <v>0</v>
      </c>
      <c r="T3135" s="20">
        <f>Ugovori_OPULJP[[#This Row],[Bespovratna sredstva - Ukupno (EU+Nac) HRK
= Ukupna ugovorena vrijednost bespovratnih sredstava]]+Ugovori_OPULJP[[#This Row],[Javni doprinos korisnika - HRK]]+Ugovori_OPULJP[[#This Row],[Privatni doprinos korisnika - HRK]]</f>
        <v>1648240.75</v>
      </c>
      <c r="U3135" s="17" t="s">
        <v>10098</v>
      </c>
      <c r="V3135" s="17" t="s">
        <v>710</v>
      </c>
      <c r="W3135" s="41" t="s">
        <v>10946</v>
      </c>
      <c r="X3135" s="35" t="s">
        <v>10100</v>
      </c>
      <c r="Y3135" s="11"/>
    </row>
    <row r="3136" spans="1:25" ht="66.75" customHeight="1" x14ac:dyDescent="0.2">
      <c r="A3136" s="33" t="s">
        <v>10947</v>
      </c>
      <c r="B3136" s="34" t="s">
        <v>9914</v>
      </c>
      <c r="C3136" s="35" t="s">
        <v>10095</v>
      </c>
      <c r="D3136" s="35" t="s">
        <v>10771</v>
      </c>
      <c r="E3136" s="17" t="s">
        <v>74</v>
      </c>
      <c r="F3136" s="37" t="s">
        <v>10948</v>
      </c>
      <c r="G3136" s="37" t="s">
        <v>10949</v>
      </c>
      <c r="H3136" s="19">
        <v>44152</v>
      </c>
      <c r="I3136" s="19">
        <v>44882</v>
      </c>
      <c r="J3136" s="19" t="str">
        <f ca="1">IF(Ugovori_OPULJP[[#This Row],[DATUM ZAVRŠETKA OPERACIJE]]&lt;TODAY(),"završen","u provedbi")</f>
        <v>u provedbi</v>
      </c>
      <c r="K3136" s="18" t="s">
        <v>77</v>
      </c>
      <c r="L3136" s="18" t="s">
        <v>77</v>
      </c>
      <c r="M3136" s="42">
        <v>0.85</v>
      </c>
      <c r="N3136" s="42">
        <v>0.15</v>
      </c>
      <c r="O3136" s="27">
        <f>Ugovori_OPULJP[[#This Row],[Bespovratna sredstva - Ukupno (EU+Nac) HRK
= Ukupna ugovorena vrijednost bespovratnih sredstava]]*Ugovori_OPULJP[[#This Row],[EU STOPA SUFINANCIRANJA %
EU CO-FINANCING RATE %]]</f>
        <v>1690778.129</v>
      </c>
      <c r="P3136" s="27">
        <f>Ugovori_OPULJP[[#This Row],[Bespovratna sredstva - Ukupno (EU+Nac) HRK
= Ukupna ugovorena vrijednost bespovratnih sredstava]]*Ugovori_OPULJP[[#This Row],[STOPA NACIONALNOG SUFINANCIRANJA %]]</f>
        <v>298372.61099999998</v>
      </c>
      <c r="Q3136" s="27">
        <v>1989150.74</v>
      </c>
      <c r="R3136" s="27">
        <v>0</v>
      </c>
      <c r="S3136" s="27">
        <v>0</v>
      </c>
      <c r="T3136" s="20">
        <f>Ugovori_OPULJP[[#This Row],[Bespovratna sredstva - Ukupno (EU+Nac) HRK
= Ukupna ugovorena vrijednost bespovratnih sredstava]]+Ugovori_OPULJP[[#This Row],[Javni doprinos korisnika - HRK]]+Ugovori_OPULJP[[#This Row],[Privatni doprinos korisnika - HRK]]</f>
        <v>1989150.74</v>
      </c>
      <c r="U3136" s="17" t="s">
        <v>10098</v>
      </c>
      <c r="V3136" s="17" t="s">
        <v>710</v>
      </c>
      <c r="W3136" s="41" t="s">
        <v>10950</v>
      </c>
      <c r="X3136" s="35" t="s">
        <v>10100</v>
      </c>
      <c r="Y3136" s="11"/>
    </row>
    <row r="3137" spans="1:25" ht="66.75" customHeight="1" x14ac:dyDescent="0.2">
      <c r="A3137" s="33" t="s">
        <v>10951</v>
      </c>
      <c r="B3137" s="34" t="s">
        <v>9914</v>
      </c>
      <c r="C3137" s="35" t="s">
        <v>10095</v>
      </c>
      <c r="D3137" s="35" t="s">
        <v>10771</v>
      </c>
      <c r="E3137" s="17" t="s">
        <v>74</v>
      </c>
      <c r="F3137" s="37" t="s">
        <v>10952</v>
      </c>
      <c r="G3137" s="37" t="s">
        <v>10953</v>
      </c>
      <c r="H3137" s="19">
        <v>44138</v>
      </c>
      <c r="I3137" s="19">
        <v>44837</v>
      </c>
      <c r="J3137" s="19" t="str">
        <f ca="1">IF(Ugovori_OPULJP[[#This Row],[DATUM ZAVRŠETKA OPERACIJE]]&lt;TODAY(),"završen","u provedbi")</f>
        <v>u provedbi</v>
      </c>
      <c r="K3137" s="18" t="s">
        <v>266</v>
      </c>
      <c r="L3137" s="18" t="s">
        <v>266</v>
      </c>
      <c r="M3137" s="42">
        <v>0.85</v>
      </c>
      <c r="N3137" s="42">
        <v>0.15</v>
      </c>
      <c r="O3137" s="27">
        <f>Ugovori_OPULJP[[#This Row],[Bespovratna sredstva - Ukupno (EU+Nac) HRK
= Ukupna ugovorena vrijednost bespovratnih sredstava]]*Ugovori_OPULJP[[#This Row],[EU STOPA SUFINANCIRANJA %
EU CO-FINANCING RATE %]]</f>
        <v>1699745.425</v>
      </c>
      <c r="P3137" s="27">
        <f>Ugovori_OPULJP[[#This Row],[Bespovratna sredstva - Ukupno (EU+Nac) HRK
= Ukupna ugovorena vrijednost bespovratnih sredstava]]*Ugovori_OPULJP[[#This Row],[STOPA NACIONALNOG SUFINANCIRANJA %]]</f>
        <v>299955.07500000001</v>
      </c>
      <c r="Q3137" s="27">
        <v>1999700.5</v>
      </c>
      <c r="R3137" s="27">
        <v>0</v>
      </c>
      <c r="S3137" s="27">
        <v>0</v>
      </c>
      <c r="T3137" s="20">
        <f>Ugovori_OPULJP[[#This Row],[Bespovratna sredstva - Ukupno (EU+Nac) HRK
= Ukupna ugovorena vrijednost bespovratnih sredstava]]+Ugovori_OPULJP[[#This Row],[Javni doprinos korisnika - HRK]]+Ugovori_OPULJP[[#This Row],[Privatni doprinos korisnika - HRK]]</f>
        <v>1999700.5</v>
      </c>
      <c r="U3137" s="17" t="s">
        <v>10098</v>
      </c>
      <c r="V3137" s="17" t="s">
        <v>710</v>
      </c>
      <c r="W3137" s="41" t="s">
        <v>10954</v>
      </c>
      <c r="X3137" s="35" t="s">
        <v>10100</v>
      </c>
      <c r="Y3137" s="11"/>
    </row>
    <row r="3138" spans="1:25" ht="66.75" customHeight="1" x14ac:dyDescent="0.2">
      <c r="A3138" s="28" t="s">
        <v>10955</v>
      </c>
      <c r="B3138" s="24" t="s">
        <v>9914</v>
      </c>
      <c r="C3138" s="21" t="s">
        <v>10095</v>
      </c>
      <c r="D3138" s="35" t="s">
        <v>10771</v>
      </c>
      <c r="E3138" s="17" t="s">
        <v>74</v>
      </c>
      <c r="F3138" s="23" t="s">
        <v>10956</v>
      </c>
      <c r="G3138" s="23" t="s">
        <v>10957</v>
      </c>
      <c r="H3138" s="29">
        <v>44155</v>
      </c>
      <c r="I3138" s="29">
        <v>44640</v>
      </c>
      <c r="J3138" s="29" t="str">
        <f ca="1">IF(Ugovori_OPULJP[[#This Row],[DATUM ZAVRŠETKA OPERACIJE]]&lt;TODAY(),"završen","u provedbi")</f>
        <v>završen</v>
      </c>
      <c r="K3138" s="43" t="s">
        <v>248</v>
      </c>
      <c r="L3138" s="22" t="s">
        <v>248</v>
      </c>
      <c r="M3138" s="42">
        <v>0.85</v>
      </c>
      <c r="N3138" s="42">
        <v>0.15</v>
      </c>
      <c r="O3138" s="27">
        <f>Ugovori_OPULJP[[#This Row],[Bespovratna sredstva - Ukupno (EU+Nac) HRK
= Ukupna ugovorena vrijednost bespovratnih sredstava]]*Ugovori_OPULJP[[#This Row],[EU STOPA SUFINANCIRANJA %
EU CO-FINANCING RATE %]]</f>
        <v>1543665.0249999999</v>
      </c>
      <c r="P3138" s="27">
        <f>Ugovori_OPULJP[[#This Row],[Bespovratna sredstva - Ukupno (EU+Nac) HRK
= Ukupna ugovorena vrijednost bespovratnih sredstava]]*Ugovori_OPULJP[[#This Row],[STOPA NACIONALNOG SUFINANCIRANJA %]]</f>
        <v>272411.47499999998</v>
      </c>
      <c r="Q3138" s="20">
        <v>1816076.5</v>
      </c>
      <c r="R3138" s="27">
        <v>0</v>
      </c>
      <c r="S3138" s="27">
        <v>0</v>
      </c>
      <c r="T3138" s="20">
        <f>Ugovori_OPULJP[[#This Row],[Bespovratna sredstva - Ukupno (EU+Nac) HRK
= Ukupna ugovorena vrijednost bespovratnih sredstava]]+Ugovori_OPULJP[[#This Row],[Javni doprinos korisnika - HRK]]+Ugovori_OPULJP[[#This Row],[Privatni doprinos korisnika - HRK]]</f>
        <v>1816076.5</v>
      </c>
      <c r="U3138" s="44" t="s">
        <v>10098</v>
      </c>
      <c r="V3138" s="44" t="s">
        <v>710</v>
      </c>
      <c r="W3138" s="30" t="s">
        <v>10958</v>
      </c>
      <c r="X3138" s="35" t="s">
        <v>10100</v>
      </c>
      <c r="Y3138" s="11"/>
    </row>
    <row r="3139" spans="1:25" ht="66.75" customHeight="1" x14ac:dyDescent="0.2">
      <c r="A3139" s="33" t="s">
        <v>10959</v>
      </c>
      <c r="B3139" s="34" t="s">
        <v>9914</v>
      </c>
      <c r="C3139" s="35" t="s">
        <v>10095</v>
      </c>
      <c r="D3139" s="35" t="s">
        <v>10771</v>
      </c>
      <c r="E3139" s="17" t="s">
        <v>74</v>
      </c>
      <c r="F3139" s="37" t="s">
        <v>10960</v>
      </c>
      <c r="G3139" s="37" t="s">
        <v>207</v>
      </c>
      <c r="H3139" s="19">
        <v>44144</v>
      </c>
      <c r="I3139" s="19">
        <v>44874</v>
      </c>
      <c r="J3139" s="19" t="str">
        <f ca="1">IF(Ugovori_OPULJP[[#This Row],[DATUM ZAVRŠETKA OPERACIJE]]&lt;TODAY(),"završen","u provedbi")</f>
        <v>u provedbi</v>
      </c>
      <c r="K3139" s="18" t="s">
        <v>209</v>
      </c>
      <c r="L3139" s="18" t="s">
        <v>209</v>
      </c>
      <c r="M3139" s="42">
        <v>0.85</v>
      </c>
      <c r="N3139" s="42">
        <v>0.15</v>
      </c>
      <c r="O3139" s="27">
        <f>Ugovori_OPULJP[[#This Row],[Bespovratna sredstva - Ukupno (EU+Nac) HRK
= Ukupna ugovorena vrijednost bespovratnih sredstava]]*Ugovori_OPULJP[[#This Row],[EU STOPA SUFINANCIRANJA %
EU CO-FINANCING RATE %]]</f>
        <v>1567230</v>
      </c>
      <c r="P3139" s="27">
        <f>Ugovori_OPULJP[[#This Row],[Bespovratna sredstva - Ukupno (EU+Nac) HRK
= Ukupna ugovorena vrijednost bespovratnih sredstava]]*Ugovori_OPULJP[[#This Row],[STOPA NACIONALNOG SUFINANCIRANJA %]]</f>
        <v>276570</v>
      </c>
      <c r="Q3139" s="27">
        <v>1843800</v>
      </c>
      <c r="R3139" s="27">
        <v>0</v>
      </c>
      <c r="S3139" s="27">
        <v>0</v>
      </c>
      <c r="T3139" s="20">
        <f>Ugovori_OPULJP[[#This Row],[Bespovratna sredstva - Ukupno (EU+Nac) HRK
= Ukupna ugovorena vrijednost bespovratnih sredstava]]+Ugovori_OPULJP[[#This Row],[Javni doprinos korisnika - HRK]]+Ugovori_OPULJP[[#This Row],[Privatni doprinos korisnika - HRK]]</f>
        <v>1843800</v>
      </c>
      <c r="U3139" s="17" t="s">
        <v>10098</v>
      </c>
      <c r="V3139" s="17" t="s">
        <v>710</v>
      </c>
      <c r="W3139" s="41" t="s">
        <v>10961</v>
      </c>
      <c r="X3139" s="35" t="s">
        <v>10100</v>
      </c>
      <c r="Y3139" s="11"/>
    </row>
    <row r="3140" spans="1:25" ht="66.75" customHeight="1" x14ac:dyDescent="0.2">
      <c r="A3140" s="33" t="s">
        <v>10962</v>
      </c>
      <c r="B3140" s="34" t="s">
        <v>9914</v>
      </c>
      <c r="C3140" s="35" t="s">
        <v>10095</v>
      </c>
      <c r="D3140" s="35" t="s">
        <v>10771</v>
      </c>
      <c r="E3140" s="17" t="s">
        <v>74</v>
      </c>
      <c r="F3140" s="37" t="s">
        <v>10963</v>
      </c>
      <c r="G3140" s="37" t="s">
        <v>183</v>
      </c>
      <c r="H3140" s="19">
        <v>44137</v>
      </c>
      <c r="I3140" s="19">
        <v>44867</v>
      </c>
      <c r="J3140" s="19" t="str">
        <f ca="1">IF(Ugovori_OPULJP[[#This Row],[DATUM ZAVRŠETKA OPERACIJE]]&lt;TODAY(),"završen","u provedbi")</f>
        <v>u provedbi</v>
      </c>
      <c r="K3140" s="18" t="s">
        <v>184</v>
      </c>
      <c r="L3140" s="18" t="s">
        <v>184</v>
      </c>
      <c r="M3140" s="42">
        <v>0.85</v>
      </c>
      <c r="N3140" s="42">
        <v>0.15</v>
      </c>
      <c r="O3140" s="27">
        <f>Ugovori_OPULJP[[#This Row],[Bespovratna sredstva - Ukupno (EU+Nac) HRK
= Ukupna ugovorena vrijednost bespovratnih sredstava]]*Ugovori_OPULJP[[#This Row],[EU STOPA SUFINANCIRANJA %
EU CO-FINANCING RATE %]]</f>
        <v>1688241.0999999999</v>
      </c>
      <c r="P3140" s="27">
        <f>Ugovori_OPULJP[[#This Row],[Bespovratna sredstva - Ukupno (EU+Nac) HRK
= Ukupna ugovorena vrijednost bespovratnih sredstava]]*Ugovori_OPULJP[[#This Row],[STOPA NACIONALNOG SUFINANCIRANJA %]]</f>
        <v>297924.89999999997</v>
      </c>
      <c r="Q3140" s="27">
        <v>1986166</v>
      </c>
      <c r="R3140" s="27">
        <v>0</v>
      </c>
      <c r="S3140" s="27">
        <v>0</v>
      </c>
      <c r="T3140" s="20">
        <f>Ugovori_OPULJP[[#This Row],[Bespovratna sredstva - Ukupno (EU+Nac) HRK
= Ukupna ugovorena vrijednost bespovratnih sredstava]]+Ugovori_OPULJP[[#This Row],[Javni doprinos korisnika - HRK]]+Ugovori_OPULJP[[#This Row],[Privatni doprinos korisnika - HRK]]</f>
        <v>1986166</v>
      </c>
      <c r="U3140" s="17" t="s">
        <v>10098</v>
      </c>
      <c r="V3140" s="17" t="s">
        <v>710</v>
      </c>
      <c r="W3140" s="41" t="s">
        <v>10964</v>
      </c>
      <c r="X3140" s="35" t="s">
        <v>10100</v>
      </c>
      <c r="Y3140" s="11"/>
    </row>
    <row r="3141" spans="1:25" ht="66.75" customHeight="1" x14ac:dyDescent="0.2">
      <c r="A3141" s="33" t="s">
        <v>10965</v>
      </c>
      <c r="B3141" s="34" t="s">
        <v>9914</v>
      </c>
      <c r="C3141" s="35" t="s">
        <v>10095</v>
      </c>
      <c r="D3141" s="35" t="s">
        <v>10771</v>
      </c>
      <c r="E3141" s="17" t="s">
        <v>74</v>
      </c>
      <c r="F3141" s="37" t="s">
        <v>10966</v>
      </c>
      <c r="G3141" s="37" t="s">
        <v>10967</v>
      </c>
      <c r="H3141" s="19">
        <v>44145</v>
      </c>
      <c r="I3141" s="19">
        <v>44875</v>
      </c>
      <c r="J3141" s="19" t="str">
        <f ca="1">IF(Ugovori_OPULJP[[#This Row],[DATUM ZAVRŠETKA OPERACIJE]]&lt;TODAY(),"završen","u provedbi")</f>
        <v>u provedbi</v>
      </c>
      <c r="K3141" s="18" t="s">
        <v>243</v>
      </c>
      <c r="L3141" s="18" t="s">
        <v>243</v>
      </c>
      <c r="M3141" s="42">
        <v>0.85</v>
      </c>
      <c r="N3141" s="42">
        <v>0.15</v>
      </c>
      <c r="O3141" s="27">
        <f>Ugovori_OPULJP[[#This Row],[Bespovratna sredstva - Ukupno (EU+Nac) HRK
= Ukupna ugovorena vrijednost bespovratnih sredstava]]*Ugovori_OPULJP[[#This Row],[EU STOPA SUFINANCIRANJA %
EU CO-FINANCING RATE %]]</f>
        <v>1079193.0564999999</v>
      </c>
      <c r="P3141" s="27">
        <f>Ugovori_OPULJP[[#This Row],[Bespovratna sredstva - Ukupno (EU+Nac) HRK
= Ukupna ugovorena vrijednost bespovratnih sredstava]]*Ugovori_OPULJP[[#This Row],[STOPA NACIONALNOG SUFINANCIRANJA %]]</f>
        <v>190445.83349999998</v>
      </c>
      <c r="Q3141" s="27">
        <v>1269638.8899999999</v>
      </c>
      <c r="R3141" s="27">
        <v>0</v>
      </c>
      <c r="S3141" s="27">
        <v>0</v>
      </c>
      <c r="T3141" s="20">
        <f>Ugovori_OPULJP[[#This Row],[Bespovratna sredstva - Ukupno (EU+Nac) HRK
= Ukupna ugovorena vrijednost bespovratnih sredstava]]+Ugovori_OPULJP[[#This Row],[Javni doprinos korisnika - HRK]]+Ugovori_OPULJP[[#This Row],[Privatni doprinos korisnika - HRK]]</f>
        <v>1269638.8899999999</v>
      </c>
      <c r="U3141" s="17" t="s">
        <v>10098</v>
      </c>
      <c r="V3141" s="17" t="s">
        <v>710</v>
      </c>
      <c r="W3141" s="41" t="s">
        <v>10968</v>
      </c>
      <c r="X3141" s="35" t="s">
        <v>10100</v>
      </c>
      <c r="Y3141" s="11"/>
    </row>
    <row r="3142" spans="1:25" ht="66.75" customHeight="1" x14ac:dyDescent="0.2">
      <c r="A3142" s="33" t="s">
        <v>10969</v>
      </c>
      <c r="B3142" s="34" t="s">
        <v>9914</v>
      </c>
      <c r="C3142" s="35" t="s">
        <v>10095</v>
      </c>
      <c r="D3142" s="35" t="s">
        <v>10771</v>
      </c>
      <c r="E3142" s="17" t="s">
        <v>74</v>
      </c>
      <c r="F3142" s="37" t="s">
        <v>10970</v>
      </c>
      <c r="G3142" s="37" t="s">
        <v>10532</v>
      </c>
      <c r="H3142" s="19">
        <v>44138</v>
      </c>
      <c r="I3142" s="19">
        <v>44868</v>
      </c>
      <c r="J3142" s="19" t="str">
        <f ca="1">IF(Ugovori_OPULJP[[#This Row],[DATUM ZAVRŠETKA OPERACIJE]]&lt;TODAY(),"završen","u provedbi")</f>
        <v>u provedbi</v>
      </c>
      <c r="K3142" s="18" t="s">
        <v>556</v>
      </c>
      <c r="L3142" s="18" t="s">
        <v>556</v>
      </c>
      <c r="M3142" s="42">
        <v>0.85</v>
      </c>
      <c r="N3142" s="42">
        <v>0.15</v>
      </c>
      <c r="O3142" s="27">
        <f>Ugovori_OPULJP[[#This Row],[Bespovratna sredstva - Ukupno (EU+Nac) HRK
= Ukupna ugovorena vrijednost bespovratnih sredstava]]*Ugovori_OPULJP[[#This Row],[EU STOPA SUFINANCIRANJA %
EU CO-FINANCING RATE %]]</f>
        <v>1240825.0870000001</v>
      </c>
      <c r="P3142" s="27">
        <f>Ugovori_OPULJP[[#This Row],[Bespovratna sredstva - Ukupno (EU+Nac) HRK
= Ukupna ugovorena vrijednost bespovratnih sredstava]]*Ugovori_OPULJP[[#This Row],[STOPA NACIONALNOG SUFINANCIRANJA %]]</f>
        <v>218969.133</v>
      </c>
      <c r="Q3142" s="27">
        <v>1459794.22</v>
      </c>
      <c r="R3142" s="27">
        <v>0</v>
      </c>
      <c r="S3142" s="27">
        <v>0</v>
      </c>
      <c r="T3142" s="20">
        <f>Ugovori_OPULJP[[#This Row],[Bespovratna sredstva - Ukupno (EU+Nac) HRK
= Ukupna ugovorena vrijednost bespovratnih sredstava]]+Ugovori_OPULJP[[#This Row],[Javni doprinos korisnika - HRK]]+Ugovori_OPULJP[[#This Row],[Privatni doprinos korisnika - HRK]]</f>
        <v>1459794.22</v>
      </c>
      <c r="U3142" s="17" t="s">
        <v>10098</v>
      </c>
      <c r="V3142" s="17" t="s">
        <v>710</v>
      </c>
      <c r="W3142" s="41" t="s">
        <v>10971</v>
      </c>
      <c r="X3142" s="35" t="s">
        <v>10100</v>
      </c>
      <c r="Y3142" s="11"/>
    </row>
    <row r="3143" spans="1:25" ht="66.75" customHeight="1" x14ac:dyDescent="0.2">
      <c r="A3143" s="33" t="s">
        <v>10972</v>
      </c>
      <c r="B3143" s="34" t="s">
        <v>9914</v>
      </c>
      <c r="C3143" s="35" t="s">
        <v>10095</v>
      </c>
      <c r="D3143" s="35" t="s">
        <v>10771</v>
      </c>
      <c r="E3143" s="17" t="s">
        <v>74</v>
      </c>
      <c r="F3143" s="37" t="s">
        <v>10973</v>
      </c>
      <c r="G3143" s="37" t="s">
        <v>552</v>
      </c>
      <c r="H3143" s="19">
        <v>44137</v>
      </c>
      <c r="I3143" s="19">
        <v>44867</v>
      </c>
      <c r="J3143" s="19" t="str">
        <f ca="1">IF(Ugovori_OPULJP[[#This Row],[DATUM ZAVRŠETKA OPERACIJE]]&lt;TODAY(),"završen","u provedbi")</f>
        <v>u provedbi</v>
      </c>
      <c r="K3143" s="18" t="s">
        <v>266</v>
      </c>
      <c r="L3143" s="18" t="s">
        <v>266</v>
      </c>
      <c r="M3143" s="42">
        <v>0.85</v>
      </c>
      <c r="N3143" s="42">
        <v>0.15</v>
      </c>
      <c r="O3143" s="27">
        <f>Ugovori_OPULJP[[#This Row],[Bespovratna sredstva - Ukupno (EU+Nac) HRK
= Ukupna ugovorena vrijednost bespovratnih sredstava]]*Ugovori_OPULJP[[#This Row],[EU STOPA SUFINANCIRANJA %
EU CO-FINANCING RATE %]]</f>
        <v>1493730.8654999998</v>
      </c>
      <c r="P3143" s="27">
        <f>Ugovori_OPULJP[[#This Row],[Bespovratna sredstva - Ukupno (EU+Nac) HRK
= Ukupna ugovorena vrijednost bespovratnih sredstava]]*Ugovori_OPULJP[[#This Row],[STOPA NACIONALNOG SUFINANCIRANJA %]]</f>
        <v>263599.56449999998</v>
      </c>
      <c r="Q3143" s="27">
        <v>1757330.43</v>
      </c>
      <c r="R3143" s="27">
        <v>0</v>
      </c>
      <c r="S3143" s="27">
        <v>0</v>
      </c>
      <c r="T3143" s="20">
        <f>Ugovori_OPULJP[[#This Row],[Bespovratna sredstva - Ukupno (EU+Nac) HRK
= Ukupna ugovorena vrijednost bespovratnih sredstava]]+Ugovori_OPULJP[[#This Row],[Javni doprinos korisnika - HRK]]+Ugovori_OPULJP[[#This Row],[Privatni doprinos korisnika - HRK]]</f>
        <v>1757330.43</v>
      </c>
      <c r="U3143" s="17" t="s">
        <v>10098</v>
      </c>
      <c r="V3143" s="17" t="s">
        <v>710</v>
      </c>
      <c r="W3143" s="41" t="s">
        <v>10974</v>
      </c>
      <c r="X3143" s="35" t="s">
        <v>10100</v>
      </c>
      <c r="Y3143" s="11"/>
    </row>
    <row r="3144" spans="1:25" ht="66.75" customHeight="1" x14ac:dyDescent="0.2">
      <c r="A3144" s="33" t="s">
        <v>10975</v>
      </c>
      <c r="B3144" s="34" t="s">
        <v>9914</v>
      </c>
      <c r="C3144" s="35" t="s">
        <v>10095</v>
      </c>
      <c r="D3144" s="35" t="s">
        <v>10771</v>
      </c>
      <c r="E3144" s="17" t="s">
        <v>74</v>
      </c>
      <c r="F3144" s="37" t="s">
        <v>10976</v>
      </c>
      <c r="G3144" s="37" t="s">
        <v>10977</v>
      </c>
      <c r="H3144" s="19">
        <v>44137</v>
      </c>
      <c r="I3144" s="19">
        <v>44867</v>
      </c>
      <c r="J3144" s="19" t="str">
        <f ca="1">IF(Ugovori_OPULJP[[#This Row],[DATUM ZAVRŠETKA OPERACIJE]]&lt;TODAY(),"završen","u provedbi")</f>
        <v>u provedbi</v>
      </c>
      <c r="K3144" s="18" t="s">
        <v>248</v>
      </c>
      <c r="L3144" s="18" t="s">
        <v>248</v>
      </c>
      <c r="M3144" s="42">
        <v>0.85</v>
      </c>
      <c r="N3144" s="42">
        <v>0.15</v>
      </c>
      <c r="O3144" s="27">
        <f>Ugovori_OPULJP[[#This Row],[Bespovratna sredstva - Ukupno (EU+Nac) HRK
= Ukupna ugovorena vrijednost bespovratnih sredstava]]*Ugovori_OPULJP[[#This Row],[EU STOPA SUFINANCIRANJA %
EU CO-FINANCING RATE %]]</f>
        <v>1622031.5569999998</v>
      </c>
      <c r="P3144" s="27">
        <f>Ugovori_OPULJP[[#This Row],[Bespovratna sredstva - Ukupno (EU+Nac) HRK
= Ukupna ugovorena vrijednost bespovratnih sredstava]]*Ugovori_OPULJP[[#This Row],[STOPA NACIONALNOG SUFINANCIRANJA %]]</f>
        <v>286240.86299999995</v>
      </c>
      <c r="Q3144" s="27">
        <v>1908272.42</v>
      </c>
      <c r="R3144" s="27">
        <v>0</v>
      </c>
      <c r="S3144" s="27">
        <v>0</v>
      </c>
      <c r="T3144" s="20">
        <f>Ugovori_OPULJP[[#This Row],[Bespovratna sredstva - Ukupno (EU+Nac) HRK
= Ukupna ugovorena vrijednost bespovratnih sredstava]]+Ugovori_OPULJP[[#This Row],[Javni doprinos korisnika - HRK]]+Ugovori_OPULJP[[#This Row],[Privatni doprinos korisnika - HRK]]</f>
        <v>1908272.42</v>
      </c>
      <c r="U3144" s="17" t="s">
        <v>10098</v>
      </c>
      <c r="V3144" s="17" t="s">
        <v>710</v>
      </c>
      <c r="W3144" s="41" t="s">
        <v>10978</v>
      </c>
      <c r="X3144" s="35" t="s">
        <v>10100</v>
      </c>
      <c r="Y3144" s="11"/>
    </row>
    <row r="3145" spans="1:25" ht="66.75" customHeight="1" x14ac:dyDescent="0.2">
      <c r="A3145" s="33" t="s">
        <v>10979</v>
      </c>
      <c r="B3145" s="34" t="s">
        <v>9914</v>
      </c>
      <c r="C3145" s="35" t="s">
        <v>10095</v>
      </c>
      <c r="D3145" s="35" t="s">
        <v>10771</v>
      </c>
      <c r="E3145" s="17" t="s">
        <v>74</v>
      </c>
      <c r="F3145" s="37" t="s">
        <v>10980</v>
      </c>
      <c r="G3145" s="37" t="s">
        <v>10981</v>
      </c>
      <c r="H3145" s="19">
        <v>44140</v>
      </c>
      <c r="I3145" s="19">
        <v>44870</v>
      </c>
      <c r="J3145" s="19" t="str">
        <f ca="1">IF(Ugovori_OPULJP[[#This Row],[DATUM ZAVRŠETKA OPERACIJE]]&lt;TODAY(),"završen","u provedbi")</f>
        <v>u provedbi</v>
      </c>
      <c r="K3145" s="18" t="s">
        <v>248</v>
      </c>
      <c r="L3145" s="18" t="s">
        <v>248</v>
      </c>
      <c r="M3145" s="42">
        <v>0.85</v>
      </c>
      <c r="N3145" s="42">
        <v>0.15</v>
      </c>
      <c r="O3145" s="27">
        <f>Ugovori_OPULJP[[#This Row],[Bespovratna sredstva - Ukupno (EU+Nac) HRK
= Ukupna ugovorena vrijednost bespovratnih sredstava]]*Ugovori_OPULJP[[#This Row],[EU STOPA SUFINANCIRANJA %
EU CO-FINANCING RATE %]]</f>
        <v>1357302.6949999998</v>
      </c>
      <c r="P3145" s="27">
        <f>Ugovori_OPULJP[[#This Row],[Bespovratna sredstva - Ukupno (EU+Nac) HRK
= Ukupna ugovorena vrijednost bespovratnih sredstava]]*Ugovori_OPULJP[[#This Row],[STOPA NACIONALNOG SUFINANCIRANJA %]]</f>
        <v>239524.00499999998</v>
      </c>
      <c r="Q3145" s="27">
        <v>1596826.7</v>
      </c>
      <c r="R3145" s="27">
        <v>0</v>
      </c>
      <c r="S3145" s="27">
        <v>0</v>
      </c>
      <c r="T3145" s="20">
        <f>Ugovori_OPULJP[[#This Row],[Bespovratna sredstva - Ukupno (EU+Nac) HRK
= Ukupna ugovorena vrijednost bespovratnih sredstava]]+Ugovori_OPULJP[[#This Row],[Javni doprinos korisnika - HRK]]+Ugovori_OPULJP[[#This Row],[Privatni doprinos korisnika - HRK]]</f>
        <v>1596826.7</v>
      </c>
      <c r="U3145" s="17" t="s">
        <v>10098</v>
      </c>
      <c r="V3145" s="17" t="s">
        <v>710</v>
      </c>
      <c r="W3145" s="41" t="s">
        <v>10982</v>
      </c>
      <c r="X3145" s="35" t="s">
        <v>10100</v>
      </c>
      <c r="Y3145" s="11"/>
    </row>
    <row r="3146" spans="1:25" ht="66.75" customHeight="1" x14ac:dyDescent="0.2">
      <c r="A3146" s="33" t="s">
        <v>10983</v>
      </c>
      <c r="B3146" s="34" t="s">
        <v>9914</v>
      </c>
      <c r="C3146" s="35" t="s">
        <v>10095</v>
      </c>
      <c r="D3146" s="35" t="s">
        <v>10984</v>
      </c>
      <c r="E3146" s="17" t="s">
        <v>74</v>
      </c>
      <c r="F3146" s="37" t="s">
        <v>10985</v>
      </c>
      <c r="G3146" s="37" t="s">
        <v>192</v>
      </c>
      <c r="H3146" s="19">
        <v>43983</v>
      </c>
      <c r="I3146" s="19">
        <v>44713</v>
      </c>
      <c r="J3146" s="19" t="str">
        <f ca="1">IF(Ugovori_OPULJP[[#This Row],[DATUM ZAVRŠETKA OPERACIJE]]&lt;TODAY(),"završen","u provedbi")</f>
        <v>završen</v>
      </c>
      <c r="K3146" s="18" t="s">
        <v>2625</v>
      </c>
      <c r="L3146" s="18" t="s">
        <v>82</v>
      </c>
      <c r="M3146" s="42">
        <v>0.85</v>
      </c>
      <c r="N3146" s="42">
        <v>0.15</v>
      </c>
      <c r="O3146" s="27">
        <f>Ugovori_OPULJP[[#This Row],[Bespovratna sredstva - Ukupno (EU+Nac) HRK
= Ukupna ugovorena vrijednost bespovratnih sredstava]]*Ugovori_OPULJP[[#This Row],[EU STOPA SUFINANCIRANJA %
EU CO-FINANCING RATE %]]</f>
        <v>1468793.3020000001</v>
      </c>
      <c r="P3146" s="27">
        <f>Ugovori_OPULJP[[#This Row],[Bespovratna sredstva - Ukupno (EU+Nac) HRK
= Ukupna ugovorena vrijednost bespovratnih sredstava]]*Ugovori_OPULJP[[#This Row],[STOPA NACIONALNOG SUFINANCIRANJA %]]</f>
        <v>259198.818</v>
      </c>
      <c r="Q3146" s="27">
        <v>1727992.12</v>
      </c>
      <c r="R3146" s="27">
        <v>0</v>
      </c>
      <c r="S3146" s="27">
        <v>0</v>
      </c>
      <c r="T3146" s="20">
        <f>Ugovori_OPULJP[[#This Row],[Bespovratna sredstva - Ukupno (EU+Nac) HRK
= Ukupna ugovorena vrijednost bespovratnih sredstava]]+Ugovori_OPULJP[[#This Row],[Javni doprinos korisnika - HRK]]+Ugovori_OPULJP[[#This Row],[Privatni doprinos korisnika - HRK]]</f>
        <v>1727992.12</v>
      </c>
      <c r="U3146" s="17" t="s">
        <v>32</v>
      </c>
      <c r="V3146" s="17" t="s">
        <v>710</v>
      </c>
      <c r="W3146" s="41" t="s">
        <v>10986</v>
      </c>
      <c r="X3146" s="35" t="s">
        <v>10100</v>
      </c>
      <c r="Y3146" s="11"/>
    </row>
    <row r="3147" spans="1:25" ht="66.75" customHeight="1" x14ac:dyDescent="0.2">
      <c r="A3147" s="33" t="s">
        <v>10987</v>
      </c>
      <c r="B3147" s="34" t="s">
        <v>9914</v>
      </c>
      <c r="C3147" s="35" t="s">
        <v>10095</v>
      </c>
      <c r="D3147" s="35" t="s">
        <v>10984</v>
      </c>
      <c r="E3147" s="17" t="s">
        <v>74</v>
      </c>
      <c r="F3147" s="37" t="s">
        <v>10988</v>
      </c>
      <c r="G3147" s="37" t="s">
        <v>10989</v>
      </c>
      <c r="H3147" s="19">
        <v>43983</v>
      </c>
      <c r="I3147" s="19">
        <v>45078</v>
      </c>
      <c r="J3147" s="19" t="str">
        <f ca="1">IF(Ugovori_OPULJP[[#This Row],[DATUM ZAVRŠETKA OPERACIJE]]&lt;TODAY(),"završen","u provedbi")</f>
        <v>u provedbi</v>
      </c>
      <c r="K3147" s="18" t="s">
        <v>31</v>
      </c>
      <c r="L3147" s="18" t="s">
        <v>31</v>
      </c>
      <c r="M3147" s="42">
        <v>0.85</v>
      </c>
      <c r="N3147" s="42">
        <v>0.15</v>
      </c>
      <c r="O3147" s="27">
        <f>Ugovori_OPULJP[[#This Row],[Bespovratna sredstva - Ukupno (EU+Nac) HRK
= Ukupna ugovorena vrijednost bespovratnih sredstava]]*Ugovori_OPULJP[[#This Row],[EU STOPA SUFINANCIRANJA %
EU CO-FINANCING RATE %]]</f>
        <v>713852.47399999993</v>
      </c>
      <c r="P3147" s="27">
        <f>Ugovori_OPULJP[[#This Row],[Bespovratna sredstva - Ukupno (EU+Nac) HRK
= Ukupna ugovorena vrijednost bespovratnih sredstava]]*Ugovori_OPULJP[[#This Row],[STOPA NACIONALNOG SUFINANCIRANJA %]]</f>
        <v>125973.96599999999</v>
      </c>
      <c r="Q3147" s="27">
        <v>839826.44</v>
      </c>
      <c r="R3147" s="27">
        <v>0</v>
      </c>
      <c r="S3147" s="27">
        <v>0</v>
      </c>
      <c r="T3147" s="20">
        <f>Ugovori_OPULJP[[#This Row],[Bespovratna sredstva - Ukupno (EU+Nac) HRK
= Ukupna ugovorena vrijednost bespovratnih sredstava]]+Ugovori_OPULJP[[#This Row],[Javni doprinos korisnika - HRK]]+Ugovori_OPULJP[[#This Row],[Privatni doprinos korisnika - HRK]]</f>
        <v>839826.44</v>
      </c>
      <c r="U3147" s="17" t="s">
        <v>32</v>
      </c>
      <c r="V3147" s="17" t="s">
        <v>710</v>
      </c>
      <c r="W3147" s="41" t="s">
        <v>10990</v>
      </c>
      <c r="X3147" s="35" t="s">
        <v>10100</v>
      </c>
      <c r="Y3147" s="11"/>
    </row>
    <row r="3148" spans="1:25" ht="66.75" customHeight="1" x14ac:dyDescent="0.2">
      <c r="A3148" s="33" t="s">
        <v>10991</v>
      </c>
      <c r="B3148" s="34" t="s">
        <v>9914</v>
      </c>
      <c r="C3148" s="35" t="s">
        <v>10095</v>
      </c>
      <c r="D3148" s="35" t="s">
        <v>10984</v>
      </c>
      <c r="E3148" s="17" t="s">
        <v>74</v>
      </c>
      <c r="F3148" s="37" t="s">
        <v>10992</v>
      </c>
      <c r="G3148" s="37" t="s">
        <v>10993</v>
      </c>
      <c r="H3148" s="19">
        <v>43983</v>
      </c>
      <c r="I3148" s="19">
        <v>44713</v>
      </c>
      <c r="J3148" s="19" t="str">
        <f ca="1">IF(Ugovori_OPULJP[[#This Row],[DATUM ZAVRŠETKA OPERACIJE]]&lt;TODAY(),"završen","u provedbi")</f>
        <v>završen</v>
      </c>
      <c r="K3148" s="18" t="s">
        <v>2927</v>
      </c>
      <c r="L3148" s="18" t="s">
        <v>153</v>
      </c>
      <c r="M3148" s="42">
        <v>0.85</v>
      </c>
      <c r="N3148" s="42">
        <v>0.15</v>
      </c>
      <c r="O3148" s="27">
        <f>Ugovori_OPULJP[[#This Row],[Bespovratna sredstva - Ukupno (EU+Nac) HRK
= Ukupna ugovorena vrijednost bespovratnih sredstava]]*Ugovori_OPULJP[[#This Row],[EU STOPA SUFINANCIRANJA %
EU CO-FINANCING RATE %]]</f>
        <v>977942</v>
      </c>
      <c r="P3148" s="27">
        <f>Ugovori_OPULJP[[#This Row],[Bespovratna sredstva - Ukupno (EU+Nac) HRK
= Ukupna ugovorena vrijednost bespovratnih sredstava]]*Ugovori_OPULJP[[#This Row],[STOPA NACIONALNOG SUFINANCIRANJA %]]</f>
        <v>172578</v>
      </c>
      <c r="Q3148" s="27">
        <v>1150520</v>
      </c>
      <c r="R3148" s="27">
        <v>0</v>
      </c>
      <c r="S3148" s="27">
        <v>0</v>
      </c>
      <c r="T3148" s="20">
        <f>Ugovori_OPULJP[[#This Row],[Bespovratna sredstva - Ukupno (EU+Nac) HRK
= Ukupna ugovorena vrijednost bespovratnih sredstava]]+Ugovori_OPULJP[[#This Row],[Javni doprinos korisnika - HRK]]+Ugovori_OPULJP[[#This Row],[Privatni doprinos korisnika - HRK]]</f>
        <v>1150520</v>
      </c>
      <c r="U3148" s="17" t="s">
        <v>32</v>
      </c>
      <c r="V3148" s="17" t="s">
        <v>710</v>
      </c>
      <c r="W3148" s="41" t="s">
        <v>10994</v>
      </c>
      <c r="X3148" s="35" t="s">
        <v>10100</v>
      </c>
      <c r="Y3148" s="11"/>
    </row>
    <row r="3149" spans="1:25" ht="66.75" customHeight="1" x14ac:dyDescent="0.2">
      <c r="A3149" s="33" t="s">
        <v>10995</v>
      </c>
      <c r="B3149" s="34" t="s">
        <v>9914</v>
      </c>
      <c r="C3149" s="35" t="s">
        <v>10095</v>
      </c>
      <c r="D3149" s="35" t="s">
        <v>10984</v>
      </c>
      <c r="E3149" s="17" t="s">
        <v>74</v>
      </c>
      <c r="F3149" s="37" t="s">
        <v>10996</v>
      </c>
      <c r="G3149" s="37" t="s">
        <v>10997</v>
      </c>
      <c r="H3149" s="19">
        <v>43983</v>
      </c>
      <c r="I3149" s="19">
        <v>45078</v>
      </c>
      <c r="J3149" s="19" t="str">
        <f ca="1">IF(Ugovori_OPULJP[[#This Row],[DATUM ZAVRŠETKA OPERACIJE]]&lt;TODAY(),"završen","u provedbi")</f>
        <v>u provedbi</v>
      </c>
      <c r="K3149" s="18" t="s">
        <v>82</v>
      </c>
      <c r="L3149" s="18" t="s">
        <v>82</v>
      </c>
      <c r="M3149" s="42">
        <v>0.85</v>
      </c>
      <c r="N3149" s="42">
        <v>0.15</v>
      </c>
      <c r="O3149" s="27">
        <f>Ugovori_OPULJP[[#This Row],[Bespovratna sredstva - Ukupno (EU+Nac) HRK
= Ukupna ugovorena vrijednost bespovratnih sredstava]]*Ugovori_OPULJP[[#This Row],[EU STOPA SUFINANCIRANJA %
EU CO-FINANCING RATE %]]</f>
        <v>843305.4</v>
      </c>
      <c r="P3149" s="27">
        <f>Ugovori_OPULJP[[#This Row],[Bespovratna sredstva - Ukupno (EU+Nac) HRK
= Ukupna ugovorena vrijednost bespovratnih sredstava]]*Ugovori_OPULJP[[#This Row],[STOPA NACIONALNOG SUFINANCIRANJA %]]</f>
        <v>148818.6</v>
      </c>
      <c r="Q3149" s="27">
        <v>992124</v>
      </c>
      <c r="R3149" s="27">
        <v>0</v>
      </c>
      <c r="S3149" s="27">
        <v>0</v>
      </c>
      <c r="T3149" s="20">
        <f>Ugovori_OPULJP[[#This Row],[Bespovratna sredstva - Ukupno (EU+Nac) HRK
= Ukupna ugovorena vrijednost bespovratnih sredstava]]+Ugovori_OPULJP[[#This Row],[Javni doprinos korisnika - HRK]]+Ugovori_OPULJP[[#This Row],[Privatni doprinos korisnika - HRK]]</f>
        <v>992124</v>
      </c>
      <c r="U3149" s="17" t="s">
        <v>32</v>
      </c>
      <c r="V3149" s="17" t="s">
        <v>710</v>
      </c>
      <c r="W3149" s="41" t="s">
        <v>10998</v>
      </c>
      <c r="X3149" s="35" t="s">
        <v>10100</v>
      </c>
      <c r="Y3149" s="11"/>
    </row>
    <row r="3150" spans="1:25" ht="66.75" customHeight="1" x14ac:dyDescent="0.2">
      <c r="A3150" s="33" t="s">
        <v>10999</v>
      </c>
      <c r="B3150" s="34" t="s">
        <v>9914</v>
      </c>
      <c r="C3150" s="35" t="s">
        <v>10095</v>
      </c>
      <c r="D3150" s="35" t="s">
        <v>10984</v>
      </c>
      <c r="E3150" s="17" t="s">
        <v>74</v>
      </c>
      <c r="F3150" s="37" t="s">
        <v>11000</v>
      </c>
      <c r="G3150" s="37" t="s">
        <v>11001</v>
      </c>
      <c r="H3150" s="19">
        <v>43983</v>
      </c>
      <c r="I3150" s="19">
        <v>44713</v>
      </c>
      <c r="J3150" s="19" t="str">
        <f ca="1">IF(Ugovori_OPULJP[[#This Row],[DATUM ZAVRŠETKA OPERACIJE]]&lt;TODAY(),"završen","u provedbi")</f>
        <v>završen</v>
      </c>
      <c r="K3150" s="18" t="s">
        <v>7094</v>
      </c>
      <c r="L3150" s="18" t="s">
        <v>82</v>
      </c>
      <c r="M3150" s="42">
        <v>0.85</v>
      </c>
      <c r="N3150" s="42">
        <v>0.15</v>
      </c>
      <c r="O3150" s="27">
        <f>Ugovori_OPULJP[[#This Row],[Bespovratna sredstva - Ukupno (EU+Nac) HRK
= Ukupna ugovorena vrijednost bespovratnih sredstava]]*Ugovori_OPULJP[[#This Row],[EU STOPA SUFINANCIRANJA %
EU CO-FINANCING RATE %]]</f>
        <v>1092382.5149999999</v>
      </c>
      <c r="P3150" s="27">
        <f>Ugovori_OPULJP[[#This Row],[Bespovratna sredstva - Ukupno (EU+Nac) HRK
= Ukupna ugovorena vrijednost bespovratnih sredstava]]*Ugovori_OPULJP[[#This Row],[STOPA NACIONALNOG SUFINANCIRANJA %]]</f>
        <v>192773.38499999998</v>
      </c>
      <c r="Q3150" s="27">
        <v>1285155.8999999999</v>
      </c>
      <c r="R3150" s="27">
        <v>0</v>
      </c>
      <c r="S3150" s="27">
        <v>0</v>
      </c>
      <c r="T3150" s="20">
        <f>Ugovori_OPULJP[[#This Row],[Bespovratna sredstva - Ukupno (EU+Nac) HRK
= Ukupna ugovorena vrijednost bespovratnih sredstava]]+Ugovori_OPULJP[[#This Row],[Javni doprinos korisnika - HRK]]+Ugovori_OPULJP[[#This Row],[Privatni doprinos korisnika - HRK]]</f>
        <v>1285155.8999999999</v>
      </c>
      <c r="U3150" s="17" t="s">
        <v>32</v>
      </c>
      <c r="V3150" s="17" t="s">
        <v>710</v>
      </c>
      <c r="W3150" s="41" t="s">
        <v>11002</v>
      </c>
      <c r="X3150" s="35" t="s">
        <v>10100</v>
      </c>
      <c r="Y3150" s="11"/>
    </row>
    <row r="3151" spans="1:25" ht="66.75" customHeight="1" x14ac:dyDescent="0.2">
      <c r="A3151" s="33" t="s">
        <v>11003</v>
      </c>
      <c r="B3151" s="34" t="s">
        <v>9914</v>
      </c>
      <c r="C3151" s="35" t="s">
        <v>10095</v>
      </c>
      <c r="D3151" s="35" t="s">
        <v>10984</v>
      </c>
      <c r="E3151" s="17" t="s">
        <v>74</v>
      </c>
      <c r="F3151" s="37" t="s">
        <v>11004</v>
      </c>
      <c r="G3151" s="37" t="s">
        <v>11005</v>
      </c>
      <c r="H3151" s="19">
        <v>43983</v>
      </c>
      <c r="I3151" s="19">
        <v>44713</v>
      </c>
      <c r="J3151" s="19" t="str">
        <f ca="1">IF(Ugovori_OPULJP[[#This Row],[DATUM ZAVRŠETKA OPERACIJE]]&lt;TODAY(),"završen","u provedbi")</f>
        <v>završen</v>
      </c>
      <c r="K3151" s="18" t="s">
        <v>2927</v>
      </c>
      <c r="L3151" s="18" t="s">
        <v>153</v>
      </c>
      <c r="M3151" s="42">
        <v>0.85</v>
      </c>
      <c r="N3151" s="42">
        <v>0.15</v>
      </c>
      <c r="O3151" s="27">
        <f>Ugovori_OPULJP[[#This Row],[Bespovratna sredstva - Ukupno (EU+Nac) HRK
= Ukupna ugovorena vrijednost bespovratnih sredstava]]*Ugovori_OPULJP[[#This Row],[EU STOPA SUFINANCIRANJA %
EU CO-FINANCING RATE %]]</f>
        <v>950810</v>
      </c>
      <c r="P3151" s="27">
        <f>Ugovori_OPULJP[[#This Row],[Bespovratna sredstva - Ukupno (EU+Nac) HRK
= Ukupna ugovorena vrijednost bespovratnih sredstava]]*Ugovori_OPULJP[[#This Row],[STOPA NACIONALNOG SUFINANCIRANJA %]]</f>
        <v>167790</v>
      </c>
      <c r="Q3151" s="27">
        <v>1118600</v>
      </c>
      <c r="R3151" s="27">
        <v>0</v>
      </c>
      <c r="S3151" s="27">
        <v>0</v>
      </c>
      <c r="T3151" s="20">
        <f>Ugovori_OPULJP[[#This Row],[Bespovratna sredstva - Ukupno (EU+Nac) HRK
= Ukupna ugovorena vrijednost bespovratnih sredstava]]+Ugovori_OPULJP[[#This Row],[Javni doprinos korisnika - HRK]]+Ugovori_OPULJP[[#This Row],[Privatni doprinos korisnika - HRK]]</f>
        <v>1118600</v>
      </c>
      <c r="U3151" s="17" t="s">
        <v>32</v>
      </c>
      <c r="V3151" s="17" t="s">
        <v>710</v>
      </c>
      <c r="W3151" s="41" t="s">
        <v>11006</v>
      </c>
      <c r="X3151" s="35" t="s">
        <v>10100</v>
      </c>
      <c r="Y3151" s="11"/>
    </row>
    <row r="3152" spans="1:25" ht="66.75" customHeight="1" x14ac:dyDescent="0.2">
      <c r="A3152" s="33" t="s">
        <v>11007</v>
      </c>
      <c r="B3152" s="34" t="s">
        <v>9914</v>
      </c>
      <c r="C3152" s="35" t="s">
        <v>10095</v>
      </c>
      <c r="D3152" s="35" t="s">
        <v>10984</v>
      </c>
      <c r="E3152" s="17" t="s">
        <v>74</v>
      </c>
      <c r="F3152" s="37" t="s">
        <v>11008</v>
      </c>
      <c r="G3152" s="37" t="s">
        <v>11009</v>
      </c>
      <c r="H3152" s="19">
        <v>43983</v>
      </c>
      <c r="I3152" s="19">
        <v>45078</v>
      </c>
      <c r="J3152" s="19" t="str">
        <f ca="1">IF(Ugovori_OPULJP[[#This Row],[DATUM ZAVRŠETKA OPERACIJE]]&lt;TODAY(),"završen","u provedbi")</f>
        <v>u provedbi</v>
      </c>
      <c r="K3152" s="18" t="s">
        <v>153</v>
      </c>
      <c r="L3152" s="18" t="s">
        <v>153</v>
      </c>
      <c r="M3152" s="42">
        <v>0.85</v>
      </c>
      <c r="N3152" s="42">
        <v>0.15</v>
      </c>
      <c r="O3152" s="27">
        <f>Ugovori_OPULJP[[#This Row],[Bespovratna sredstva - Ukupno (EU+Nac) HRK
= Ukupna ugovorena vrijednost bespovratnih sredstava]]*Ugovori_OPULJP[[#This Row],[EU STOPA SUFINANCIRANJA %
EU CO-FINANCING RATE %]]</f>
        <v>932998.58149999985</v>
      </c>
      <c r="P3152" s="27">
        <f>Ugovori_OPULJP[[#This Row],[Bespovratna sredstva - Ukupno (EU+Nac) HRK
= Ukupna ugovorena vrijednost bespovratnih sredstava]]*Ugovori_OPULJP[[#This Row],[STOPA NACIONALNOG SUFINANCIRANJA %]]</f>
        <v>164646.80849999998</v>
      </c>
      <c r="Q3152" s="27">
        <v>1097645.3899999999</v>
      </c>
      <c r="R3152" s="27">
        <v>0</v>
      </c>
      <c r="S3152" s="27">
        <v>0</v>
      </c>
      <c r="T3152" s="20">
        <f>Ugovori_OPULJP[[#This Row],[Bespovratna sredstva - Ukupno (EU+Nac) HRK
= Ukupna ugovorena vrijednost bespovratnih sredstava]]+Ugovori_OPULJP[[#This Row],[Javni doprinos korisnika - HRK]]+Ugovori_OPULJP[[#This Row],[Privatni doprinos korisnika - HRK]]</f>
        <v>1097645.3899999999</v>
      </c>
      <c r="U3152" s="17" t="s">
        <v>32</v>
      </c>
      <c r="V3152" s="17" t="s">
        <v>710</v>
      </c>
      <c r="W3152" s="41" t="s">
        <v>11010</v>
      </c>
      <c r="X3152" s="35" t="s">
        <v>10100</v>
      </c>
      <c r="Y3152" s="11"/>
    </row>
    <row r="3153" spans="1:25" ht="66.75" customHeight="1" x14ac:dyDescent="0.2">
      <c r="A3153" s="33" t="s">
        <v>11011</v>
      </c>
      <c r="B3153" s="34" t="s">
        <v>9914</v>
      </c>
      <c r="C3153" s="35" t="s">
        <v>10095</v>
      </c>
      <c r="D3153" s="35" t="s">
        <v>10984</v>
      </c>
      <c r="E3153" s="17" t="s">
        <v>74</v>
      </c>
      <c r="F3153" s="37" t="s">
        <v>12990</v>
      </c>
      <c r="G3153" s="37" t="s">
        <v>11012</v>
      </c>
      <c r="H3153" s="19">
        <v>43983</v>
      </c>
      <c r="I3153" s="19">
        <v>44866</v>
      </c>
      <c r="J3153" s="19" t="str">
        <f ca="1">IF(Ugovori_OPULJP[[#This Row],[DATUM ZAVRŠETKA OPERACIJE]]&lt;TODAY(),"završen","u provedbi")</f>
        <v>u provedbi</v>
      </c>
      <c r="K3153" s="18" t="s">
        <v>77</v>
      </c>
      <c r="L3153" s="18" t="s">
        <v>77</v>
      </c>
      <c r="M3153" s="42">
        <v>0.85</v>
      </c>
      <c r="N3153" s="42">
        <v>0.15</v>
      </c>
      <c r="O3153" s="27">
        <f>Ugovori_OPULJP[[#This Row],[Bespovratna sredstva - Ukupno (EU+Nac) HRK
= Ukupna ugovorena vrijednost bespovratnih sredstava]]*Ugovori_OPULJP[[#This Row],[EU STOPA SUFINANCIRANJA %
EU CO-FINANCING RATE %]]</f>
        <v>1200964.6685000001</v>
      </c>
      <c r="P3153" s="27">
        <f>Ugovori_OPULJP[[#This Row],[Bespovratna sredstva - Ukupno (EU+Nac) HRK
= Ukupna ugovorena vrijednost bespovratnih sredstava]]*Ugovori_OPULJP[[#This Row],[STOPA NACIONALNOG SUFINANCIRANJA %]]</f>
        <v>211934.94150000002</v>
      </c>
      <c r="Q3153" s="27">
        <v>1412899.61</v>
      </c>
      <c r="R3153" s="27">
        <v>0</v>
      </c>
      <c r="S3153" s="27">
        <v>0</v>
      </c>
      <c r="T3153" s="20">
        <f>Ugovori_OPULJP[[#This Row],[Bespovratna sredstva - Ukupno (EU+Nac) HRK
= Ukupna ugovorena vrijednost bespovratnih sredstava]]+Ugovori_OPULJP[[#This Row],[Javni doprinos korisnika - HRK]]+Ugovori_OPULJP[[#This Row],[Privatni doprinos korisnika - HRK]]</f>
        <v>1412899.61</v>
      </c>
      <c r="U3153" s="17" t="s">
        <v>32</v>
      </c>
      <c r="V3153" s="17" t="s">
        <v>710</v>
      </c>
      <c r="W3153" s="41" t="s">
        <v>11013</v>
      </c>
      <c r="X3153" s="35" t="s">
        <v>10100</v>
      </c>
      <c r="Y3153" s="11"/>
    </row>
    <row r="3154" spans="1:25" ht="66.75" customHeight="1" x14ac:dyDescent="0.2">
      <c r="A3154" s="33" t="s">
        <v>11014</v>
      </c>
      <c r="B3154" s="34" t="s">
        <v>9914</v>
      </c>
      <c r="C3154" s="35" t="s">
        <v>10095</v>
      </c>
      <c r="D3154" s="35" t="s">
        <v>10984</v>
      </c>
      <c r="E3154" s="17" t="s">
        <v>74</v>
      </c>
      <c r="F3154" s="37" t="s">
        <v>11015</v>
      </c>
      <c r="G3154" s="37" t="s">
        <v>2717</v>
      </c>
      <c r="H3154" s="19">
        <v>43983</v>
      </c>
      <c r="I3154" s="19">
        <v>44805</v>
      </c>
      <c r="J3154" s="19" t="str">
        <f ca="1">IF(Ugovori_OPULJP[[#This Row],[DATUM ZAVRŠETKA OPERACIJE]]&lt;TODAY(),"završen","u provedbi")</f>
        <v>u provedbi</v>
      </c>
      <c r="K3154" s="18" t="s">
        <v>152</v>
      </c>
      <c r="L3154" s="18" t="s">
        <v>31</v>
      </c>
      <c r="M3154" s="42">
        <v>0.85</v>
      </c>
      <c r="N3154" s="42">
        <v>0.15</v>
      </c>
      <c r="O3154" s="27">
        <f>Ugovori_OPULJP[[#This Row],[Bespovratna sredstva - Ukupno (EU+Nac) HRK
= Ukupna ugovorena vrijednost bespovratnih sredstava]]*Ugovori_OPULJP[[#This Row],[EU STOPA SUFINANCIRANJA %
EU CO-FINANCING RATE %]]</f>
        <v>1235148.5999999999</v>
      </c>
      <c r="P3154" s="27">
        <f>Ugovori_OPULJP[[#This Row],[Bespovratna sredstva - Ukupno (EU+Nac) HRK
= Ukupna ugovorena vrijednost bespovratnih sredstava]]*Ugovori_OPULJP[[#This Row],[STOPA NACIONALNOG SUFINANCIRANJA %]]</f>
        <v>217967.4</v>
      </c>
      <c r="Q3154" s="27">
        <v>1453116</v>
      </c>
      <c r="R3154" s="27">
        <v>0</v>
      </c>
      <c r="S3154" s="27">
        <v>0</v>
      </c>
      <c r="T3154" s="20">
        <f>Ugovori_OPULJP[[#This Row],[Bespovratna sredstva - Ukupno (EU+Nac) HRK
= Ukupna ugovorena vrijednost bespovratnih sredstava]]+Ugovori_OPULJP[[#This Row],[Javni doprinos korisnika - HRK]]+Ugovori_OPULJP[[#This Row],[Privatni doprinos korisnika - HRK]]</f>
        <v>1453116</v>
      </c>
      <c r="U3154" s="17" t="s">
        <v>32</v>
      </c>
      <c r="V3154" s="17" t="s">
        <v>710</v>
      </c>
      <c r="W3154" s="41" t="s">
        <v>11016</v>
      </c>
      <c r="X3154" s="35" t="s">
        <v>10100</v>
      </c>
      <c r="Y3154" s="11"/>
    </row>
    <row r="3155" spans="1:25" ht="66.75" customHeight="1" x14ac:dyDescent="0.2">
      <c r="A3155" s="33" t="s">
        <v>11017</v>
      </c>
      <c r="B3155" s="34" t="s">
        <v>9914</v>
      </c>
      <c r="C3155" s="35" t="s">
        <v>10095</v>
      </c>
      <c r="D3155" s="35" t="s">
        <v>10984</v>
      </c>
      <c r="E3155" s="17" t="s">
        <v>74</v>
      </c>
      <c r="F3155" s="37" t="s">
        <v>11018</v>
      </c>
      <c r="G3155" s="37" t="s">
        <v>183</v>
      </c>
      <c r="H3155" s="19">
        <v>43983</v>
      </c>
      <c r="I3155" s="19">
        <v>44713</v>
      </c>
      <c r="J3155" s="19" t="str">
        <f ca="1">IF(Ugovori_OPULJP[[#This Row],[DATUM ZAVRŠETKA OPERACIJE]]&lt;TODAY(),"završen","u provedbi")</f>
        <v>završen</v>
      </c>
      <c r="K3155" s="18" t="s">
        <v>4538</v>
      </c>
      <c r="L3155" s="18" t="s">
        <v>184</v>
      </c>
      <c r="M3155" s="42">
        <v>0.85</v>
      </c>
      <c r="N3155" s="42">
        <v>0.15</v>
      </c>
      <c r="O3155" s="27">
        <f>Ugovori_OPULJP[[#This Row],[Bespovratna sredstva - Ukupno (EU+Nac) HRK
= Ukupna ugovorena vrijednost bespovratnih sredstava]]*Ugovori_OPULJP[[#This Row],[EU STOPA SUFINANCIRANJA %
EU CO-FINANCING RATE %]]</f>
        <v>1439295.48</v>
      </c>
      <c r="P3155" s="27">
        <f>Ugovori_OPULJP[[#This Row],[Bespovratna sredstva - Ukupno (EU+Nac) HRK
= Ukupna ugovorena vrijednost bespovratnih sredstava]]*Ugovori_OPULJP[[#This Row],[STOPA NACIONALNOG SUFINANCIRANJA %]]</f>
        <v>253993.32</v>
      </c>
      <c r="Q3155" s="27">
        <v>1693288.8</v>
      </c>
      <c r="R3155" s="27">
        <v>0</v>
      </c>
      <c r="S3155" s="27">
        <v>0</v>
      </c>
      <c r="T3155" s="20">
        <f>Ugovori_OPULJP[[#This Row],[Bespovratna sredstva - Ukupno (EU+Nac) HRK
= Ukupna ugovorena vrijednost bespovratnih sredstava]]+Ugovori_OPULJP[[#This Row],[Javni doprinos korisnika - HRK]]+Ugovori_OPULJP[[#This Row],[Privatni doprinos korisnika - HRK]]</f>
        <v>1693288.8</v>
      </c>
      <c r="U3155" s="17" t="s">
        <v>32</v>
      </c>
      <c r="V3155" s="17" t="s">
        <v>710</v>
      </c>
      <c r="W3155" s="41" t="s">
        <v>11019</v>
      </c>
      <c r="X3155" s="35" t="s">
        <v>10100</v>
      </c>
      <c r="Y3155" s="11"/>
    </row>
    <row r="3156" spans="1:25" ht="66.75" customHeight="1" x14ac:dyDescent="0.2">
      <c r="A3156" s="33" t="s">
        <v>11020</v>
      </c>
      <c r="B3156" s="34" t="s">
        <v>9914</v>
      </c>
      <c r="C3156" s="35" t="s">
        <v>10095</v>
      </c>
      <c r="D3156" s="35" t="s">
        <v>10984</v>
      </c>
      <c r="E3156" s="17" t="s">
        <v>74</v>
      </c>
      <c r="F3156" s="37" t="s">
        <v>11021</v>
      </c>
      <c r="G3156" s="37" t="s">
        <v>10735</v>
      </c>
      <c r="H3156" s="19">
        <v>43983</v>
      </c>
      <c r="I3156" s="19">
        <v>44713</v>
      </c>
      <c r="J3156" s="19" t="str">
        <f ca="1">IF(Ugovori_OPULJP[[#This Row],[DATUM ZAVRŠETKA OPERACIJE]]&lt;TODAY(),"završen","u provedbi")</f>
        <v>završen</v>
      </c>
      <c r="K3156" s="18" t="s">
        <v>31</v>
      </c>
      <c r="L3156" s="18" t="s">
        <v>31</v>
      </c>
      <c r="M3156" s="42">
        <v>0.85</v>
      </c>
      <c r="N3156" s="42">
        <v>0.15</v>
      </c>
      <c r="O3156" s="27">
        <f>Ugovori_OPULJP[[#This Row],[Bespovratna sredstva - Ukupno (EU+Nac) HRK
= Ukupna ugovorena vrijednost bespovratnih sredstava]]*Ugovori_OPULJP[[#This Row],[EU STOPA SUFINANCIRANJA %
EU CO-FINANCING RATE %]]</f>
        <v>1562404.074</v>
      </c>
      <c r="P3156" s="27">
        <f>Ugovori_OPULJP[[#This Row],[Bespovratna sredstva - Ukupno (EU+Nac) HRK
= Ukupna ugovorena vrijednost bespovratnih sredstava]]*Ugovori_OPULJP[[#This Row],[STOPA NACIONALNOG SUFINANCIRANJA %]]</f>
        <v>275718.36599999998</v>
      </c>
      <c r="Q3156" s="27">
        <v>1838122.44</v>
      </c>
      <c r="R3156" s="27">
        <v>0</v>
      </c>
      <c r="S3156" s="27">
        <v>0</v>
      </c>
      <c r="T3156" s="20">
        <f>Ugovori_OPULJP[[#This Row],[Bespovratna sredstva - Ukupno (EU+Nac) HRK
= Ukupna ugovorena vrijednost bespovratnih sredstava]]+Ugovori_OPULJP[[#This Row],[Javni doprinos korisnika - HRK]]+Ugovori_OPULJP[[#This Row],[Privatni doprinos korisnika - HRK]]</f>
        <v>1838122.44</v>
      </c>
      <c r="U3156" s="17" t="s">
        <v>32</v>
      </c>
      <c r="V3156" s="17" t="s">
        <v>710</v>
      </c>
      <c r="W3156" s="41" t="s">
        <v>11022</v>
      </c>
      <c r="X3156" s="35" t="s">
        <v>10100</v>
      </c>
      <c r="Y3156" s="11"/>
    </row>
    <row r="3157" spans="1:25" ht="66.75" customHeight="1" x14ac:dyDescent="0.2">
      <c r="A3157" s="33" t="s">
        <v>11023</v>
      </c>
      <c r="B3157" s="34" t="s">
        <v>9914</v>
      </c>
      <c r="C3157" s="35" t="s">
        <v>10095</v>
      </c>
      <c r="D3157" s="35" t="s">
        <v>10984</v>
      </c>
      <c r="E3157" s="17" t="s">
        <v>74</v>
      </c>
      <c r="F3157" s="37" t="s">
        <v>11024</v>
      </c>
      <c r="G3157" s="37" t="s">
        <v>3802</v>
      </c>
      <c r="H3157" s="19">
        <v>43983</v>
      </c>
      <c r="I3157" s="19">
        <v>45078</v>
      </c>
      <c r="J3157" s="19" t="str">
        <f ca="1">IF(Ugovori_OPULJP[[#This Row],[DATUM ZAVRŠETKA OPERACIJE]]&lt;TODAY(),"završen","u provedbi")</f>
        <v>u provedbi</v>
      </c>
      <c r="K3157" s="18" t="s">
        <v>82</v>
      </c>
      <c r="L3157" s="18" t="s">
        <v>82</v>
      </c>
      <c r="M3157" s="42">
        <v>0.85</v>
      </c>
      <c r="N3157" s="42">
        <v>0.15</v>
      </c>
      <c r="O3157" s="27">
        <f>Ugovori_OPULJP[[#This Row],[Bespovratna sredstva - Ukupno (EU+Nac) HRK
= Ukupna ugovorena vrijednost bespovratnih sredstava]]*Ugovori_OPULJP[[#This Row],[EU STOPA SUFINANCIRANJA %
EU CO-FINANCING RATE %]]</f>
        <v>1183246.75</v>
      </c>
      <c r="P3157" s="27">
        <f>Ugovori_OPULJP[[#This Row],[Bespovratna sredstva - Ukupno (EU+Nac) HRK
= Ukupna ugovorena vrijednost bespovratnih sredstava]]*Ugovori_OPULJP[[#This Row],[STOPA NACIONALNOG SUFINANCIRANJA %]]</f>
        <v>208808.25</v>
      </c>
      <c r="Q3157" s="27">
        <v>1392055</v>
      </c>
      <c r="R3157" s="27">
        <v>0</v>
      </c>
      <c r="S3157" s="27">
        <v>0</v>
      </c>
      <c r="T3157" s="20">
        <f>Ugovori_OPULJP[[#This Row],[Bespovratna sredstva - Ukupno (EU+Nac) HRK
= Ukupna ugovorena vrijednost bespovratnih sredstava]]+Ugovori_OPULJP[[#This Row],[Javni doprinos korisnika - HRK]]+Ugovori_OPULJP[[#This Row],[Privatni doprinos korisnika - HRK]]</f>
        <v>1392055</v>
      </c>
      <c r="U3157" s="17" t="s">
        <v>32</v>
      </c>
      <c r="V3157" s="17" t="s">
        <v>710</v>
      </c>
      <c r="W3157" s="41" t="s">
        <v>11025</v>
      </c>
      <c r="X3157" s="35" t="s">
        <v>10100</v>
      </c>
      <c r="Y3157" s="11"/>
    </row>
    <row r="3158" spans="1:25" ht="66.75" customHeight="1" x14ac:dyDescent="0.2">
      <c r="A3158" s="33" t="s">
        <v>11026</v>
      </c>
      <c r="B3158" s="34" t="s">
        <v>9914</v>
      </c>
      <c r="C3158" s="35" t="s">
        <v>10095</v>
      </c>
      <c r="D3158" s="35" t="s">
        <v>10984</v>
      </c>
      <c r="E3158" s="17" t="s">
        <v>74</v>
      </c>
      <c r="F3158" s="37" t="s">
        <v>11027</v>
      </c>
      <c r="G3158" s="37" t="s">
        <v>11028</v>
      </c>
      <c r="H3158" s="19">
        <v>43983</v>
      </c>
      <c r="I3158" s="19">
        <v>44713</v>
      </c>
      <c r="J3158" s="19" t="str">
        <f ca="1">IF(Ugovori_OPULJP[[#This Row],[DATUM ZAVRŠETKA OPERACIJE]]&lt;TODAY(),"završen","u provedbi")</f>
        <v>završen</v>
      </c>
      <c r="K3158" s="18" t="s">
        <v>11029</v>
      </c>
      <c r="L3158" s="18" t="s">
        <v>31</v>
      </c>
      <c r="M3158" s="42">
        <v>0.85</v>
      </c>
      <c r="N3158" s="42">
        <v>0.15</v>
      </c>
      <c r="O3158" s="27">
        <f>Ugovori_OPULJP[[#This Row],[Bespovratna sredstva - Ukupno (EU+Nac) HRK
= Ukupna ugovorena vrijednost bespovratnih sredstava]]*Ugovori_OPULJP[[#This Row],[EU STOPA SUFINANCIRANJA %
EU CO-FINANCING RATE %]]</f>
        <v>1333323.5999999999</v>
      </c>
      <c r="P3158" s="27">
        <f>Ugovori_OPULJP[[#This Row],[Bespovratna sredstva - Ukupno (EU+Nac) HRK
= Ukupna ugovorena vrijednost bespovratnih sredstava]]*Ugovori_OPULJP[[#This Row],[STOPA NACIONALNOG SUFINANCIRANJA %]]</f>
        <v>235292.4</v>
      </c>
      <c r="Q3158" s="27">
        <v>1568616</v>
      </c>
      <c r="R3158" s="27">
        <v>0</v>
      </c>
      <c r="S3158" s="27">
        <v>0</v>
      </c>
      <c r="T3158" s="20">
        <f>Ugovori_OPULJP[[#This Row],[Bespovratna sredstva - Ukupno (EU+Nac) HRK
= Ukupna ugovorena vrijednost bespovratnih sredstava]]+Ugovori_OPULJP[[#This Row],[Javni doprinos korisnika - HRK]]+Ugovori_OPULJP[[#This Row],[Privatni doprinos korisnika - HRK]]</f>
        <v>1568616</v>
      </c>
      <c r="U3158" s="17" t="s">
        <v>32</v>
      </c>
      <c r="V3158" s="17" t="s">
        <v>710</v>
      </c>
      <c r="W3158" s="41" t="s">
        <v>11030</v>
      </c>
      <c r="X3158" s="35" t="s">
        <v>10100</v>
      </c>
      <c r="Y3158" s="11"/>
    </row>
    <row r="3159" spans="1:25" ht="66.75" customHeight="1" x14ac:dyDescent="0.2">
      <c r="A3159" s="33" t="s">
        <v>11031</v>
      </c>
      <c r="B3159" s="34" t="s">
        <v>9914</v>
      </c>
      <c r="C3159" s="35" t="s">
        <v>10095</v>
      </c>
      <c r="D3159" s="35" t="s">
        <v>10984</v>
      </c>
      <c r="E3159" s="17" t="s">
        <v>74</v>
      </c>
      <c r="F3159" s="37" t="s">
        <v>11032</v>
      </c>
      <c r="G3159" s="37" t="s">
        <v>11033</v>
      </c>
      <c r="H3159" s="19">
        <v>43983</v>
      </c>
      <c r="I3159" s="19">
        <v>44896</v>
      </c>
      <c r="J3159" s="19" t="str">
        <f ca="1">IF(Ugovori_OPULJP[[#This Row],[DATUM ZAVRŠETKA OPERACIJE]]&lt;TODAY(),"završen","u provedbi")</f>
        <v>u provedbi</v>
      </c>
      <c r="K3159" s="18" t="s">
        <v>82</v>
      </c>
      <c r="L3159" s="18" t="s">
        <v>82</v>
      </c>
      <c r="M3159" s="42">
        <v>0.85</v>
      </c>
      <c r="N3159" s="42">
        <v>0.15</v>
      </c>
      <c r="O3159" s="27">
        <f>Ugovori_OPULJP[[#This Row],[Bespovratna sredstva - Ukupno (EU+Nac) HRK
= Ukupna ugovorena vrijednost bespovratnih sredstava]]*Ugovori_OPULJP[[#This Row],[EU STOPA SUFINANCIRANJA %
EU CO-FINANCING RATE %]]</f>
        <v>904721.929</v>
      </c>
      <c r="P3159" s="27">
        <f>Ugovori_OPULJP[[#This Row],[Bespovratna sredstva - Ukupno (EU+Nac) HRK
= Ukupna ugovorena vrijednost bespovratnih sredstava]]*Ugovori_OPULJP[[#This Row],[STOPA NACIONALNOG SUFINANCIRANJA %]]</f>
        <v>159656.81099999999</v>
      </c>
      <c r="Q3159" s="27">
        <v>1064378.74</v>
      </c>
      <c r="R3159" s="27">
        <v>0</v>
      </c>
      <c r="S3159" s="27">
        <v>0</v>
      </c>
      <c r="T3159" s="20">
        <f>Ugovori_OPULJP[[#This Row],[Bespovratna sredstva - Ukupno (EU+Nac) HRK
= Ukupna ugovorena vrijednost bespovratnih sredstava]]+Ugovori_OPULJP[[#This Row],[Javni doprinos korisnika - HRK]]+Ugovori_OPULJP[[#This Row],[Privatni doprinos korisnika - HRK]]</f>
        <v>1064378.74</v>
      </c>
      <c r="U3159" s="17" t="s">
        <v>32</v>
      </c>
      <c r="V3159" s="17" t="s">
        <v>710</v>
      </c>
      <c r="W3159" s="41" t="s">
        <v>11034</v>
      </c>
      <c r="X3159" s="35" t="s">
        <v>10100</v>
      </c>
      <c r="Y3159" s="11"/>
    </row>
    <row r="3160" spans="1:25" ht="66.75" customHeight="1" x14ac:dyDescent="0.2">
      <c r="A3160" s="33" t="s">
        <v>11035</v>
      </c>
      <c r="B3160" s="34" t="s">
        <v>9914</v>
      </c>
      <c r="C3160" s="35" t="s">
        <v>10095</v>
      </c>
      <c r="D3160" s="35" t="s">
        <v>10984</v>
      </c>
      <c r="E3160" s="17" t="s">
        <v>74</v>
      </c>
      <c r="F3160" s="37" t="s">
        <v>11036</v>
      </c>
      <c r="G3160" s="37" t="s">
        <v>11037</v>
      </c>
      <c r="H3160" s="19">
        <v>43983</v>
      </c>
      <c r="I3160" s="19">
        <v>44713</v>
      </c>
      <c r="J3160" s="19" t="str">
        <f ca="1">IF(Ugovori_OPULJP[[#This Row],[DATUM ZAVRŠETKA OPERACIJE]]&lt;TODAY(),"završen","u provedbi")</f>
        <v>završen</v>
      </c>
      <c r="K3160" s="18" t="s">
        <v>152</v>
      </c>
      <c r="L3160" s="18" t="s">
        <v>31</v>
      </c>
      <c r="M3160" s="42">
        <v>0.85</v>
      </c>
      <c r="N3160" s="42">
        <v>0.15</v>
      </c>
      <c r="O3160" s="27">
        <f>Ugovori_OPULJP[[#This Row],[Bespovratna sredstva - Ukupno (EU+Nac) HRK
= Ukupna ugovorena vrijednost bespovratnih sredstava]]*Ugovori_OPULJP[[#This Row],[EU STOPA SUFINANCIRANJA %
EU CO-FINANCING RATE %]]</f>
        <v>936292.0085</v>
      </c>
      <c r="P3160" s="27">
        <f>Ugovori_OPULJP[[#This Row],[Bespovratna sredstva - Ukupno (EU+Nac) HRK
= Ukupna ugovorena vrijednost bespovratnih sredstava]]*Ugovori_OPULJP[[#This Row],[STOPA NACIONALNOG SUFINANCIRANJA %]]</f>
        <v>165228.00149999998</v>
      </c>
      <c r="Q3160" s="27">
        <v>1101520.01</v>
      </c>
      <c r="R3160" s="27">
        <v>0</v>
      </c>
      <c r="S3160" s="27">
        <v>0</v>
      </c>
      <c r="T3160" s="20">
        <f>Ugovori_OPULJP[[#This Row],[Bespovratna sredstva - Ukupno (EU+Nac) HRK
= Ukupna ugovorena vrijednost bespovratnih sredstava]]+Ugovori_OPULJP[[#This Row],[Javni doprinos korisnika - HRK]]+Ugovori_OPULJP[[#This Row],[Privatni doprinos korisnika - HRK]]</f>
        <v>1101520.01</v>
      </c>
      <c r="U3160" s="17" t="s">
        <v>32</v>
      </c>
      <c r="V3160" s="17" t="s">
        <v>710</v>
      </c>
      <c r="W3160" s="41" t="s">
        <v>11038</v>
      </c>
      <c r="X3160" s="35" t="s">
        <v>10100</v>
      </c>
      <c r="Y3160" s="11"/>
    </row>
    <row r="3161" spans="1:25" ht="66.75" customHeight="1" x14ac:dyDescent="0.2">
      <c r="A3161" s="33" t="s">
        <v>11039</v>
      </c>
      <c r="B3161" s="34" t="s">
        <v>9914</v>
      </c>
      <c r="C3161" s="35" t="s">
        <v>10095</v>
      </c>
      <c r="D3161" s="35" t="s">
        <v>10984</v>
      </c>
      <c r="E3161" s="17" t="s">
        <v>74</v>
      </c>
      <c r="F3161" s="37" t="s">
        <v>11040</v>
      </c>
      <c r="G3161" s="37" t="s">
        <v>11041</v>
      </c>
      <c r="H3161" s="19">
        <v>43983</v>
      </c>
      <c r="I3161" s="19">
        <v>44958</v>
      </c>
      <c r="J3161" s="19" t="str">
        <f ca="1">IF(Ugovori_OPULJP[[#This Row],[DATUM ZAVRŠETKA OPERACIJE]]&lt;TODAY(),"završen","u provedbi")</f>
        <v>u provedbi</v>
      </c>
      <c r="K3161" s="18" t="s">
        <v>31</v>
      </c>
      <c r="L3161" s="18" t="s">
        <v>31</v>
      </c>
      <c r="M3161" s="42">
        <v>0.85</v>
      </c>
      <c r="N3161" s="42">
        <v>0.15</v>
      </c>
      <c r="O3161" s="27">
        <f>Ugovori_OPULJP[[#This Row],[Bespovratna sredstva - Ukupno (EU+Nac) HRK
= Ukupna ugovorena vrijednost bespovratnih sredstava]]*Ugovori_OPULJP[[#This Row],[EU STOPA SUFINANCIRANJA %
EU CO-FINANCING RATE %]]</f>
        <v>1167037.7345</v>
      </c>
      <c r="P3161" s="27">
        <f>Ugovori_OPULJP[[#This Row],[Bespovratna sredstva - Ukupno (EU+Nac) HRK
= Ukupna ugovorena vrijednost bespovratnih sredstava]]*Ugovori_OPULJP[[#This Row],[STOPA NACIONALNOG SUFINANCIRANJA %]]</f>
        <v>205947.83550000002</v>
      </c>
      <c r="Q3161" s="27">
        <v>1372985.57</v>
      </c>
      <c r="R3161" s="27">
        <v>0</v>
      </c>
      <c r="S3161" s="27">
        <v>0</v>
      </c>
      <c r="T3161" s="20">
        <f>Ugovori_OPULJP[[#This Row],[Bespovratna sredstva - Ukupno (EU+Nac) HRK
= Ukupna ugovorena vrijednost bespovratnih sredstava]]+Ugovori_OPULJP[[#This Row],[Javni doprinos korisnika - HRK]]+Ugovori_OPULJP[[#This Row],[Privatni doprinos korisnika - HRK]]</f>
        <v>1372985.57</v>
      </c>
      <c r="U3161" s="17" t="s">
        <v>32</v>
      </c>
      <c r="V3161" s="17" t="s">
        <v>710</v>
      </c>
      <c r="W3161" s="41" t="s">
        <v>11042</v>
      </c>
      <c r="X3161" s="35" t="s">
        <v>10100</v>
      </c>
      <c r="Y3161" s="11"/>
    </row>
    <row r="3162" spans="1:25" ht="66.75" customHeight="1" x14ac:dyDescent="0.2">
      <c r="A3162" s="33" t="s">
        <v>11043</v>
      </c>
      <c r="B3162" s="34" t="s">
        <v>9914</v>
      </c>
      <c r="C3162" s="35" t="s">
        <v>10095</v>
      </c>
      <c r="D3162" s="35" t="s">
        <v>10984</v>
      </c>
      <c r="E3162" s="17" t="s">
        <v>74</v>
      </c>
      <c r="F3162" s="37" t="s">
        <v>11044</v>
      </c>
      <c r="G3162" s="37" t="s">
        <v>11045</v>
      </c>
      <c r="H3162" s="19">
        <v>43983</v>
      </c>
      <c r="I3162" s="19">
        <v>44866</v>
      </c>
      <c r="J3162" s="19" t="str">
        <f ca="1">IF(Ugovori_OPULJP[[#This Row],[DATUM ZAVRŠETKA OPERACIJE]]&lt;TODAY(),"završen","u provedbi")</f>
        <v>u provedbi</v>
      </c>
      <c r="K3162" s="18" t="s">
        <v>31</v>
      </c>
      <c r="L3162" s="18" t="s">
        <v>31</v>
      </c>
      <c r="M3162" s="42">
        <v>0.85</v>
      </c>
      <c r="N3162" s="42">
        <v>0.15</v>
      </c>
      <c r="O3162" s="27">
        <f>Ugovori_OPULJP[[#This Row],[Bespovratna sredstva - Ukupno (EU+Nac) HRK
= Ukupna ugovorena vrijednost bespovratnih sredstava]]*Ugovori_OPULJP[[#This Row],[EU STOPA SUFINANCIRANJA %
EU CO-FINANCING RATE %]]</f>
        <v>1192144.2949999999</v>
      </c>
      <c r="P3162" s="27">
        <f>Ugovori_OPULJP[[#This Row],[Bespovratna sredstva - Ukupno (EU+Nac) HRK
= Ukupna ugovorena vrijednost bespovratnih sredstava]]*Ugovori_OPULJP[[#This Row],[STOPA NACIONALNOG SUFINANCIRANJA %]]</f>
        <v>210378.405</v>
      </c>
      <c r="Q3162" s="27">
        <v>1402522.7</v>
      </c>
      <c r="R3162" s="27">
        <v>0</v>
      </c>
      <c r="S3162" s="27">
        <v>0</v>
      </c>
      <c r="T3162" s="20">
        <f>Ugovori_OPULJP[[#This Row],[Bespovratna sredstva - Ukupno (EU+Nac) HRK
= Ukupna ugovorena vrijednost bespovratnih sredstava]]+Ugovori_OPULJP[[#This Row],[Javni doprinos korisnika - HRK]]+Ugovori_OPULJP[[#This Row],[Privatni doprinos korisnika - HRK]]</f>
        <v>1402522.7</v>
      </c>
      <c r="U3162" s="17" t="s">
        <v>32</v>
      </c>
      <c r="V3162" s="17" t="s">
        <v>710</v>
      </c>
      <c r="W3162" s="41" t="s">
        <v>11046</v>
      </c>
      <c r="X3162" s="35" t="s">
        <v>10100</v>
      </c>
      <c r="Y3162" s="11"/>
    </row>
    <row r="3163" spans="1:25" ht="66.75" customHeight="1" x14ac:dyDescent="0.2">
      <c r="A3163" s="33" t="s">
        <v>11047</v>
      </c>
      <c r="B3163" s="34" t="s">
        <v>9914</v>
      </c>
      <c r="C3163" s="35" t="s">
        <v>10095</v>
      </c>
      <c r="D3163" s="35" t="s">
        <v>10984</v>
      </c>
      <c r="E3163" s="17" t="s">
        <v>74</v>
      </c>
      <c r="F3163" s="37" t="s">
        <v>11048</v>
      </c>
      <c r="G3163" s="37" t="s">
        <v>11049</v>
      </c>
      <c r="H3163" s="19">
        <v>43983</v>
      </c>
      <c r="I3163" s="19">
        <v>44713</v>
      </c>
      <c r="J3163" s="19" t="str">
        <f ca="1">IF(Ugovori_OPULJP[[#This Row],[DATUM ZAVRŠETKA OPERACIJE]]&lt;TODAY(),"završen","u provedbi")</f>
        <v>završen</v>
      </c>
      <c r="K3163" s="18" t="s">
        <v>248</v>
      </c>
      <c r="L3163" s="18" t="s">
        <v>248</v>
      </c>
      <c r="M3163" s="42">
        <v>0.85</v>
      </c>
      <c r="N3163" s="42">
        <v>0.15</v>
      </c>
      <c r="O3163" s="27">
        <f>Ugovori_OPULJP[[#This Row],[Bespovratna sredstva - Ukupno (EU+Nac) HRK
= Ukupna ugovorena vrijednost bespovratnih sredstava]]*Ugovori_OPULJP[[#This Row],[EU STOPA SUFINANCIRANJA %
EU CO-FINANCING RATE %]]</f>
        <v>1630376.1685000001</v>
      </c>
      <c r="P3163" s="27">
        <f>Ugovori_OPULJP[[#This Row],[Bespovratna sredstva - Ukupno (EU+Nac) HRK
= Ukupna ugovorena vrijednost bespovratnih sredstava]]*Ugovori_OPULJP[[#This Row],[STOPA NACIONALNOG SUFINANCIRANJA %]]</f>
        <v>287713.44150000002</v>
      </c>
      <c r="Q3163" s="27">
        <v>1918089.61</v>
      </c>
      <c r="R3163" s="27">
        <v>0</v>
      </c>
      <c r="S3163" s="27">
        <v>0</v>
      </c>
      <c r="T3163" s="20">
        <f>Ugovori_OPULJP[[#This Row],[Bespovratna sredstva - Ukupno (EU+Nac) HRK
= Ukupna ugovorena vrijednost bespovratnih sredstava]]+Ugovori_OPULJP[[#This Row],[Javni doprinos korisnika - HRK]]+Ugovori_OPULJP[[#This Row],[Privatni doprinos korisnika - HRK]]</f>
        <v>1918089.61</v>
      </c>
      <c r="U3163" s="17" t="s">
        <v>32</v>
      </c>
      <c r="V3163" s="17" t="s">
        <v>710</v>
      </c>
      <c r="W3163" s="41" t="s">
        <v>11050</v>
      </c>
      <c r="X3163" s="35" t="s">
        <v>10100</v>
      </c>
      <c r="Y3163" s="11"/>
    </row>
    <row r="3164" spans="1:25" ht="66.75" customHeight="1" x14ac:dyDescent="0.2">
      <c r="A3164" s="33" t="s">
        <v>11051</v>
      </c>
      <c r="B3164" s="34" t="s">
        <v>9914</v>
      </c>
      <c r="C3164" s="35" t="s">
        <v>10095</v>
      </c>
      <c r="D3164" s="35" t="s">
        <v>10984</v>
      </c>
      <c r="E3164" s="17" t="s">
        <v>74</v>
      </c>
      <c r="F3164" s="37" t="s">
        <v>11052</v>
      </c>
      <c r="G3164" s="37" t="s">
        <v>11053</v>
      </c>
      <c r="H3164" s="19">
        <v>43983</v>
      </c>
      <c r="I3164" s="19">
        <v>44896</v>
      </c>
      <c r="J3164" s="19" t="str">
        <f ca="1">IF(Ugovori_OPULJP[[#This Row],[DATUM ZAVRŠETKA OPERACIJE]]&lt;TODAY(),"završen","u provedbi")</f>
        <v>u provedbi</v>
      </c>
      <c r="K3164" s="18" t="s">
        <v>171</v>
      </c>
      <c r="L3164" s="18" t="s">
        <v>171</v>
      </c>
      <c r="M3164" s="42">
        <v>0.85</v>
      </c>
      <c r="N3164" s="42">
        <v>0.15</v>
      </c>
      <c r="O3164" s="27">
        <f>Ugovori_OPULJP[[#This Row],[Bespovratna sredstva - Ukupno (EU+Nac) HRK
= Ukupna ugovorena vrijednost bespovratnih sredstava]]*Ugovori_OPULJP[[#This Row],[EU STOPA SUFINANCIRANJA %
EU CO-FINANCING RATE %]]</f>
        <v>1144988.2585</v>
      </c>
      <c r="P3164" s="27">
        <f>Ugovori_OPULJP[[#This Row],[Bespovratna sredstva - Ukupno (EU+Nac) HRK
= Ukupna ugovorena vrijednost bespovratnih sredstava]]*Ugovori_OPULJP[[#This Row],[STOPA NACIONALNOG SUFINANCIRANJA %]]</f>
        <v>202056.75149999998</v>
      </c>
      <c r="Q3164" s="27">
        <v>1347045.01</v>
      </c>
      <c r="R3164" s="27">
        <v>0</v>
      </c>
      <c r="S3164" s="27">
        <v>0</v>
      </c>
      <c r="T3164" s="20">
        <f>Ugovori_OPULJP[[#This Row],[Bespovratna sredstva - Ukupno (EU+Nac) HRK
= Ukupna ugovorena vrijednost bespovratnih sredstava]]+Ugovori_OPULJP[[#This Row],[Javni doprinos korisnika - HRK]]+Ugovori_OPULJP[[#This Row],[Privatni doprinos korisnika - HRK]]</f>
        <v>1347045.01</v>
      </c>
      <c r="U3164" s="17" t="s">
        <v>32</v>
      </c>
      <c r="V3164" s="17" t="s">
        <v>710</v>
      </c>
      <c r="W3164" s="41" t="s">
        <v>11054</v>
      </c>
      <c r="X3164" s="35" t="s">
        <v>10100</v>
      </c>
      <c r="Y3164" s="11"/>
    </row>
    <row r="3165" spans="1:25" ht="66.75" customHeight="1" x14ac:dyDescent="0.2">
      <c r="A3165" s="33" t="s">
        <v>11055</v>
      </c>
      <c r="B3165" s="34" t="s">
        <v>9914</v>
      </c>
      <c r="C3165" s="35" t="s">
        <v>10095</v>
      </c>
      <c r="D3165" s="35" t="s">
        <v>10984</v>
      </c>
      <c r="E3165" s="17" t="s">
        <v>74</v>
      </c>
      <c r="F3165" s="38" t="s">
        <v>11056</v>
      </c>
      <c r="G3165" s="38" t="s">
        <v>11057</v>
      </c>
      <c r="H3165" s="39">
        <v>44119</v>
      </c>
      <c r="I3165" s="39">
        <v>45092</v>
      </c>
      <c r="J3165" s="19" t="str">
        <f ca="1">IF(Ugovori_OPULJP[[#This Row],[DATUM ZAVRŠETKA OPERACIJE]]&lt;TODAY(),"završen","u provedbi")</f>
        <v>u provedbi</v>
      </c>
      <c r="K3165" s="32" t="s">
        <v>153</v>
      </c>
      <c r="L3165" s="18" t="s">
        <v>153</v>
      </c>
      <c r="M3165" s="42">
        <v>0.85</v>
      </c>
      <c r="N3165" s="42">
        <v>0.15</v>
      </c>
      <c r="O3165" s="27">
        <f>Ugovori_OPULJP[[#This Row],[Bespovratna sredstva - Ukupno (EU+Nac) HRK
= Ukupna ugovorena vrijednost bespovratnih sredstava]]*Ugovori_OPULJP[[#This Row],[EU STOPA SUFINANCIRANJA %
EU CO-FINANCING RATE %]]</f>
        <v>1604310.4</v>
      </c>
      <c r="P3165" s="40">
        <f>Ugovori_OPULJP[[#This Row],[Bespovratna sredstva - Ukupno (EU+Nac) HRK
= Ukupna ugovorena vrijednost bespovratnih sredstava]]*Ugovori_OPULJP[[#This Row],[STOPA NACIONALNOG SUFINANCIRANJA %]]</f>
        <v>283113.59999999998</v>
      </c>
      <c r="Q3165" s="27">
        <v>1887424</v>
      </c>
      <c r="R3165" s="40">
        <v>0</v>
      </c>
      <c r="S3165" s="27">
        <v>0</v>
      </c>
      <c r="T3165" s="20">
        <f>Ugovori_OPULJP[[#This Row],[Bespovratna sredstva - Ukupno (EU+Nac) HRK
= Ukupna ugovorena vrijednost bespovratnih sredstava]]+Ugovori_OPULJP[[#This Row],[Javni doprinos korisnika - HRK]]+Ugovori_OPULJP[[#This Row],[Privatni doprinos korisnika - HRK]]</f>
        <v>1887424</v>
      </c>
      <c r="U3165" s="17" t="s">
        <v>32</v>
      </c>
      <c r="V3165" s="17" t="s">
        <v>710</v>
      </c>
      <c r="W3165" s="41" t="s">
        <v>11058</v>
      </c>
      <c r="X3165" s="35" t="s">
        <v>10100</v>
      </c>
      <c r="Y3165" s="11"/>
    </row>
    <row r="3166" spans="1:25" ht="66.75" customHeight="1" x14ac:dyDescent="0.2">
      <c r="A3166" s="33" t="s">
        <v>11059</v>
      </c>
      <c r="B3166" s="34" t="s">
        <v>9914</v>
      </c>
      <c r="C3166" s="35" t="s">
        <v>10095</v>
      </c>
      <c r="D3166" s="35" t="s">
        <v>10984</v>
      </c>
      <c r="E3166" s="17" t="s">
        <v>74</v>
      </c>
      <c r="F3166" s="38" t="s">
        <v>11060</v>
      </c>
      <c r="G3166" s="38" t="s">
        <v>11061</v>
      </c>
      <c r="H3166" s="39">
        <v>44131</v>
      </c>
      <c r="I3166" s="39">
        <v>44861</v>
      </c>
      <c r="J3166" s="19" t="str">
        <f ca="1">IF(Ugovori_OPULJP[[#This Row],[DATUM ZAVRŠETKA OPERACIJE]]&lt;TODAY(),"završen","u provedbi")</f>
        <v>u provedbi</v>
      </c>
      <c r="K3166" s="18" t="s">
        <v>31</v>
      </c>
      <c r="L3166" s="32" t="s">
        <v>31</v>
      </c>
      <c r="M3166" s="42">
        <v>0.85</v>
      </c>
      <c r="N3166" s="42">
        <v>0.15</v>
      </c>
      <c r="O3166" s="27">
        <f>Ugovori_OPULJP[[#This Row],[Bespovratna sredstva - Ukupno (EU+Nac) HRK
= Ukupna ugovorena vrijednost bespovratnih sredstava]]*Ugovori_OPULJP[[#This Row],[EU STOPA SUFINANCIRANJA %
EU CO-FINANCING RATE %]]</f>
        <v>1342796.0085</v>
      </c>
      <c r="P3166" s="40">
        <f>Ugovori_OPULJP[[#This Row],[Bespovratna sredstva - Ukupno (EU+Nac) HRK
= Ukupna ugovorena vrijednost bespovratnih sredstava]]*Ugovori_OPULJP[[#This Row],[STOPA NACIONALNOG SUFINANCIRANJA %]]</f>
        <v>236964.00149999998</v>
      </c>
      <c r="Q3166" s="27">
        <v>1579760.01</v>
      </c>
      <c r="R3166" s="40">
        <v>0</v>
      </c>
      <c r="S3166" s="27">
        <v>0</v>
      </c>
      <c r="T3166" s="20">
        <f>Ugovori_OPULJP[[#This Row],[Bespovratna sredstva - Ukupno (EU+Nac) HRK
= Ukupna ugovorena vrijednost bespovratnih sredstava]]+Ugovori_OPULJP[[#This Row],[Javni doprinos korisnika - HRK]]+Ugovori_OPULJP[[#This Row],[Privatni doprinos korisnika - HRK]]</f>
        <v>1579760.01</v>
      </c>
      <c r="U3166" s="17" t="s">
        <v>32</v>
      </c>
      <c r="V3166" s="17" t="s">
        <v>710</v>
      </c>
      <c r="W3166" s="41" t="s">
        <v>11058</v>
      </c>
      <c r="X3166" s="35" t="s">
        <v>10100</v>
      </c>
      <c r="Y3166" s="11"/>
    </row>
    <row r="3167" spans="1:25" ht="66.75" customHeight="1" x14ac:dyDescent="0.2">
      <c r="A3167" s="33" t="s">
        <v>11062</v>
      </c>
      <c r="B3167" s="34" t="s">
        <v>9914</v>
      </c>
      <c r="C3167" s="35" t="s">
        <v>10095</v>
      </c>
      <c r="D3167" s="35" t="s">
        <v>10984</v>
      </c>
      <c r="E3167" s="17" t="s">
        <v>74</v>
      </c>
      <c r="F3167" s="38" t="s">
        <v>11063</v>
      </c>
      <c r="G3167" s="38" t="s">
        <v>11064</v>
      </c>
      <c r="H3167" s="39">
        <v>44120</v>
      </c>
      <c r="I3167" s="39">
        <v>45215</v>
      </c>
      <c r="J3167" s="19" t="str">
        <f ca="1">IF(Ugovori_OPULJP[[#This Row],[DATUM ZAVRŠETKA OPERACIJE]]&lt;TODAY(),"završen","u provedbi")</f>
        <v>u provedbi</v>
      </c>
      <c r="K3167" s="18" t="s">
        <v>82</v>
      </c>
      <c r="L3167" s="18" t="s">
        <v>82</v>
      </c>
      <c r="M3167" s="42">
        <v>0.85</v>
      </c>
      <c r="N3167" s="42">
        <v>0.15</v>
      </c>
      <c r="O3167" s="27">
        <f>Ugovori_OPULJP[[#This Row],[Bespovratna sredstva - Ukupno (EU+Nac) HRK
= Ukupna ugovorena vrijednost bespovratnih sredstava]]*Ugovori_OPULJP[[#This Row],[EU STOPA SUFINANCIRANJA %
EU CO-FINANCING RATE %]]</f>
        <v>1605310</v>
      </c>
      <c r="P3167" s="40">
        <f>Ugovori_OPULJP[[#This Row],[Bespovratna sredstva - Ukupno (EU+Nac) HRK
= Ukupna ugovorena vrijednost bespovratnih sredstava]]*Ugovori_OPULJP[[#This Row],[STOPA NACIONALNOG SUFINANCIRANJA %]]</f>
        <v>283290</v>
      </c>
      <c r="Q3167" s="27">
        <v>1888600</v>
      </c>
      <c r="R3167" s="40">
        <v>0</v>
      </c>
      <c r="S3167" s="27">
        <v>0</v>
      </c>
      <c r="T3167" s="20">
        <f>Ugovori_OPULJP[[#This Row],[Bespovratna sredstva - Ukupno (EU+Nac) HRK
= Ukupna ugovorena vrijednost bespovratnih sredstava]]+Ugovori_OPULJP[[#This Row],[Javni doprinos korisnika - HRK]]+Ugovori_OPULJP[[#This Row],[Privatni doprinos korisnika - HRK]]</f>
        <v>1888600</v>
      </c>
      <c r="U3167" s="17" t="s">
        <v>32</v>
      </c>
      <c r="V3167" s="17" t="s">
        <v>710</v>
      </c>
      <c r="W3167" s="41" t="s">
        <v>11065</v>
      </c>
      <c r="X3167" s="35" t="s">
        <v>10100</v>
      </c>
      <c r="Y3167" s="11"/>
    </row>
    <row r="3168" spans="1:25" ht="66.75" customHeight="1" x14ac:dyDescent="0.2">
      <c r="A3168" s="33" t="s">
        <v>11066</v>
      </c>
      <c r="B3168" s="34" t="s">
        <v>9914</v>
      </c>
      <c r="C3168" s="35" t="s">
        <v>10095</v>
      </c>
      <c r="D3168" s="35" t="s">
        <v>10984</v>
      </c>
      <c r="E3168" s="17" t="s">
        <v>74</v>
      </c>
      <c r="F3168" s="38" t="s">
        <v>11067</v>
      </c>
      <c r="G3168" s="38" t="s">
        <v>11068</v>
      </c>
      <c r="H3168" s="39">
        <v>44124</v>
      </c>
      <c r="I3168" s="39">
        <v>44854</v>
      </c>
      <c r="J3168" s="19" t="str">
        <f ca="1">IF(Ugovori_OPULJP[[#This Row],[DATUM ZAVRŠETKA OPERACIJE]]&lt;TODAY(),"završen","u provedbi")</f>
        <v>u provedbi</v>
      </c>
      <c r="K3168" s="18" t="s">
        <v>31</v>
      </c>
      <c r="L3168" s="32" t="s">
        <v>31</v>
      </c>
      <c r="M3168" s="42">
        <v>0.85</v>
      </c>
      <c r="N3168" s="42">
        <v>0.15</v>
      </c>
      <c r="O3168" s="27">
        <f>Ugovori_OPULJP[[#This Row],[Bespovratna sredstva - Ukupno (EU+Nac) HRK
= Ukupna ugovorena vrijednost bespovratnih sredstava]]*Ugovori_OPULJP[[#This Row],[EU STOPA SUFINANCIRANJA %
EU CO-FINANCING RATE %]]</f>
        <v>999599.9915</v>
      </c>
      <c r="P3168" s="40">
        <f>Ugovori_OPULJP[[#This Row],[Bespovratna sredstva - Ukupno (EU+Nac) HRK
= Ukupna ugovorena vrijednost bespovratnih sredstava]]*Ugovori_OPULJP[[#This Row],[STOPA NACIONALNOG SUFINANCIRANJA %]]</f>
        <v>176399.99849999999</v>
      </c>
      <c r="Q3168" s="27">
        <v>1175999.99</v>
      </c>
      <c r="R3168" s="40">
        <v>0</v>
      </c>
      <c r="S3168" s="27">
        <v>0</v>
      </c>
      <c r="T3168" s="20">
        <f>Ugovori_OPULJP[[#This Row],[Bespovratna sredstva - Ukupno (EU+Nac) HRK
= Ukupna ugovorena vrijednost bespovratnih sredstava]]+Ugovori_OPULJP[[#This Row],[Javni doprinos korisnika - HRK]]+Ugovori_OPULJP[[#This Row],[Privatni doprinos korisnika - HRK]]</f>
        <v>1175999.99</v>
      </c>
      <c r="U3168" s="17" t="s">
        <v>32</v>
      </c>
      <c r="V3168" s="17" t="s">
        <v>710</v>
      </c>
      <c r="W3168" s="41" t="s">
        <v>11069</v>
      </c>
      <c r="X3168" s="35" t="s">
        <v>10100</v>
      </c>
      <c r="Y3168" s="11"/>
    </row>
    <row r="3169" spans="1:25" ht="66.75" customHeight="1" x14ac:dyDescent="0.2">
      <c r="A3169" s="33" t="s">
        <v>11070</v>
      </c>
      <c r="B3169" s="34" t="s">
        <v>9914</v>
      </c>
      <c r="C3169" s="35" t="s">
        <v>10095</v>
      </c>
      <c r="D3169" s="35" t="s">
        <v>10984</v>
      </c>
      <c r="E3169" s="17" t="s">
        <v>74</v>
      </c>
      <c r="F3169" s="38" t="s">
        <v>12991</v>
      </c>
      <c r="G3169" s="38" t="s">
        <v>11071</v>
      </c>
      <c r="H3169" s="39">
        <v>44118</v>
      </c>
      <c r="I3169" s="39">
        <v>45091</v>
      </c>
      <c r="J3169" s="19" t="str">
        <f ca="1">IF(Ugovori_OPULJP[[#This Row],[DATUM ZAVRŠETKA OPERACIJE]]&lt;TODAY(),"završen","u provedbi")</f>
        <v>u provedbi</v>
      </c>
      <c r="K3169" s="18" t="s">
        <v>82</v>
      </c>
      <c r="L3169" s="18" t="s">
        <v>82</v>
      </c>
      <c r="M3169" s="42">
        <v>0.85</v>
      </c>
      <c r="N3169" s="42">
        <v>0.15</v>
      </c>
      <c r="O3169" s="27">
        <f>Ugovori_OPULJP[[#This Row],[Bespovratna sredstva - Ukupno (EU+Nac) HRK
= Ukupna ugovorena vrijednost bespovratnih sredstava]]*Ugovori_OPULJP[[#This Row],[EU STOPA SUFINANCIRANJA %
EU CO-FINANCING RATE %]]</f>
        <v>1599122</v>
      </c>
      <c r="P3169" s="40">
        <f>Ugovori_OPULJP[[#This Row],[Bespovratna sredstva - Ukupno (EU+Nac) HRK
= Ukupna ugovorena vrijednost bespovratnih sredstava]]*Ugovori_OPULJP[[#This Row],[STOPA NACIONALNOG SUFINANCIRANJA %]]</f>
        <v>282198</v>
      </c>
      <c r="Q3169" s="27">
        <v>1881320</v>
      </c>
      <c r="R3169" s="40">
        <v>0</v>
      </c>
      <c r="S3169" s="27">
        <v>0</v>
      </c>
      <c r="T3169" s="20">
        <f>Ugovori_OPULJP[[#This Row],[Bespovratna sredstva - Ukupno (EU+Nac) HRK
= Ukupna ugovorena vrijednost bespovratnih sredstava]]+Ugovori_OPULJP[[#This Row],[Javni doprinos korisnika - HRK]]+Ugovori_OPULJP[[#This Row],[Privatni doprinos korisnika - HRK]]</f>
        <v>1881320</v>
      </c>
      <c r="U3169" s="17" t="s">
        <v>32</v>
      </c>
      <c r="V3169" s="17" t="s">
        <v>710</v>
      </c>
      <c r="W3169" s="41" t="s">
        <v>11072</v>
      </c>
      <c r="X3169" s="35" t="s">
        <v>10100</v>
      </c>
      <c r="Y3169" s="11"/>
    </row>
    <row r="3170" spans="1:25" ht="66.75" customHeight="1" x14ac:dyDescent="0.2">
      <c r="A3170" s="33" t="s">
        <v>11073</v>
      </c>
      <c r="B3170" s="34" t="s">
        <v>9914</v>
      </c>
      <c r="C3170" s="35" t="s">
        <v>10095</v>
      </c>
      <c r="D3170" s="35" t="s">
        <v>10984</v>
      </c>
      <c r="E3170" s="17" t="s">
        <v>74</v>
      </c>
      <c r="F3170" s="37" t="s">
        <v>11074</v>
      </c>
      <c r="G3170" s="37" t="s">
        <v>4221</v>
      </c>
      <c r="H3170" s="19">
        <v>44109</v>
      </c>
      <c r="I3170" s="19">
        <v>44839</v>
      </c>
      <c r="J3170" s="19" t="str">
        <f ca="1">IF(Ugovori_OPULJP[[#This Row],[DATUM ZAVRŠETKA OPERACIJE]]&lt;TODAY(),"završen","u provedbi")</f>
        <v>u provedbi</v>
      </c>
      <c r="K3170" s="18" t="s">
        <v>320</v>
      </c>
      <c r="L3170" s="18" t="s">
        <v>320</v>
      </c>
      <c r="M3170" s="42">
        <v>0.85</v>
      </c>
      <c r="N3170" s="42">
        <v>0.15</v>
      </c>
      <c r="O3170" s="27">
        <f>Ugovori_OPULJP[[#This Row],[Bespovratna sredstva - Ukupno (EU+Nac) HRK
= Ukupna ugovorena vrijednost bespovratnih sredstava]]*Ugovori_OPULJP[[#This Row],[EU STOPA SUFINANCIRANJA %
EU CO-FINANCING RATE %]]</f>
        <v>1323190.0189999999</v>
      </c>
      <c r="P3170" s="27">
        <f>Ugovori_OPULJP[[#This Row],[Bespovratna sredstva - Ukupno (EU+Nac) HRK
= Ukupna ugovorena vrijednost bespovratnih sredstava]]*Ugovori_OPULJP[[#This Row],[STOPA NACIONALNOG SUFINANCIRANJA %]]</f>
        <v>233504.12099999998</v>
      </c>
      <c r="Q3170" s="27">
        <v>1556694.14</v>
      </c>
      <c r="R3170" s="27">
        <v>0</v>
      </c>
      <c r="S3170" s="27">
        <v>0</v>
      </c>
      <c r="T3170" s="20">
        <f>Ugovori_OPULJP[[#This Row],[Bespovratna sredstva - Ukupno (EU+Nac) HRK
= Ukupna ugovorena vrijednost bespovratnih sredstava]]+Ugovori_OPULJP[[#This Row],[Javni doprinos korisnika - HRK]]+Ugovori_OPULJP[[#This Row],[Privatni doprinos korisnika - HRK]]</f>
        <v>1556694.14</v>
      </c>
      <c r="U3170" s="17" t="s">
        <v>32</v>
      </c>
      <c r="V3170" s="17" t="s">
        <v>710</v>
      </c>
      <c r="W3170" s="41" t="s">
        <v>11075</v>
      </c>
      <c r="X3170" s="35" t="s">
        <v>10100</v>
      </c>
      <c r="Y3170" s="11"/>
    </row>
    <row r="3171" spans="1:25" ht="66.75" customHeight="1" x14ac:dyDescent="0.2">
      <c r="A3171" s="33" t="s">
        <v>11076</v>
      </c>
      <c r="B3171" s="34" t="s">
        <v>9914</v>
      </c>
      <c r="C3171" s="35" t="s">
        <v>10095</v>
      </c>
      <c r="D3171" s="35" t="s">
        <v>10984</v>
      </c>
      <c r="E3171" s="17" t="s">
        <v>74</v>
      </c>
      <c r="F3171" s="38" t="s">
        <v>11077</v>
      </c>
      <c r="G3171" s="38" t="s">
        <v>11078</v>
      </c>
      <c r="H3171" s="39">
        <v>44124</v>
      </c>
      <c r="I3171" s="39">
        <v>45219</v>
      </c>
      <c r="J3171" s="19" t="str">
        <f ca="1">IF(Ugovori_OPULJP[[#This Row],[DATUM ZAVRŠETKA OPERACIJE]]&lt;TODAY(),"završen","u provedbi")</f>
        <v>u provedbi</v>
      </c>
      <c r="K3171" s="18" t="s">
        <v>184</v>
      </c>
      <c r="L3171" s="32" t="s">
        <v>184</v>
      </c>
      <c r="M3171" s="42">
        <v>0.85</v>
      </c>
      <c r="N3171" s="42">
        <v>0.15</v>
      </c>
      <c r="O3171" s="27">
        <f>Ugovori_OPULJP[[#This Row],[Bespovratna sredstva - Ukupno (EU+Nac) HRK
= Ukupna ugovorena vrijednost bespovratnih sredstava]]*Ugovori_OPULJP[[#This Row],[EU STOPA SUFINANCIRANJA %
EU CO-FINANCING RATE %]]</f>
        <v>969788.3835</v>
      </c>
      <c r="P3171" s="40">
        <f>Ugovori_OPULJP[[#This Row],[Bespovratna sredstva - Ukupno (EU+Nac) HRK
= Ukupna ugovorena vrijednost bespovratnih sredstava]]*Ugovori_OPULJP[[#This Row],[STOPA NACIONALNOG SUFINANCIRANJA %]]</f>
        <v>171139.12649999998</v>
      </c>
      <c r="Q3171" s="27">
        <v>1140927.51</v>
      </c>
      <c r="R3171" s="40">
        <v>0</v>
      </c>
      <c r="S3171" s="27">
        <v>0</v>
      </c>
      <c r="T3171" s="20">
        <f>Ugovori_OPULJP[[#This Row],[Bespovratna sredstva - Ukupno (EU+Nac) HRK
= Ukupna ugovorena vrijednost bespovratnih sredstava]]+Ugovori_OPULJP[[#This Row],[Javni doprinos korisnika - HRK]]+Ugovori_OPULJP[[#This Row],[Privatni doprinos korisnika - HRK]]</f>
        <v>1140927.51</v>
      </c>
      <c r="U3171" s="17" t="s">
        <v>32</v>
      </c>
      <c r="V3171" s="17" t="s">
        <v>710</v>
      </c>
      <c r="W3171" s="41" t="s">
        <v>11075</v>
      </c>
      <c r="X3171" s="35" t="s">
        <v>10100</v>
      </c>
      <c r="Y3171" s="11"/>
    </row>
    <row r="3172" spans="1:25" ht="66.75" customHeight="1" x14ac:dyDescent="0.2">
      <c r="A3172" s="33" t="s">
        <v>11079</v>
      </c>
      <c r="B3172" s="34" t="s">
        <v>9914</v>
      </c>
      <c r="C3172" s="35" t="s">
        <v>10095</v>
      </c>
      <c r="D3172" s="35" t="s">
        <v>10984</v>
      </c>
      <c r="E3172" s="17" t="s">
        <v>74</v>
      </c>
      <c r="F3172" s="37" t="s">
        <v>11080</v>
      </c>
      <c r="G3172" s="37" t="s">
        <v>11081</v>
      </c>
      <c r="H3172" s="19">
        <v>44132</v>
      </c>
      <c r="I3172" s="19">
        <v>44954</v>
      </c>
      <c r="J3172" s="19" t="str">
        <f ca="1">IF(Ugovori_OPULJP[[#This Row],[DATUM ZAVRŠETKA OPERACIJE]]&lt;TODAY(),"završen","u provedbi")</f>
        <v>u provedbi</v>
      </c>
      <c r="K3172" s="18" t="s">
        <v>31</v>
      </c>
      <c r="L3172" s="18" t="s">
        <v>31</v>
      </c>
      <c r="M3172" s="42">
        <v>0.85</v>
      </c>
      <c r="N3172" s="42">
        <v>0.15</v>
      </c>
      <c r="O3172" s="27">
        <f>Ugovori_OPULJP[[#This Row],[Bespovratna sredstva - Ukupno (EU+Nac) HRK
= Ukupna ugovorena vrijednost bespovratnih sredstava]]*Ugovori_OPULJP[[#This Row],[EU STOPA SUFINANCIRANJA %
EU CO-FINANCING RATE %]]</f>
        <v>1399602.8430000001</v>
      </c>
      <c r="P3172" s="27">
        <f>Ugovori_OPULJP[[#This Row],[Bespovratna sredstva - Ukupno (EU+Nac) HRK
= Ukupna ugovorena vrijednost bespovratnih sredstava]]*Ugovori_OPULJP[[#This Row],[STOPA NACIONALNOG SUFINANCIRANJA %]]</f>
        <v>246988.73699999999</v>
      </c>
      <c r="Q3172" s="27">
        <v>1646591.58</v>
      </c>
      <c r="R3172" s="27">
        <v>0</v>
      </c>
      <c r="S3172" s="27">
        <v>0</v>
      </c>
      <c r="T3172" s="20">
        <f>Ugovori_OPULJP[[#This Row],[Bespovratna sredstva - Ukupno (EU+Nac) HRK
= Ukupna ugovorena vrijednost bespovratnih sredstava]]+Ugovori_OPULJP[[#This Row],[Javni doprinos korisnika - HRK]]+Ugovori_OPULJP[[#This Row],[Privatni doprinos korisnika - HRK]]</f>
        <v>1646591.58</v>
      </c>
      <c r="U3172" s="17" t="s">
        <v>32</v>
      </c>
      <c r="V3172" s="17" t="s">
        <v>710</v>
      </c>
      <c r="W3172" s="41" t="s">
        <v>11082</v>
      </c>
      <c r="X3172" s="35" t="s">
        <v>10100</v>
      </c>
      <c r="Y3172" s="11"/>
    </row>
    <row r="3173" spans="1:25" ht="66.75" customHeight="1" x14ac:dyDescent="0.2">
      <c r="A3173" s="33" t="s">
        <v>11083</v>
      </c>
      <c r="B3173" s="34" t="s">
        <v>9914</v>
      </c>
      <c r="C3173" s="35" t="s">
        <v>10095</v>
      </c>
      <c r="D3173" s="35" t="s">
        <v>10984</v>
      </c>
      <c r="E3173" s="17" t="s">
        <v>74</v>
      </c>
      <c r="F3173" s="38" t="s">
        <v>11084</v>
      </c>
      <c r="G3173" s="37" t="s">
        <v>1760</v>
      </c>
      <c r="H3173" s="39">
        <v>44124</v>
      </c>
      <c r="I3173" s="39">
        <v>44854</v>
      </c>
      <c r="J3173" s="19" t="str">
        <f ca="1">IF(Ugovori_OPULJP[[#This Row],[DATUM ZAVRŠETKA OPERACIJE]]&lt;TODAY(),"završen","u provedbi")</f>
        <v>u provedbi</v>
      </c>
      <c r="K3173" s="18" t="s">
        <v>266</v>
      </c>
      <c r="L3173" s="32" t="s">
        <v>266</v>
      </c>
      <c r="M3173" s="42">
        <v>0.85</v>
      </c>
      <c r="N3173" s="42">
        <v>0.15</v>
      </c>
      <c r="O3173" s="27">
        <f>Ugovori_OPULJP[[#This Row],[Bespovratna sredstva - Ukupno (EU+Nac) HRK
= Ukupna ugovorena vrijednost bespovratnih sredstava]]*Ugovori_OPULJP[[#This Row],[EU STOPA SUFINANCIRANJA %
EU CO-FINANCING RATE %]]</f>
        <v>1547489.8125</v>
      </c>
      <c r="P3173" s="40">
        <f>Ugovori_OPULJP[[#This Row],[Bespovratna sredstva - Ukupno (EU+Nac) HRK
= Ukupna ugovorena vrijednost bespovratnih sredstava]]*Ugovori_OPULJP[[#This Row],[STOPA NACIONALNOG SUFINANCIRANJA %]]</f>
        <v>273086.4375</v>
      </c>
      <c r="Q3173" s="27">
        <v>1820576.25</v>
      </c>
      <c r="R3173" s="40">
        <v>0</v>
      </c>
      <c r="S3173" s="27">
        <v>0</v>
      </c>
      <c r="T3173" s="20">
        <f>Ugovori_OPULJP[[#This Row],[Bespovratna sredstva - Ukupno (EU+Nac) HRK
= Ukupna ugovorena vrijednost bespovratnih sredstava]]+Ugovori_OPULJP[[#This Row],[Javni doprinos korisnika - HRK]]+Ugovori_OPULJP[[#This Row],[Privatni doprinos korisnika - HRK]]</f>
        <v>1820576.25</v>
      </c>
      <c r="U3173" s="17" t="s">
        <v>32</v>
      </c>
      <c r="V3173" s="17" t="s">
        <v>710</v>
      </c>
      <c r="W3173" s="41" t="s">
        <v>11075</v>
      </c>
      <c r="X3173" s="35" t="s">
        <v>10100</v>
      </c>
      <c r="Y3173" s="11"/>
    </row>
    <row r="3174" spans="1:25" ht="66.75" customHeight="1" x14ac:dyDescent="0.2">
      <c r="A3174" s="33" t="s">
        <v>11085</v>
      </c>
      <c r="B3174" s="34" t="s">
        <v>9914</v>
      </c>
      <c r="C3174" s="35" t="s">
        <v>10095</v>
      </c>
      <c r="D3174" s="35" t="s">
        <v>10984</v>
      </c>
      <c r="E3174" s="17" t="s">
        <v>74</v>
      </c>
      <c r="F3174" s="38" t="s">
        <v>11086</v>
      </c>
      <c r="G3174" s="38" t="s">
        <v>11087</v>
      </c>
      <c r="H3174" s="39">
        <v>44123</v>
      </c>
      <c r="I3174" s="39">
        <v>44853</v>
      </c>
      <c r="J3174" s="19" t="str">
        <f ca="1">IF(Ugovori_OPULJP[[#This Row],[DATUM ZAVRŠETKA OPERACIJE]]&lt;TODAY(),"završen","u provedbi")</f>
        <v>u provedbi</v>
      </c>
      <c r="K3174" s="18" t="s">
        <v>30</v>
      </c>
      <c r="L3174" s="32" t="s">
        <v>31</v>
      </c>
      <c r="M3174" s="42">
        <v>0.85</v>
      </c>
      <c r="N3174" s="42">
        <v>0.15</v>
      </c>
      <c r="O3174" s="27">
        <f>Ugovori_OPULJP[[#This Row],[Bespovratna sredstva - Ukupno (EU+Nac) HRK
= Ukupna ugovorena vrijednost bespovratnih sredstava]]*Ugovori_OPULJP[[#This Row],[EU STOPA SUFINANCIRANJA %
EU CO-FINANCING RATE %]]</f>
        <v>1217602.05</v>
      </c>
      <c r="P3174" s="40">
        <f>Ugovori_OPULJP[[#This Row],[Bespovratna sredstva - Ukupno (EU+Nac) HRK
= Ukupna ugovorena vrijednost bespovratnih sredstava]]*Ugovori_OPULJP[[#This Row],[STOPA NACIONALNOG SUFINANCIRANJA %]]</f>
        <v>214870.94999999998</v>
      </c>
      <c r="Q3174" s="27">
        <v>1432473</v>
      </c>
      <c r="R3174" s="40">
        <v>0</v>
      </c>
      <c r="S3174" s="27">
        <v>0</v>
      </c>
      <c r="T3174" s="20">
        <f>Ugovori_OPULJP[[#This Row],[Bespovratna sredstva - Ukupno (EU+Nac) HRK
= Ukupna ugovorena vrijednost bespovratnih sredstava]]+Ugovori_OPULJP[[#This Row],[Javni doprinos korisnika - HRK]]+Ugovori_OPULJP[[#This Row],[Privatni doprinos korisnika - HRK]]</f>
        <v>1432473</v>
      </c>
      <c r="U3174" s="17" t="s">
        <v>32</v>
      </c>
      <c r="V3174" s="17" t="s">
        <v>710</v>
      </c>
      <c r="W3174" s="41" t="s">
        <v>11088</v>
      </c>
      <c r="X3174" s="35" t="s">
        <v>10100</v>
      </c>
      <c r="Y3174" s="11"/>
    </row>
    <row r="3175" spans="1:25" ht="66.75" customHeight="1" x14ac:dyDescent="0.2">
      <c r="A3175" s="33" t="s">
        <v>11089</v>
      </c>
      <c r="B3175" s="34" t="s">
        <v>9914</v>
      </c>
      <c r="C3175" s="35" t="s">
        <v>10095</v>
      </c>
      <c r="D3175" s="35" t="s">
        <v>10984</v>
      </c>
      <c r="E3175" s="17" t="s">
        <v>74</v>
      </c>
      <c r="F3175" s="38" t="s">
        <v>11090</v>
      </c>
      <c r="G3175" s="38" t="s">
        <v>11091</v>
      </c>
      <c r="H3175" s="39">
        <v>44120</v>
      </c>
      <c r="I3175" s="39">
        <v>44850</v>
      </c>
      <c r="J3175" s="19" t="str">
        <f ca="1">IF(Ugovori_OPULJP[[#This Row],[DATUM ZAVRŠETKA OPERACIJE]]&lt;TODAY(),"završen","u provedbi")</f>
        <v>u provedbi</v>
      </c>
      <c r="K3175" s="18" t="s">
        <v>30</v>
      </c>
      <c r="L3175" s="32" t="s">
        <v>266</v>
      </c>
      <c r="M3175" s="42">
        <v>0.85</v>
      </c>
      <c r="N3175" s="42">
        <v>0.15</v>
      </c>
      <c r="O3175" s="27">
        <f>Ugovori_OPULJP[[#This Row],[Bespovratna sredstva - Ukupno (EU+Nac) HRK
= Ukupna ugovorena vrijednost bespovratnih sredstava]]*Ugovori_OPULJP[[#This Row],[EU STOPA SUFINANCIRANJA %
EU CO-FINANCING RATE %]]</f>
        <v>1217294.9364999998</v>
      </c>
      <c r="P3175" s="40">
        <f>Ugovori_OPULJP[[#This Row],[Bespovratna sredstva - Ukupno (EU+Nac) HRK
= Ukupna ugovorena vrijednost bespovratnih sredstava]]*Ugovori_OPULJP[[#This Row],[STOPA NACIONALNOG SUFINANCIRANJA %]]</f>
        <v>214816.75349999999</v>
      </c>
      <c r="Q3175" s="27">
        <v>1432111.69</v>
      </c>
      <c r="R3175" s="40">
        <v>0</v>
      </c>
      <c r="S3175" s="27">
        <v>0</v>
      </c>
      <c r="T3175" s="20">
        <f>Ugovori_OPULJP[[#This Row],[Bespovratna sredstva - Ukupno (EU+Nac) HRK
= Ukupna ugovorena vrijednost bespovratnih sredstava]]+Ugovori_OPULJP[[#This Row],[Javni doprinos korisnika - HRK]]+Ugovori_OPULJP[[#This Row],[Privatni doprinos korisnika - HRK]]</f>
        <v>1432111.69</v>
      </c>
      <c r="U3175" s="17" t="s">
        <v>32</v>
      </c>
      <c r="V3175" s="17" t="s">
        <v>710</v>
      </c>
      <c r="W3175" s="41" t="s">
        <v>11092</v>
      </c>
      <c r="X3175" s="35" t="s">
        <v>10100</v>
      </c>
      <c r="Y3175" s="11"/>
    </row>
    <row r="3176" spans="1:25" ht="66.75" customHeight="1" x14ac:dyDescent="0.2">
      <c r="A3176" s="33" t="s">
        <v>11093</v>
      </c>
      <c r="B3176" s="34" t="s">
        <v>9914</v>
      </c>
      <c r="C3176" s="35" t="s">
        <v>10095</v>
      </c>
      <c r="D3176" s="35" t="s">
        <v>10984</v>
      </c>
      <c r="E3176" s="17" t="s">
        <v>74</v>
      </c>
      <c r="F3176" s="38" t="s">
        <v>11094</v>
      </c>
      <c r="G3176" s="38" t="s">
        <v>11095</v>
      </c>
      <c r="H3176" s="39">
        <v>44118</v>
      </c>
      <c r="I3176" s="39">
        <v>44848</v>
      </c>
      <c r="J3176" s="19" t="str">
        <f ca="1">IF(Ugovori_OPULJP[[#This Row],[DATUM ZAVRŠETKA OPERACIJE]]&lt;TODAY(),"završen","u provedbi")</f>
        <v>u provedbi</v>
      </c>
      <c r="K3176" s="18" t="s">
        <v>5699</v>
      </c>
      <c r="L3176" s="32" t="s">
        <v>243</v>
      </c>
      <c r="M3176" s="42">
        <v>0.85</v>
      </c>
      <c r="N3176" s="42">
        <v>0.15</v>
      </c>
      <c r="O3176" s="27">
        <f>Ugovori_OPULJP[[#This Row],[Bespovratna sredstva - Ukupno (EU+Nac) HRK
= Ukupna ugovorena vrijednost bespovratnih sredstava]]*Ugovori_OPULJP[[#This Row],[EU STOPA SUFINANCIRANJA %
EU CO-FINANCING RATE %]]</f>
        <v>1667919.2659999998</v>
      </c>
      <c r="P3176" s="40">
        <f>Ugovori_OPULJP[[#This Row],[Bespovratna sredstva - Ukupno (EU+Nac) HRK
= Ukupna ugovorena vrijednost bespovratnih sredstava]]*Ugovori_OPULJP[[#This Row],[STOPA NACIONALNOG SUFINANCIRANJA %]]</f>
        <v>294338.69399999996</v>
      </c>
      <c r="Q3176" s="27">
        <v>1962257.96</v>
      </c>
      <c r="R3176" s="40">
        <v>0</v>
      </c>
      <c r="S3176" s="27">
        <v>0</v>
      </c>
      <c r="T3176" s="20">
        <f>Ugovori_OPULJP[[#This Row],[Bespovratna sredstva - Ukupno (EU+Nac) HRK
= Ukupna ugovorena vrijednost bespovratnih sredstava]]+Ugovori_OPULJP[[#This Row],[Javni doprinos korisnika - HRK]]+Ugovori_OPULJP[[#This Row],[Privatni doprinos korisnika - HRK]]</f>
        <v>1962257.96</v>
      </c>
      <c r="U3176" s="17" t="s">
        <v>32</v>
      </c>
      <c r="V3176" s="17" t="s">
        <v>710</v>
      </c>
      <c r="W3176" s="41" t="s">
        <v>11096</v>
      </c>
      <c r="X3176" s="35" t="s">
        <v>10100</v>
      </c>
      <c r="Y3176" s="11"/>
    </row>
    <row r="3177" spans="1:25" ht="66.75" customHeight="1" x14ac:dyDescent="0.2">
      <c r="A3177" s="33" t="s">
        <v>11097</v>
      </c>
      <c r="B3177" s="34" t="s">
        <v>9914</v>
      </c>
      <c r="C3177" s="35" t="s">
        <v>10095</v>
      </c>
      <c r="D3177" s="35" t="s">
        <v>10984</v>
      </c>
      <c r="E3177" s="17" t="s">
        <v>74</v>
      </c>
      <c r="F3177" s="37" t="s">
        <v>11098</v>
      </c>
      <c r="G3177" s="37" t="s">
        <v>11099</v>
      </c>
      <c r="H3177" s="19">
        <v>44132</v>
      </c>
      <c r="I3177" s="19">
        <v>44862</v>
      </c>
      <c r="J3177" s="19" t="str">
        <f ca="1">IF(Ugovori_OPULJP[[#This Row],[DATUM ZAVRŠETKA OPERACIJE]]&lt;TODAY(),"završen","u provedbi")</f>
        <v>u provedbi</v>
      </c>
      <c r="K3177" s="18" t="s">
        <v>31</v>
      </c>
      <c r="L3177" s="18" t="s">
        <v>31</v>
      </c>
      <c r="M3177" s="42">
        <v>0.85</v>
      </c>
      <c r="N3177" s="42">
        <v>0.15</v>
      </c>
      <c r="O3177" s="27">
        <f>Ugovori_OPULJP[[#This Row],[Bespovratna sredstva - Ukupno (EU+Nac) HRK
= Ukupna ugovorena vrijednost bespovratnih sredstava]]*Ugovori_OPULJP[[#This Row],[EU STOPA SUFINANCIRANJA %
EU CO-FINANCING RATE %]]</f>
        <v>1638820.4</v>
      </c>
      <c r="P3177" s="27">
        <f>Ugovori_OPULJP[[#This Row],[Bespovratna sredstva - Ukupno (EU+Nac) HRK
= Ukupna ugovorena vrijednost bespovratnih sredstava]]*Ugovori_OPULJP[[#This Row],[STOPA NACIONALNOG SUFINANCIRANJA %]]</f>
        <v>289203.59999999998</v>
      </c>
      <c r="Q3177" s="27">
        <v>1928024</v>
      </c>
      <c r="R3177" s="27">
        <v>0</v>
      </c>
      <c r="S3177" s="27">
        <v>0</v>
      </c>
      <c r="T3177" s="20">
        <f>Ugovori_OPULJP[[#This Row],[Bespovratna sredstva - Ukupno (EU+Nac) HRK
= Ukupna ugovorena vrijednost bespovratnih sredstava]]+Ugovori_OPULJP[[#This Row],[Javni doprinos korisnika - HRK]]+Ugovori_OPULJP[[#This Row],[Privatni doprinos korisnika - HRK]]</f>
        <v>1928024</v>
      </c>
      <c r="U3177" s="17" t="s">
        <v>32</v>
      </c>
      <c r="V3177" s="17" t="s">
        <v>710</v>
      </c>
      <c r="W3177" s="41" t="s">
        <v>11100</v>
      </c>
      <c r="X3177" s="35" t="s">
        <v>10100</v>
      </c>
      <c r="Y3177" s="11"/>
    </row>
    <row r="3178" spans="1:25" ht="66.75" customHeight="1" x14ac:dyDescent="0.2">
      <c r="A3178" s="33" t="s">
        <v>11101</v>
      </c>
      <c r="B3178" s="34" t="s">
        <v>9914</v>
      </c>
      <c r="C3178" s="35" t="s">
        <v>10095</v>
      </c>
      <c r="D3178" s="35" t="s">
        <v>10984</v>
      </c>
      <c r="E3178" s="17" t="s">
        <v>74</v>
      </c>
      <c r="F3178" s="38" t="s">
        <v>11102</v>
      </c>
      <c r="G3178" s="38" t="s">
        <v>11103</v>
      </c>
      <c r="H3178" s="39">
        <v>44122</v>
      </c>
      <c r="I3178" s="39">
        <v>44852</v>
      </c>
      <c r="J3178" s="19" t="str">
        <f ca="1">IF(Ugovori_OPULJP[[#This Row],[DATUM ZAVRŠETKA OPERACIJE]]&lt;TODAY(),"završen","u provedbi")</f>
        <v>u provedbi</v>
      </c>
      <c r="K3178" s="18" t="s">
        <v>152</v>
      </c>
      <c r="L3178" s="32" t="s">
        <v>31</v>
      </c>
      <c r="M3178" s="42">
        <v>0.85</v>
      </c>
      <c r="N3178" s="42">
        <v>0.15</v>
      </c>
      <c r="O3178" s="27">
        <f>Ugovori_OPULJP[[#This Row],[Bespovratna sredstva - Ukupno (EU+Nac) HRK
= Ukupna ugovorena vrijednost bespovratnih sredstava]]*Ugovori_OPULJP[[#This Row],[EU STOPA SUFINANCIRANJA %
EU CO-FINANCING RATE %]]</f>
        <v>1614654.6194999998</v>
      </c>
      <c r="P3178" s="40">
        <f>Ugovori_OPULJP[[#This Row],[Bespovratna sredstva - Ukupno (EU+Nac) HRK
= Ukupna ugovorena vrijednost bespovratnih sredstava]]*Ugovori_OPULJP[[#This Row],[STOPA NACIONALNOG SUFINANCIRANJA %]]</f>
        <v>284939.05049999995</v>
      </c>
      <c r="Q3178" s="27">
        <v>1899593.67</v>
      </c>
      <c r="R3178" s="40">
        <v>0</v>
      </c>
      <c r="S3178" s="27">
        <v>0</v>
      </c>
      <c r="T3178" s="20">
        <f>Ugovori_OPULJP[[#This Row],[Bespovratna sredstva - Ukupno (EU+Nac) HRK
= Ukupna ugovorena vrijednost bespovratnih sredstava]]+Ugovori_OPULJP[[#This Row],[Javni doprinos korisnika - HRK]]+Ugovori_OPULJP[[#This Row],[Privatni doprinos korisnika - HRK]]</f>
        <v>1899593.67</v>
      </c>
      <c r="U3178" s="17" t="s">
        <v>32</v>
      </c>
      <c r="V3178" s="17" t="s">
        <v>710</v>
      </c>
      <c r="W3178" s="41" t="s">
        <v>11104</v>
      </c>
      <c r="X3178" s="35" t="s">
        <v>10100</v>
      </c>
      <c r="Y3178" s="11"/>
    </row>
    <row r="3179" spans="1:25" ht="66.75" customHeight="1" x14ac:dyDescent="0.2">
      <c r="A3179" s="33" t="s">
        <v>11105</v>
      </c>
      <c r="B3179" s="34" t="s">
        <v>9914</v>
      </c>
      <c r="C3179" s="35" t="s">
        <v>10095</v>
      </c>
      <c r="D3179" s="35" t="s">
        <v>10984</v>
      </c>
      <c r="E3179" s="17" t="s">
        <v>74</v>
      </c>
      <c r="F3179" s="38" t="s">
        <v>11106</v>
      </c>
      <c r="G3179" s="37" t="s">
        <v>3668</v>
      </c>
      <c r="H3179" s="39">
        <v>44117</v>
      </c>
      <c r="I3179" s="39">
        <v>44847</v>
      </c>
      <c r="J3179" s="19" t="str">
        <f ca="1">IF(Ugovori_OPULJP[[#This Row],[DATUM ZAVRŠETKA OPERACIJE]]&lt;TODAY(),"završen","u provedbi")</f>
        <v>u provedbi</v>
      </c>
      <c r="K3179" s="18" t="s">
        <v>31</v>
      </c>
      <c r="L3179" s="18" t="s">
        <v>31</v>
      </c>
      <c r="M3179" s="42">
        <v>0.85</v>
      </c>
      <c r="N3179" s="42">
        <v>0.15</v>
      </c>
      <c r="O3179" s="27">
        <f>Ugovori_OPULJP[[#This Row],[Bespovratna sredstva - Ukupno (EU+Nac) HRK
= Ukupna ugovorena vrijednost bespovratnih sredstava]]*Ugovori_OPULJP[[#This Row],[EU STOPA SUFINANCIRANJA %
EU CO-FINANCING RATE %]]</f>
        <v>1674339.605</v>
      </c>
      <c r="P3179" s="40">
        <f>Ugovori_OPULJP[[#This Row],[Bespovratna sredstva - Ukupno (EU+Nac) HRK
= Ukupna ugovorena vrijednost bespovratnih sredstava]]*Ugovori_OPULJP[[#This Row],[STOPA NACIONALNOG SUFINANCIRANJA %]]</f>
        <v>295471.69500000001</v>
      </c>
      <c r="Q3179" s="27">
        <v>1969811.3</v>
      </c>
      <c r="R3179" s="40">
        <v>0</v>
      </c>
      <c r="S3179" s="27">
        <v>0</v>
      </c>
      <c r="T3179" s="20">
        <f>Ugovori_OPULJP[[#This Row],[Bespovratna sredstva - Ukupno (EU+Nac) HRK
= Ukupna ugovorena vrijednost bespovratnih sredstava]]+Ugovori_OPULJP[[#This Row],[Javni doprinos korisnika - HRK]]+Ugovori_OPULJP[[#This Row],[Privatni doprinos korisnika - HRK]]</f>
        <v>1969811.3</v>
      </c>
      <c r="U3179" s="17" t="s">
        <v>32</v>
      </c>
      <c r="V3179" s="17" t="s">
        <v>710</v>
      </c>
      <c r="W3179" s="41" t="s">
        <v>11107</v>
      </c>
      <c r="X3179" s="35" t="s">
        <v>10100</v>
      </c>
      <c r="Y3179" s="11"/>
    </row>
    <row r="3180" spans="1:25" ht="66.75" customHeight="1" x14ac:dyDescent="0.2">
      <c r="A3180" s="33" t="s">
        <v>11108</v>
      </c>
      <c r="B3180" s="34" t="s">
        <v>9914</v>
      </c>
      <c r="C3180" s="35" t="s">
        <v>10095</v>
      </c>
      <c r="D3180" s="35" t="s">
        <v>10984</v>
      </c>
      <c r="E3180" s="17" t="s">
        <v>74</v>
      </c>
      <c r="F3180" s="38" t="s">
        <v>11109</v>
      </c>
      <c r="G3180" s="38" t="s">
        <v>10150</v>
      </c>
      <c r="H3180" s="39">
        <v>44123</v>
      </c>
      <c r="I3180" s="39">
        <v>45218</v>
      </c>
      <c r="J3180" s="19" t="str">
        <f ca="1">IF(Ugovori_OPULJP[[#This Row],[DATUM ZAVRŠETKA OPERACIJE]]&lt;TODAY(),"završen","u provedbi")</f>
        <v>u provedbi</v>
      </c>
      <c r="K3180" s="18" t="s">
        <v>324</v>
      </c>
      <c r="L3180" s="18" t="s">
        <v>324</v>
      </c>
      <c r="M3180" s="42">
        <v>0.85</v>
      </c>
      <c r="N3180" s="42">
        <v>0.15</v>
      </c>
      <c r="O3180" s="27">
        <f>Ugovori_OPULJP[[#This Row],[Bespovratna sredstva - Ukupno (EU+Nac) HRK
= Ukupna ugovorena vrijednost bespovratnih sredstava]]*Ugovori_OPULJP[[#This Row],[EU STOPA SUFINANCIRANJA %
EU CO-FINANCING RATE %]]</f>
        <v>1687219.791</v>
      </c>
      <c r="P3180" s="40">
        <f>Ugovori_OPULJP[[#This Row],[Bespovratna sredstva - Ukupno (EU+Nac) HRK
= Ukupna ugovorena vrijednost bespovratnih sredstava]]*Ugovori_OPULJP[[#This Row],[STOPA NACIONALNOG SUFINANCIRANJA %]]</f>
        <v>297744.66899999999</v>
      </c>
      <c r="Q3180" s="27">
        <v>1984964.46</v>
      </c>
      <c r="R3180" s="40">
        <v>0</v>
      </c>
      <c r="S3180" s="27">
        <v>0</v>
      </c>
      <c r="T3180" s="20">
        <f>Ugovori_OPULJP[[#This Row],[Bespovratna sredstva - Ukupno (EU+Nac) HRK
= Ukupna ugovorena vrijednost bespovratnih sredstava]]+Ugovori_OPULJP[[#This Row],[Javni doprinos korisnika - HRK]]+Ugovori_OPULJP[[#This Row],[Privatni doprinos korisnika - HRK]]</f>
        <v>1984964.46</v>
      </c>
      <c r="U3180" s="17" t="s">
        <v>32</v>
      </c>
      <c r="V3180" s="17" t="s">
        <v>710</v>
      </c>
      <c r="W3180" s="41" t="s">
        <v>11110</v>
      </c>
      <c r="X3180" s="35" t="s">
        <v>10100</v>
      </c>
      <c r="Y3180" s="11"/>
    </row>
    <row r="3181" spans="1:25" ht="66.75" customHeight="1" x14ac:dyDescent="0.2">
      <c r="A3181" s="33" t="s">
        <v>11111</v>
      </c>
      <c r="B3181" s="34" t="s">
        <v>9914</v>
      </c>
      <c r="C3181" s="35" t="s">
        <v>10095</v>
      </c>
      <c r="D3181" s="35" t="s">
        <v>10984</v>
      </c>
      <c r="E3181" s="17" t="s">
        <v>74</v>
      </c>
      <c r="F3181" s="37" t="s">
        <v>11112</v>
      </c>
      <c r="G3181" s="37" t="s">
        <v>7155</v>
      </c>
      <c r="H3181" s="19">
        <v>44132</v>
      </c>
      <c r="I3181" s="19">
        <v>44862</v>
      </c>
      <c r="J3181" s="19" t="str">
        <f ca="1">IF(Ugovori_OPULJP[[#This Row],[DATUM ZAVRŠETKA OPERACIJE]]&lt;TODAY(),"završen","u provedbi")</f>
        <v>u provedbi</v>
      </c>
      <c r="K3181" s="18" t="s">
        <v>848</v>
      </c>
      <c r="L3181" s="18" t="s">
        <v>31</v>
      </c>
      <c r="M3181" s="42">
        <v>0.85</v>
      </c>
      <c r="N3181" s="42">
        <v>0.15</v>
      </c>
      <c r="O3181" s="27">
        <f>Ugovori_OPULJP[[#This Row],[Bespovratna sredstva - Ukupno (EU+Nac) HRK
= Ukupna ugovorena vrijednost bespovratnih sredstava]]*Ugovori_OPULJP[[#This Row],[EU STOPA SUFINANCIRANJA %
EU CO-FINANCING RATE %]]</f>
        <v>1477504.0085</v>
      </c>
      <c r="P3181" s="27">
        <f>Ugovori_OPULJP[[#This Row],[Bespovratna sredstva - Ukupno (EU+Nac) HRK
= Ukupna ugovorena vrijednost bespovratnih sredstava]]*Ugovori_OPULJP[[#This Row],[STOPA NACIONALNOG SUFINANCIRANJA %]]</f>
        <v>260736.00149999998</v>
      </c>
      <c r="Q3181" s="27">
        <v>1738240.01</v>
      </c>
      <c r="R3181" s="27">
        <v>0</v>
      </c>
      <c r="S3181" s="27">
        <v>0</v>
      </c>
      <c r="T3181" s="20">
        <f>Ugovori_OPULJP[[#This Row],[Bespovratna sredstva - Ukupno (EU+Nac) HRK
= Ukupna ugovorena vrijednost bespovratnih sredstava]]+Ugovori_OPULJP[[#This Row],[Javni doprinos korisnika - HRK]]+Ugovori_OPULJP[[#This Row],[Privatni doprinos korisnika - HRK]]</f>
        <v>1738240.01</v>
      </c>
      <c r="U3181" s="17" t="s">
        <v>32</v>
      </c>
      <c r="V3181" s="17" t="s">
        <v>710</v>
      </c>
      <c r="W3181" s="41" t="s">
        <v>11113</v>
      </c>
      <c r="X3181" s="35" t="s">
        <v>10100</v>
      </c>
      <c r="Y3181" s="11"/>
    </row>
    <row r="3182" spans="1:25" ht="66.75" customHeight="1" x14ac:dyDescent="0.2">
      <c r="A3182" s="33" t="s">
        <v>11114</v>
      </c>
      <c r="B3182" s="34" t="s">
        <v>9914</v>
      </c>
      <c r="C3182" s="35" t="s">
        <v>10095</v>
      </c>
      <c r="D3182" s="35" t="s">
        <v>10984</v>
      </c>
      <c r="E3182" s="17" t="s">
        <v>74</v>
      </c>
      <c r="F3182" s="38" t="s">
        <v>11115</v>
      </c>
      <c r="G3182" s="38" t="s">
        <v>1369</v>
      </c>
      <c r="H3182" s="39">
        <v>44109</v>
      </c>
      <c r="I3182" s="39">
        <v>45204</v>
      </c>
      <c r="J3182" s="19" t="str">
        <f ca="1">IF(Ugovori_OPULJP[[#This Row],[DATUM ZAVRŠETKA OPERACIJE]]&lt;TODAY(),"završen","u provedbi")</f>
        <v>u provedbi</v>
      </c>
      <c r="K3182" s="18" t="s">
        <v>97</v>
      </c>
      <c r="L3182" s="32" t="s">
        <v>97</v>
      </c>
      <c r="M3182" s="42">
        <v>0.85</v>
      </c>
      <c r="N3182" s="42">
        <v>0.15</v>
      </c>
      <c r="O3182" s="27">
        <f>Ugovori_OPULJP[[#This Row],[Bespovratna sredstva - Ukupno (EU+Nac) HRK
= Ukupna ugovorena vrijednost bespovratnih sredstava]]*Ugovori_OPULJP[[#This Row],[EU STOPA SUFINANCIRANJA %
EU CO-FINANCING RATE %]]</f>
        <v>1691838.4189999998</v>
      </c>
      <c r="P3182" s="40">
        <f>Ugovori_OPULJP[[#This Row],[Bespovratna sredstva - Ukupno (EU+Nac) HRK
= Ukupna ugovorena vrijednost bespovratnih sredstava]]*Ugovori_OPULJP[[#This Row],[STOPA NACIONALNOG SUFINANCIRANJA %]]</f>
        <v>298559.72099999996</v>
      </c>
      <c r="Q3182" s="27">
        <v>1990398.14</v>
      </c>
      <c r="R3182" s="40">
        <v>0</v>
      </c>
      <c r="S3182" s="27">
        <v>0</v>
      </c>
      <c r="T3182" s="20">
        <f>Ugovori_OPULJP[[#This Row],[Bespovratna sredstva - Ukupno (EU+Nac) HRK
= Ukupna ugovorena vrijednost bespovratnih sredstava]]+Ugovori_OPULJP[[#This Row],[Javni doprinos korisnika - HRK]]+Ugovori_OPULJP[[#This Row],[Privatni doprinos korisnika - HRK]]</f>
        <v>1990398.14</v>
      </c>
      <c r="U3182" s="17" t="s">
        <v>32</v>
      </c>
      <c r="V3182" s="17" t="s">
        <v>710</v>
      </c>
      <c r="W3182" s="41" t="s">
        <v>11116</v>
      </c>
      <c r="X3182" s="35" t="s">
        <v>10100</v>
      </c>
      <c r="Y3182" s="11"/>
    </row>
    <row r="3183" spans="1:25" ht="66.75" customHeight="1" x14ac:dyDescent="0.2">
      <c r="A3183" s="33" t="s">
        <v>11117</v>
      </c>
      <c r="B3183" s="34" t="s">
        <v>9914</v>
      </c>
      <c r="C3183" s="35" t="s">
        <v>10095</v>
      </c>
      <c r="D3183" s="35" t="s">
        <v>10984</v>
      </c>
      <c r="E3183" s="17" t="s">
        <v>74</v>
      </c>
      <c r="F3183" s="38" t="s">
        <v>11118</v>
      </c>
      <c r="G3183" s="37" t="s">
        <v>1764</v>
      </c>
      <c r="H3183" s="39">
        <v>44130</v>
      </c>
      <c r="I3183" s="39">
        <v>44860</v>
      </c>
      <c r="J3183" s="19" t="str">
        <f ca="1">IF(Ugovori_OPULJP[[#This Row],[DATUM ZAVRŠETKA OPERACIJE]]&lt;TODAY(),"završen","u provedbi")</f>
        <v>u provedbi</v>
      </c>
      <c r="K3183" s="32" t="s">
        <v>266</v>
      </c>
      <c r="L3183" s="32" t="s">
        <v>266</v>
      </c>
      <c r="M3183" s="42">
        <v>0.85</v>
      </c>
      <c r="N3183" s="42">
        <v>0.15</v>
      </c>
      <c r="O3183" s="27">
        <f>Ugovori_OPULJP[[#This Row],[Bespovratna sredstva - Ukupno (EU+Nac) HRK
= Ukupna ugovorena vrijednost bespovratnih sredstava]]*Ugovori_OPULJP[[#This Row],[EU STOPA SUFINANCIRANJA %
EU CO-FINANCING RATE %]]</f>
        <v>1591996.1949999998</v>
      </c>
      <c r="P3183" s="40">
        <f>Ugovori_OPULJP[[#This Row],[Bespovratna sredstva - Ukupno (EU+Nac) HRK
= Ukupna ugovorena vrijednost bespovratnih sredstava]]*Ugovori_OPULJP[[#This Row],[STOPA NACIONALNOG SUFINANCIRANJA %]]</f>
        <v>280940.505</v>
      </c>
      <c r="Q3183" s="27">
        <v>1872936.7</v>
      </c>
      <c r="R3183" s="40">
        <v>0</v>
      </c>
      <c r="S3183" s="27">
        <v>0</v>
      </c>
      <c r="T3183" s="20">
        <f>Ugovori_OPULJP[[#This Row],[Bespovratna sredstva - Ukupno (EU+Nac) HRK
= Ukupna ugovorena vrijednost bespovratnih sredstava]]+Ugovori_OPULJP[[#This Row],[Javni doprinos korisnika - HRK]]+Ugovori_OPULJP[[#This Row],[Privatni doprinos korisnika - HRK]]</f>
        <v>1872936.7</v>
      </c>
      <c r="U3183" s="17" t="s">
        <v>32</v>
      </c>
      <c r="V3183" s="17" t="s">
        <v>710</v>
      </c>
      <c r="W3183" s="41" t="s">
        <v>11116</v>
      </c>
      <c r="X3183" s="35" t="s">
        <v>10100</v>
      </c>
      <c r="Y3183" s="11"/>
    </row>
    <row r="3184" spans="1:25" ht="66.75" customHeight="1" x14ac:dyDescent="0.2">
      <c r="A3184" s="33" t="s">
        <v>11119</v>
      </c>
      <c r="B3184" s="34" t="s">
        <v>9914</v>
      </c>
      <c r="C3184" s="35" t="s">
        <v>10095</v>
      </c>
      <c r="D3184" s="35" t="s">
        <v>10984</v>
      </c>
      <c r="E3184" s="17" t="s">
        <v>74</v>
      </c>
      <c r="F3184" s="38" t="s">
        <v>11120</v>
      </c>
      <c r="G3184" s="23" t="s">
        <v>7786</v>
      </c>
      <c r="H3184" s="39">
        <v>44131</v>
      </c>
      <c r="I3184" s="39">
        <v>44861</v>
      </c>
      <c r="J3184" s="19" t="str">
        <f ca="1">IF(Ugovori_OPULJP[[#This Row],[DATUM ZAVRŠETKA OPERACIJE]]&lt;TODAY(),"završen","u provedbi")</f>
        <v>u provedbi</v>
      </c>
      <c r="K3184" s="18" t="s">
        <v>31</v>
      </c>
      <c r="L3184" s="32" t="s">
        <v>31</v>
      </c>
      <c r="M3184" s="42">
        <v>0.85</v>
      </c>
      <c r="N3184" s="42">
        <v>0.15</v>
      </c>
      <c r="O3184" s="27">
        <f>Ugovori_OPULJP[[#This Row],[Bespovratna sredstva - Ukupno (EU+Nac) HRK
= Ukupna ugovorena vrijednost bespovratnih sredstava]]*Ugovori_OPULJP[[#This Row],[EU STOPA SUFINANCIRANJA %
EU CO-FINANCING RATE %]]</f>
        <v>1422280.3755000001</v>
      </c>
      <c r="P3184" s="40">
        <f>Ugovori_OPULJP[[#This Row],[Bespovratna sredstva - Ukupno (EU+Nac) HRK
= Ukupna ugovorena vrijednost bespovratnih sredstava]]*Ugovori_OPULJP[[#This Row],[STOPA NACIONALNOG SUFINANCIRANJA %]]</f>
        <v>250990.6545</v>
      </c>
      <c r="Q3184" s="27">
        <v>1673271.03</v>
      </c>
      <c r="R3184" s="40">
        <v>0</v>
      </c>
      <c r="S3184" s="27">
        <v>0</v>
      </c>
      <c r="T3184" s="20">
        <f>Ugovori_OPULJP[[#This Row],[Bespovratna sredstva - Ukupno (EU+Nac) HRK
= Ukupna ugovorena vrijednost bespovratnih sredstava]]+Ugovori_OPULJP[[#This Row],[Javni doprinos korisnika - HRK]]+Ugovori_OPULJP[[#This Row],[Privatni doprinos korisnika - HRK]]</f>
        <v>1673271.03</v>
      </c>
      <c r="U3184" s="17" t="s">
        <v>32</v>
      </c>
      <c r="V3184" s="17" t="s">
        <v>710</v>
      </c>
      <c r="W3184" s="41" t="s">
        <v>11116</v>
      </c>
      <c r="X3184" s="35" t="s">
        <v>10100</v>
      </c>
      <c r="Y3184" s="11"/>
    </row>
    <row r="3185" spans="1:25" ht="66.75" customHeight="1" x14ac:dyDescent="0.2">
      <c r="A3185" s="33" t="s">
        <v>11121</v>
      </c>
      <c r="B3185" s="34" t="s">
        <v>9914</v>
      </c>
      <c r="C3185" s="35" t="s">
        <v>10095</v>
      </c>
      <c r="D3185" s="35" t="s">
        <v>10984</v>
      </c>
      <c r="E3185" s="17" t="s">
        <v>74</v>
      </c>
      <c r="F3185" s="38" t="s">
        <v>4947</v>
      </c>
      <c r="G3185" s="38" t="s">
        <v>3081</v>
      </c>
      <c r="H3185" s="39">
        <v>44118</v>
      </c>
      <c r="I3185" s="39">
        <v>45030</v>
      </c>
      <c r="J3185" s="19" t="str">
        <f ca="1">IF(Ugovori_OPULJP[[#This Row],[DATUM ZAVRŠETKA OPERACIJE]]&lt;TODAY(),"završen","u provedbi")</f>
        <v>u provedbi</v>
      </c>
      <c r="K3185" s="18" t="s">
        <v>209</v>
      </c>
      <c r="L3185" s="18" t="s">
        <v>209</v>
      </c>
      <c r="M3185" s="42">
        <v>0.85</v>
      </c>
      <c r="N3185" s="42">
        <v>0.15</v>
      </c>
      <c r="O3185" s="27">
        <f>Ugovori_OPULJP[[#This Row],[Bespovratna sredstva - Ukupno (EU+Nac) HRK
= Ukupna ugovorena vrijednost bespovratnih sredstava]]*Ugovori_OPULJP[[#This Row],[EU STOPA SUFINANCIRANJA %
EU CO-FINANCING RATE %]]</f>
        <v>920548.00249999994</v>
      </c>
      <c r="P3185" s="40">
        <f>Ugovori_OPULJP[[#This Row],[Bespovratna sredstva - Ukupno (EU+Nac) HRK
= Ukupna ugovorena vrijednost bespovratnih sredstava]]*Ugovori_OPULJP[[#This Row],[STOPA NACIONALNOG SUFINANCIRANJA %]]</f>
        <v>162449.64749999999</v>
      </c>
      <c r="Q3185" s="27">
        <v>1082997.6499999999</v>
      </c>
      <c r="R3185" s="40">
        <v>0</v>
      </c>
      <c r="S3185" s="27">
        <v>0</v>
      </c>
      <c r="T3185" s="20">
        <f>Ugovori_OPULJP[[#This Row],[Bespovratna sredstva - Ukupno (EU+Nac) HRK
= Ukupna ugovorena vrijednost bespovratnih sredstava]]+Ugovori_OPULJP[[#This Row],[Javni doprinos korisnika - HRK]]+Ugovori_OPULJP[[#This Row],[Privatni doprinos korisnika - HRK]]</f>
        <v>1082997.6499999999</v>
      </c>
      <c r="U3185" s="17" t="s">
        <v>32</v>
      </c>
      <c r="V3185" s="17" t="s">
        <v>710</v>
      </c>
      <c r="W3185" s="41" t="s">
        <v>11122</v>
      </c>
      <c r="X3185" s="35" t="s">
        <v>10100</v>
      </c>
      <c r="Y3185" s="11"/>
    </row>
    <row r="3186" spans="1:25" ht="66.75" customHeight="1" x14ac:dyDescent="0.2">
      <c r="A3186" s="33" t="s">
        <v>11123</v>
      </c>
      <c r="B3186" s="34" t="s">
        <v>9914</v>
      </c>
      <c r="C3186" s="35" t="s">
        <v>10095</v>
      </c>
      <c r="D3186" s="35" t="s">
        <v>10984</v>
      </c>
      <c r="E3186" s="17" t="s">
        <v>74</v>
      </c>
      <c r="F3186" s="38" t="s">
        <v>11124</v>
      </c>
      <c r="G3186" s="38" t="s">
        <v>7234</v>
      </c>
      <c r="H3186" s="39">
        <v>44119</v>
      </c>
      <c r="I3186" s="39">
        <v>44849</v>
      </c>
      <c r="J3186" s="19" t="str">
        <f ca="1">IF(Ugovori_OPULJP[[#This Row],[DATUM ZAVRŠETKA OPERACIJE]]&lt;TODAY(),"završen","u provedbi")</f>
        <v>u provedbi</v>
      </c>
      <c r="K3186" s="18" t="s">
        <v>5522</v>
      </c>
      <c r="L3186" s="32" t="s">
        <v>184</v>
      </c>
      <c r="M3186" s="42">
        <v>0.85</v>
      </c>
      <c r="N3186" s="42">
        <v>0.15</v>
      </c>
      <c r="O3186" s="27">
        <f>Ugovori_OPULJP[[#This Row],[Bespovratna sredstva - Ukupno (EU+Nac) HRK
= Ukupna ugovorena vrijednost bespovratnih sredstava]]*Ugovori_OPULJP[[#This Row],[EU STOPA SUFINANCIRANJA %
EU CO-FINANCING RATE %]]</f>
        <v>800832.2429999999</v>
      </c>
      <c r="P3186" s="40">
        <f>Ugovori_OPULJP[[#This Row],[Bespovratna sredstva - Ukupno (EU+Nac) HRK
= Ukupna ugovorena vrijednost bespovratnih sredstava]]*Ugovori_OPULJP[[#This Row],[STOPA NACIONALNOG SUFINANCIRANJA %]]</f>
        <v>141323.337</v>
      </c>
      <c r="Q3186" s="27">
        <v>942155.58</v>
      </c>
      <c r="R3186" s="40">
        <v>0</v>
      </c>
      <c r="S3186" s="27">
        <v>0</v>
      </c>
      <c r="T3186" s="20">
        <f>Ugovori_OPULJP[[#This Row],[Bespovratna sredstva - Ukupno (EU+Nac) HRK
= Ukupna ugovorena vrijednost bespovratnih sredstava]]+Ugovori_OPULJP[[#This Row],[Javni doprinos korisnika - HRK]]+Ugovori_OPULJP[[#This Row],[Privatni doprinos korisnika - HRK]]</f>
        <v>942155.58</v>
      </c>
      <c r="U3186" s="17" t="s">
        <v>32</v>
      </c>
      <c r="V3186" s="17" t="s">
        <v>710</v>
      </c>
      <c r="W3186" s="41" t="s">
        <v>11125</v>
      </c>
      <c r="X3186" s="35" t="s">
        <v>10100</v>
      </c>
      <c r="Y3186" s="11"/>
    </row>
    <row r="3187" spans="1:25" ht="66.75" customHeight="1" x14ac:dyDescent="0.2">
      <c r="A3187" s="33" t="s">
        <v>11126</v>
      </c>
      <c r="B3187" s="34" t="s">
        <v>9914</v>
      </c>
      <c r="C3187" s="35" t="s">
        <v>10095</v>
      </c>
      <c r="D3187" s="35" t="s">
        <v>10984</v>
      </c>
      <c r="E3187" s="17" t="s">
        <v>74</v>
      </c>
      <c r="F3187" s="38" t="s">
        <v>11127</v>
      </c>
      <c r="G3187" s="37" t="s">
        <v>2187</v>
      </c>
      <c r="H3187" s="39">
        <v>44118</v>
      </c>
      <c r="I3187" s="39">
        <v>44848</v>
      </c>
      <c r="J3187" s="19" t="str">
        <f ca="1">IF(Ugovori_OPULJP[[#This Row],[DATUM ZAVRŠETKA OPERACIJE]]&lt;TODAY(),"završen","u provedbi")</f>
        <v>u provedbi</v>
      </c>
      <c r="K3187" s="18" t="s">
        <v>82</v>
      </c>
      <c r="L3187" s="18" t="s">
        <v>82</v>
      </c>
      <c r="M3187" s="42">
        <v>0.85</v>
      </c>
      <c r="N3187" s="42">
        <v>0.15</v>
      </c>
      <c r="O3187" s="27">
        <f>Ugovori_OPULJP[[#This Row],[Bespovratna sredstva - Ukupno (EU+Nac) HRK
= Ukupna ugovorena vrijednost bespovratnih sredstava]]*Ugovori_OPULJP[[#This Row],[EU STOPA SUFINANCIRANJA %
EU CO-FINANCING RATE %]]</f>
        <v>970971.15850000002</v>
      </c>
      <c r="P3187" s="40">
        <f>Ugovori_OPULJP[[#This Row],[Bespovratna sredstva - Ukupno (EU+Nac) HRK
= Ukupna ugovorena vrijednost bespovratnih sredstava]]*Ugovori_OPULJP[[#This Row],[STOPA NACIONALNOG SUFINANCIRANJA %]]</f>
        <v>171347.85149999999</v>
      </c>
      <c r="Q3187" s="27">
        <v>1142319.01</v>
      </c>
      <c r="R3187" s="40">
        <v>0</v>
      </c>
      <c r="S3187" s="27">
        <v>0</v>
      </c>
      <c r="T3187" s="20">
        <f>Ugovori_OPULJP[[#This Row],[Bespovratna sredstva - Ukupno (EU+Nac) HRK
= Ukupna ugovorena vrijednost bespovratnih sredstava]]+Ugovori_OPULJP[[#This Row],[Javni doprinos korisnika - HRK]]+Ugovori_OPULJP[[#This Row],[Privatni doprinos korisnika - HRK]]</f>
        <v>1142319.01</v>
      </c>
      <c r="U3187" s="17" t="s">
        <v>32</v>
      </c>
      <c r="V3187" s="17" t="s">
        <v>710</v>
      </c>
      <c r="W3187" s="41" t="s">
        <v>11128</v>
      </c>
      <c r="X3187" s="35" t="s">
        <v>10100</v>
      </c>
      <c r="Y3187" s="11"/>
    </row>
    <row r="3188" spans="1:25" ht="66.75" customHeight="1" x14ac:dyDescent="0.2">
      <c r="A3188" s="33" t="s">
        <v>11129</v>
      </c>
      <c r="B3188" s="34" t="s">
        <v>9914</v>
      </c>
      <c r="C3188" s="35" t="s">
        <v>10095</v>
      </c>
      <c r="D3188" s="35" t="s">
        <v>10984</v>
      </c>
      <c r="E3188" s="17" t="s">
        <v>74</v>
      </c>
      <c r="F3188" s="38" t="s">
        <v>12971</v>
      </c>
      <c r="G3188" s="38" t="s">
        <v>11130</v>
      </c>
      <c r="H3188" s="39">
        <v>44126</v>
      </c>
      <c r="I3188" s="39">
        <v>45038</v>
      </c>
      <c r="J3188" s="19" t="str">
        <f ca="1">IF(Ugovori_OPULJP[[#This Row],[DATUM ZAVRŠETKA OPERACIJE]]&lt;TODAY(),"završen","u provedbi")</f>
        <v>u provedbi</v>
      </c>
      <c r="K3188" s="18" t="s">
        <v>11131</v>
      </c>
      <c r="L3188" s="32" t="s">
        <v>184</v>
      </c>
      <c r="M3188" s="42">
        <v>0.85</v>
      </c>
      <c r="N3188" s="42">
        <v>0.15</v>
      </c>
      <c r="O3188" s="27">
        <f>Ugovori_OPULJP[[#This Row],[Bespovratna sredstva - Ukupno (EU+Nac) HRK
= Ukupna ugovorena vrijednost bespovratnih sredstava]]*Ugovori_OPULJP[[#This Row],[EU STOPA SUFINANCIRANJA %
EU CO-FINANCING RATE %]]</f>
        <v>1245966.227</v>
      </c>
      <c r="P3188" s="40">
        <f>Ugovori_OPULJP[[#This Row],[Bespovratna sredstva - Ukupno (EU+Nac) HRK
= Ukupna ugovorena vrijednost bespovratnih sredstava]]*Ugovori_OPULJP[[#This Row],[STOPA NACIONALNOG SUFINANCIRANJA %]]</f>
        <v>219876.39300000001</v>
      </c>
      <c r="Q3188" s="27">
        <v>1465842.62</v>
      </c>
      <c r="R3188" s="40">
        <v>0</v>
      </c>
      <c r="S3188" s="27">
        <v>0</v>
      </c>
      <c r="T3188" s="20">
        <f>Ugovori_OPULJP[[#This Row],[Bespovratna sredstva - Ukupno (EU+Nac) HRK
= Ukupna ugovorena vrijednost bespovratnih sredstava]]+Ugovori_OPULJP[[#This Row],[Javni doprinos korisnika - HRK]]+Ugovori_OPULJP[[#This Row],[Privatni doprinos korisnika - HRK]]</f>
        <v>1465842.62</v>
      </c>
      <c r="U3188" s="17" t="s">
        <v>32</v>
      </c>
      <c r="V3188" s="17" t="s">
        <v>710</v>
      </c>
      <c r="W3188" s="41" t="s">
        <v>11128</v>
      </c>
      <c r="X3188" s="35" t="s">
        <v>10100</v>
      </c>
      <c r="Y3188" s="11"/>
    </row>
    <row r="3189" spans="1:25" ht="66.75" customHeight="1" x14ac:dyDescent="0.2">
      <c r="A3189" s="33" t="s">
        <v>11132</v>
      </c>
      <c r="B3189" s="34" t="s">
        <v>9914</v>
      </c>
      <c r="C3189" s="35" t="s">
        <v>10095</v>
      </c>
      <c r="D3189" s="35" t="s">
        <v>10984</v>
      </c>
      <c r="E3189" s="17" t="s">
        <v>74</v>
      </c>
      <c r="F3189" s="38" t="s">
        <v>11133</v>
      </c>
      <c r="G3189" s="38" t="s">
        <v>11134</v>
      </c>
      <c r="H3189" s="39">
        <v>44123</v>
      </c>
      <c r="I3189" s="39">
        <v>45218</v>
      </c>
      <c r="J3189" s="19" t="str">
        <f ca="1">IF(Ugovori_OPULJP[[#This Row],[DATUM ZAVRŠETKA OPERACIJE]]&lt;TODAY(),"završen","u provedbi")</f>
        <v>u provedbi</v>
      </c>
      <c r="K3189" s="18" t="s">
        <v>31</v>
      </c>
      <c r="L3189" s="18" t="s">
        <v>31</v>
      </c>
      <c r="M3189" s="42">
        <v>0.85</v>
      </c>
      <c r="N3189" s="42">
        <v>0.15</v>
      </c>
      <c r="O3189" s="27">
        <f>Ugovori_OPULJP[[#This Row],[Bespovratna sredstva - Ukupno (EU+Nac) HRK
= Ukupna ugovorena vrijednost bespovratnih sredstava]]*Ugovori_OPULJP[[#This Row],[EU STOPA SUFINANCIRANJA %
EU CO-FINANCING RATE %]]</f>
        <v>1286434.5399999998</v>
      </c>
      <c r="P3189" s="40">
        <f>Ugovori_OPULJP[[#This Row],[Bespovratna sredstva - Ukupno (EU+Nac) HRK
= Ukupna ugovorena vrijednost bespovratnih sredstava]]*Ugovori_OPULJP[[#This Row],[STOPA NACIONALNOG SUFINANCIRANJA %]]</f>
        <v>227017.86</v>
      </c>
      <c r="Q3189" s="27">
        <v>1513452.4</v>
      </c>
      <c r="R3189" s="40">
        <v>0</v>
      </c>
      <c r="S3189" s="27">
        <v>0</v>
      </c>
      <c r="T3189" s="20">
        <f>Ugovori_OPULJP[[#This Row],[Bespovratna sredstva - Ukupno (EU+Nac) HRK
= Ukupna ugovorena vrijednost bespovratnih sredstava]]+Ugovori_OPULJP[[#This Row],[Javni doprinos korisnika - HRK]]+Ugovori_OPULJP[[#This Row],[Privatni doprinos korisnika - HRK]]</f>
        <v>1513452.4</v>
      </c>
      <c r="U3189" s="17" t="s">
        <v>32</v>
      </c>
      <c r="V3189" s="17" t="s">
        <v>710</v>
      </c>
      <c r="W3189" s="41" t="s">
        <v>11135</v>
      </c>
      <c r="X3189" s="35" t="s">
        <v>10100</v>
      </c>
      <c r="Y3189" s="11"/>
    </row>
    <row r="3190" spans="1:25" ht="66.75" customHeight="1" x14ac:dyDescent="0.2">
      <c r="A3190" s="33" t="s">
        <v>11136</v>
      </c>
      <c r="B3190" s="34" t="s">
        <v>9914</v>
      </c>
      <c r="C3190" s="35" t="s">
        <v>10095</v>
      </c>
      <c r="D3190" s="35" t="s">
        <v>10984</v>
      </c>
      <c r="E3190" s="17" t="s">
        <v>74</v>
      </c>
      <c r="F3190" s="38" t="s">
        <v>11137</v>
      </c>
      <c r="G3190" s="38" t="s">
        <v>11138</v>
      </c>
      <c r="H3190" s="39">
        <v>44123</v>
      </c>
      <c r="I3190" s="39">
        <v>45218</v>
      </c>
      <c r="J3190" s="19" t="str">
        <f ca="1">IF(Ugovori_OPULJP[[#This Row],[DATUM ZAVRŠETKA OPERACIJE]]&lt;TODAY(),"završen","u provedbi")</f>
        <v>u provedbi</v>
      </c>
      <c r="K3190" s="18" t="s">
        <v>31</v>
      </c>
      <c r="L3190" s="32" t="s">
        <v>31</v>
      </c>
      <c r="M3190" s="42">
        <v>0.85</v>
      </c>
      <c r="N3190" s="42">
        <v>0.15</v>
      </c>
      <c r="O3190" s="27">
        <f>Ugovori_OPULJP[[#This Row],[Bespovratna sredstva - Ukupno (EU+Nac) HRK
= Ukupna ugovorena vrijednost bespovratnih sredstava]]*Ugovori_OPULJP[[#This Row],[EU STOPA SUFINANCIRANJA %
EU CO-FINANCING RATE %]]</f>
        <v>1465832.0719999999</v>
      </c>
      <c r="P3190" s="40">
        <f>Ugovori_OPULJP[[#This Row],[Bespovratna sredstva - Ukupno (EU+Nac) HRK
= Ukupna ugovorena vrijednost bespovratnih sredstava]]*Ugovori_OPULJP[[#This Row],[STOPA NACIONALNOG SUFINANCIRANJA %]]</f>
        <v>258676.24799999999</v>
      </c>
      <c r="Q3190" s="27">
        <v>1724508.32</v>
      </c>
      <c r="R3190" s="40">
        <v>0</v>
      </c>
      <c r="S3190" s="27">
        <v>0</v>
      </c>
      <c r="T3190" s="20">
        <f>Ugovori_OPULJP[[#This Row],[Bespovratna sredstva - Ukupno (EU+Nac) HRK
= Ukupna ugovorena vrijednost bespovratnih sredstava]]+Ugovori_OPULJP[[#This Row],[Javni doprinos korisnika - HRK]]+Ugovori_OPULJP[[#This Row],[Privatni doprinos korisnika - HRK]]</f>
        <v>1724508.32</v>
      </c>
      <c r="U3190" s="17" t="s">
        <v>32</v>
      </c>
      <c r="V3190" s="17" t="s">
        <v>710</v>
      </c>
      <c r="W3190" s="41" t="s">
        <v>11135</v>
      </c>
      <c r="X3190" s="35" t="s">
        <v>10100</v>
      </c>
      <c r="Y3190" s="11"/>
    </row>
    <row r="3191" spans="1:25" ht="66.75" customHeight="1" x14ac:dyDescent="0.2">
      <c r="A3191" s="33" t="s">
        <v>11139</v>
      </c>
      <c r="B3191" s="34" t="s">
        <v>9914</v>
      </c>
      <c r="C3191" s="35" t="s">
        <v>10095</v>
      </c>
      <c r="D3191" s="35" t="s">
        <v>10984</v>
      </c>
      <c r="E3191" s="17" t="s">
        <v>74</v>
      </c>
      <c r="F3191" s="38" t="s">
        <v>11140</v>
      </c>
      <c r="G3191" s="37" t="s">
        <v>613</v>
      </c>
      <c r="H3191" s="39">
        <v>44118</v>
      </c>
      <c r="I3191" s="39">
        <v>45213</v>
      </c>
      <c r="J3191" s="19" t="str">
        <f ca="1">IF(Ugovori_OPULJP[[#This Row],[DATUM ZAVRŠETKA OPERACIJE]]&lt;TODAY(),"završen","u provedbi")</f>
        <v>u provedbi</v>
      </c>
      <c r="K3191" s="18" t="s">
        <v>82</v>
      </c>
      <c r="L3191" s="18" t="s">
        <v>82</v>
      </c>
      <c r="M3191" s="42">
        <v>0.85</v>
      </c>
      <c r="N3191" s="42">
        <v>0.15</v>
      </c>
      <c r="O3191" s="27">
        <f>Ugovori_OPULJP[[#This Row],[Bespovratna sredstva - Ukupno (EU+Nac) HRK
= Ukupna ugovorena vrijednost bespovratnih sredstava]]*Ugovori_OPULJP[[#This Row],[EU STOPA SUFINANCIRANJA %
EU CO-FINANCING RATE %]]</f>
        <v>1660371.3085</v>
      </c>
      <c r="P3191" s="40">
        <f>Ugovori_OPULJP[[#This Row],[Bespovratna sredstva - Ukupno (EU+Nac) HRK
= Ukupna ugovorena vrijednost bespovratnih sredstava]]*Ugovori_OPULJP[[#This Row],[STOPA NACIONALNOG SUFINANCIRANJA %]]</f>
        <v>293006.70149999997</v>
      </c>
      <c r="Q3191" s="27">
        <v>1953378.01</v>
      </c>
      <c r="R3191" s="40">
        <v>0</v>
      </c>
      <c r="S3191" s="27">
        <v>0</v>
      </c>
      <c r="T3191" s="20">
        <f>Ugovori_OPULJP[[#This Row],[Bespovratna sredstva - Ukupno (EU+Nac) HRK
= Ukupna ugovorena vrijednost bespovratnih sredstava]]+Ugovori_OPULJP[[#This Row],[Javni doprinos korisnika - HRK]]+Ugovori_OPULJP[[#This Row],[Privatni doprinos korisnika - HRK]]</f>
        <v>1953378.01</v>
      </c>
      <c r="U3191" s="17" t="s">
        <v>32</v>
      </c>
      <c r="V3191" s="17" t="s">
        <v>710</v>
      </c>
      <c r="W3191" s="41" t="s">
        <v>11141</v>
      </c>
      <c r="X3191" s="35" t="s">
        <v>10100</v>
      </c>
      <c r="Y3191" s="11"/>
    </row>
    <row r="3192" spans="1:25" ht="66.75" customHeight="1" x14ac:dyDescent="0.2">
      <c r="A3192" s="33" t="s">
        <v>11142</v>
      </c>
      <c r="B3192" s="34" t="s">
        <v>9914</v>
      </c>
      <c r="C3192" s="35" t="s">
        <v>10095</v>
      </c>
      <c r="D3192" s="35" t="s">
        <v>10984</v>
      </c>
      <c r="E3192" s="17" t="s">
        <v>74</v>
      </c>
      <c r="F3192" s="38" t="s">
        <v>4849</v>
      </c>
      <c r="G3192" s="38" t="s">
        <v>11143</v>
      </c>
      <c r="H3192" s="39">
        <v>44109</v>
      </c>
      <c r="I3192" s="39">
        <v>44839</v>
      </c>
      <c r="J3192" s="19" t="str">
        <f ca="1">IF(Ugovori_OPULJP[[#This Row],[DATUM ZAVRŠETKA OPERACIJE]]&lt;TODAY(),"završen","u provedbi")</f>
        <v>u provedbi</v>
      </c>
      <c r="K3192" s="18" t="s">
        <v>97</v>
      </c>
      <c r="L3192" s="32" t="s">
        <v>97</v>
      </c>
      <c r="M3192" s="42">
        <v>0.85</v>
      </c>
      <c r="N3192" s="42">
        <v>0.15</v>
      </c>
      <c r="O3192" s="27">
        <f>Ugovori_OPULJP[[#This Row],[Bespovratna sredstva - Ukupno (EU+Nac) HRK
= Ukupna ugovorena vrijednost bespovratnih sredstava]]*Ugovori_OPULJP[[#This Row],[EU STOPA SUFINANCIRANJA %
EU CO-FINANCING RATE %]]</f>
        <v>1597702.0834999999</v>
      </c>
      <c r="P3192" s="40">
        <f>Ugovori_OPULJP[[#This Row],[Bespovratna sredstva - Ukupno (EU+Nac) HRK
= Ukupna ugovorena vrijednost bespovratnih sredstava]]*Ugovori_OPULJP[[#This Row],[STOPA NACIONALNOG SUFINANCIRANJA %]]</f>
        <v>281947.4265</v>
      </c>
      <c r="Q3192" s="27">
        <v>1879649.51</v>
      </c>
      <c r="R3192" s="40">
        <v>0</v>
      </c>
      <c r="S3192" s="27">
        <v>0</v>
      </c>
      <c r="T3192" s="20">
        <f>Ugovori_OPULJP[[#This Row],[Bespovratna sredstva - Ukupno (EU+Nac) HRK
= Ukupna ugovorena vrijednost bespovratnih sredstava]]+Ugovori_OPULJP[[#This Row],[Javni doprinos korisnika - HRK]]+Ugovori_OPULJP[[#This Row],[Privatni doprinos korisnika - HRK]]</f>
        <v>1879649.51</v>
      </c>
      <c r="U3192" s="17" t="s">
        <v>32</v>
      </c>
      <c r="V3192" s="17" t="s">
        <v>710</v>
      </c>
      <c r="W3192" s="41" t="s">
        <v>11144</v>
      </c>
      <c r="X3192" s="35" t="s">
        <v>10100</v>
      </c>
      <c r="Y3192" s="11"/>
    </row>
    <row r="3193" spans="1:25" ht="66.75" customHeight="1" x14ac:dyDescent="0.2">
      <c r="A3193" s="33" t="s">
        <v>11145</v>
      </c>
      <c r="B3193" s="34" t="s">
        <v>9914</v>
      </c>
      <c r="C3193" s="35" t="s">
        <v>10095</v>
      </c>
      <c r="D3193" s="35" t="s">
        <v>10984</v>
      </c>
      <c r="E3193" s="17" t="s">
        <v>74</v>
      </c>
      <c r="F3193" s="38" t="s">
        <v>11146</v>
      </c>
      <c r="G3193" s="38" t="s">
        <v>11147</v>
      </c>
      <c r="H3193" s="39">
        <v>44109</v>
      </c>
      <c r="I3193" s="39">
        <v>44839</v>
      </c>
      <c r="J3193" s="19" t="str">
        <f ca="1">IF(Ugovori_OPULJP[[#This Row],[DATUM ZAVRŠETKA OPERACIJE]]&lt;TODAY(),"završen","u provedbi")</f>
        <v>u provedbi</v>
      </c>
      <c r="K3193" s="18" t="s">
        <v>97</v>
      </c>
      <c r="L3193" s="32" t="s">
        <v>97</v>
      </c>
      <c r="M3193" s="42">
        <v>0.85</v>
      </c>
      <c r="N3193" s="42">
        <v>0.15</v>
      </c>
      <c r="O3193" s="27">
        <f>Ugovori_OPULJP[[#This Row],[Bespovratna sredstva - Ukupno (EU+Nac) HRK
= Ukupna ugovorena vrijednost bespovratnih sredstava]]*Ugovori_OPULJP[[#This Row],[EU STOPA SUFINANCIRANJA %
EU CO-FINANCING RATE %]]</f>
        <v>1560792.0659999999</v>
      </c>
      <c r="P3193" s="40">
        <f>Ugovori_OPULJP[[#This Row],[Bespovratna sredstva - Ukupno (EU+Nac) HRK
= Ukupna ugovorena vrijednost bespovratnih sredstava]]*Ugovori_OPULJP[[#This Row],[STOPA NACIONALNOG SUFINANCIRANJA %]]</f>
        <v>275433.89399999997</v>
      </c>
      <c r="Q3193" s="27">
        <v>1836225.96</v>
      </c>
      <c r="R3193" s="40">
        <v>0</v>
      </c>
      <c r="S3193" s="27">
        <v>0</v>
      </c>
      <c r="T3193" s="20">
        <f>Ugovori_OPULJP[[#This Row],[Bespovratna sredstva - Ukupno (EU+Nac) HRK
= Ukupna ugovorena vrijednost bespovratnih sredstava]]+Ugovori_OPULJP[[#This Row],[Javni doprinos korisnika - HRK]]+Ugovori_OPULJP[[#This Row],[Privatni doprinos korisnika - HRK]]</f>
        <v>1836225.96</v>
      </c>
      <c r="U3193" s="17" t="s">
        <v>32</v>
      </c>
      <c r="V3193" s="17" t="s">
        <v>710</v>
      </c>
      <c r="W3193" s="41" t="s">
        <v>11148</v>
      </c>
      <c r="X3193" s="35" t="s">
        <v>10100</v>
      </c>
      <c r="Y3193" s="11"/>
    </row>
    <row r="3194" spans="1:25" ht="66.75" customHeight="1" x14ac:dyDescent="0.2">
      <c r="A3194" s="33" t="s">
        <v>11149</v>
      </c>
      <c r="B3194" s="34" t="s">
        <v>9914</v>
      </c>
      <c r="C3194" s="35" t="s">
        <v>10095</v>
      </c>
      <c r="D3194" s="35" t="s">
        <v>10984</v>
      </c>
      <c r="E3194" s="17" t="s">
        <v>74</v>
      </c>
      <c r="F3194" s="38" t="s">
        <v>11150</v>
      </c>
      <c r="G3194" s="38" t="s">
        <v>11151</v>
      </c>
      <c r="H3194" s="39">
        <v>44118</v>
      </c>
      <c r="I3194" s="39">
        <v>44848</v>
      </c>
      <c r="J3194" s="19" t="str">
        <f ca="1">IF(Ugovori_OPULJP[[#This Row],[DATUM ZAVRŠETKA OPERACIJE]]&lt;TODAY(),"završen","u provedbi")</f>
        <v>u provedbi</v>
      </c>
      <c r="K3194" s="18" t="s">
        <v>11152</v>
      </c>
      <c r="L3194" s="32" t="s">
        <v>31</v>
      </c>
      <c r="M3194" s="42">
        <v>0.85</v>
      </c>
      <c r="N3194" s="42">
        <v>0.15</v>
      </c>
      <c r="O3194" s="27">
        <f>Ugovori_OPULJP[[#This Row],[Bespovratna sredstva - Ukupno (EU+Nac) HRK
= Ukupna ugovorena vrijednost bespovratnih sredstava]]*Ugovori_OPULJP[[#This Row],[EU STOPA SUFINANCIRANJA %
EU CO-FINANCING RATE %]]</f>
        <v>490803.60849999997</v>
      </c>
      <c r="P3194" s="40">
        <f>Ugovori_OPULJP[[#This Row],[Bespovratna sredstva - Ukupno (EU+Nac) HRK
= Ukupna ugovorena vrijednost bespovratnih sredstava]]*Ugovori_OPULJP[[#This Row],[STOPA NACIONALNOG SUFINANCIRANJA %]]</f>
        <v>86612.401499999993</v>
      </c>
      <c r="Q3194" s="27">
        <v>577416.01</v>
      </c>
      <c r="R3194" s="40">
        <v>0</v>
      </c>
      <c r="S3194" s="27">
        <v>0</v>
      </c>
      <c r="T3194" s="20">
        <f>Ugovori_OPULJP[[#This Row],[Bespovratna sredstva - Ukupno (EU+Nac) HRK
= Ukupna ugovorena vrijednost bespovratnih sredstava]]+Ugovori_OPULJP[[#This Row],[Javni doprinos korisnika - HRK]]+Ugovori_OPULJP[[#This Row],[Privatni doprinos korisnika - HRK]]</f>
        <v>577416.01</v>
      </c>
      <c r="U3194" s="17" t="s">
        <v>32</v>
      </c>
      <c r="V3194" s="17" t="s">
        <v>710</v>
      </c>
      <c r="W3194" s="41" t="s">
        <v>11153</v>
      </c>
      <c r="X3194" s="35" t="s">
        <v>10100</v>
      </c>
      <c r="Y3194" s="11"/>
    </row>
    <row r="3195" spans="1:25" ht="66.75" customHeight="1" x14ac:dyDescent="0.2">
      <c r="A3195" s="33" t="s">
        <v>11154</v>
      </c>
      <c r="B3195" s="34" t="s">
        <v>9914</v>
      </c>
      <c r="C3195" s="35" t="s">
        <v>10095</v>
      </c>
      <c r="D3195" s="35" t="s">
        <v>10984</v>
      </c>
      <c r="E3195" s="17" t="s">
        <v>74</v>
      </c>
      <c r="F3195" s="37" t="s">
        <v>11155</v>
      </c>
      <c r="G3195" s="37" t="s">
        <v>11156</v>
      </c>
      <c r="H3195" s="19">
        <v>44118</v>
      </c>
      <c r="I3195" s="19">
        <v>45213</v>
      </c>
      <c r="J3195" s="19" t="str">
        <f ca="1">IF(Ugovori_OPULJP[[#This Row],[DATUM ZAVRŠETKA OPERACIJE]]&lt;TODAY(),"završen","u provedbi")</f>
        <v>u provedbi</v>
      </c>
      <c r="K3195" s="18" t="s">
        <v>77</v>
      </c>
      <c r="L3195" s="18" t="s">
        <v>77</v>
      </c>
      <c r="M3195" s="42">
        <v>0.85</v>
      </c>
      <c r="N3195" s="42">
        <v>0.15</v>
      </c>
      <c r="O3195" s="27">
        <f>Ugovori_OPULJP[[#This Row],[Bespovratna sredstva - Ukupno (EU+Nac) HRK
= Ukupna ugovorena vrijednost bespovratnih sredstava]]*Ugovori_OPULJP[[#This Row],[EU STOPA SUFINANCIRANJA %
EU CO-FINANCING RATE %]]</f>
        <v>1640009.0314999998</v>
      </c>
      <c r="P3195" s="27">
        <f>Ugovori_OPULJP[[#This Row],[Bespovratna sredstva - Ukupno (EU+Nac) HRK
= Ukupna ugovorena vrijednost bespovratnih sredstava]]*Ugovori_OPULJP[[#This Row],[STOPA NACIONALNOG SUFINANCIRANJA %]]</f>
        <v>289413.35849999997</v>
      </c>
      <c r="Q3195" s="27">
        <v>1929422.39</v>
      </c>
      <c r="R3195" s="27">
        <v>0</v>
      </c>
      <c r="S3195" s="27">
        <v>0</v>
      </c>
      <c r="T3195" s="20">
        <f>Ugovori_OPULJP[[#This Row],[Bespovratna sredstva - Ukupno (EU+Nac) HRK
= Ukupna ugovorena vrijednost bespovratnih sredstava]]+Ugovori_OPULJP[[#This Row],[Javni doprinos korisnika - HRK]]+Ugovori_OPULJP[[#This Row],[Privatni doprinos korisnika - HRK]]</f>
        <v>1929422.39</v>
      </c>
      <c r="U3195" s="17" t="s">
        <v>32</v>
      </c>
      <c r="V3195" s="17" t="s">
        <v>710</v>
      </c>
      <c r="W3195" s="41" t="s">
        <v>11157</v>
      </c>
      <c r="X3195" s="35" t="s">
        <v>10100</v>
      </c>
      <c r="Y3195" s="11"/>
    </row>
    <row r="3196" spans="1:25" ht="66.75" customHeight="1" x14ac:dyDescent="0.2">
      <c r="A3196" s="33" t="s">
        <v>11158</v>
      </c>
      <c r="B3196" s="34" t="s">
        <v>9914</v>
      </c>
      <c r="C3196" s="35" t="s">
        <v>10095</v>
      </c>
      <c r="D3196" s="35" t="s">
        <v>10984</v>
      </c>
      <c r="E3196" s="17" t="s">
        <v>74</v>
      </c>
      <c r="F3196" s="38" t="s">
        <v>11159</v>
      </c>
      <c r="G3196" s="37" t="s">
        <v>636</v>
      </c>
      <c r="H3196" s="39">
        <v>44119</v>
      </c>
      <c r="I3196" s="39">
        <v>45214</v>
      </c>
      <c r="J3196" s="19" t="str">
        <f ca="1">IF(Ugovori_OPULJP[[#This Row],[DATUM ZAVRŠETKA OPERACIJE]]&lt;TODAY(),"završen","u provedbi")</f>
        <v>u provedbi</v>
      </c>
      <c r="K3196" s="18" t="s">
        <v>243</v>
      </c>
      <c r="L3196" s="18" t="s">
        <v>243</v>
      </c>
      <c r="M3196" s="42">
        <v>0.85</v>
      </c>
      <c r="N3196" s="42">
        <v>0.15</v>
      </c>
      <c r="O3196" s="27">
        <f>Ugovori_OPULJP[[#This Row],[Bespovratna sredstva - Ukupno (EU+Nac) HRK
= Ukupna ugovorena vrijednost bespovratnih sredstava]]*Ugovori_OPULJP[[#This Row],[EU STOPA SUFINANCIRANJA %
EU CO-FINANCING RATE %]]</f>
        <v>1682751.851</v>
      </c>
      <c r="P3196" s="40">
        <f>Ugovori_OPULJP[[#This Row],[Bespovratna sredstva - Ukupno (EU+Nac) HRK
= Ukupna ugovorena vrijednost bespovratnih sredstava]]*Ugovori_OPULJP[[#This Row],[STOPA NACIONALNOG SUFINANCIRANJA %]]</f>
        <v>296956.20899999997</v>
      </c>
      <c r="Q3196" s="27">
        <v>1979708.06</v>
      </c>
      <c r="R3196" s="40">
        <v>0</v>
      </c>
      <c r="S3196" s="27">
        <v>0</v>
      </c>
      <c r="T3196" s="20">
        <f>Ugovori_OPULJP[[#This Row],[Bespovratna sredstva - Ukupno (EU+Nac) HRK
= Ukupna ugovorena vrijednost bespovratnih sredstava]]+Ugovori_OPULJP[[#This Row],[Javni doprinos korisnika - HRK]]+Ugovori_OPULJP[[#This Row],[Privatni doprinos korisnika - HRK]]</f>
        <v>1979708.06</v>
      </c>
      <c r="U3196" s="17" t="s">
        <v>32</v>
      </c>
      <c r="V3196" s="17" t="s">
        <v>710</v>
      </c>
      <c r="W3196" s="41" t="s">
        <v>11160</v>
      </c>
      <c r="X3196" s="35" t="s">
        <v>10100</v>
      </c>
      <c r="Y3196" s="11"/>
    </row>
    <row r="3197" spans="1:25" ht="66.75" customHeight="1" x14ac:dyDescent="0.2">
      <c r="A3197" s="33" t="s">
        <v>11161</v>
      </c>
      <c r="B3197" s="34" t="s">
        <v>9914</v>
      </c>
      <c r="C3197" s="35" t="s">
        <v>10095</v>
      </c>
      <c r="D3197" s="35" t="s">
        <v>10984</v>
      </c>
      <c r="E3197" s="17" t="s">
        <v>74</v>
      </c>
      <c r="F3197" s="38" t="s">
        <v>11162</v>
      </c>
      <c r="G3197" s="37" t="s">
        <v>456</v>
      </c>
      <c r="H3197" s="39">
        <v>44123</v>
      </c>
      <c r="I3197" s="39">
        <v>45218</v>
      </c>
      <c r="J3197" s="19" t="str">
        <f ca="1">IF(Ugovori_OPULJP[[#This Row],[DATUM ZAVRŠETKA OPERACIJE]]&lt;TODAY(),"završen","u provedbi")</f>
        <v>u provedbi</v>
      </c>
      <c r="K3197" s="18" t="s">
        <v>184</v>
      </c>
      <c r="L3197" s="18" t="s">
        <v>184</v>
      </c>
      <c r="M3197" s="42">
        <v>0.85</v>
      </c>
      <c r="N3197" s="42">
        <v>0.15</v>
      </c>
      <c r="O3197" s="27">
        <f>Ugovori_OPULJP[[#This Row],[Bespovratna sredstva - Ukupno (EU+Nac) HRK
= Ukupna ugovorena vrijednost bespovratnih sredstava]]*Ugovori_OPULJP[[#This Row],[EU STOPA SUFINANCIRANJA %
EU CO-FINANCING RATE %]]</f>
        <v>1356059.4510000001</v>
      </c>
      <c r="P3197" s="40">
        <f>Ugovori_OPULJP[[#This Row],[Bespovratna sredstva - Ukupno (EU+Nac) HRK
= Ukupna ugovorena vrijednost bespovratnih sredstava]]*Ugovori_OPULJP[[#This Row],[STOPA NACIONALNOG SUFINANCIRANJA %]]</f>
        <v>239304.609</v>
      </c>
      <c r="Q3197" s="27">
        <v>1595364.06</v>
      </c>
      <c r="R3197" s="40">
        <v>0</v>
      </c>
      <c r="S3197" s="27">
        <v>0</v>
      </c>
      <c r="T3197" s="20">
        <f>Ugovori_OPULJP[[#This Row],[Bespovratna sredstva - Ukupno (EU+Nac) HRK
= Ukupna ugovorena vrijednost bespovratnih sredstava]]+Ugovori_OPULJP[[#This Row],[Javni doprinos korisnika - HRK]]+Ugovori_OPULJP[[#This Row],[Privatni doprinos korisnika - HRK]]</f>
        <v>1595364.06</v>
      </c>
      <c r="U3197" s="17" t="s">
        <v>32</v>
      </c>
      <c r="V3197" s="17" t="s">
        <v>710</v>
      </c>
      <c r="W3197" s="41" t="s">
        <v>11163</v>
      </c>
      <c r="X3197" s="35" t="s">
        <v>10100</v>
      </c>
      <c r="Y3197" s="11"/>
    </row>
    <row r="3198" spans="1:25" ht="66.75" customHeight="1" x14ac:dyDescent="0.2">
      <c r="A3198" s="33" t="s">
        <v>11164</v>
      </c>
      <c r="B3198" s="34" t="s">
        <v>9914</v>
      </c>
      <c r="C3198" s="35" t="s">
        <v>10095</v>
      </c>
      <c r="D3198" s="35" t="s">
        <v>10984</v>
      </c>
      <c r="E3198" s="17" t="s">
        <v>74</v>
      </c>
      <c r="F3198" s="38" t="s">
        <v>11165</v>
      </c>
      <c r="G3198" s="38" t="s">
        <v>11166</v>
      </c>
      <c r="H3198" s="39">
        <v>44123</v>
      </c>
      <c r="I3198" s="39">
        <v>45218</v>
      </c>
      <c r="J3198" s="19" t="str">
        <f ca="1">IF(Ugovori_OPULJP[[#This Row],[DATUM ZAVRŠETKA OPERACIJE]]&lt;TODAY(),"završen","u provedbi")</f>
        <v>u provedbi</v>
      </c>
      <c r="K3198" s="18" t="s">
        <v>6585</v>
      </c>
      <c r="L3198" s="32" t="s">
        <v>31</v>
      </c>
      <c r="M3198" s="42">
        <v>0.85</v>
      </c>
      <c r="N3198" s="42">
        <v>0.15</v>
      </c>
      <c r="O3198" s="27">
        <f>Ugovori_OPULJP[[#This Row],[Bespovratna sredstva - Ukupno (EU+Nac) HRK
= Ukupna ugovorena vrijednost bespovratnih sredstava]]*Ugovori_OPULJP[[#This Row],[EU STOPA SUFINANCIRANJA %
EU CO-FINANCING RATE %]]</f>
        <v>1566040.0085</v>
      </c>
      <c r="P3198" s="40">
        <f>Ugovori_OPULJP[[#This Row],[Bespovratna sredstva - Ukupno (EU+Nac) HRK
= Ukupna ugovorena vrijednost bespovratnih sredstava]]*Ugovori_OPULJP[[#This Row],[STOPA NACIONALNOG SUFINANCIRANJA %]]</f>
        <v>276360.00150000001</v>
      </c>
      <c r="Q3198" s="27">
        <v>1842400.01</v>
      </c>
      <c r="R3198" s="40">
        <v>0</v>
      </c>
      <c r="S3198" s="27">
        <v>0</v>
      </c>
      <c r="T3198" s="20">
        <f>Ugovori_OPULJP[[#This Row],[Bespovratna sredstva - Ukupno (EU+Nac) HRK
= Ukupna ugovorena vrijednost bespovratnih sredstava]]+Ugovori_OPULJP[[#This Row],[Javni doprinos korisnika - HRK]]+Ugovori_OPULJP[[#This Row],[Privatni doprinos korisnika - HRK]]</f>
        <v>1842400.01</v>
      </c>
      <c r="U3198" s="17" t="s">
        <v>32</v>
      </c>
      <c r="V3198" s="17" t="s">
        <v>710</v>
      </c>
      <c r="W3198" s="41" t="s">
        <v>11167</v>
      </c>
      <c r="X3198" s="35" t="s">
        <v>10100</v>
      </c>
      <c r="Y3198" s="11"/>
    </row>
    <row r="3199" spans="1:25" ht="66.75" customHeight="1" x14ac:dyDescent="0.2">
      <c r="A3199" s="33" t="s">
        <v>11168</v>
      </c>
      <c r="B3199" s="34" t="s">
        <v>9914</v>
      </c>
      <c r="C3199" s="35" t="s">
        <v>10095</v>
      </c>
      <c r="D3199" s="35" t="s">
        <v>10984</v>
      </c>
      <c r="E3199" s="17" t="s">
        <v>74</v>
      </c>
      <c r="F3199" s="38" t="s">
        <v>11063</v>
      </c>
      <c r="G3199" s="38" t="s">
        <v>11169</v>
      </c>
      <c r="H3199" s="39">
        <v>44109</v>
      </c>
      <c r="I3199" s="39">
        <v>44839</v>
      </c>
      <c r="J3199" s="19" t="str">
        <f ca="1">IF(Ugovori_OPULJP[[#This Row],[DATUM ZAVRŠETKA OPERACIJE]]&lt;TODAY(),"završen","u provedbi")</f>
        <v>u provedbi</v>
      </c>
      <c r="K3199" s="18" t="s">
        <v>102</v>
      </c>
      <c r="L3199" s="32" t="s">
        <v>102</v>
      </c>
      <c r="M3199" s="42">
        <v>0.85</v>
      </c>
      <c r="N3199" s="42">
        <v>0.15</v>
      </c>
      <c r="O3199" s="27">
        <f>Ugovori_OPULJP[[#This Row],[Bespovratna sredstva - Ukupno (EU+Nac) HRK
= Ukupna ugovorena vrijednost bespovratnih sredstava]]*Ugovori_OPULJP[[#This Row],[EU STOPA SUFINANCIRANJA %
EU CO-FINANCING RATE %]]</f>
        <v>871451.11</v>
      </c>
      <c r="P3199" s="40">
        <f>Ugovori_OPULJP[[#This Row],[Bespovratna sredstva - Ukupno (EU+Nac) HRK
= Ukupna ugovorena vrijednost bespovratnih sredstava]]*Ugovori_OPULJP[[#This Row],[STOPA NACIONALNOG SUFINANCIRANJA %]]</f>
        <v>153785.49</v>
      </c>
      <c r="Q3199" s="27">
        <v>1025236.6</v>
      </c>
      <c r="R3199" s="40">
        <v>0</v>
      </c>
      <c r="S3199" s="27">
        <v>0</v>
      </c>
      <c r="T3199" s="20">
        <f>Ugovori_OPULJP[[#This Row],[Bespovratna sredstva - Ukupno (EU+Nac) HRK
= Ukupna ugovorena vrijednost bespovratnih sredstava]]+Ugovori_OPULJP[[#This Row],[Javni doprinos korisnika - HRK]]+Ugovori_OPULJP[[#This Row],[Privatni doprinos korisnika - HRK]]</f>
        <v>1025236.6</v>
      </c>
      <c r="U3199" s="17" t="s">
        <v>32</v>
      </c>
      <c r="V3199" s="17" t="s">
        <v>710</v>
      </c>
      <c r="W3199" s="41" t="s">
        <v>11170</v>
      </c>
      <c r="X3199" s="35" t="s">
        <v>10100</v>
      </c>
      <c r="Y3199" s="11"/>
    </row>
    <row r="3200" spans="1:25" ht="66.75" customHeight="1" x14ac:dyDescent="0.2">
      <c r="A3200" s="33" t="s">
        <v>11171</v>
      </c>
      <c r="B3200" s="34" t="s">
        <v>9914</v>
      </c>
      <c r="C3200" s="35" t="s">
        <v>10095</v>
      </c>
      <c r="D3200" s="35" t="s">
        <v>10984</v>
      </c>
      <c r="E3200" s="17" t="s">
        <v>74</v>
      </c>
      <c r="F3200" s="38" t="s">
        <v>11172</v>
      </c>
      <c r="G3200" s="37" t="s">
        <v>1796</v>
      </c>
      <c r="H3200" s="39">
        <v>44120</v>
      </c>
      <c r="I3200" s="39">
        <v>45215</v>
      </c>
      <c r="J3200" s="19" t="str">
        <f ca="1">IF(Ugovori_OPULJP[[#This Row],[DATUM ZAVRŠETKA OPERACIJE]]&lt;TODAY(),"završen","u provedbi")</f>
        <v>u provedbi</v>
      </c>
      <c r="K3200" s="18" t="s">
        <v>153</v>
      </c>
      <c r="L3200" s="18" t="s">
        <v>153</v>
      </c>
      <c r="M3200" s="42">
        <v>0.85</v>
      </c>
      <c r="N3200" s="42">
        <v>0.15</v>
      </c>
      <c r="O3200" s="27">
        <f>Ugovori_OPULJP[[#This Row],[Bespovratna sredstva - Ukupno (EU+Nac) HRK
= Ukupna ugovorena vrijednost bespovratnih sredstava]]*Ugovori_OPULJP[[#This Row],[EU STOPA SUFINANCIRANJA %
EU CO-FINANCING RATE %]]</f>
        <v>1426451.929</v>
      </c>
      <c r="P3200" s="40">
        <f>Ugovori_OPULJP[[#This Row],[Bespovratna sredstva - Ukupno (EU+Nac) HRK
= Ukupna ugovorena vrijednost bespovratnih sredstava]]*Ugovori_OPULJP[[#This Row],[STOPA NACIONALNOG SUFINANCIRANJA %]]</f>
        <v>251726.81099999999</v>
      </c>
      <c r="Q3200" s="27">
        <v>1678178.74</v>
      </c>
      <c r="R3200" s="40">
        <v>0</v>
      </c>
      <c r="S3200" s="27">
        <v>0</v>
      </c>
      <c r="T3200" s="20">
        <f>Ugovori_OPULJP[[#This Row],[Bespovratna sredstva - Ukupno (EU+Nac) HRK
= Ukupna ugovorena vrijednost bespovratnih sredstava]]+Ugovori_OPULJP[[#This Row],[Javni doprinos korisnika - HRK]]+Ugovori_OPULJP[[#This Row],[Privatni doprinos korisnika - HRK]]</f>
        <v>1678178.74</v>
      </c>
      <c r="U3200" s="17" t="s">
        <v>32</v>
      </c>
      <c r="V3200" s="17" t="s">
        <v>710</v>
      </c>
      <c r="W3200" s="41" t="s">
        <v>11173</v>
      </c>
      <c r="X3200" s="35" t="s">
        <v>10100</v>
      </c>
      <c r="Y3200" s="11"/>
    </row>
    <row r="3201" spans="1:25" ht="66.75" customHeight="1" x14ac:dyDescent="0.2">
      <c r="A3201" s="33" t="s">
        <v>11174</v>
      </c>
      <c r="B3201" s="34" t="s">
        <v>9914</v>
      </c>
      <c r="C3201" s="35" t="s">
        <v>10095</v>
      </c>
      <c r="D3201" s="35" t="s">
        <v>10984</v>
      </c>
      <c r="E3201" s="17" t="s">
        <v>74</v>
      </c>
      <c r="F3201" s="38" t="s">
        <v>11175</v>
      </c>
      <c r="G3201" s="38" t="s">
        <v>926</v>
      </c>
      <c r="H3201" s="39">
        <v>44130</v>
      </c>
      <c r="I3201" s="39">
        <v>45225</v>
      </c>
      <c r="J3201" s="19" t="str">
        <f ca="1">IF(Ugovori_OPULJP[[#This Row],[DATUM ZAVRŠETKA OPERACIJE]]&lt;TODAY(),"završen","u provedbi")</f>
        <v>u provedbi</v>
      </c>
      <c r="K3201" s="18" t="s">
        <v>77</v>
      </c>
      <c r="L3201" s="18" t="s">
        <v>77</v>
      </c>
      <c r="M3201" s="42">
        <v>0.85</v>
      </c>
      <c r="N3201" s="42">
        <v>0.15</v>
      </c>
      <c r="O3201" s="27">
        <f>Ugovori_OPULJP[[#This Row],[Bespovratna sredstva - Ukupno (EU+Nac) HRK
= Ukupna ugovorena vrijednost bespovratnih sredstava]]*Ugovori_OPULJP[[#This Row],[EU STOPA SUFINANCIRANJA %
EU CO-FINANCING RATE %]]</f>
        <v>1436624.5589999999</v>
      </c>
      <c r="P3201" s="40">
        <f>Ugovori_OPULJP[[#This Row],[Bespovratna sredstva - Ukupno (EU+Nac) HRK
= Ukupna ugovorena vrijednost bespovratnih sredstava]]*Ugovori_OPULJP[[#This Row],[STOPA NACIONALNOG SUFINANCIRANJA %]]</f>
        <v>253521.981</v>
      </c>
      <c r="Q3201" s="27">
        <v>1690146.54</v>
      </c>
      <c r="R3201" s="40">
        <v>0</v>
      </c>
      <c r="S3201" s="27">
        <v>0</v>
      </c>
      <c r="T3201" s="20">
        <f>Ugovori_OPULJP[[#This Row],[Bespovratna sredstva - Ukupno (EU+Nac) HRK
= Ukupna ugovorena vrijednost bespovratnih sredstava]]+Ugovori_OPULJP[[#This Row],[Javni doprinos korisnika - HRK]]+Ugovori_OPULJP[[#This Row],[Privatni doprinos korisnika - HRK]]</f>
        <v>1690146.54</v>
      </c>
      <c r="U3201" s="17" t="s">
        <v>32</v>
      </c>
      <c r="V3201" s="17" t="s">
        <v>710</v>
      </c>
      <c r="W3201" s="41" t="s">
        <v>11173</v>
      </c>
      <c r="X3201" s="35" t="s">
        <v>10100</v>
      </c>
      <c r="Y3201" s="11"/>
    </row>
    <row r="3202" spans="1:25" ht="66.75" customHeight="1" x14ac:dyDescent="0.2">
      <c r="A3202" s="33" t="s">
        <v>11176</v>
      </c>
      <c r="B3202" s="34" t="s">
        <v>9914</v>
      </c>
      <c r="C3202" s="35" t="s">
        <v>10095</v>
      </c>
      <c r="D3202" s="35" t="s">
        <v>10984</v>
      </c>
      <c r="E3202" s="17" t="s">
        <v>74</v>
      </c>
      <c r="F3202" s="38" t="s">
        <v>11177</v>
      </c>
      <c r="G3202" s="37" t="s">
        <v>1587</v>
      </c>
      <c r="H3202" s="39">
        <v>44124</v>
      </c>
      <c r="I3202" s="39">
        <v>44854</v>
      </c>
      <c r="J3202" s="19" t="str">
        <f ca="1">IF(Ugovori_OPULJP[[#This Row],[DATUM ZAVRŠETKA OPERACIJE]]&lt;TODAY(),"završen","u provedbi")</f>
        <v>u provedbi</v>
      </c>
      <c r="K3202" s="18" t="s">
        <v>8572</v>
      </c>
      <c r="L3202" s="18" t="s">
        <v>153</v>
      </c>
      <c r="M3202" s="42">
        <v>0.85</v>
      </c>
      <c r="N3202" s="42">
        <v>0.15</v>
      </c>
      <c r="O3202" s="27">
        <f>Ugovori_OPULJP[[#This Row],[Bespovratna sredstva - Ukupno (EU+Nac) HRK
= Ukupna ugovorena vrijednost bespovratnih sredstava]]*Ugovori_OPULJP[[#This Row],[EU STOPA SUFINANCIRANJA %
EU CO-FINANCING RATE %]]</f>
        <v>1484273.8589999999</v>
      </c>
      <c r="P3202" s="40">
        <f>Ugovori_OPULJP[[#This Row],[Bespovratna sredstva - Ukupno (EU+Nac) HRK
= Ukupna ugovorena vrijednost bespovratnih sredstava]]*Ugovori_OPULJP[[#This Row],[STOPA NACIONALNOG SUFINANCIRANJA %]]</f>
        <v>261930.68099999998</v>
      </c>
      <c r="Q3202" s="27">
        <v>1746204.54</v>
      </c>
      <c r="R3202" s="40">
        <v>0</v>
      </c>
      <c r="S3202" s="27">
        <v>0</v>
      </c>
      <c r="T3202" s="20">
        <f>Ugovori_OPULJP[[#This Row],[Bespovratna sredstva - Ukupno (EU+Nac) HRK
= Ukupna ugovorena vrijednost bespovratnih sredstava]]+Ugovori_OPULJP[[#This Row],[Javni doprinos korisnika - HRK]]+Ugovori_OPULJP[[#This Row],[Privatni doprinos korisnika - HRK]]</f>
        <v>1746204.54</v>
      </c>
      <c r="U3202" s="17" t="s">
        <v>32</v>
      </c>
      <c r="V3202" s="17" t="s">
        <v>710</v>
      </c>
      <c r="W3202" s="41" t="s">
        <v>11173</v>
      </c>
      <c r="X3202" s="35" t="s">
        <v>10100</v>
      </c>
      <c r="Y3202" s="11"/>
    </row>
    <row r="3203" spans="1:25" ht="66.75" customHeight="1" x14ac:dyDescent="0.2">
      <c r="A3203" s="33" t="s">
        <v>11178</v>
      </c>
      <c r="B3203" s="34" t="s">
        <v>9914</v>
      </c>
      <c r="C3203" s="35" t="s">
        <v>10095</v>
      </c>
      <c r="D3203" s="35" t="s">
        <v>10984</v>
      </c>
      <c r="E3203" s="17" t="s">
        <v>74</v>
      </c>
      <c r="F3203" s="38" t="s">
        <v>11179</v>
      </c>
      <c r="G3203" s="38" t="s">
        <v>11180</v>
      </c>
      <c r="H3203" s="39">
        <v>44132</v>
      </c>
      <c r="I3203" s="39">
        <v>44862</v>
      </c>
      <c r="J3203" s="19" t="str">
        <f ca="1">IF(Ugovori_OPULJP[[#This Row],[DATUM ZAVRŠETKA OPERACIJE]]&lt;TODAY(),"završen","u provedbi")</f>
        <v>u provedbi</v>
      </c>
      <c r="K3203" s="18" t="s">
        <v>8350</v>
      </c>
      <c r="L3203" s="18" t="s">
        <v>153</v>
      </c>
      <c r="M3203" s="42">
        <v>0.85</v>
      </c>
      <c r="N3203" s="42">
        <v>0.15</v>
      </c>
      <c r="O3203" s="27">
        <f>Ugovori_OPULJP[[#This Row],[Bespovratna sredstva - Ukupno (EU+Nac) HRK
= Ukupna ugovorena vrijednost bespovratnih sredstava]]*Ugovori_OPULJP[[#This Row],[EU STOPA SUFINANCIRANJA %
EU CO-FINANCING RATE %]]</f>
        <v>1578453.1279999998</v>
      </c>
      <c r="P3203" s="40">
        <f>Ugovori_OPULJP[[#This Row],[Bespovratna sredstva - Ukupno (EU+Nac) HRK
= Ukupna ugovorena vrijednost bespovratnih sredstava]]*Ugovori_OPULJP[[#This Row],[STOPA NACIONALNOG SUFINANCIRANJA %]]</f>
        <v>278550.55199999997</v>
      </c>
      <c r="Q3203" s="27">
        <v>1857003.68</v>
      </c>
      <c r="R3203" s="40">
        <v>0</v>
      </c>
      <c r="S3203" s="27">
        <v>0</v>
      </c>
      <c r="T3203" s="20">
        <f>Ugovori_OPULJP[[#This Row],[Bespovratna sredstva - Ukupno (EU+Nac) HRK
= Ukupna ugovorena vrijednost bespovratnih sredstava]]+Ugovori_OPULJP[[#This Row],[Javni doprinos korisnika - HRK]]+Ugovori_OPULJP[[#This Row],[Privatni doprinos korisnika - HRK]]</f>
        <v>1857003.68</v>
      </c>
      <c r="U3203" s="17" t="s">
        <v>32</v>
      </c>
      <c r="V3203" s="17" t="s">
        <v>710</v>
      </c>
      <c r="W3203" s="41" t="s">
        <v>11173</v>
      </c>
      <c r="X3203" s="35" t="s">
        <v>10100</v>
      </c>
      <c r="Y3203" s="11"/>
    </row>
    <row r="3204" spans="1:25" ht="66.75" customHeight="1" x14ac:dyDescent="0.2">
      <c r="A3204" s="33" t="s">
        <v>11181</v>
      </c>
      <c r="B3204" s="34" t="s">
        <v>9914</v>
      </c>
      <c r="C3204" s="35" t="s">
        <v>10095</v>
      </c>
      <c r="D3204" s="35" t="s">
        <v>10984</v>
      </c>
      <c r="E3204" s="17" t="s">
        <v>74</v>
      </c>
      <c r="F3204" s="38" t="s">
        <v>11182</v>
      </c>
      <c r="G3204" s="37" t="s">
        <v>1651</v>
      </c>
      <c r="H3204" s="39">
        <v>44131</v>
      </c>
      <c r="I3204" s="39">
        <v>44892</v>
      </c>
      <c r="J3204" s="19" t="str">
        <f ca="1">IF(Ugovori_OPULJP[[#This Row],[DATUM ZAVRŠETKA OPERACIJE]]&lt;TODAY(),"završen","u provedbi")</f>
        <v>u provedbi</v>
      </c>
      <c r="K3204" s="32" t="s">
        <v>153</v>
      </c>
      <c r="L3204" s="18" t="s">
        <v>153</v>
      </c>
      <c r="M3204" s="42">
        <v>0.85</v>
      </c>
      <c r="N3204" s="42">
        <v>0.15</v>
      </c>
      <c r="O3204" s="27">
        <f>Ugovori_OPULJP[[#This Row],[Bespovratna sredstva - Ukupno (EU+Nac) HRK
= Ukupna ugovorena vrijednost bespovratnih sredstava]]*Ugovori_OPULJP[[#This Row],[EU STOPA SUFINANCIRANJA %
EU CO-FINANCING RATE %]]</f>
        <v>1604838.1734999998</v>
      </c>
      <c r="P3204" s="40">
        <f>Ugovori_OPULJP[[#This Row],[Bespovratna sredstva - Ukupno (EU+Nac) HRK
= Ukupna ugovorena vrijednost bespovratnih sredstava]]*Ugovori_OPULJP[[#This Row],[STOPA NACIONALNOG SUFINANCIRANJA %]]</f>
        <v>283206.7365</v>
      </c>
      <c r="Q3204" s="27">
        <v>1888044.91</v>
      </c>
      <c r="R3204" s="40">
        <v>0</v>
      </c>
      <c r="S3204" s="27">
        <v>0</v>
      </c>
      <c r="T3204" s="20">
        <f>Ugovori_OPULJP[[#This Row],[Bespovratna sredstva - Ukupno (EU+Nac) HRK
= Ukupna ugovorena vrijednost bespovratnih sredstava]]+Ugovori_OPULJP[[#This Row],[Javni doprinos korisnika - HRK]]+Ugovori_OPULJP[[#This Row],[Privatni doprinos korisnika - HRK]]</f>
        <v>1888044.91</v>
      </c>
      <c r="U3204" s="17" t="s">
        <v>32</v>
      </c>
      <c r="V3204" s="17" t="s">
        <v>710</v>
      </c>
      <c r="W3204" s="41" t="s">
        <v>11173</v>
      </c>
      <c r="X3204" s="35" t="s">
        <v>10100</v>
      </c>
      <c r="Y3204" s="11"/>
    </row>
    <row r="3205" spans="1:25" ht="66.75" customHeight="1" x14ac:dyDescent="0.2">
      <c r="A3205" s="33" t="s">
        <v>11183</v>
      </c>
      <c r="B3205" s="34" t="s">
        <v>9914</v>
      </c>
      <c r="C3205" s="35" t="s">
        <v>10095</v>
      </c>
      <c r="D3205" s="35" t="s">
        <v>10984</v>
      </c>
      <c r="E3205" s="17" t="s">
        <v>74</v>
      </c>
      <c r="F3205" s="38" t="s">
        <v>11184</v>
      </c>
      <c r="G3205" s="38" t="s">
        <v>11185</v>
      </c>
      <c r="H3205" s="39">
        <v>44123</v>
      </c>
      <c r="I3205" s="39">
        <v>44853</v>
      </c>
      <c r="J3205" s="19" t="str">
        <f ca="1">IF(Ugovori_OPULJP[[#This Row],[DATUM ZAVRŠETKA OPERACIJE]]&lt;TODAY(),"završen","u provedbi")</f>
        <v>u provedbi</v>
      </c>
      <c r="K3205" s="18" t="s">
        <v>184</v>
      </c>
      <c r="L3205" s="18" t="s">
        <v>184</v>
      </c>
      <c r="M3205" s="42">
        <v>0.85</v>
      </c>
      <c r="N3205" s="42">
        <v>0.15</v>
      </c>
      <c r="O3205" s="27">
        <f>Ugovori_OPULJP[[#This Row],[Bespovratna sredstva - Ukupno (EU+Nac) HRK
= Ukupna ugovorena vrijednost bespovratnih sredstava]]*Ugovori_OPULJP[[#This Row],[EU STOPA SUFINANCIRANJA %
EU CO-FINANCING RATE %]]</f>
        <v>1053331.6705</v>
      </c>
      <c r="P3205" s="40">
        <f>Ugovori_OPULJP[[#This Row],[Bespovratna sredstva - Ukupno (EU+Nac) HRK
= Ukupna ugovorena vrijednost bespovratnih sredstava]]*Ugovori_OPULJP[[#This Row],[STOPA NACIONALNOG SUFINANCIRANJA %]]</f>
        <v>185882.0595</v>
      </c>
      <c r="Q3205" s="27">
        <v>1239213.73</v>
      </c>
      <c r="R3205" s="40">
        <v>0</v>
      </c>
      <c r="S3205" s="27">
        <v>0</v>
      </c>
      <c r="T3205" s="20">
        <f>Ugovori_OPULJP[[#This Row],[Bespovratna sredstva - Ukupno (EU+Nac) HRK
= Ukupna ugovorena vrijednost bespovratnih sredstava]]+Ugovori_OPULJP[[#This Row],[Javni doprinos korisnika - HRK]]+Ugovori_OPULJP[[#This Row],[Privatni doprinos korisnika - HRK]]</f>
        <v>1239213.73</v>
      </c>
      <c r="U3205" s="17" t="s">
        <v>32</v>
      </c>
      <c r="V3205" s="17" t="s">
        <v>710</v>
      </c>
      <c r="W3205" s="41" t="s">
        <v>11186</v>
      </c>
      <c r="X3205" s="35" t="s">
        <v>10100</v>
      </c>
      <c r="Y3205" s="11"/>
    </row>
    <row r="3206" spans="1:25" ht="66.75" customHeight="1" x14ac:dyDescent="0.2">
      <c r="A3206" s="33" t="s">
        <v>11187</v>
      </c>
      <c r="B3206" s="34" t="s">
        <v>9914</v>
      </c>
      <c r="C3206" s="35" t="s">
        <v>10095</v>
      </c>
      <c r="D3206" s="35" t="s">
        <v>10984</v>
      </c>
      <c r="E3206" s="17" t="s">
        <v>74</v>
      </c>
      <c r="F3206" s="38" t="s">
        <v>11188</v>
      </c>
      <c r="G3206" s="23" t="s">
        <v>4575</v>
      </c>
      <c r="H3206" s="39">
        <v>44130</v>
      </c>
      <c r="I3206" s="39">
        <v>44860</v>
      </c>
      <c r="J3206" s="19" t="str">
        <f ca="1">IF(Ugovori_OPULJP[[#This Row],[DATUM ZAVRŠETKA OPERACIJE]]&lt;TODAY(),"završen","u provedbi")</f>
        <v>u provedbi</v>
      </c>
      <c r="K3206" s="18" t="s">
        <v>31</v>
      </c>
      <c r="L3206" s="32" t="s">
        <v>31</v>
      </c>
      <c r="M3206" s="42">
        <v>0.85</v>
      </c>
      <c r="N3206" s="42">
        <v>0.15</v>
      </c>
      <c r="O3206" s="27">
        <f>Ugovori_OPULJP[[#This Row],[Bespovratna sredstva - Ukupno (EU+Nac) HRK
= Ukupna ugovorena vrijednost bespovratnih sredstava]]*Ugovori_OPULJP[[#This Row],[EU STOPA SUFINANCIRANJA %
EU CO-FINANCING RATE %]]</f>
        <v>1677469.73</v>
      </c>
      <c r="P3206" s="40">
        <f>Ugovori_OPULJP[[#This Row],[Bespovratna sredstva - Ukupno (EU+Nac) HRK
= Ukupna ugovorena vrijednost bespovratnih sredstava]]*Ugovori_OPULJP[[#This Row],[STOPA NACIONALNOG SUFINANCIRANJA %]]</f>
        <v>296024.07</v>
      </c>
      <c r="Q3206" s="27">
        <v>1973493.8</v>
      </c>
      <c r="R3206" s="40">
        <v>0</v>
      </c>
      <c r="S3206" s="27">
        <v>0</v>
      </c>
      <c r="T3206" s="20">
        <f>Ugovori_OPULJP[[#This Row],[Bespovratna sredstva - Ukupno (EU+Nac) HRK
= Ukupna ugovorena vrijednost bespovratnih sredstava]]+Ugovori_OPULJP[[#This Row],[Javni doprinos korisnika - HRK]]+Ugovori_OPULJP[[#This Row],[Privatni doprinos korisnika - HRK]]</f>
        <v>1973493.8</v>
      </c>
      <c r="U3206" s="17" t="s">
        <v>32</v>
      </c>
      <c r="V3206" s="17" t="s">
        <v>710</v>
      </c>
      <c r="W3206" s="41" t="s">
        <v>11186</v>
      </c>
      <c r="X3206" s="35" t="s">
        <v>10100</v>
      </c>
      <c r="Y3206" s="11"/>
    </row>
    <row r="3207" spans="1:25" ht="66.75" customHeight="1" x14ac:dyDescent="0.2">
      <c r="A3207" s="33" t="s">
        <v>11189</v>
      </c>
      <c r="B3207" s="34" t="s">
        <v>9914</v>
      </c>
      <c r="C3207" s="35" t="s">
        <v>10095</v>
      </c>
      <c r="D3207" s="35" t="s">
        <v>10984</v>
      </c>
      <c r="E3207" s="17" t="s">
        <v>74</v>
      </c>
      <c r="F3207" s="38" t="s">
        <v>11190</v>
      </c>
      <c r="G3207" s="38" t="s">
        <v>11191</v>
      </c>
      <c r="H3207" s="39">
        <v>44119</v>
      </c>
      <c r="I3207" s="39">
        <v>44849</v>
      </c>
      <c r="J3207" s="19" t="str">
        <f ca="1">IF(Ugovori_OPULJP[[#This Row],[DATUM ZAVRŠETKA OPERACIJE]]&lt;TODAY(),"završen","u provedbi")</f>
        <v>u provedbi</v>
      </c>
      <c r="K3207" s="18" t="s">
        <v>152</v>
      </c>
      <c r="L3207" s="32" t="s">
        <v>31</v>
      </c>
      <c r="M3207" s="42">
        <v>0.85</v>
      </c>
      <c r="N3207" s="42">
        <v>0.15</v>
      </c>
      <c r="O3207" s="27">
        <f>Ugovori_OPULJP[[#This Row],[Bespovratna sredstva - Ukupno (EU+Nac) HRK
= Ukupna ugovorena vrijednost bespovratnih sredstava]]*Ugovori_OPULJP[[#This Row],[EU STOPA SUFINANCIRANJA %
EU CO-FINANCING RATE %]]</f>
        <v>1447040</v>
      </c>
      <c r="P3207" s="40">
        <f>Ugovori_OPULJP[[#This Row],[Bespovratna sredstva - Ukupno (EU+Nac) HRK
= Ukupna ugovorena vrijednost bespovratnih sredstava]]*Ugovori_OPULJP[[#This Row],[STOPA NACIONALNOG SUFINANCIRANJA %]]</f>
        <v>255360</v>
      </c>
      <c r="Q3207" s="27">
        <v>1702400</v>
      </c>
      <c r="R3207" s="40">
        <v>0</v>
      </c>
      <c r="S3207" s="27">
        <v>0</v>
      </c>
      <c r="T3207" s="20">
        <f>Ugovori_OPULJP[[#This Row],[Bespovratna sredstva - Ukupno (EU+Nac) HRK
= Ukupna ugovorena vrijednost bespovratnih sredstava]]+Ugovori_OPULJP[[#This Row],[Javni doprinos korisnika - HRK]]+Ugovori_OPULJP[[#This Row],[Privatni doprinos korisnika - HRK]]</f>
        <v>1702400</v>
      </c>
      <c r="U3207" s="17" t="s">
        <v>32</v>
      </c>
      <c r="V3207" s="17" t="s">
        <v>710</v>
      </c>
      <c r="W3207" s="41" t="s">
        <v>11192</v>
      </c>
      <c r="X3207" s="35" t="s">
        <v>10100</v>
      </c>
      <c r="Y3207" s="11"/>
    </row>
    <row r="3208" spans="1:25" ht="66.75" customHeight="1" x14ac:dyDescent="0.2">
      <c r="A3208" s="33" t="s">
        <v>11193</v>
      </c>
      <c r="B3208" s="34" t="s">
        <v>9914</v>
      </c>
      <c r="C3208" s="35" t="s">
        <v>10095</v>
      </c>
      <c r="D3208" s="35" t="s">
        <v>10984</v>
      </c>
      <c r="E3208" s="17" t="s">
        <v>74</v>
      </c>
      <c r="F3208" s="38" t="s">
        <v>11194</v>
      </c>
      <c r="G3208" s="38" t="s">
        <v>11195</v>
      </c>
      <c r="H3208" s="39">
        <v>44123</v>
      </c>
      <c r="I3208" s="39">
        <v>44853</v>
      </c>
      <c r="J3208" s="19" t="str">
        <f ca="1">IF(Ugovori_OPULJP[[#This Row],[DATUM ZAVRŠETKA OPERACIJE]]&lt;TODAY(),"završen","u provedbi")</f>
        <v>u provedbi</v>
      </c>
      <c r="K3208" s="18" t="s">
        <v>128</v>
      </c>
      <c r="L3208" s="18" t="s">
        <v>128</v>
      </c>
      <c r="M3208" s="42">
        <v>0.85</v>
      </c>
      <c r="N3208" s="42">
        <v>0.15</v>
      </c>
      <c r="O3208" s="27">
        <f>Ugovori_OPULJP[[#This Row],[Bespovratna sredstva - Ukupno (EU+Nac) HRK
= Ukupna ugovorena vrijednost bespovratnih sredstava]]*Ugovori_OPULJP[[#This Row],[EU STOPA SUFINANCIRANJA %
EU CO-FINANCING RATE %]]</f>
        <v>716525.95349999995</v>
      </c>
      <c r="P3208" s="40">
        <f>Ugovori_OPULJP[[#This Row],[Bespovratna sredstva - Ukupno (EU+Nac) HRK
= Ukupna ugovorena vrijednost bespovratnih sredstava]]*Ugovori_OPULJP[[#This Row],[STOPA NACIONALNOG SUFINANCIRANJA %]]</f>
        <v>126445.75649999999</v>
      </c>
      <c r="Q3208" s="27">
        <v>842971.71</v>
      </c>
      <c r="R3208" s="40">
        <v>0</v>
      </c>
      <c r="S3208" s="27">
        <v>0</v>
      </c>
      <c r="T3208" s="20">
        <f>Ugovori_OPULJP[[#This Row],[Bespovratna sredstva - Ukupno (EU+Nac) HRK
= Ukupna ugovorena vrijednost bespovratnih sredstava]]+Ugovori_OPULJP[[#This Row],[Javni doprinos korisnika - HRK]]+Ugovori_OPULJP[[#This Row],[Privatni doprinos korisnika - HRK]]</f>
        <v>842971.71</v>
      </c>
      <c r="U3208" s="17" t="s">
        <v>32</v>
      </c>
      <c r="V3208" s="17" t="s">
        <v>710</v>
      </c>
      <c r="W3208" s="41" t="s">
        <v>11196</v>
      </c>
      <c r="X3208" s="35" t="s">
        <v>10100</v>
      </c>
      <c r="Y3208" s="11"/>
    </row>
    <row r="3209" spans="1:25" ht="66.75" customHeight="1" x14ac:dyDescent="0.2">
      <c r="A3209" s="33" t="s">
        <v>11197</v>
      </c>
      <c r="B3209" s="34" t="s">
        <v>9914</v>
      </c>
      <c r="C3209" s="35" t="s">
        <v>10095</v>
      </c>
      <c r="D3209" s="35" t="s">
        <v>10984</v>
      </c>
      <c r="E3209" s="17" t="s">
        <v>74</v>
      </c>
      <c r="F3209" s="38" t="s">
        <v>11198</v>
      </c>
      <c r="G3209" s="38" t="s">
        <v>11199</v>
      </c>
      <c r="H3209" s="39">
        <v>44118</v>
      </c>
      <c r="I3209" s="39">
        <v>44879</v>
      </c>
      <c r="J3209" s="19" t="str">
        <f ca="1">IF(Ugovori_OPULJP[[#This Row],[DATUM ZAVRŠETKA OPERACIJE]]&lt;TODAY(),"završen","u provedbi")</f>
        <v>u provedbi</v>
      </c>
      <c r="K3209" s="18" t="s">
        <v>209</v>
      </c>
      <c r="L3209" s="18" t="s">
        <v>209</v>
      </c>
      <c r="M3209" s="42">
        <v>0.85</v>
      </c>
      <c r="N3209" s="42">
        <v>0.15</v>
      </c>
      <c r="O3209" s="27">
        <f>Ugovori_OPULJP[[#This Row],[Bespovratna sredstva - Ukupno (EU+Nac) HRK
= Ukupna ugovorena vrijednost bespovratnih sredstava]]*Ugovori_OPULJP[[#This Row],[EU STOPA SUFINANCIRANJA %
EU CO-FINANCING RATE %]]</f>
        <v>1308286</v>
      </c>
      <c r="P3209" s="40">
        <f>Ugovori_OPULJP[[#This Row],[Bespovratna sredstva - Ukupno (EU+Nac) HRK
= Ukupna ugovorena vrijednost bespovratnih sredstava]]*Ugovori_OPULJP[[#This Row],[STOPA NACIONALNOG SUFINANCIRANJA %]]</f>
        <v>230874</v>
      </c>
      <c r="Q3209" s="27">
        <v>1539160</v>
      </c>
      <c r="R3209" s="40">
        <v>0</v>
      </c>
      <c r="S3209" s="27">
        <v>0</v>
      </c>
      <c r="T3209" s="20">
        <f>Ugovori_OPULJP[[#This Row],[Bespovratna sredstva - Ukupno (EU+Nac) HRK
= Ukupna ugovorena vrijednost bespovratnih sredstava]]+Ugovori_OPULJP[[#This Row],[Javni doprinos korisnika - HRK]]+Ugovori_OPULJP[[#This Row],[Privatni doprinos korisnika - HRK]]</f>
        <v>1539160</v>
      </c>
      <c r="U3209" s="17" t="s">
        <v>32</v>
      </c>
      <c r="V3209" s="17" t="s">
        <v>710</v>
      </c>
      <c r="W3209" s="41" t="s">
        <v>11200</v>
      </c>
      <c r="X3209" s="35" t="s">
        <v>10100</v>
      </c>
      <c r="Y3209" s="11"/>
    </row>
    <row r="3210" spans="1:25" ht="66.75" customHeight="1" x14ac:dyDescent="0.2">
      <c r="A3210" s="28" t="s">
        <v>11201</v>
      </c>
      <c r="B3210" s="24" t="s">
        <v>9914</v>
      </c>
      <c r="C3210" s="21" t="s">
        <v>10095</v>
      </c>
      <c r="D3210" s="21" t="s">
        <v>11202</v>
      </c>
      <c r="E3210" s="44" t="s">
        <v>74</v>
      </c>
      <c r="F3210" s="23" t="s">
        <v>11203</v>
      </c>
      <c r="G3210" s="37" t="s">
        <v>8457</v>
      </c>
      <c r="H3210" s="29">
        <v>44328</v>
      </c>
      <c r="I3210" s="29">
        <v>45057</v>
      </c>
      <c r="J3210" s="29" t="str">
        <f ca="1">IF(Ugovori_OPULJP[[#This Row],[DATUM ZAVRŠETKA OPERACIJE]]&lt;TODAY(),"završen","u provedbi")</f>
        <v>u provedbi</v>
      </c>
      <c r="K3210" s="22" t="s">
        <v>11204</v>
      </c>
      <c r="L3210" s="22" t="s">
        <v>31</v>
      </c>
      <c r="M3210" s="42">
        <v>0.85</v>
      </c>
      <c r="N3210" s="42">
        <v>0.15</v>
      </c>
      <c r="O3210" s="27">
        <f>Ugovori_OPULJP[[#This Row],[Bespovratna sredstva - Ukupno (EU+Nac) HRK
= Ukupna ugovorena vrijednost bespovratnih sredstava]]*Ugovori_OPULJP[[#This Row],[EU STOPA SUFINANCIRANJA %
EU CO-FINANCING RATE %]]</f>
        <v>1596971.6444999999</v>
      </c>
      <c r="P3210" s="27">
        <f>Ugovori_OPULJP[[#This Row],[Bespovratna sredstva - Ukupno (EU+Nac) HRK
= Ukupna ugovorena vrijednost bespovratnih sredstava]]*Ugovori_OPULJP[[#This Row],[STOPA NACIONALNOG SUFINANCIRANJA %]]</f>
        <v>281818.52549999999</v>
      </c>
      <c r="Q3210" s="20">
        <v>1878790.17</v>
      </c>
      <c r="R3210" s="27">
        <v>0</v>
      </c>
      <c r="S3210" s="27">
        <v>0</v>
      </c>
      <c r="T3210" s="20">
        <f>Ugovori_OPULJP[[#This Row],[Bespovratna sredstva - Ukupno (EU+Nac) HRK
= Ukupna ugovorena vrijednost bespovratnih sredstava]]+Ugovori_OPULJP[[#This Row],[Javni doprinos korisnika - HRK]]+Ugovori_OPULJP[[#This Row],[Privatni doprinos korisnika - HRK]]</f>
        <v>1878790.17</v>
      </c>
      <c r="U3210" s="44" t="s">
        <v>10098</v>
      </c>
      <c r="V3210" s="44" t="s">
        <v>710</v>
      </c>
      <c r="W3210" s="30" t="s">
        <v>11205</v>
      </c>
      <c r="X3210" s="31" t="s">
        <v>10100</v>
      </c>
      <c r="Y3210" s="11"/>
    </row>
    <row r="3211" spans="1:25" ht="66.75" customHeight="1" x14ac:dyDescent="0.2">
      <c r="A3211" s="28" t="s">
        <v>11206</v>
      </c>
      <c r="B3211" s="24" t="s">
        <v>9914</v>
      </c>
      <c r="C3211" s="21" t="s">
        <v>10095</v>
      </c>
      <c r="D3211" s="21" t="s">
        <v>11202</v>
      </c>
      <c r="E3211" s="17" t="s">
        <v>74</v>
      </c>
      <c r="F3211" s="24" t="s">
        <v>11207</v>
      </c>
      <c r="G3211" s="24" t="s">
        <v>11208</v>
      </c>
      <c r="H3211" s="29">
        <v>44195</v>
      </c>
      <c r="I3211" s="29">
        <v>44925</v>
      </c>
      <c r="J3211" s="29" t="str">
        <f ca="1">IF(Ugovori_OPULJP[[#This Row],[DATUM ZAVRŠETKA OPERACIJE]]&lt;TODAY(),"završen","u provedbi")</f>
        <v>u provedbi</v>
      </c>
      <c r="K3211" s="22" t="s">
        <v>556</v>
      </c>
      <c r="L3211" s="22" t="s">
        <v>556</v>
      </c>
      <c r="M3211" s="42">
        <v>0.85</v>
      </c>
      <c r="N3211" s="42">
        <v>0.15</v>
      </c>
      <c r="O3211" s="27">
        <f>Ugovori_OPULJP[[#This Row],[Bespovratna sredstva - Ukupno (EU+Nac) HRK
= Ukupna ugovorena vrijednost bespovratnih sredstava]]*Ugovori_OPULJP[[#This Row],[EU STOPA SUFINANCIRANJA %
EU CO-FINANCING RATE %]]</f>
        <v>1892114.892</v>
      </c>
      <c r="P3211" s="27">
        <f>Ugovori_OPULJP[[#This Row],[Bespovratna sredstva - Ukupno (EU+Nac) HRK
= Ukupna ugovorena vrijednost bespovratnih sredstava]]*Ugovori_OPULJP[[#This Row],[STOPA NACIONALNOG SUFINANCIRANJA %]]</f>
        <v>333902.62799999997</v>
      </c>
      <c r="Q3211" s="20">
        <v>2226017.52</v>
      </c>
      <c r="R3211" s="27">
        <v>0</v>
      </c>
      <c r="S3211" s="27">
        <v>0</v>
      </c>
      <c r="T3211" s="20">
        <f>Ugovori_OPULJP[[#This Row],[Bespovratna sredstva - Ukupno (EU+Nac) HRK
= Ukupna ugovorena vrijednost bespovratnih sredstava]]+Ugovori_OPULJP[[#This Row],[Javni doprinos korisnika - HRK]]+Ugovori_OPULJP[[#This Row],[Privatni doprinos korisnika - HRK]]</f>
        <v>2226017.52</v>
      </c>
      <c r="U3211" s="44" t="s">
        <v>10098</v>
      </c>
      <c r="V3211" s="44" t="s">
        <v>710</v>
      </c>
      <c r="W3211" s="30" t="s">
        <v>11209</v>
      </c>
      <c r="X3211" s="21" t="s">
        <v>10100</v>
      </c>
      <c r="Y3211" s="11"/>
    </row>
    <row r="3212" spans="1:25" ht="66.75" customHeight="1" x14ac:dyDescent="0.2">
      <c r="A3212" s="28" t="s">
        <v>11210</v>
      </c>
      <c r="B3212" s="24" t="s">
        <v>9914</v>
      </c>
      <c r="C3212" s="21" t="s">
        <v>10095</v>
      </c>
      <c r="D3212" s="21" t="s">
        <v>11202</v>
      </c>
      <c r="E3212" s="17" t="s">
        <v>74</v>
      </c>
      <c r="F3212" s="50" t="s">
        <v>11211</v>
      </c>
      <c r="G3212" s="23" t="s">
        <v>4621</v>
      </c>
      <c r="H3212" s="29">
        <v>44193</v>
      </c>
      <c r="I3212" s="29">
        <v>44923</v>
      </c>
      <c r="J3212" s="29" t="str">
        <f ca="1">IF(Ugovori_OPULJP[[#This Row],[DATUM ZAVRŠETKA OPERACIJE]]&lt;TODAY(),"završen","u provedbi")</f>
        <v>u provedbi</v>
      </c>
      <c r="K3212" s="22" t="s">
        <v>11212</v>
      </c>
      <c r="L3212" s="22" t="s">
        <v>31</v>
      </c>
      <c r="M3212" s="42">
        <v>0.85</v>
      </c>
      <c r="N3212" s="42">
        <v>0.15</v>
      </c>
      <c r="O3212" s="27">
        <f>Ugovori_OPULJP[[#This Row],[Bespovratna sredstva - Ukupno (EU+Nac) HRK
= Ukupna ugovorena vrijednost bespovratnih sredstava]]*Ugovori_OPULJP[[#This Row],[EU STOPA SUFINANCIRANJA %
EU CO-FINANCING RATE %]]</f>
        <v>1984280.2815</v>
      </c>
      <c r="P3212" s="27">
        <f>Ugovori_OPULJP[[#This Row],[Bespovratna sredstva - Ukupno (EU+Nac) HRK
= Ukupna ugovorena vrijednost bespovratnih sredstava]]*Ugovori_OPULJP[[#This Row],[STOPA NACIONALNOG SUFINANCIRANJA %]]</f>
        <v>350167.10850000003</v>
      </c>
      <c r="Q3212" s="20">
        <v>2334447.39</v>
      </c>
      <c r="R3212" s="27">
        <v>0</v>
      </c>
      <c r="S3212" s="27">
        <v>0</v>
      </c>
      <c r="T3212" s="20">
        <f>Ugovori_OPULJP[[#This Row],[Bespovratna sredstva - Ukupno (EU+Nac) HRK
= Ukupna ugovorena vrijednost bespovratnih sredstava]]+Ugovori_OPULJP[[#This Row],[Javni doprinos korisnika - HRK]]+Ugovori_OPULJP[[#This Row],[Privatni doprinos korisnika - HRK]]</f>
        <v>2334447.39</v>
      </c>
      <c r="U3212" s="44" t="s">
        <v>10098</v>
      </c>
      <c r="V3212" s="44" t="s">
        <v>710</v>
      </c>
      <c r="W3212" s="30" t="s">
        <v>11213</v>
      </c>
      <c r="X3212" s="21" t="s">
        <v>10100</v>
      </c>
      <c r="Y3212" s="11"/>
    </row>
    <row r="3213" spans="1:25" ht="66.75" customHeight="1" x14ac:dyDescent="0.2">
      <c r="A3213" s="28" t="s">
        <v>11214</v>
      </c>
      <c r="B3213" s="24" t="s">
        <v>9914</v>
      </c>
      <c r="C3213" s="21" t="s">
        <v>10095</v>
      </c>
      <c r="D3213" s="21" t="s">
        <v>11202</v>
      </c>
      <c r="E3213" s="44" t="s">
        <v>74</v>
      </c>
      <c r="F3213" s="23" t="s">
        <v>11215</v>
      </c>
      <c r="G3213" s="23" t="s">
        <v>11216</v>
      </c>
      <c r="H3213" s="29">
        <v>44328</v>
      </c>
      <c r="I3213" s="29">
        <v>44938</v>
      </c>
      <c r="J3213" s="29" t="str">
        <f ca="1">IF(Ugovori_OPULJP[[#This Row],[DATUM ZAVRŠETKA OPERACIJE]]&lt;TODAY(),"završen","u provedbi")</f>
        <v>u provedbi</v>
      </c>
      <c r="K3213" s="22" t="s">
        <v>248</v>
      </c>
      <c r="L3213" s="22" t="s">
        <v>248</v>
      </c>
      <c r="M3213" s="42">
        <v>0.85</v>
      </c>
      <c r="N3213" s="42">
        <v>0.15</v>
      </c>
      <c r="O3213" s="27">
        <f>Ugovori_OPULJP[[#This Row],[Bespovratna sredstva - Ukupno (EU+Nac) HRK
= Ukupna ugovorena vrijednost bespovratnih sredstava]]*Ugovori_OPULJP[[#This Row],[EU STOPA SUFINANCIRANJA %
EU CO-FINANCING RATE %]]</f>
        <v>1848545.4135</v>
      </c>
      <c r="P3213" s="27">
        <f>Ugovori_OPULJP[[#This Row],[Bespovratna sredstva - Ukupno (EU+Nac) HRK
= Ukupna ugovorena vrijednost bespovratnih sredstava]]*Ugovori_OPULJP[[#This Row],[STOPA NACIONALNOG SUFINANCIRANJA %]]</f>
        <v>326213.89649999997</v>
      </c>
      <c r="Q3213" s="20">
        <v>2174759.31</v>
      </c>
      <c r="R3213" s="27">
        <v>0</v>
      </c>
      <c r="S3213" s="27">
        <v>0</v>
      </c>
      <c r="T3213" s="20">
        <f>Ugovori_OPULJP[[#This Row],[Bespovratna sredstva - Ukupno (EU+Nac) HRK
= Ukupna ugovorena vrijednost bespovratnih sredstava]]+Ugovori_OPULJP[[#This Row],[Javni doprinos korisnika - HRK]]+Ugovori_OPULJP[[#This Row],[Privatni doprinos korisnika - HRK]]</f>
        <v>2174759.31</v>
      </c>
      <c r="U3213" s="44" t="s">
        <v>10098</v>
      </c>
      <c r="V3213" s="44" t="s">
        <v>710</v>
      </c>
      <c r="W3213" s="30" t="s">
        <v>11217</v>
      </c>
      <c r="X3213" s="31" t="s">
        <v>10100</v>
      </c>
      <c r="Y3213" s="11"/>
    </row>
    <row r="3214" spans="1:25" ht="66.75" customHeight="1" x14ac:dyDescent="0.2">
      <c r="A3214" s="28" t="s">
        <v>11218</v>
      </c>
      <c r="B3214" s="24" t="s">
        <v>9914</v>
      </c>
      <c r="C3214" s="21" t="s">
        <v>10095</v>
      </c>
      <c r="D3214" s="21" t="s">
        <v>11202</v>
      </c>
      <c r="E3214" s="44" t="s">
        <v>74</v>
      </c>
      <c r="F3214" s="23" t="s">
        <v>11219</v>
      </c>
      <c r="G3214" s="23" t="s">
        <v>7860</v>
      </c>
      <c r="H3214" s="29">
        <v>44328</v>
      </c>
      <c r="I3214" s="29">
        <v>45058</v>
      </c>
      <c r="J3214" s="29" t="str">
        <f ca="1">IF(Ugovori_OPULJP[[#This Row],[DATUM ZAVRŠETKA OPERACIJE]]&lt;TODAY(),"završen","u provedbi")</f>
        <v>u provedbi</v>
      </c>
      <c r="K3214" s="22" t="s">
        <v>6291</v>
      </c>
      <c r="L3214" s="22" t="s">
        <v>97</v>
      </c>
      <c r="M3214" s="42">
        <v>0.85</v>
      </c>
      <c r="N3214" s="42">
        <v>0.15</v>
      </c>
      <c r="O3214" s="27">
        <f>Ugovori_OPULJP[[#This Row],[Bespovratna sredstva - Ukupno (EU+Nac) HRK
= Ukupna ugovorena vrijednost bespovratnih sredstava]]*Ugovori_OPULJP[[#This Row],[EU STOPA SUFINANCIRANJA %
EU CO-FINANCING RATE %]]</f>
        <v>2277517.727</v>
      </c>
      <c r="P3214" s="27">
        <f>Ugovori_OPULJP[[#This Row],[Bespovratna sredstva - Ukupno (EU+Nac) HRK
= Ukupna ugovorena vrijednost bespovratnih sredstava]]*Ugovori_OPULJP[[#This Row],[STOPA NACIONALNOG SUFINANCIRANJA %]]</f>
        <v>401914.89299999998</v>
      </c>
      <c r="Q3214" s="20">
        <v>2679432.62</v>
      </c>
      <c r="R3214" s="27">
        <v>0</v>
      </c>
      <c r="S3214" s="27">
        <v>0</v>
      </c>
      <c r="T3214" s="20">
        <f>Ugovori_OPULJP[[#This Row],[Bespovratna sredstva - Ukupno (EU+Nac) HRK
= Ukupna ugovorena vrijednost bespovratnih sredstava]]+Ugovori_OPULJP[[#This Row],[Javni doprinos korisnika - HRK]]+Ugovori_OPULJP[[#This Row],[Privatni doprinos korisnika - HRK]]</f>
        <v>2679432.62</v>
      </c>
      <c r="U3214" s="44" t="s">
        <v>10098</v>
      </c>
      <c r="V3214" s="44" t="s">
        <v>710</v>
      </c>
      <c r="W3214" s="30" t="s">
        <v>11220</v>
      </c>
      <c r="X3214" s="31" t="s">
        <v>10100</v>
      </c>
      <c r="Y3214" s="11"/>
    </row>
    <row r="3215" spans="1:25" ht="66.75" customHeight="1" x14ac:dyDescent="0.2">
      <c r="A3215" s="28" t="s">
        <v>11221</v>
      </c>
      <c r="B3215" s="24" t="s">
        <v>9914</v>
      </c>
      <c r="C3215" s="21" t="s">
        <v>10095</v>
      </c>
      <c r="D3215" s="21" t="s">
        <v>11202</v>
      </c>
      <c r="E3215" s="17" t="s">
        <v>74</v>
      </c>
      <c r="F3215" s="24" t="s">
        <v>11222</v>
      </c>
      <c r="G3215" s="24" t="s">
        <v>11223</v>
      </c>
      <c r="H3215" s="29">
        <v>44194</v>
      </c>
      <c r="I3215" s="29">
        <v>44924</v>
      </c>
      <c r="J3215" s="29" t="str">
        <f ca="1">IF(Ugovori_OPULJP[[#This Row],[DATUM ZAVRŠETKA OPERACIJE]]&lt;TODAY(),"završen","u provedbi")</f>
        <v>u provedbi</v>
      </c>
      <c r="K3215" s="22" t="s">
        <v>30</v>
      </c>
      <c r="L3215" s="18" t="s">
        <v>153</v>
      </c>
      <c r="M3215" s="42">
        <v>0.85</v>
      </c>
      <c r="N3215" s="42">
        <v>0.15</v>
      </c>
      <c r="O3215" s="27">
        <f>Ugovori_OPULJP[[#This Row],[Bespovratna sredstva - Ukupno (EU+Nac) HRK
= Ukupna ugovorena vrijednost bespovratnih sredstava]]*Ugovori_OPULJP[[#This Row],[EU STOPA SUFINANCIRANJA %
EU CO-FINANCING RATE %]]</f>
        <v>1920385.2034999998</v>
      </c>
      <c r="P3215" s="27">
        <f>Ugovori_OPULJP[[#This Row],[Bespovratna sredstva - Ukupno (EU+Nac) HRK
= Ukupna ugovorena vrijednost bespovratnih sredstava]]*Ugovori_OPULJP[[#This Row],[STOPA NACIONALNOG SUFINANCIRANJA %]]</f>
        <v>338891.50649999996</v>
      </c>
      <c r="Q3215" s="20">
        <v>2259276.71</v>
      </c>
      <c r="R3215" s="27">
        <v>0</v>
      </c>
      <c r="S3215" s="27">
        <v>0</v>
      </c>
      <c r="T3215" s="20">
        <f>Ugovori_OPULJP[[#This Row],[Bespovratna sredstva - Ukupno (EU+Nac) HRK
= Ukupna ugovorena vrijednost bespovratnih sredstava]]+Ugovori_OPULJP[[#This Row],[Javni doprinos korisnika - HRK]]+Ugovori_OPULJP[[#This Row],[Privatni doprinos korisnika - HRK]]</f>
        <v>2259276.71</v>
      </c>
      <c r="U3215" s="44" t="s">
        <v>10098</v>
      </c>
      <c r="V3215" s="44" t="s">
        <v>710</v>
      </c>
      <c r="W3215" s="30" t="s">
        <v>11224</v>
      </c>
      <c r="X3215" s="21" t="s">
        <v>10100</v>
      </c>
      <c r="Y3215" s="11"/>
    </row>
    <row r="3216" spans="1:25" ht="66.75" customHeight="1" x14ac:dyDescent="0.2">
      <c r="A3216" s="28" t="s">
        <v>11225</v>
      </c>
      <c r="B3216" s="24" t="s">
        <v>9914</v>
      </c>
      <c r="C3216" s="21" t="s">
        <v>10095</v>
      </c>
      <c r="D3216" s="21" t="s">
        <v>11202</v>
      </c>
      <c r="E3216" s="17" t="s">
        <v>74</v>
      </c>
      <c r="F3216" s="24" t="s">
        <v>11226</v>
      </c>
      <c r="G3216" s="24" t="s">
        <v>11227</v>
      </c>
      <c r="H3216" s="29">
        <v>44194</v>
      </c>
      <c r="I3216" s="29">
        <v>44833</v>
      </c>
      <c r="J3216" s="29" t="str">
        <f ca="1">IF(Ugovori_OPULJP[[#This Row],[DATUM ZAVRŠETKA OPERACIJE]]&lt;TODAY(),"završen","u provedbi")</f>
        <v>u provedbi</v>
      </c>
      <c r="K3216" s="22" t="s">
        <v>11228</v>
      </c>
      <c r="L3216" s="22" t="s">
        <v>31</v>
      </c>
      <c r="M3216" s="42">
        <v>0.85</v>
      </c>
      <c r="N3216" s="42">
        <v>0.15</v>
      </c>
      <c r="O3216" s="27">
        <f>Ugovori_OPULJP[[#This Row],[Bespovratna sredstva - Ukupno (EU+Nac) HRK
= Ukupna ugovorena vrijednost bespovratnih sredstava]]*Ugovori_OPULJP[[#This Row],[EU STOPA SUFINANCIRANJA %
EU CO-FINANCING RATE %]]</f>
        <v>2511999.3815000001</v>
      </c>
      <c r="P3216" s="27">
        <f>Ugovori_OPULJP[[#This Row],[Bespovratna sredstva - Ukupno (EU+Nac) HRK
= Ukupna ugovorena vrijednost bespovratnih sredstava]]*Ugovori_OPULJP[[#This Row],[STOPA NACIONALNOG SUFINANCIRANJA %]]</f>
        <v>443294.0085</v>
      </c>
      <c r="Q3216" s="20">
        <v>2955293.39</v>
      </c>
      <c r="R3216" s="27">
        <v>0</v>
      </c>
      <c r="S3216" s="27">
        <v>0</v>
      </c>
      <c r="T3216" s="20">
        <f>Ugovori_OPULJP[[#This Row],[Bespovratna sredstva - Ukupno (EU+Nac) HRK
= Ukupna ugovorena vrijednost bespovratnih sredstava]]+Ugovori_OPULJP[[#This Row],[Javni doprinos korisnika - HRK]]+Ugovori_OPULJP[[#This Row],[Privatni doprinos korisnika - HRK]]</f>
        <v>2955293.39</v>
      </c>
      <c r="U3216" s="44" t="s">
        <v>10098</v>
      </c>
      <c r="V3216" s="44" t="s">
        <v>710</v>
      </c>
      <c r="W3216" s="30" t="s">
        <v>11229</v>
      </c>
      <c r="X3216" s="21" t="s">
        <v>10100</v>
      </c>
      <c r="Y3216" s="11"/>
    </row>
    <row r="3217" spans="1:25" ht="66.75" customHeight="1" x14ac:dyDescent="0.2">
      <c r="A3217" s="28" t="s">
        <v>11230</v>
      </c>
      <c r="B3217" s="24" t="s">
        <v>9914</v>
      </c>
      <c r="C3217" s="21" t="s">
        <v>10095</v>
      </c>
      <c r="D3217" s="21" t="s">
        <v>11202</v>
      </c>
      <c r="E3217" s="44" t="s">
        <v>74</v>
      </c>
      <c r="F3217" s="23" t="s">
        <v>11231</v>
      </c>
      <c r="G3217" s="23" t="s">
        <v>10270</v>
      </c>
      <c r="H3217" s="29">
        <v>44328</v>
      </c>
      <c r="I3217" s="29">
        <v>45058</v>
      </c>
      <c r="J3217" s="29" t="str">
        <f ca="1">IF(Ugovori_OPULJP[[#This Row],[DATUM ZAVRŠETKA OPERACIJE]]&lt;TODAY(),"završen","u provedbi")</f>
        <v>u provedbi</v>
      </c>
      <c r="K3217" s="22" t="s">
        <v>11232</v>
      </c>
      <c r="L3217" s="22" t="s">
        <v>31</v>
      </c>
      <c r="M3217" s="42">
        <v>0.85</v>
      </c>
      <c r="N3217" s="42">
        <v>0.15</v>
      </c>
      <c r="O3217" s="27">
        <f>Ugovori_OPULJP[[#This Row],[Bespovratna sredstva - Ukupno (EU+Nac) HRK
= Ukupna ugovorena vrijednost bespovratnih sredstava]]*Ugovori_OPULJP[[#This Row],[EU STOPA SUFINANCIRANJA %
EU CO-FINANCING RATE %]]</f>
        <v>1349222.1614999999</v>
      </c>
      <c r="P3217" s="27">
        <f>Ugovori_OPULJP[[#This Row],[Bespovratna sredstva - Ukupno (EU+Nac) HRK
= Ukupna ugovorena vrijednost bespovratnih sredstava]]*Ugovori_OPULJP[[#This Row],[STOPA NACIONALNOG SUFINANCIRANJA %]]</f>
        <v>238098.02849999999</v>
      </c>
      <c r="Q3217" s="20">
        <v>1587320.19</v>
      </c>
      <c r="R3217" s="27">
        <v>0</v>
      </c>
      <c r="S3217" s="27">
        <v>0</v>
      </c>
      <c r="T3217" s="20">
        <f>Ugovori_OPULJP[[#This Row],[Bespovratna sredstva - Ukupno (EU+Nac) HRK
= Ukupna ugovorena vrijednost bespovratnih sredstava]]+Ugovori_OPULJP[[#This Row],[Javni doprinos korisnika - HRK]]+Ugovori_OPULJP[[#This Row],[Privatni doprinos korisnika - HRK]]</f>
        <v>1587320.19</v>
      </c>
      <c r="U3217" s="44" t="s">
        <v>10098</v>
      </c>
      <c r="V3217" s="44" t="s">
        <v>710</v>
      </c>
      <c r="W3217" s="30" t="s">
        <v>11233</v>
      </c>
      <c r="X3217" s="31" t="s">
        <v>10100</v>
      </c>
      <c r="Y3217" s="11"/>
    </row>
    <row r="3218" spans="1:25" ht="66.75" customHeight="1" x14ac:dyDescent="0.2">
      <c r="A3218" s="33" t="s">
        <v>11234</v>
      </c>
      <c r="B3218" s="24" t="s">
        <v>9914</v>
      </c>
      <c r="C3218" s="21" t="s">
        <v>10095</v>
      </c>
      <c r="D3218" s="21" t="s">
        <v>11202</v>
      </c>
      <c r="E3218" s="17" t="s">
        <v>74</v>
      </c>
      <c r="F3218" s="23" t="s">
        <v>11235</v>
      </c>
      <c r="G3218" s="23" t="s">
        <v>101</v>
      </c>
      <c r="H3218" s="29">
        <v>44208</v>
      </c>
      <c r="I3218" s="29">
        <v>44938</v>
      </c>
      <c r="J3218" s="29" t="str">
        <f ca="1">IF(Ugovori_OPULJP[[#This Row],[DATUM ZAVRŠETKA OPERACIJE]]&lt;TODAY(),"završen","u provedbi")</f>
        <v>u provedbi</v>
      </c>
      <c r="K3218" s="22" t="s">
        <v>5612</v>
      </c>
      <c r="L3218" s="22" t="s">
        <v>102</v>
      </c>
      <c r="M3218" s="42">
        <v>0.85</v>
      </c>
      <c r="N3218" s="42">
        <v>0.15</v>
      </c>
      <c r="O3218" s="27">
        <v>1459225.1409999998</v>
      </c>
      <c r="P3218" s="27">
        <v>257510.31899999999</v>
      </c>
      <c r="Q3218" s="20">
        <v>1716735.46</v>
      </c>
      <c r="R3218" s="27">
        <v>0</v>
      </c>
      <c r="S3218" s="27">
        <v>0</v>
      </c>
      <c r="T3218" s="20">
        <v>1716735.46</v>
      </c>
      <c r="U3218" s="44" t="s">
        <v>10098</v>
      </c>
      <c r="V3218" s="44" t="s">
        <v>710</v>
      </c>
      <c r="W3218" s="30" t="s">
        <v>11236</v>
      </c>
      <c r="X3218" s="21" t="s">
        <v>10100</v>
      </c>
      <c r="Y3218" s="11"/>
    </row>
    <row r="3219" spans="1:25" ht="66.75" customHeight="1" x14ac:dyDescent="0.2">
      <c r="A3219" s="28" t="s">
        <v>11237</v>
      </c>
      <c r="B3219" s="24" t="s">
        <v>9914</v>
      </c>
      <c r="C3219" s="21" t="s">
        <v>10095</v>
      </c>
      <c r="D3219" s="21" t="s">
        <v>11202</v>
      </c>
      <c r="E3219" s="17" t="s">
        <v>74</v>
      </c>
      <c r="F3219" s="24" t="s">
        <v>11238</v>
      </c>
      <c r="G3219" s="24" t="s">
        <v>207</v>
      </c>
      <c r="H3219" s="29">
        <v>44195</v>
      </c>
      <c r="I3219" s="29">
        <v>44864</v>
      </c>
      <c r="J3219" s="29" t="str">
        <f ca="1">IF(Ugovori_OPULJP[[#This Row],[DATUM ZAVRŠETKA OPERACIJE]]&lt;TODAY(),"završen","u provedbi")</f>
        <v>u provedbi</v>
      </c>
      <c r="K3219" s="22" t="s">
        <v>11239</v>
      </c>
      <c r="L3219" s="22" t="s">
        <v>209</v>
      </c>
      <c r="M3219" s="42">
        <v>0.85</v>
      </c>
      <c r="N3219" s="42">
        <v>0.15</v>
      </c>
      <c r="O3219" s="27">
        <f>Ugovori_OPULJP[[#This Row],[Bespovratna sredstva - Ukupno (EU+Nac) HRK
= Ukupna ugovorena vrijednost bespovratnih sredstava]]*Ugovori_OPULJP[[#This Row],[EU STOPA SUFINANCIRANJA %
EU CO-FINANCING RATE %]]</f>
        <v>2017496.1225000001</v>
      </c>
      <c r="P3219" s="27">
        <f>Ugovori_OPULJP[[#This Row],[Bespovratna sredstva - Ukupno (EU+Nac) HRK
= Ukupna ugovorena vrijednost bespovratnih sredstava]]*Ugovori_OPULJP[[#This Row],[STOPA NACIONALNOG SUFINANCIRANJA %]]</f>
        <v>356028.72749999998</v>
      </c>
      <c r="Q3219" s="20">
        <v>2373524.85</v>
      </c>
      <c r="R3219" s="27">
        <v>0</v>
      </c>
      <c r="S3219" s="27">
        <v>0</v>
      </c>
      <c r="T3219" s="20">
        <f>Ugovori_OPULJP[[#This Row],[Bespovratna sredstva - Ukupno (EU+Nac) HRK
= Ukupna ugovorena vrijednost bespovratnih sredstava]]+Ugovori_OPULJP[[#This Row],[Javni doprinos korisnika - HRK]]+Ugovori_OPULJP[[#This Row],[Privatni doprinos korisnika - HRK]]</f>
        <v>2373524.85</v>
      </c>
      <c r="U3219" s="44" t="s">
        <v>10098</v>
      </c>
      <c r="V3219" s="44" t="s">
        <v>710</v>
      </c>
      <c r="W3219" s="30" t="s">
        <v>11240</v>
      </c>
      <c r="X3219" s="21" t="s">
        <v>10100</v>
      </c>
      <c r="Y3219" s="11"/>
    </row>
    <row r="3220" spans="1:25" ht="66.75" customHeight="1" x14ac:dyDescent="0.2">
      <c r="A3220" s="28" t="s">
        <v>11241</v>
      </c>
      <c r="B3220" s="24" t="s">
        <v>9914</v>
      </c>
      <c r="C3220" s="21" t="s">
        <v>10095</v>
      </c>
      <c r="D3220" s="21" t="s">
        <v>11202</v>
      </c>
      <c r="E3220" s="44" t="s">
        <v>74</v>
      </c>
      <c r="F3220" s="23" t="s">
        <v>11242</v>
      </c>
      <c r="G3220" s="23" t="s">
        <v>11243</v>
      </c>
      <c r="H3220" s="29">
        <v>44334</v>
      </c>
      <c r="I3220" s="29">
        <v>45064</v>
      </c>
      <c r="J3220" s="29" t="str">
        <f ca="1">IF(Ugovori_OPULJP[[#This Row],[DATUM ZAVRŠETKA OPERACIJE]]&lt;TODAY(),"završen","u provedbi")</f>
        <v>u provedbi</v>
      </c>
      <c r="K3220" s="22" t="s">
        <v>7094</v>
      </c>
      <c r="L3220" s="18" t="s">
        <v>402</v>
      </c>
      <c r="M3220" s="42">
        <v>0.85</v>
      </c>
      <c r="N3220" s="42">
        <v>0.15</v>
      </c>
      <c r="O3220" s="27">
        <f>Ugovori_OPULJP[[#This Row],[Bespovratna sredstva - Ukupno (EU+Nac) HRK
= Ukupna ugovorena vrijednost bespovratnih sredstava]]*Ugovori_OPULJP[[#This Row],[EU STOPA SUFINANCIRANJA %
EU CO-FINANCING RATE %]]</f>
        <v>1558097.94</v>
      </c>
      <c r="P3220" s="27">
        <f>Ugovori_OPULJP[[#This Row],[Bespovratna sredstva - Ukupno (EU+Nac) HRK
= Ukupna ugovorena vrijednost bespovratnih sredstava]]*Ugovori_OPULJP[[#This Row],[STOPA NACIONALNOG SUFINANCIRANJA %]]</f>
        <v>274958.45999999996</v>
      </c>
      <c r="Q3220" s="20">
        <v>1833056.4</v>
      </c>
      <c r="R3220" s="27">
        <v>0</v>
      </c>
      <c r="S3220" s="27">
        <v>0</v>
      </c>
      <c r="T3220" s="20">
        <f>Ugovori_OPULJP[[#This Row],[Bespovratna sredstva - Ukupno (EU+Nac) HRK
= Ukupna ugovorena vrijednost bespovratnih sredstava]]+Ugovori_OPULJP[[#This Row],[Javni doprinos korisnika - HRK]]+Ugovori_OPULJP[[#This Row],[Privatni doprinos korisnika - HRK]]</f>
        <v>1833056.4</v>
      </c>
      <c r="U3220" s="44" t="s">
        <v>10098</v>
      </c>
      <c r="V3220" s="44" t="s">
        <v>710</v>
      </c>
      <c r="W3220" s="30" t="s">
        <v>11244</v>
      </c>
      <c r="X3220" s="31" t="s">
        <v>10100</v>
      </c>
      <c r="Y3220" s="11"/>
    </row>
    <row r="3221" spans="1:25" ht="66.75" customHeight="1" x14ac:dyDescent="0.2">
      <c r="A3221" s="28" t="s">
        <v>11245</v>
      </c>
      <c r="B3221" s="24" t="s">
        <v>9914</v>
      </c>
      <c r="C3221" s="21" t="s">
        <v>10095</v>
      </c>
      <c r="D3221" s="21" t="s">
        <v>11202</v>
      </c>
      <c r="E3221" s="17" t="s">
        <v>74</v>
      </c>
      <c r="F3221" s="24" t="s">
        <v>11246</v>
      </c>
      <c r="G3221" s="24" t="s">
        <v>11247</v>
      </c>
      <c r="H3221" s="29">
        <v>44195</v>
      </c>
      <c r="I3221" s="29">
        <v>44925</v>
      </c>
      <c r="J3221" s="29" t="str">
        <f ca="1">IF(Ugovori_OPULJP[[#This Row],[DATUM ZAVRŠETKA OPERACIJE]]&lt;TODAY(),"završen","u provedbi")</f>
        <v>u provedbi</v>
      </c>
      <c r="K3221" s="22" t="s">
        <v>11248</v>
      </c>
      <c r="L3221" s="22" t="s">
        <v>266</v>
      </c>
      <c r="M3221" s="42">
        <v>0.85</v>
      </c>
      <c r="N3221" s="42">
        <v>0.15</v>
      </c>
      <c r="O3221" s="27">
        <f>Ugovori_OPULJP[[#This Row],[Bespovratna sredstva - Ukupno (EU+Nac) HRK
= Ukupna ugovorena vrijednost bespovratnih sredstava]]*Ugovori_OPULJP[[#This Row],[EU STOPA SUFINANCIRANJA %
EU CO-FINANCING RATE %]]</f>
        <v>2067539.2604999999</v>
      </c>
      <c r="P3221" s="27">
        <f>Ugovori_OPULJP[[#This Row],[Bespovratna sredstva - Ukupno (EU+Nac) HRK
= Ukupna ugovorena vrijednost bespovratnih sredstava]]*Ugovori_OPULJP[[#This Row],[STOPA NACIONALNOG SUFINANCIRANJA %]]</f>
        <v>364859.86949999997</v>
      </c>
      <c r="Q3221" s="20">
        <v>2432399.13</v>
      </c>
      <c r="R3221" s="27">
        <v>0</v>
      </c>
      <c r="S3221" s="27">
        <v>0</v>
      </c>
      <c r="T3221" s="20">
        <f>Ugovori_OPULJP[[#This Row],[Bespovratna sredstva - Ukupno (EU+Nac) HRK
= Ukupna ugovorena vrijednost bespovratnih sredstava]]+Ugovori_OPULJP[[#This Row],[Javni doprinos korisnika - HRK]]+Ugovori_OPULJP[[#This Row],[Privatni doprinos korisnika - HRK]]</f>
        <v>2432399.13</v>
      </c>
      <c r="U3221" s="44" t="s">
        <v>10098</v>
      </c>
      <c r="V3221" s="44" t="s">
        <v>710</v>
      </c>
      <c r="W3221" s="30" t="s">
        <v>11249</v>
      </c>
      <c r="X3221" s="21" t="s">
        <v>10100</v>
      </c>
      <c r="Y3221" s="11"/>
    </row>
    <row r="3222" spans="1:25" ht="66.75" customHeight="1" x14ac:dyDescent="0.2">
      <c r="A3222" s="28" t="s">
        <v>11250</v>
      </c>
      <c r="B3222" s="24" t="s">
        <v>9914</v>
      </c>
      <c r="C3222" s="21" t="s">
        <v>10095</v>
      </c>
      <c r="D3222" s="21" t="s">
        <v>11202</v>
      </c>
      <c r="E3222" s="44" t="s">
        <v>74</v>
      </c>
      <c r="F3222" s="23" t="s">
        <v>11251</v>
      </c>
      <c r="G3222" s="37" t="s">
        <v>3668</v>
      </c>
      <c r="H3222" s="29">
        <v>44328</v>
      </c>
      <c r="I3222" s="29">
        <v>45058</v>
      </c>
      <c r="J3222" s="29" t="str">
        <f ca="1">IF(Ugovori_OPULJP[[#This Row],[DATUM ZAVRŠETKA OPERACIJE]]&lt;TODAY(),"završen","u provedbi")</f>
        <v>u provedbi</v>
      </c>
      <c r="K3222" s="22" t="s">
        <v>31</v>
      </c>
      <c r="L3222" s="22" t="s">
        <v>31</v>
      </c>
      <c r="M3222" s="42">
        <v>0.85</v>
      </c>
      <c r="N3222" s="42">
        <v>0.15</v>
      </c>
      <c r="O3222" s="27">
        <f>Ugovori_OPULJP[[#This Row],[Bespovratna sredstva - Ukupno (EU+Nac) HRK
= Ukupna ugovorena vrijednost bespovratnih sredstava]]*Ugovori_OPULJP[[#This Row],[EU STOPA SUFINANCIRANJA %
EU CO-FINANCING RATE %]]</f>
        <v>1952843.567</v>
      </c>
      <c r="P3222" s="27">
        <f>Ugovori_OPULJP[[#This Row],[Bespovratna sredstva - Ukupno (EU+Nac) HRK
= Ukupna ugovorena vrijednost bespovratnih sredstava]]*Ugovori_OPULJP[[#This Row],[STOPA NACIONALNOG SUFINANCIRANJA %]]</f>
        <v>344619.45299999998</v>
      </c>
      <c r="Q3222" s="20">
        <v>2297463.02</v>
      </c>
      <c r="R3222" s="27">
        <v>0</v>
      </c>
      <c r="S3222" s="27">
        <v>0</v>
      </c>
      <c r="T3222" s="20">
        <f>Ugovori_OPULJP[[#This Row],[Bespovratna sredstva - Ukupno (EU+Nac) HRK
= Ukupna ugovorena vrijednost bespovratnih sredstava]]+Ugovori_OPULJP[[#This Row],[Javni doprinos korisnika - HRK]]+Ugovori_OPULJP[[#This Row],[Privatni doprinos korisnika - HRK]]</f>
        <v>2297463.02</v>
      </c>
      <c r="U3222" s="44" t="s">
        <v>10098</v>
      </c>
      <c r="V3222" s="44" t="s">
        <v>710</v>
      </c>
      <c r="W3222" s="30" t="s">
        <v>11252</v>
      </c>
      <c r="X3222" s="31" t="s">
        <v>10100</v>
      </c>
      <c r="Y3222" s="11"/>
    </row>
    <row r="3223" spans="1:25" ht="66.75" customHeight="1" x14ac:dyDescent="0.2">
      <c r="A3223" s="28" t="s">
        <v>11253</v>
      </c>
      <c r="B3223" s="24" t="s">
        <v>9914</v>
      </c>
      <c r="C3223" s="21" t="s">
        <v>10095</v>
      </c>
      <c r="D3223" s="21" t="s">
        <v>11202</v>
      </c>
      <c r="E3223" s="44" t="s">
        <v>74</v>
      </c>
      <c r="F3223" s="23" t="s">
        <v>11254</v>
      </c>
      <c r="G3223" s="23" t="s">
        <v>11255</v>
      </c>
      <c r="H3223" s="29">
        <v>44328</v>
      </c>
      <c r="I3223" s="29">
        <v>45058</v>
      </c>
      <c r="J3223" s="29" t="str">
        <f ca="1">IF(Ugovori_OPULJP[[#This Row],[DATUM ZAVRŠETKA OPERACIJE]]&lt;TODAY(),"završen","u provedbi")</f>
        <v>u provedbi</v>
      </c>
      <c r="K3223" s="22" t="s">
        <v>11256</v>
      </c>
      <c r="L3223" s="22" t="s">
        <v>77</v>
      </c>
      <c r="M3223" s="42">
        <v>0.85</v>
      </c>
      <c r="N3223" s="42">
        <v>0.15</v>
      </c>
      <c r="O3223" s="27">
        <f>Ugovori_OPULJP[[#This Row],[Bespovratna sredstva - Ukupno (EU+Nac) HRK
= Ukupna ugovorena vrijednost bespovratnih sredstava]]*Ugovori_OPULJP[[#This Row],[EU STOPA SUFINANCIRANJA %
EU CO-FINANCING RATE %]]</f>
        <v>1241827.577</v>
      </c>
      <c r="P3223" s="27">
        <f>Ugovori_OPULJP[[#This Row],[Bespovratna sredstva - Ukupno (EU+Nac) HRK
= Ukupna ugovorena vrijednost bespovratnih sredstava]]*Ugovori_OPULJP[[#This Row],[STOPA NACIONALNOG SUFINANCIRANJA %]]</f>
        <v>219146.04300000001</v>
      </c>
      <c r="Q3223" s="20">
        <v>1460973.62</v>
      </c>
      <c r="R3223" s="27">
        <v>0</v>
      </c>
      <c r="S3223" s="27">
        <v>0</v>
      </c>
      <c r="T3223" s="20">
        <f>Ugovori_OPULJP[[#This Row],[Bespovratna sredstva - Ukupno (EU+Nac) HRK
= Ukupna ugovorena vrijednost bespovratnih sredstava]]+Ugovori_OPULJP[[#This Row],[Javni doprinos korisnika - HRK]]+Ugovori_OPULJP[[#This Row],[Privatni doprinos korisnika - HRK]]</f>
        <v>1460973.62</v>
      </c>
      <c r="U3223" s="44" t="s">
        <v>10098</v>
      </c>
      <c r="V3223" s="44" t="s">
        <v>710</v>
      </c>
      <c r="W3223" s="30" t="s">
        <v>11257</v>
      </c>
      <c r="X3223" s="31" t="s">
        <v>10100</v>
      </c>
      <c r="Y3223" s="11"/>
    </row>
    <row r="3224" spans="1:25" ht="66.75" customHeight="1" x14ac:dyDescent="0.2">
      <c r="A3224" s="28" t="s">
        <v>11258</v>
      </c>
      <c r="B3224" s="24" t="s">
        <v>9914</v>
      </c>
      <c r="C3224" s="21" t="s">
        <v>10095</v>
      </c>
      <c r="D3224" s="21" t="s">
        <v>11202</v>
      </c>
      <c r="E3224" s="44" t="s">
        <v>74</v>
      </c>
      <c r="F3224" s="23" t="s">
        <v>11259</v>
      </c>
      <c r="G3224" s="23" t="s">
        <v>11260</v>
      </c>
      <c r="H3224" s="29">
        <v>44336</v>
      </c>
      <c r="I3224" s="29">
        <v>45066</v>
      </c>
      <c r="J3224" s="29" t="str">
        <f ca="1">IF(Ugovori_OPULJP[[#This Row],[DATUM ZAVRŠETKA OPERACIJE]]&lt;TODAY(),"završen","u provedbi")</f>
        <v>u provedbi</v>
      </c>
      <c r="K3224" s="22" t="s">
        <v>243</v>
      </c>
      <c r="L3224" s="22" t="s">
        <v>243</v>
      </c>
      <c r="M3224" s="42">
        <v>0.85</v>
      </c>
      <c r="N3224" s="42">
        <v>0.15</v>
      </c>
      <c r="O3224" s="27">
        <f>Ugovori_OPULJP[[#This Row],[Bespovratna sredstva - Ukupno (EU+Nac) HRK
= Ukupna ugovorena vrijednost bespovratnih sredstava]]*Ugovori_OPULJP[[#This Row],[EU STOPA SUFINANCIRANJA %
EU CO-FINANCING RATE %]]</f>
        <v>2261070.6094999998</v>
      </c>
      <c r="P3224" s="27">
        <f>Ugovori_OPULJP[[#This Row],[Bespovratna sredstva - Ukupno (EU+Nac) HRK
= Ukupna ugovorena vrijednost bespovratnih sredstava]]*Ugovori_OPULJP[[#This Row],[STOPA NACIONALNOG SUFINANCIRANJA %]]</f>
        <v>399012.46049999999</v>
      </c>
      <c r="Q3224" s="20">
        <v>2660083.0699999998</v>
      </c>
      <c r="R3224" s="27">
        <v>0</v>
      </c>
      <c r="S3224" s="27">
        <v>0</v>
      </c>
      <c r="T3224" s="20">
        <f>Ugovori_OPULJP[[#This Row],[Bespovratna sredstva - Ukupno (EU+Nac) HRK
= Ukupna ugovorena vrijednost bespovratnih sredstava]]+Ugovori_OPULJP[[#This Row],[Javni doprinos korisnika - HRK]]+Ugovori_OPULJP[[#This Row],[Privatni doprinos korisnika - HRK]]</f>
        <v>2660083.0699999998</v>
      </c>
      <c r="U3224" s="44" t="s">
        <v>10098</v>
      </c>
      <c r="V3224" s="44" t="s">
        <v>710</v>
      </c>
      <c r="W3224" s="30" t="s">
        <v>11261</v>
      </c>
      <c r="X3224" s="31" t="s">
        <v>10100</v>
      </c>
      <c r="Y3224" s="11"/>
    </row>
    <row r="3225" spans="1:25" ht="66.75" customHeight="1" x14ac:dyDescent="0.2">
      <c r="A3225" s="28" t="s">
        <v>11262</v>
      </c>
      <c r="B3225" s="24" t="s">
        <v>9914</v>
      </c>
      <c r="C3225" s="21" t="s">
        <v>10095</v>
      </c>
      <c r="D3225" s="21" t="s">
        <v>11202</v>
      </c>
      <c r="E3225" s="44" t="s">
        <v>74</v>
      </c>
      <c r="F3225" s="23" t="s">
        <v>11263</v>
      </c>
      <c r="G3225" s="37" t="s">
        <v>10682</v>
      </c>
      <c r="H3225" s="29">
        <v>44328</v>
      </c>
      <c r="I3225" s="29">
        <v>45058</v>
      </c>
      <c r="J3225" s="29" t="str">
        <f ca="1">IF(Ugovori_OPULJP[[#This Row],[DATUM ZAVRŠETKA OPERACIJE]]&lt;TODAY(),"završen","u provedbi")</f>
        <v>u provedbi</v>
      </c>
      <c r="K3225" s="22" t="s">
        <v>30</v>
      </c>
      <c r="L3225" s="22" t="s">
        <v>31</v>
      </c>
      <c r="M3225" s="42">
        <v>0.85</v>
      </c>
      <c r="N3225" s="42">
        <v>0.15</v>
      </c>
      <c r="O3225" s="27">
        <f>Ugovori_OPULJP[[#This Row],[Bespovratna sredstva - Ukupno (EU+Nac) HRK
= Ukupna ugovorena vrijednost bespovratnih sredstava]]*Ugovori_OPULJP[[#This Row],[EU STOPA SUFINANCIRANJA %
EU CO-FINANCING RATE %]]</f>
        <v>2401659.9805000001</v>
      </c>
      <c r="P3225" s="27">
        <f>Ugovori_OPULJP[[#This Row],[Bespovratna sredstva - Ukupno (EU+Nac) HRK
= Ukupna ugovorena vrijednost bespovratnih sredstava]]*Ugovori_OPULJP[[#This Row],[STOPA NACIONALNOG SUFINANCIRANJA %]]</f>
        <v>423822.34950000001</v>
      </c>
      <c r="Q3225" s="20">
        <v>2825482.33</v>
      </c>
      <c r="R3225" s="27">
        <v>0</v>
      </c>
      <c r="S3225" s="27">
        <v>0</v>
      </c>
      <c r="T3225" s="20">
        <f>Ugovori_OPULJP[[#This Row],[Bespovratna sredstva - Ukupno (EU+Nac) HRK
= Ukupna ugovorena vrijednost bespovratnih sredstava]]+Ugovori_OPULJP[[#This Row],[Javni doprinos korisnika - HRK]]+Ugovori_OPULJP[[#This Row],[Privatni doprinos korisnika - HRK]]</f>
        <v>2825482.33</v>
      </c>
      <c r="U3225" s="44" t="s">
        <v>10098</v>
      </c>
      <c r="V3225" s="44" t="s">
        <v>710</v>
      </c>
      <c r="W3225" s="30" t="s">
        <v>11264</v>
      </c>
      <c r="X3225" s="31" t="s">
        <v>10100</v>
      </c>
      <c r="Y3225" s="11"/>
    </row>
    <row r="3226" spans="1:25" ht="66.75" customHeight="1" x14ac:dyDescent="0.2">
      <c r="A3226" s="28" t="s">
        <v>11265</v>
      </c>
      <c r="B3226" s="24" t="s">
        <v>9914</v>
      </c>
      <c r="C3226" s="21" t="s">
        <v>10095</v>
      </c>
      <c r="D3226" s="21" t="s">
        <v>11202</v>
      </c>
      <c r="E3226" s="44" t="s">
        <v>74</v>
      </c>
      <c r="F3226" s="23" t="s">
        <v>11266</v>
      </c>
      <c r="G3226" s="23" t="s">
        <v>11267</v>
      </c>
      <c r="H3226" s="29">
        <v>44328</v>
      </c>
      <c r="I3226" s="29">
        <v>45058</v>
      </c>
      <c r="J3226" s="29" t="str">
        <f ca="1">IF(Ugovori_OPULJP[[#This Row],[DATUM ZAVRŠETKA OPERACIJE]]&lt;TODAY(),"završen","u provedbi")</f>
        <v>u provedbi</v>
      </c>
      <c r="K3226" s="22" t="s">
        <v>402</v>
      </c>
      <c r="L3226" s="18" t="s">
        <v>402</v>
      </c>
      <c r="M3226" s="42">
        <v>0.85</v>
      </c>
      <c r="N3226" s="42">
        <v>0.15</v>
      </c>
      <c r="O3226" s="27">
        <f>Ugovori_OPULJP[[#This Row],[Bespovratna sredstva - Ukupno (EU+Nac) HRK
= Ukupna ugovorena vrijednost bespovratnih sredstava]]*Ugovori_OPULJP[[#This Row],[EU STOPA SUFINANCIRANJA %
EU CO-FINANCING RATE %]]</f>
        <v>881402.05149999994</v>
      </c>
      <c r="P3226" s="27">
        <f>Ugovori_OPULJP[[#This Row],[Bespovratna sredstva - Ukupno (EU+Nac) HRK
= Ukupna ugovorena vrijednost bespovratnih sredstava]]*Ugovori_OPULJP[[#This Row],[STOPA NACIONALNOG SUFINANCIRANJA %]]</f>
        <v>155541.5385</v>
      </c>
      <c r="Q3226" s="20">
        <v>1036943.59</v>
      </c>
      <c r="R3226" s="27">
        <v>0</v>
      </c>
      <c r="S3226" s="27">
        <v>0</v>
      </c>
      <c r="T3226" s="20">
        <f>Ugovori_OPULJP[[#This Row],[Bespovratna sredstva - Ukupno (EU+Nac) HRK
= Ukupna ugovorena vrijednost bespovratnih sredstava]]+Ugovori_OPULJP[[#This Row],[Javni doprinos korisnika - HRK]]+Ugovori_OPULJP[[#This Row],[Privatni doprinos korisnika - HRK]]</f>
        <v>1036943.59</v>
      </c>
      <c r="U3226" s="44" t="s">
        <v>10098</v>
      </c>
      <c r="V3226" s="44" t="s">
        <v>710</v>
      </c>
      <c r="W3226" s="30" t="s">
        <v>11268</v>
      </c>
      <c r="X3226" s="31" t="s">
        <v>10100</v>
      </c>
      <c r="Y3226" s="11"/>
    </row>
    <row r="3227" spans="1:25" ht="66.75" customHeight="1" x14ac:dyDescent="0.2">
      <c r="A3227" s="28" t="s">
        <v>11269</v>
      </c>
      <c r="B3227" s="24" t="s">
        <v>9914</v>
      </c>
      <c r="C3227" s="21" t="s">
        <v>10095</v>
      </c>
      <c r="D3227" s="21" t="s">
        <v>11202</v>
      </c>
      <c r="E3227" s="44" t="s">
        <v>74</v>
      </c>
      <c r="F3227" s="23" t="s">
        <v>11270</v>
      </c>
      <c r="G3227" s="23" t="s">
        <v>11271</v>
      </c>
      <c r="H3227" s="29">
        <v>44328</v>
      </c>
      <c r="I3227" s="29">
        <v>45058</v>
      </c>
      <c r="J3227" s="29" t="str">
        <f ca="1">IF(Ugovori_OPULJP[[#This Row],[DATUM ZAVRŠETKA OPERACIJE]]&lt;TODAY(),"završen","u provedbi")</f>
        <v>u provedbi</v>
      </c>
      <c r="K3227" s="22" t="s">
        <v>11272</v>
      </c>
      <c r="L3227" s="22" t="s">
        <v>31</v>
      </c>
      <c r="M3227" s="42">
        <v>0.85</v>
      </c>
      <c r="N3227" s="42">
        <v>0.15</v>
      </c>
      <c r="O3227" s="27">
        <f>Ugovori_OPULJP[[#This Row],[Bespovratna sredstva - Ukupno (EU+Nac) HRK
= Ukupna ugovorena vrijednost bespovratnih sredstava]]*Ugovori_OPULJP[[#This Row],[EU STOPA SUFINANCIRANJA %
EU CO-FINANCING RATE %]]</f>
        <v>1573036.5285</v>
      </c>
      <c r="P3227" s="27">
        <f>Ugovori_OPULJP[[#This Row],[Bespovratna sredstva - Ukupno (EU+Nac) HRK
= Ukupna ugovorena vrijednost bespovratnih sredstava]]*Ugovori_OPULJP[[#This Row],[STOPA NACIONALNOG SUFINANCIRANJA %]]</f>
        <v>277594.68150000001</v>
      </c>
      <c r="Q3227" s="20">
        <v>1850631.21</v>
      </c>
      <c r="R3227" s="27">
        <v>0</v>
      </c>
      <c r="S3227" s="27">
        <v>0</v>
      </c>
      <c r="T3227" s="20">
        <f>Ugovori_OPULJP[[#This Row],[Bespovratna sredstva - Ukupno (EU+Nac) HRK
= Ukupna ugovorena vrijednost bespovratnih sredstava]]+Ugovori_OPULJP[[#This Row],[Javni doprinos korisnika - HRK]]+Ugovori_OPULJP[[#This Row],[Privatni doprinos korisnika - HRK]]</f>
        <v>1850631.21</v>
      </c>
      <c r="U3227" s="44" t="s">
        <v>10098</v>
      </c>
      <c r="V3227" s="44" t="s">
        <v>710</v>
      </c>
      <c r="W3227" s="30" t="s">
        <v>11273</v>
      </c>
      <c r="X3227" s="31" t="s">
        <v>10100</v>
      </c>
      <c r="Y3227" s="11"/>
    </row>
    <row r="3228" spans="1:25" ht="66.75" customHeight="1" x14ac:dyDescent="0.2">
      <c r="A3228" s="28" t="s">
        <v>11274</v>
      </c>
      <c r="B3228" s="24" t="s">
        <v>9914</v>
      </c>
      <c r="C3228" s="21" t="s">
        <v>10095</v>
      </c>
      <c r="D3228" s="21" t="s">
        <v>11202</v>
      </c>
      <c r="E3228" s="44" t="s">
        <v>74</v>
      </c>
      <c r="F3228" s="23" t="s">
        <v>11275</v>
      </c>
      <c r="G3228" s="23" t="s">
        <v>11276</v>
      </c>
      <c r="H3228" s="29">
        <v>44328</v>
      </c>
      <c r="I3228" s="29">
        <v>45058</v>
      </c>
      <c r="J3228" s="29" t="str">
        <f ca="1">IF(Ugovori_OPULJP[[#This Row],[DATUM ZAVRŠETKA OPERACIJE]]&lt;TODAY(),"završen","u provedbi")</f>
        <v>u provedbi</v>
      </c>
      <c r="K3228" s="22" t="s">
        <v>11277</v>
      </c>
      <c r="L3228" s="18" t="s">
        <v>402</v>
      </c>
      <c r="M3228" s="42">
        <v>0.85</v>
      </c>
      <c r="N3228" s="42">
        <v>0.15</v>
      </c>
      <c r="O3228" s="27">
        <f>Ugovori_OPULJP[[#This Row],[Bespovratna sredstva - Ukupno (EU+Nac) HRK
= Ukupna ugovorena vrijednost bespovratnih sredstava]]*Ugovori_OPULJP[[#This Row],[EU STOPA SUFINANCIRANJA %
EU CO-FINANCING RATE %]]</f>
        <v>1005832.5654999999</v>
      </c>
      <c r="P3228" s="27">
        <f>Ugovori_OPULJP[[#This Row],[Bespovratna sredstva - Ukupno (EU+Nac) HRK
= Ukupna ugovorena vrijednost bespovratnih sredstava]]*Ugovori_OPULJP[[#This Row],[STOPA NACIONALNOG SUFINANCIRANJA %]]</f>
        <v>177499.8645</v>
      </c>
      <c r="Q3228" s="20">
        <v>1183332.43</v>
      </c>
      <c r="R3228" s="27">
        <v>0</v>
      </c>
      <c r="S3228" s="27">
        <v>0</v>
      </c>
      <c r="T3228" s="20">
        <f>Ugovori_OPULJP[[#This Row],[Bespovratna sredstva - Ukupno (EU+Nac) HRK
= Ukupna ugovorena vrijednost bespovratnih sredstava]]+Ugovori_OPULJP[[#This Row],[Javni doprinos korisnika - HRK]]+Ugovori_OPULJP[[#This Row],[Privatni doprinos korisnika - HRK]]</f>
        <v>1183332.43</v>
      </c>
      <c r="U3228" s="44" t="s">
        <v>10098</v>
      </c>
      <c r="V3228" s="44" t="s">
        <v>710</v>
      </c>
      <c r="W3228" s="30" t="s">
        <v>11278</v>
      </c>
      <c r="X3228" s="31" t="s">
        <v>10100</v>
      </c>
      <c r="Y3228" s="11"/>
    </row>
    <row r="3229" spans="1:25" ht="66.75" customHeight="1" x14ac:dyDescent="0.2">
      <c r="A3229" s="28" t="s">
        <v>11279</v>
      </c>
      <c r="B3229" s="24" t="s">
        <v>9914</v>
      </c>
      <c r="C3229" s="21" t="s">
        <v>10095</v>
      </c>
      <c r="D3229" s="21" t="s">
        <v>11202</v>
      </c>
      <c r="E3229" s="44" t="s">
        <v>74</v>
      </c>
      <c r="F3229" s="23" t="s">
        <v>11280</v>
      </c>
      <c r="G3229" s="37" t="s">
        <v>10764</v>
      </c>
      <c r="H3229" s="29">
        <v>44328</v>
      </c>
      <c r="I3229" s="29">
        <v>44938</v>
      </c>
      <c r="J3229" s="29" t="str">
        <f ca="1">IF(Ugovori_OPULJP[[#This Row],[DATUM ZAVRŠETKA OPERACIJE]]&lt;TODAY(),"završen","u provedbi")</f>
        <v>u provedbi</v>
      </c>
      <c r="K3229" s="22" t="s">
        <v>11281</v>
      </c>
      <c r="L3229" s="22" t="s">
        <v>31</v>
      </c>
      <c r="M3229" s="42">
        <v>0.85</v>
      </c>
      <c r="N3229" s="42">
        <v>0.15</v>
      </c>
      <c r="O3229" s="27">
        <f>Ugovori_OPULJP[[#This Row],[Bespovratna sredstva - Ukupno (EU+Nac) HRK
= Ukupna ugovorena vrijednost bespovratnih sredstava]]*Ugovori_OPULJP[[#This Row],[EU STOPA SUFINANCIRANJA %
EU CO-FINANCING RATE %]]</f>
        <v>2036020.1384999999</v>
      </c>
      <c r="P3229" s="27">
        <f>Ugovori_OPULJP[[#This Row],[Bespovratna sredstva - Ukupno (EU+Nac) HRK
= Ukupna ugovorena vrijednost bespovratnih sredstava]]*Ugovori_OPULJP[[#This Row],[STOPA NACIONALNOG SUFINANCIRANJA %]]</f>
        <v>359297.6715</v>
      </c>
      <c r="Q3229" s="20">
        <v>2395317.81</v>
      </c>
      <c r="R3229" s="27">
        <v>0</v>
      </c>
      <c r="S3229" s="27">
        <v>0</v>
      </c>
      <c r="T3229" s="20">
        <f>Ugovori_OPULJP[[#This Row],[Bespovratna sredstva - Ukupno (EU+Nac) HRK
= Ukupna ugovorena vrijednost bespovratnih sredstava]]+Ugovori_OPULJP[[#This Row],[Javni doprinos korisnika - HRK]]+Ugovori_OPULJP[[#This Row],[Privatni doprinos korisnika - HRK]]</f>
        <v>2395317.81</v>
      </c>
      <c r="U3229" s="44" t="s">
        <v>10098</v>
      </c>
      <c r="V3229" s="44" t="s">
        <v>710</v>
      </c>
      <c r="W3229" s="30" t="s">
        <v>11282</v>
      </c>
      <c r="X3229" s="31" t="s">
        <v>10100</v>
      </c>
      <c r="Y3229" s="11"/>
    </row>
    <row r="3230" spans="1:25" ht="66.75" customHeight="1" x14ac:dyDescent="0.2">
      <c r="A3230" s="28" t="s">
        <v>11283</v>
      </c>
      <c r="B3230" s="24" t="s">
        <v>9914</v>
      </c>
      <c r="C3230" s="21" t="s">
        <v>10095</v>
      </c>
      <c r="D3230" s="21" t="s">
        <v>11202</v>
      </c>
      <c r="E3230" s="44" t="s">
        <v>74</v>
      </c>
      <c r="F3230" s="23" t="s">
        <v>11284</v>
      </c>
      <c r="G3230" s="37" t="s">
        <v>10835</v>
      </c>
      <c r="H3230" s="29">
        <v>44328</v>
      </c>
      <c r="I3230" s="29">
        <v>45058</v>
      </c>
      <c r="J3230" s="29" t="str">
        <f ca="1">IF(Ugovori_OPULJP[[#This Row],[DATUM ZAVRŠETKA OPERACIJE]]&lt;TODAY(),"završen","u provedbi")</f>
        <v>u provedbi</v>
      </c>
      <c r="K3230" s="22" t="s">
        <v>107</v>
      </c>
      <c r="L3230" s="22" t="s">
        <v>102</v>
      </c>
      <c r="M3230" s="42">
        <v>0.85</v>
      </c>
      <c r="N3230" s="42">
        <v>0.15</v>
      </c>
      <c r="O3230" s="27">
        <f>Ugovori_OPULJP[[#This Row],[Bespovratna sredstva - Ukupno (EU+Nac) HRK
= Ukupna ugovorena vrijednost bespovratnih sredstava]]*Ugovori_OPULJP[[#This Row],[EU STOPA SUFINANCIRANJA %
EU CO-FINANCING RATE %]]</f>
        <v>2296527.6709999996</v>
      </c>
      <c r="P3230" s="27">
        <f>Ugovori_OPULJP[[#This Row],[Bespovratna sredstva - Ukupno (EU+Nac) HRK
= Ukupna ugovorena vrijednost bespovratnih sredstava]]*Ugovori_OPULJP[[#This Row],[STOPA NACIONALNOG SUFINANCIRANJA %]]</f>
        <v>405269.58899999998</v>
      </c>
      <c r="Q3230" s="20">
        <v>2701797.26</v>
      </c>
      <c r="R3230" s="27">
        <v>0</v>
      </c>
      <c r="S3230" s="27">
        <v>0</v>
      </c>
      <c r="T3230" s="20">
        <f>Ugovori_OPULJP[[#This Row],[Bespovratna sredstva - Ukupno (EU+Nac) HRK
= Ukupna ugovorena vrijednost bespovratnih sredstava]]+Ugovori_OPULJP[[#This Row],[Javni doprinos korisnika - HRK]]+Ugovori_OPULJP[[#This Row],[Privatni doprinos korisnika - HRK]]</f>
        <v>2701797.26</v>
      </c>
      <c r="U3230" s="44" t="s">
        <v>10098</v>
      </c>
      <c r="V3230" s="44" t="s">
        <v>710</v>
      </c>
      <c r="W3230" s="30" t="s">
        <v>11285</v>
      </c>
      <c r="X3230" s="31" t="s">
        <v>10100</v>
      </c>
      <c r="Y3230" s="11"/>
    </row>
    <row r="3231" spans="1:25" ht="66.75" customHeight="1" x14ac:dyDescent="0.2">
      <c r="A3231" s="28" t="s">
        <v>11286</v>
      </c>
      <c r="B3231" s="24" t="s">
        <v>9914</v>
      </c>
      <c r="C3231" s="21" t="s">
        <v>10095</v>
      </c>
      <c r="D3231" s="21" t="s">
        <v>11202</v>
      </c>
      <c r="E3231" s="44" t="s">
        <v>74</v>
      </c>
      <c r="F3231" s="23" t="s">
        <v>11287</v>
      </c>
      <c r="G3231" s="37" t="s">
        <v>1587</v>
      </c>
      <c r="H3231" s="29">
        <v>44328</v>
      </c>
      <c r="I3231" s="29">
        <v>45058</v>
      </c>
      <c r="J3231" s="29" t="str">
        <f ca="1">IF(Ugovori_OPULJP[[#This Row],[DATUM ZAVRŠETKA OPERACIJE]]&lt;TODAY(),"završen","u provedbi")</f>
        <v>u provedbi</v>
      </c>
      <c r="K3231" s="22" t="s">
        <v>152</v>
      </c>
      <c r="L3231" s="18" t="s">
        <v>153</v>
      </c>
      <c r="M3231" s="42">
        <v>0.85</v>
      </c>
      <c r="N3231" s="42">
        <v>0.15</v>
      </c>
      <c r="O3231" s="27">
        <f>Ugovori_OPULJP[[#This Row],[Bespovratna sredstva - Ukupno (EU+Nac) HRK
= Ukupna ugovorena vrijednost bespovratnih sredstava]]*Ugovori_OPULJP[[#This Row],[EU STOPA SUFINANCIRANJA %
EU CO-FINANCING RATE %]]</f>
        <v>1712479.3939999999</v>
      </c>
      <c r="P3231" s="27">
        <f>Ugovori_OPULJP[[#This Row],[Bespovratna sredstva - Ukupno (EU+Nac) HRK
= Ukupna ugovorena vrijednost bespovratnih sredstava]]*Ugovori_OPULJP[[#This Row],[STOPA NACIONALNOG SUFINANCIRANJA %]]</f>
        <v>302202.24599999998</v>
      </c>
      <c r="Q3231" s="20">
        <v>2014681.64</v>
      </c>
      <c r="R3231" s="27">
        <v>0</v>
      </c>
      <c r="S3231" s="27">
        <v>0</v>
      </c>
      <c r="T3231" s="20">
        <f>Ugovori_OPULJP[[#This Row],[Bespovratna sredstva - Ukupno (EU+Nac) HRK
= Ukupna ugovorena vrijednost bespovratnih sredstava]]+Ugovori_OPULJP[[#This Row],[Javni doprinos korisnika - HRK]]+Ugovori_OPULJP[[#This Row],[Privatni doprinos korisnika - HRK]]</f>
        <v>2014681.64</v>
      </c>
      <c r="U3231" s="44" t="s">
        <v>10098</v>
      </c>
      <c r="V3231" s="44" t="s">
        <v>710</v>
      </c>
      <c r="W3231" s="30" t="s">
        <v>11288</v>
      </c>
      <c r="X3231" s="31" t="s">
        <v>10100</v>
      </c>
      <c r="Y3231" s="11"/>
    </row>
    <row r="3232" spans="1:25" ht="66.75" customHeight="1" x14ac:dyDescent="0.2">
      <c r="A3232" s="28" t="s">
        <v>11289</v>
      </c>
      <c r="B3232" s="24" t="s">
        <v>9914</v>
      </c>
      <c r="C3232" s="21" t="s">
        <v>10095</v>
      </c>
      <c r="D3232" s="21" t="s">
        <v>11202</v>
      </c>
      <c r="E3232" s="44" t="s">
        <v>74</v>
      </c>
      <c r="F3232" s="23" t="s">
        <v>11290</v>
      </c>
      <c r="G3232" s="23" t="s">
        <v>11291</v>
      </c>
      <c r="H3232" s="29">
        <v>44328</v>
      </c>
      <c r="I3232" s="29">
        <v>44877</v>
      </c>
      <c r="J3232" s="29" t="str">
        <f ca="1">IF(Ugovori_OPULJP[[#This Row],[DATUM ZAVRŠETKA OPERACIJE]]&lt;TODAY(),"završen","u provedbi")</f>
        <v>u provedbi</v>
      </c>
      <c r="K3232" s="22" t="s">
        <v>11292</v>
      </c>
      <c r="L3232" s="22" t="s">
        <v>31</v>
      </c>
      <c r="M3232" s="42">
        <v>0.85</v>
      </c>
      <c r="N3232" s="42">
        <v>0.15</v>
      </c>
      <c r="O3232" s="27">
        <f>Ugovori_OPULJP[[#This Row],[Bespovratna sredstva - Ukupno (EU+Nac) HRK
= Ukupna ugovorena vrijednost bespovratnih sredstava]]*Ugovori_OPULJP[[#This Row],[EU STOPA SUFINANCIRANJA %
EU CO-FINANCING RATE %]]</f>
        <v>995939.51749999996</v>
      </c>
      <c r="P3232" s="27">
        <f>Ugovori_OPULJP[[#This Row],[Bespovratna sredstva - Ukupno (EU+Nac) HRK
= Ukupna ugovorena vrijednost bespovratnih sredstava]]*Ugovori_OPULJP[[#This Row],[STOPA NACIONALNOG SUFINANCIRANJA %]]</f>
        <v>175754.0325</v>
      </c>
      <c r="Q3232" s="20">
        <v>1171693.55</v>
      </c>
      <c r="R3232" s="27">
        <v>0</v>
      </c>
      <c r="S3232" s="27">
        <v>0</v>
      </c>
      <c r="T3232" s="20">
        <f>Ugovori_OPULJP[[#This Row],[Bespovratna sredstva - Ukupno (EU+Nac) HRK
= Ukupna ugovorena vrijednost bespovratnih sredstava]]+Ugovori_OPULJP[[#This Row],[Javni doprinos korisnika - HRK]]+Ugovori_OPULJP[[#This Row],[Privatni doprinos korisnika - HRK]]</f>
        <v>1171693.55</v>
      </c>
      <c r="U3232" s="44" t="s">
        <v>10098</v>
      </c>
      <c r="V3232" s="44" t="s">
        <v>710</v>
      </c>
      <c r="W3232" s="30" t="s">
        <v>11293</v>
      </c>
      <c r="X3232" s="31" t="s">
        <v>10100</v>
      </c>
      <c r="Y3232" s="11"/>
    </row>
    <row r="3233" spans="1:25" ht="66.75" customHeight="1" x14ac:dyDescent="0.2">
      <c r="A3233" s="28" t="s">
        <v>11294</v>
      </c>
      <c r="B3233" s="24" t="s">
        <v>9914</v>
      </c>
      <c r="C3233" s="21" t="s">
        <v>10095</v>
      </c>
      <c r="D3233" s="21" t="s">
        <v>11202</v>
      </c>
      <c r="E3233" s="44" t="s">
        <v>74</v>
      </c>
      <c r="F3233" s="23" t="s">
        <v>11295</v>
      </c>
      <c r="G3233" s="23" t="s">
        <v>123</v>
      </c>
      <c r="H3233" s="29">
        <v>44328</v>
      </c>
      <c r="I3233" s="29">
        <v>45058</v>
      </c>
      <c r="J3233" s="29" t="str">
        <f ca="1">IF(Ugovori_OPULJP[[#This Row],[DATUM ZAVRŠETKA OPERACIJE]]&lt;TODAY(),"završen","u provedbi")</f>
        <v>u provedbi</v>
      </c>
      <c r="K3233" s="22" t="s">
        <v>8467</v>
      </c>
      <c r="L3233" s="22" t="s">
        <v>31</v>
      </c>
      <c r="M3233" s="42">
        <v>0.85</v>
      </c>
      <c r="N3233" s="42">
        <v>0.15</v>
      </c>
      <c r="O3233" s="27">
        <f>Ugovori_OPULJP[[#This Row],[Bespovratna sredstva - Ukupno (EU+Nac) HRK
= Ukupna ugovorena vrijednost bespovratnih sredstava]]*Ugovori_OPULJP[[#This Row],[EU STOPA SUFINANCIRANJA %
EU CO-FINANCING RATE %]]</f>
        <v>1793659.8</v>
      </c>
      <c r="P3233" s="27">
        <f>Ugovori_OPULJP[[#This Row],[Bespovratna sredstva - Ukupno (EU+Nac) HRK
= Ukupna ugovorena vrijednost bespovratnih sredstava]]*Ugovori_OPULJP[[#This Row],[STOPA NACIONALNOG SUFINANCIRANJA %]]</f>
        <v>316528.2</v>
      </c>
      <c r="Q3233" s="20">
        <v>2110188</v>
      </c>
      <c r="R3233" s="27">
        <v>0</v>
      </c>
      <c r="S3233" s="27">
        <v>0</v>
      </c>
      <c r="T3233" s="20">
        <f>Ugovori_OPULJP[[#This Row],[Bespovratna sredstva - Ukupno (EU+Nac) HRK
= Ukupna ugovorena vrijednost bespovratnih sredstava]]+Ugovori_OPULJP[[#This Row],[Javni doprinos korisnika - HRK]]+Ugovori_OPULJP[[#This Row],[Privatni doprinos korisnika - HRK]]</f>
        <v>2110188</v>
      </c>
      <c r="U3233" s="44" t="s">
        <v>10098</v>
      </c>
      <c r="V3233" s="44" t="s">
        <v>710</v>
      </c>
      <c r="W3233" s="30" t="s">
        <v>11296</v>
      </c>
      <c r="X3233" s="31" t="s">
        <v>10100</v>
      </c>
      <c r="Y3233" s="11"/>
    </row>
    <row r="3234" spans="1:25" ht="66.75" customHeight="1" x14ac:dyDescent="0.2">
      <c r="A3234" s="28" t="s">
        <v>11297</v>
      </c>
      <c r="B3234" s="24" t="s">
        <v>9914</v>
      </c>
      <c r="C3234" s="21" t="s">
        <v>10095</v>
      </c>
      <c r="D3234" s="21" t="s">
        <v>11202</v>
      </c>
      <c r="E3234" s="44" t="s">
        <v>74</v>
      </c>
      <c r="F3234" s="23" t="s">
        <v>11298</v>
      </c>
      <c r="G3234" s="23" t="s">
        <v>3787</v>
      </c>
      <c r="H3234" s="29">
        <v>44376</v>
      </c>
      <c r="I3234" s="29">
        <v>45106</v>
      </c>
      <c r="J3234" s="29" t="str">
        <f ca="1">IF(Ugovori_OPULJP[[#This Row],[DATUM ZAVRŠETKA OPERACIJE]]&lt;TODAY(),"završen","u provedbi")</f>
        <v>u provedbi</v>
      </c>
      <c r="K3234" s="22" t="s">
        <v>102</v>
      </c>
      <c r="L3234" s="22" t="s">
        <v>102</v>
      </c>
      <c r="M3234" s="42">
        <v>0.85</v>
      </c>
      <c r="N3234" s="42">
        <v>0.15</v>
      </c>
      <c r="O3234" s="27">
        <f>Ugovori_OPULJP[[#This Row],[Bespovratna sredstva - Ukupno (EU+Nac) HRK
= Ukupna ugovorena vrijednost bespovratnih sredstava]]*Ugovori_OPULJP[[#This Row],[EU STOPA SUFINANCIRANJA %
EU CO-FINANCING RATE %]]</f>
        <v>2353801.1214999999</v>
      </c>
      <c r="P3234" s="27">
        <f>Ugovori_OPULJP[[#This Row],[Bespovratna sredstva - Ukupno (EU+Nac) HRK
= Ukupna ugovorena vrijednost bespovratnih sredstava]]*Ugovori_OPULJP[[#This Row],[STOPA NACIONALNOG SUFINANCIRANJA %]]</f>
        <v>415376.66849999997</v>
      </c>
      <c r="Q3234" s="20">
        <v>2769177.79</v>
      </c>
      <c r="R3234" s="27">
        <v>0</v>
      </c>
      <c r="S3234" s="27">
        <v>0</v>
      </c>
      <c r="T3234" s="20">
        <f>Ugovori_OPULJP[[#This Row],[Bespovratna sredstva - Ukupno (EU+Nac) HRK
= Ukupna ugovorena vrijednost bespovratnih sredstava]]+Ugovori_OPULJP[[#This Row],[Javni doprinos korisnika - HRK]]+Ugovori_OPULJP[[#This Row],[Privatni doprinos korisnika - HRK]]</f>
        <v>2769177.79</v>
      </c>
      <c r="U3234" s="44" t="s">
        <v>10098</v>
      </c>
      <c r="V3234" s="44" t="s">
        <v>710</v>
      </c>
      <c r="W3234" s="45" t="s">
        <v>11299</v>
      </c>
      <c r="X3234" s="31" t="s">
        <v>10100</v>
      </c>
      <c r="Y3234" s="11"/>
    </row>
    <row r="3235" spans="1:25" ht="66.75" customHeight="1" x14ac:dyDescent="0.2">
      <c r="A3235" s="28" t="s">
        <v>11300</v>
      </c>
      <c r="B3235" s="24" t="s">
        <v>9914</v>
      </c>
      <c r="C3235" s="21" t="s">
        <v>10095</v>
      </c>
      <c r="D3235" s="21" t="s">
        <v>11202</v>
      </c>
      <c r="E3235" s="44" t="s">
        <v>74</v>
      </c>
      <c r="F3235" s="23" t="s">
        <v>11301</v>
      </c>
      <c r="G3235" s="23" t="s">
        <v>11302</v>
      </c>
      <c r="H3235" s="29">
        <v>44376</v>
      </c>
      <c r="I3235" s="29">
        <v>45106</v>
      </c>
      <c r="J3235" s="29" t="str">
        <f ca="1">IF(Ugovori_OPULJP[[#This Row],[DATUM ZAVRŠETKA OPERACIJE]]&lt;TODAY(),"završen","u provedbi")</f>
        <v>u provedbi</v>
      </c>
      <c r="K3235" s="43" t="s">
        <v>8299</v>
      </c>
      <c r="L3235" s="22" t="s">
        <v>171</v>
      </c>
      <c r="M3235" s="42">
        <v>0.85</v>
      </c>
      <c r="N3235" s="42">
        <v>0.15</v>
      </c>
      <c r="O3235" s="27">
        <f>Ugovori_OPULJP[[#This Row],[Bespovratna sredstva - Ukupno (EU+Nac) HRK
= Ukupna ugovorena vrijednost bespovratnih sredstava]]*Ugovori_OPULJP[[#This Row],[EU STOPA SUFINANCIRANJA %
EU CO-FINANCING RATE %]]</f>
        <v>1925192.7355</v>
      </c>
      <c r="P3235" s="27">
        <f>Ugovori_OPULJP[[#This Row],[Bespovratna sredstva - Ukupno (EU+Nac) HRK
= Ukupna ugovorena vrijednost bespovratnih sredstava]]*Ugovori_OPULJP[[#This Row],[STOPA NACIONALNOG SUFINANCIRANJA %]]</f>
        <v>339739.89449999999</v>
      </c>
      <c r="Q3235" s="20">
        <v>2264932.63</v>
      </c>
      <c r="R3235" s="27">
        <v>0</v>
      </c>
      <c r="S3235" s="27">
        <v>0</v>
      </c>
      <c r="T3235" s="20">
        <f>Ugovori_OPULJP[[#This Row],[Bespovratna sredstva - Ukupno (EU+Nac) HRK
= Ukupna ugovorena vrijednost bespovratnih sredstava]]+Ugovori_OPULJP[[#This Row],[Javni doprinos korisnika - HRK]]+Ugovori_OPULJP[[#This Row],[Privatni doprinos korisnika - HRK]]</f>
        <v>2264932.63</v>
      </c>
      <c r="U3235" s="44" t="s">
        <v>10098</v>
      </c>
      <c r="V3235" s="44" t="s">
        <v>710</v>
      </c>
      <c r="W3235" s="45" t="s">
        <v>11303</v>
      </c>
      <c r="X3235" s="31" t="s">
        <v>10100</v>
      </c>
      <c r="Y3235" s="11"/>
    </row>
    <row r="3236" spans="1:25" ht="66.75" customHeight="1" x14ac:dyDescent="0.2">
      <c r="A3236" s="28" t="s">
        <v>11304</v>
      </c>
      <c r="B3236" s="24" t="s">
        <v>9914</v>
      </c>
      <c r="C3236" s="21" t="s">
        <v>10095</v>
      </c>
      <c r="D3236" s="21" t="s">
        <v>11202</v>
      </c>
      <c r="E3236" s="44" t="s">
        <v>74</v>
      </c>
      <c r="F3236" s="23" t="s">
        <v>11305</v>
      </c>
      <c r="G3236" s="23" t="s">
        <v>531</v>
      </c>
      <c r="H3236" s="29">
        <v>44376</v>
      </c>
      <c r="I3236" s="29">
        <v>45106</v>
      </c>
      <c r="J3236" s="29" t="str">
        <f ca="1">IF(Ugovori_OPULJP[[#This Row],[DATUM ZAVRŠETKA OPERACIJE]]&lt;TODAY(),"završen","u provedbi")</f>
        <v>u provedbi</v>
      </c>
      <c r="K3236" s="22" t="s">
        <v>153</v>
      </c>
      <c r="L3236" s="18" t="s">
        <v>153</v>
      </c>
      <c r="M3236" s="42">
        <v>0.85</v>
      </c>
      <c r="N3236" s="42">
        <v>0.15</v>
      </c>
      <c r="O3236" s="27">
        <f>Ugovori_OPULJP[[#This Row],[Bespovratna sredstva - Ukupno (EU+Nac) HRK
= Ukupna ugovorena vrijednost bespovratnih sredstava]]*Ugovori_OPULJP[[#This Row],[EU STOPA SUFINANCIRANJA %
EU CO-FINANCING RATE %]]</f>
        <v>1990288.4639999999</v>
      </c>
      <c r="P3236" s="27">
        <f>Ugovori_OPULJP[[#This Row],[Bespovratna sredstva - Ukupno (EU+Nac) HRK
= Ukupna ugovorena vrijednost bespovratnih sredstava]]*Ugovori_OPULJP[[#This Row],[STOPA NACIONALNOG SUFINANCIRANJA %]]</f>
        <v>351227.37599999999</v>
      </c>
      <c r="Q3236" s="20">
        <v>2341515.84</v>
      </c>
      <c r="R3236" s="27">
        <v>0</v>
      </c>
      <c r="S3236" s="27">
        <v>0</v>
      </c>
      <c r="T3236" s="20">
        <f>Ugovori_OPULJP[[#This Row],[Bespovratna sredstva - Ukupno (EU+Nac) HRK
= Ukupna ugovorena vrijednost bespovratnih sredstava]]+Ugovori_OPULJP[[#This Row],[Javni doprinos korisnika - HRK]]+Ugovori_OPULJP[[#This Row],[Privatni doprinos korisnika - HRK]]</f>
        <v>2341515.84</v>
      </c>
      <c r="U3236" s="44" t="s">
        <v>10098</v>
      </c>
      <c r="V3236" s="44" t="s">
        <v>710</v>
      </c>
      <c r="W3236" s="45" t="s">
        <v>11306</v>
      </c>
      <c r="X3236" s="31" t="s">
        <v>10100</v>
      </c>
      <c r="Y3236" s="11"/>
    </row>
    <row r="3237" spans="1:25" ht="66.75" customHeight="1" x14ac:dyDescent="0.2">
      <c r="A3237" s="28" t="s">
        <v>11307</v>
      </c>
      <c r="B3237" s="24" t="s">
        <v>9914</v>
      </c>
      <c r="C3237" s="21" t="s">
        <v>10095</v>
      </c>
      <c r="D3237" s="21" t="s">
        <v>11202</v>
      </c>
      <c r="E3237" s="44" t="s">
        <v>74</v>
      </c>
      <c r="F3237" s="23" t="s">
        <v>11308</v>
      </c>
      <c r="G3237" s="23" t="s">
        <v>11309</v>
      </c>
      <c r="H3237" s="29">
        <v>44376</v>
      </c>
      <c r="I3237" s="29">
        <v>45106</v>
      </c>
      <c r="J3237" s="29" t="str">
        <f ca="1">IF(Ugovori_OPULJP[[#This Row],[DATUM ZAVRŠETKA OPERACIJE]]&lt;TODAY(),"završen","u provedbi")</f>
        <v>u provedbi</v>
      </c>
      <c r="K3237" s="22" t="s">
        <v>31</v>
      </c>
      <c r="L3237" s="22" t="s">
        <v>556</v>
      </c>
      <c r="M3237" s="42">
        <v>0.85</v>
      </c>
      <c r="N3237" s="42">
        <v>0.15</v>
      </c>
      <c r="O3237" s="27">
        <f>Ugovori_OPULJP[[#This Row],[Bespovratna sredstva - Ukupno (EU+Nac) HRK
= Ukupna ugovorena vrijednost bespovratnih sredstava]]*Ugovori_OPULJP[[#This Row],[EU STOPA SUFINANCIRANJA %
EU CO-FINANCING RATE %]]</f>
        <v>1829485.4299999997</v>
      </c>
      <c r="P3237" s="27">
        <f>Ugovori_OPULJP[[#This Row],[Bespovratna sredstva - Ukupno (EU+Nac) HRK
= Ukupna ugovorena vrijednost bespovratnih sredstava]]*Ugovori_OPULJP[[#This Row],[STOPA NACIONALNOG SUFINANCIRANJA %]]</f>
        <v>322850.36999999994</v>
      </c>
      <c r="Q3237" s="20">
        <v>2152335.7999999998</v>
      </c>
      <c r="R3237" s="27">
        <v>0</v>
      </c>
      <c r="S3237" s="27">
        <v>0</v>
      </c>
      <c r="T3237" s="20">
        <f>Ugovori_OPULJP[[#This Row],[Bespovratna sredstva - Ukupno (EU+Nac) HRK
= Ukupna ugovorena vrijednost bespovratnih sredstava]]+Ugovori_OPULJP[[#This Row],[Javni doprinos korisnika - HRK]]+Ugovori_OPULJP[[#This Row],[Privatni doprinos korisnika - HRK]]</f>
        <v>2152335.7999999998</v>
      </c>
      <c r="U3237" s="44" t="s">
        <v>10098</v>
      </c>
      <c r="V3237" s="44" t="s">
        <v>710</v>
      </c>
      <c r="W3237" s="30" t="s">
        <v>11310</v>
      </c>
      <c r="X3237" s="31" t="s">
        <v>10100</v>
      </c>
      <c r="Y3237" s="11"/>
    </row>
    <row r="3238" spans="1:25" ht="66.75" customHeight="1" x14ac:dyDescent="0.2">
      <c r="A3238" s="28" t="s">
        <v>11311</v>
      </c>
      <c r="B3238" s="24" t="s">
        <v>9914</v>
      </c>
      <c r="C3238" s="21" t="s">
        <v>10095</v>
      </c>
      <c r="D3238" s="21" t="s">
        <v>11202</v>
      </c>
      <c r="E3238" s="44" t="s">
        <v>74</v>
      </c>
      <c r="F3238" s="23" t="s">
        <v>11312</v>
      </c>
      <c r="G3238" s="23" t="s">
        <v>11313</v>
      </c>
      <c r="H3238" s="29">
        <v>44376</v>
      </c>
      <c r="I3238" s="29">
        <v>45106</v>
      </c>
      <c r="J3238" s="29" t="str">
        <f ca="1">IF(Ugovori_OPULJP[[#This Row],[DATUM ZAVRŠETKA OPERACIJE]]&lt;TODAY(),"završen","u provedbi")</f>
        <v>u provedbi</v>
      </c>
      <c r="K3238" s="22" t="s">
        <v>198</v>
      </c>
      <c r="L3238" s="22" t="s">
        <v>198</v>
      </c>
      <c r="M3238" s="42">
        <v>0.85</v>
      </c>
      <c r="N3238" s="42">
        <v>0.15</v>
      </c>
      <c r="O3238" s="27">
        <f>Ugovori_OPULJP[[#This Row],[Bespovratna sredstva - Ukupno (EU+Nac) HRK
= Ukupna ugovorena vrijednost bespovratnih sredstava]]*Ugovori_OPULJP[[#This Row],[EU STOPA SUFINANCIRANJA %
EU CO-FINANCING RATE %]]</f>
        <v>2092718.3514999999</v>
      </c>
      <c r="P3238" s="27">
        <f>Ugovori_OPULJP[[#This Row],[Bespovratna sredstva - Ukupno (EU+Nac) HRK
= Ukupna ugovorena vrijednost bespovratnih sredstava]]*Ugovori_OPULJP[[#This Row],[STOPA NACIONALNOG SUFINANCIRANJA %]]</f>
        <v>369303.23849999998</v>
      </c>
      <c r="Q3238" s="20">
        <v>2462021.59</v>
      </c>
      <c r="R3238" s="27">
        <v>0</v>
      </c>
      <c r="S3238" s="27">
        <v>0</v>
      </c>
      <c r="T3238" s="20">
        <f>Ugovori_OPULJP[[#This Row],[Bespovratna sredstva - Ukupno (EU+Nac) HRK
= Ukupna ugovorena vrijednost bespovratnih sredstava]]+Ugovori_OPULJP[[#This Row],[Javni doprinos korisnika - HRK]]+Ugovori_OPULJP[[#This Row],[Privatni doprinos korisnika - HRK]]</f>
        <v>2462021.59</v>
      </c>
      <c r="U3238" s="44" t="s">
        <v>10098</v>
      </c>
      <c r="V3238" s="44" t="s">
        <v>710</v>
      </c>
      <c r="W3238" s="45" t="s">
        <v>11314</v>
      </c>
      <c r="X3238" s="31" t="s">
        <v>10100</v>
      </c>
      <c r="Y3238" s="11"/>
    </row>
    <row r="3239" spans="1:25" ht="66.75" customHeight="1" x14ac:dyDescent="0.2">
      <c r="A3239" s="28" t="s">
        <v>11315</v>
      </c>
      <c r="B3239" s="24" t="s">
        <v>9914</v>
      </c>
      <c r="C3239" s="21" t="s">
        <v>10095</v>
      </c>
      <c r="D3239" s="21" t="s">
        <v>11202</v>
      </c>
      <c r="E3239" s="44" t="s">
        <v>74</v>
      </c>
      <c r="F3239" s="23" t="s">
        <v>11316</v>
      </c>
      <c r="G3239" s="23" t="s">
        <v>76</v>
      </c>
      <c r="H3239" s="29">
        <v>44376</v>
      </c>
      <c r="I3239" s="29">
        <v>45106</v>
      </c>
      <c r="J3239" s="29" t="str">
        <f ca="1">IF(Ugovori_OPULJP[[#This Row],[DATUM ZAVRŠETKA OPERACIJE]]&lt;TODAY(),"završen","u provedbi")</f>
        <v>u provedbi</v>
      </c>
      <c r="K3239" s="43" t="s">
        <v>11317</v>
      </c>
      <c r="L3239" s="22" t="s">
        <v>77</v>
      </c>
      <c r="M3239" s="42">
        <v>0.85</v>
      </c>
      <c r="N3239" s="42">
        <v>0.15</v>
      </c>
      <c r="O3239" s="27">
        <f>Ugovori_OPULJP[[#This Row],[Bespovratna sredstva - Ukupno (EU+Nac) HRK
= Ukupna ugovorena vrijednost bespovratnih sredstava]]*Ugovori_OPULJP[[#This Row],[EU STOPA SUFINANCIRANJA %
EU CO-FINANCING RATE %]]</f>
        <v>2457598.2850000001</v>
      </c>
      <c r="P3239" s="27">
        <f>Ugovori_OPULJP[[#This Row],[Bespovratna sredstva - Ukupno (EU+Nac) HRK
= Ukupna ugovorena vrijednost bespovratnih sredstava]]*Ugovori_OPULJP[[#This Row],[STOPA NACIONALNOG SUFINANCIRANJA %]]</f>
        <v>433693.815</v>
      </c>
      <c r="Q3239" s="20">
        <v>2891292.1</v>
      </c>
      <c r="R3239" s="27">
        <v>0</v>
      </c>
      <c r="S3239" s="27">
        <v>0</v>
      </c>
      <c r="T3239" s="20">
        <f>Ugovori_OPULJP[[#This Row],[Bespovratna sredstva - Ukupno (EU+Nac) HRK
= Ukupna ugovorena vrijednost bespovratnih sredstava]]+Ugovori_OPULJP[[#This Row],[Javni doprinos korisnika - HRK]]+Ugovori_OPULJP[[#This Row],[Privatni doprinos korisnika - HRK]]</f>
        <v>2891292.1</v>
      </c>
      <c r="U3239" s="44" t="s">
        <v>10098</v>
      </c>
      <c r="V3239" s="44" t="s">
        <v>710</v>
      </c>
      <c r="W3239" s="45" t="s">
        <v>11318</v>
      </c>
      <c r="X3239" s="31" t="s">
        <v>10100</v>
      </c>
      <c r="Y3239" s="11"/>
    </row>
    <row r="3240" spans="1:25" ht="66.75" customHeight="1" x14ac:dyDescent="0.2">
      <c r="A3240" s="28" t="s">
        <v>11319</v>
      </c>
      <c r="B3240" s="24" t="s">
        <v>9914</v>
      </c>
      <c r="C3240" s="21" t="s">
        <v>10095</v>
      </c>
      <c r="D3240" s="21" t="s">
        <v>11202</v>
      </c>
      <c r="E3240" s="44" t="s">
        <v>74</v>
      </c>
      <c r="F3240" s="23" t="s">
        <v>11320</v>
      </c>
      <c r="G3240" s="23" t="s">
        <v>8298</v>
      </c>
      <c r="H3240" s="29">
        <v>44376</v>
      </c>
      <c r="I3240" s="29">
        <v>45106</v>
      </c>
      <c r="J3240" s="29" t="str">
        <f ca="1">IF(Ugovori_OPULJP[[#This Row],[DATUM ZAVRŠETKA OPERACIJE]]&lt;TODAY(),"završen","u provedbi")</f>
        <v>u provedbi</v>
      </c>
      <c r="K3240" s="43" t="s">
        <v>11321</v>
      </c>
      <c r="L3240" s="22" t="s">
        <v>31</v>
      </c>
      <c r="M3240" s="42">
        <v>0.85</v>
      </c>
      <c r="N3240" s="42">
        <v>0.15</v>
      </c>
      <c r="O3240" s="27">
        <f>Ugovori_OPULJP[[#This Row],[Bespovratna sredstva - Ukupno (EU+Nac) HRK
= Ukupna ugovorena vrijednost bespovratnih sredstava]]*Ugovori_OPULJP[[#This Row],[EU STOPA SUFINANCIRANJA %
EU CO-FINANCING RATE %]]</f>
        <v>2331199.5449999999</v>
      </c>
      <c r="P3240" s="27">
        <f>Ugovori_OPULJP[[#This Row],[Bespovratna sredstva - Ukupno (EU+Nac) HRK
= Ukupna ugovorena vrijednost bespovratnih sredstava]]*Ugovori_OPULJP[[#This Row],[STOPA NACIONALNOG SUFINANCIRANJA %]]</f>
        <v>411388.15500000003</v>
      </c>
      <c r="Q3240" s="20">
        <v>2742587.7</v>
      </c>
      <c r="R3240" s="27">
        <v>0</v>
      </c>
      <c r="S3240" s="27">
        <v>0</v>
      </c>
      <c r="T3240" s="20">
        <f>Ugovori_OPULJP[[#This Row],[Bespovratna sredstva - Ukupno (EU+Nac) HRK
= Ukupna ugovorena vrijednost bespovratnih sredstava]]+Ugovori_OPULJP[[#This Row],[Javni doprinos korisnika - HRK]]+Ugovori_OPULJP[[#This Row],[Privatni doprinos korisnika - HRK]]</f>
        <v>2742587.7</v>
      </c>
      <c r="U3240" s="44" t="s">
        <v>10098</v>
      </c>
      <c r="V3240" s="44" t="s">
        <v>710</v>
      </c>
      <c r="W3240" s="45" t="s">
        <v>11322</v>
      </c>
      <c r="X3240" s="31" t="s">
        <v>10100</v>
      </c>
      <c r="Y3240" s="11"/>
    </row>
    <row r="3241" spans="1:25" ht="66.75" customHeight="1" x14ac:dyDescent="0.2">
      <c r="A3241" s="28" t="s">
        <v>11323</v>
      </c>
      <c r="B3241" s="24" t="s">
        <v>9914</v>
      </c>
      <c r="C3241" s="21" t="s">
        <v>10095</v>
      </c>
      <c r="D3241" s="21" t="s">
        <v>11202</v>
      </c>
      <c r="E3241" s="44" t="s">
        <v>74</v>
      </c>
      <c r="F3241" s="23" t="s">
        <v>11324</v>
      </c>
      <c r="G3241" s="23" t="s">
        <v>10262</v>
      </c>
      <c r="H3241" s="29">
        <v>44376</v>
      </c>
      <c r="I3241" s="29">
        <v>44985</v>
      </c>
      <c r="J3241" s="29" t="str">
        <f ca="1">IF(Ugovori_OPULJP[[#This Row],[DATUM ZAVRŠETKA OPERACIJE]]&lt;TODAY(),"završen","u provedbi")</f>
        <v>u provedbi</v>
      </c>
      <c r="K3241" s="43" t="s">
        <v>11325</v>
      </c>
      <c r="L3241" s="22" t="s">
        <v>31</v>
      </c>
      <c r="M3241" s="42">
        <v>0.85</v>
      </c>
      <c r="N3241" s="42">
        <v>0.15</v>
      </c>
      <c r="O3241" s="27">
        <f>Ugovori_OPULJP[[#This Row],[Bespovratna sredstva - Ukupno (EU+Nac) HRK
= Ukupna ugovorena vrijednost bespovratnih sredstava]]*Ugovori_OPULJP[[#This Row],[EU STOPA SUFINANCIRANJA %
EU CO-FINANCING RATE %]]</f>
        <v>2487380.2110000001</v>
      </c>
      <c r="P3241" s="27">
        <f>Ugovori_OPULJP[[#This Row],[Bespovratna sredstva - Ukupno (EU+Nac) HRK
= Ukupna ugovorena vrijednost bespovratnih sredstava]]*Ugovori_OPULJP[[#This Row],[STOPA NACIONALNOG SUFINANCIRANJA %]]</f>
        <v>438949.44900000002</v>
      </c>
      <c r="Q3241" s="20">
        <v>2926329.66</v>
      </c>
      <c r="R3241" s="27">
        <v>0</v>
      </c>
      <c r="S3241" s="27">
        <v>0</v>
      </c>
      <c r="T3241" s="20">
        <f>Ugovori_OPULJP[[#This Row],[Bespovratna sredstva - Ukupno (EU+Nac) HRK
= Ukupna ugovorena vrijednost bespovratnih sredstava]]+Ugovori_OPULJP[[#This Row],[Javni doprinos korisnika - HRK]]+Ugovori_OPULJP[[#This Row],[Privatni doprinos korisnika - HRK]]</f>
        <v>2926329.66</v>
      </c>
      <c r="U3241" s="44" t="s">
        <v>10098</v>
      </c>
      <c r="V3241" s="44" t="s">
        <v>710</v>
      </c>
      <c r="W3241" s="45" t="s">
        <v>11326</v>
      </c>
      <c r="X3241" s="31" t="s">
        <v>10100</v>
      </c>
      <c r="Y3241" s="11"/>
    </row>
    <row r="3242" spans="1:25" ht="66.75" customHeight="1" x14ac:dyDescent="0.2">
      <c r="A3242" s="131" t="s">
        <v>11327</v>
      </c>
      <c r="B3242" s="24" t="s">
        <v>9914</v>
      </c>
      <c r="C3242" s="21" t="s">
        <v>10095</v>
      </c>
      <c r="D3242" s="21" t="s">
        <v>11202</v>
      </c>
      <c r="E3242" s="44" t="s">
        <v>74</v>
      </c>
      <c r="F3242" s="116" t="s">
        <v>11328</v>
      </c>
      <c r="G3242" s="37" t="s">
        <v>127</v>
      </c>
      <c r="H3242" s="120">
        <v>44376</v>
      </c>
      <c r="I3242" s="120">
        <v>45106</v>
      </c>
      <c r="J3242" s="120" t="str">
        <f ca="1">IF(Ugovori_OPULJP[[#This Row],[DATUM ZAVRŠETKA OPERACIJE]]&lt;TODAY(),"završen","u provedbi")</f>
        <v>u provedbi</v>
      </c>
      <c r="K3242" s="43" t="s">
        <v>11329</v>
      </c>
      <c r="L3242" s="22" t="s">
        <v>128</v>
      </c>
      <c r="M3242" s="42">
        <v>0.85</v>
      </c>
      <c r="N3242" s="42">
        <v>0.15</v>
      </c>
      <c r="O3242" s="103">
        <f>Ugovori_OPULJP[[#This Row],[Bespovratna sredstva - Ukupno (EU+Nac) HRK
= Ukupna ugovorena vrijednost bespovratnih sredstava]]*Ugovori_OPULJP[[#This Row],[EU STOPA SUFINANCIRANJA %
EU CO-FINANCING RATE %]]</f>
        <v>1947138.2735000001</v>
      </c>
      <c r="P3242" s="103">
        <f>Ugovori_OPULJP[[#This Row],[Bespovratna sredstva - Ukupno (EU+Nac) HRK
= Ukupna ugovorena vrijednost bespovratnih sredstava]]*Ugovori_OPULJP[[#This Row],[STOPA NACIONALNOG SUFINANCIRANJA %]]</f>
        <v>343612.63650000002</v>
      </c>
      <c r="Q3242" s="101">
        <v>2290750.91</v>
      </c>
      <c r="R3242" s="27">
        <v>0</v>
      </c>
      <c r="S3242" s="27">
        <v>0</v>
      </c>
      <c r="T3242" s="101">
        <f>Ugovori_OPULJP[[#This Row],[Bespovratna sredstva - Ukupno (EU+Nac) HRK
= Ukupna ugovorena vrijednost bespovratnih sredstava]]+Ugovori_OPULJP[[#This Row],[Javni doprinos korisnika - HRK]]+Ugovori_OPULJP[[#This Row],[Privatni doprinos korisnika - HRK]]</f>
        <v>2290750.91</v>
      </c>
      <c r="U3242" s="44" t="s">
        <v>10098</v>
      </c>
      <c r="V3242" s="44" t="s">
        <v>710</v>
      </c>
      <c r="W3242" s="45" t="s">
        <v>11330</v>
      </c>
      <c r="X3242" s="31" t="s">
        <v>10100</v>
      </c>
      <c r="Y3242" s="11"/>
    </row>
    <row r="3243" spans="1:25" ht="66.75" customHeight="1" x14ac:dyDescent="0.2">
      <c r="A3243" s="131" t="s">
        <v>11331</v>
      </c>
      <c r="B3243" s="24" t="s">
        <v>9914</v>
      </c>
      <c r="C3243" s="21" t="s">
        <v>10095</v>
      </c>
      <c r="D3243" s="21" t="s">
        <v>11202</v>
      </c>
      <c r="E3243" s="44" t="s">
        <v>74</v>
      </c>
      <c r="F3243" s="116" t="s">
        <v>11332</v>
      </c>
      <c r="G3243" s="116" t="s">
        <v>1038</v>
      </c>
      <c r="H3243" s="120">
        <v>44382</v>
      </c>
      <c r="I3243" s="120">
        <v>45112</v>
      </c>
      <c r="J3243" s="120" t="str">
        <f ca="1">IF(Ugovori_OPULJP[[#This Row],[DATUM ZAVRŠETKA OPERACIJE]]&lt;TODAY(),"završen","u provedbi")</f>
        <v>u provedbi</v>
      </c>
      <c r="K3243" s="121" t="s">
        <v>11333</v>
      </c>
      <c r="L3243" s="22" t="s">
        <v>102</v>
      </c>
      <c r="M3243" s="42">
        <v>0.85</v>
      </c>
      <c r="N3243" s="42">
        <v>0.15</v>
      </c>
      <c r="O3243" s="103">
        <f>Ugovori_OPULJP[[#This Row],[Bespovratna sredstva - Ukupno (EU+Nac) HRK
= Ukupna ugovorena vrijednost bespovratnih sredstava]]*Ugovori_OPULJP[[#This Row],[EU STOPA SUFINANCIRANJA %
EU CO-FINANCING RATE %]]</f>
        <v>2318718.6634999998</v>
      </c>
      <c r="P3243" s="103">
        <f>Ugovori_OPULJP[[#This Row],[Bespovratna sredstva - Ukupno (EU+Nac) HRK
= Ukupna ugovorena vrijednost bespovratnih sredstava]]*Ugovori_OPULJP[[#This Row],[STOPA NACIONALNOG SUFINANCIRANJA %]]</f>
        <v>409185.64649999997</v>
      </c>
      <c r="Q3243" s="101">
        <v>2727904.31</v>
      </c>
      <c r="R3243" s="103">
        <v>0</v>
      </c>
      <c r="S3243" s="103">
        <v>0</v>
      </c>
      <c r="T3243" s="101">
        <f>Ugovori_OPULJP[[#This Row],[Bespovratna sredstva - Ukupno (EU+Nac) HRK
= Ukupna ugovorena vrijednost bespovratnih sredstava]]+Ugovori_OPULJP[[#This Row],[Javni doprinos korisnika - HRK]]+Ugovori_OPULJP[[#This Row],[Privatni doprinos korisnika - HRK]]</f>
        <v>2727904.31</v>
      </c>
      <c r="U3243" s="44" t="s">
        <v>10098</v>
      </c>
      <c r="V3243" s="44" t="s">
        <v>710</v>
      </c>
      <c r="W3243" s="30" t="s">
        <v>11334</v>
      </c>
      <c r="X3243" s="31" t="s">
        <v>10100</v>
      </c>
      <c r="Y3243" s="11"/>
    </row>
    <row r="3244" spans="1:25" ht="66.75" customHeight="1" x14ac:dyDescent="0.2">
      <c r="A3244" s="131" t="s">
        <v>11335</v>
      </c>
      <c r="B3244" s="24" t="s">
        <v>9914</v>
      </c>
      <c r="C3244" s="21" t="s">
        <v>10095</v>
      </c>
      <c r="D3244" s="21" t="s">
        <v>11202</v>
      </c>
      <c r="E3244" s="44" t="s">
        <v>74</v>
      </c>
      <c r="F3244" s="116" t="s">
        <v>11336</v>
      </c>
      <c r="G3244" s="116" t="s">
        <v>11337</v>
      </c>
      <c r="H3244" s="120">
        <v>44560</v>
      </c>
      <c r="I3244" s="120">
        <v>45290</v>
      </c>
      <c r="J3244" s="120" t="str">
        <f ca="1">IF(Ugovori_OPULJP[[#This Row],[DATUM ZAVRŠETKA OPERACIJE]]&lt;TODAY(),"završen","u provedbi")</f>
        <v>u provedbi</v>
      </c>
      <c r="K3244" s="121" t="s">
        <v>11338</v>
      </c>
      <c r="L3244" s="22" t="s">
        <v>243</v>
      </c>
      <c r="M3244" s="65" t="s">
        <v>3052</v>
      </c>
      <c r="N3244" s="42">
        <v>0.15</v>
      </c>
      <c r="O3244" s="103">
        <f>Ugovori_OPULJP[[#This Row],[Bespovratna sredstva - Ukupno (EU+Nac) HRK
= Ukupna ugovorena vrijednost bespovratnih sredstava]]*Ugovori_OPULJP[[#This Row],[EU STOPA SUFINANCIRANJA %
EU CO-FINANCING RATE %]]</f>
        <v>2119371.5040000002</v>
      </c>
      <c r="P3244" s="103">
        <f>Ugovori_OPULJP[[#This Row],[Bespovratna sredstva - Ukupno (EU+Nac) HRK
= Ukupna ugovorena vrijednost bespovratnih sredstava]]*Ugovori_OPULJP[[#This Row],[STOPA NACIONALNOG SUFINANCIRANJA %]]</f>
        <v>374006.73600000003</v>
      </c>
      <c r="Q3244" s="101">
        <v>2493378.2400000002</v>
      </c>
      <c r="R3244" s="103">
        <v>0</v>
      </c>
      <c r="S3244" s="103">
        <v>0</v>
      </c>
      <c r="T3244" s="101">
        <f>Ugovori_OPULJP[[#This Row],[Bespovratna sredstva - Ukupno (EU+Nac) HRK
= Ukupna ugovorena vrijednost bespovratnih sredstava]]+Ugovori_OPULJP[[#This Row],[Javni doprinos korisnika - HRK]]+Ugovori_OPULJP[[#This Row],[Privatni doprinos korisnika - HRK]]</f>
        <v>2493378.2400000002</v>
      </c>
      <c r="U3244" s="44" t="s">
        <v>10098</v>
      </c>
      <c r="V3244" s="44" t="s">
        <v>710</v>
      </c>
      <c r="W3244" s="30" t="s">
        <v>11339</v>
      </c>
      <c r="X3244" s="31" t="s">
        <v>10100</v>
      </c>
      <c r="Y3244" s="11"/>
    </row>
    <row r="3245" spans="1:25" ht="66.75" customHeight="1" x14ac:dyDescent="0.2">
      <c r="A3245" s="131" t="s">
        <v>11340</v>
      </c>
      <c r="B3245" s="24" t="s">
        <v>9914</v>
      </c>
      <c r="C3245" s="21" t="s">
        <v>10095</v>
      </c>
      <c r="D3245" s="21" t="s">
        <v>11202</v>
      </c>
      <c r="E3245" s="44" t="s">
        <v>74</v>
      </c>
      <c r="F3245" s="116" t="s">
        <v>11341</v>
      </c>
      <c r="G3245" s="116" t="s">
        <v>11342</v>
      </c>
      <c r="H3245" s="120">
        <v>44376</v>
      </c>
      <c r="I3245" s="120">
        <v>45106</v>
      </c>
      <c r="J3245" s="120" t="str">
        <f ca="1">IF(Ugovori_OPULJP[[#This Row],[DATUM ZAVRŠETKA OPERACIJE]]&lt;TODAY(),"završen","u provedbi")</f>
        <v>u provedbi</v>
      </c>
      <c r="K3245" s="121" t="s">
        <v>184</v>
      </c>
      <c r="L3245" s="22" t="s">
        <v>184</v>
      </c>
      <c r="M3245" s="42">
        <v>0.85</v>
      </c>
      <c r="N3245" s="42">
        <v>0.15</v>
      </c>
      <c r="O3245" s="103">
        <f>Ugovori_OPULJP[[#This Row],[Bespovratna sredstva - Ukupno (EU+Nac) HRK
= Ukupna ugovorena vrijednost bespovratnih sredstava]]*Ugovori_OPULJP[[#This Row],[EU STOPA SUFINANCIRANJA %
EU CO-FINANCING RATE %]]</f>
        <v>1849067.2625</v>
      </c>
      <c r="P3245" s="103">
        <f>Ugovori_OPULJP[[#This Row],[Bespovratna sredstva - Ukupno (EU+Nac) HRK
= Ukupna ugovorena vrijednost bespovratnih sredstava]]*Ugovori_OPULJP[[#This Row],[STOPA NACIONALNOG SUFINANCIRANJA %]]</f>
        <v>326305.98749999999</v>
      </c>
      <c r="Q3245" s="101">
        <v>2175373.25</v>
      </c>
      <c r="R3245" s="103">
        <v>0</v>
      </c>
      <c r="S3245" s="103">
        <v>0</v>
      </c>
      <c r="T3245" s="101">
        <f>Ugovori_OPULJP[[#This Row],[Bespovratna sredstva - Ukupno (EU+Nac) HRK
= Ukupna ugovorena vrijednost bespovratnih sredstava]]+Ugovori_OPULJP[[#This Row],[Javni doprinos korisnika - HRK]]+Ugovori_OPULJP[[#This Row],[Privatni doprinos korisnika - HRK]]</f>
        <v>2175373.25</v>
      </c>
      <c r="U3245" s="44" t="s">
        <v>10098</v>
      </c>
      <c r="V3245" s="44" t="s">
        <v>710</v>
      </c>
      <c r="W3245" s="45" t="s">
        <v>11343</v>
      </c>
      <c r="X3245" s="31" t="s">
        <v>10100</v>
      </c>
      <c r="Y3245" s="11"/>
    </row>
    <row r="3246" spans="1:25" ht="66.75" customHeight="1" x14ac:dyDescent="0.2">
      <c r="A3246" s="131" t="s">
        <v>11344</v>
      </c>
      <c r="B3246" s="24" t="s">
        <v>9914</v>
      </c>
      <c r="C3246" s="21" t="s">
        <v>10095</v>
      </c>
      <c r="D3246" s="21" t="s">
        <v>11202</v>
      </c>
      <c r="E3246" s="44" t="s">
        <v>74</v>
      </c>
      <c r="F3246" s="116" t="s">
        <v>11345</v>
      </c>
      <c r="G3246" s="116" t="s">
        <v>11346</v>
      </c>
      <c r="H3246" s="120">
        <v>44384</v>
      </c>
      <c r="I3246" s="120">
        <v>45114</v>
      </c>
      <c r="J3246" s="120" t="str">
        <f ca="1">IF(Ugovori_OPULJP[[#This Row],[DATUM ZAVRŠETKA OPERACIJE]]&lt;TODAY(),"završen","u provedbi")</f>
        <v>u provedbi</v>
      </c>
      <c r="K3246" s="121" t="s">
        <v>5699</v>
      </c>
      <c r="L3246" s="22" t="s">
        <v>243</v>
      </c>
      <c r="M3246" s="42">
        <v>0.85</v>
      </c>
      <c r="N3246" s="42">
        <v>0.15</v>
      </c>
      <c r="O3246" s="103">
        <f>Ugovori_OPULJP[[#This Row],[Bespovratna sredstva - Ukupno (EU+Nac) HRK
= Ukupna ugovorena vrijednost bespovratnih sredstava]]*Ugovori_OPULJP[[#This Row],[EU STOPA SUFINANCIRANJA %
EU CO-FINANCING RATE %]]</f>
        <v>933447.08400000003</v>
      </c>
      <c r="P3246" s="103">
        <f>Ugovori_OPULJP[[#This Row],[Bespovratna sredstva - Ukupno (EU+Nac) HRK
= Ukupna ugovorena vrijednost bespovratnih sredstava]]*Ugovori_OPULJP[[#This Row],[STOPA NACIONALNOG SUFINANCIRANJA %]]</f>
        <v>164725.95600000001</v>
      </c>
      <c r="Q3246" s="101">
        <v>1098173.04</v>
      </c>
      <c r="R3246" s="103">
        <v>0</v>
      </c>
      <c r="S3246" s="103">
        <v>0</v>
      </c>
      <c r="T3246" s="101">
        <f>Ugovori_OPULJP[[#This Row],[Bespovratna sredstva - Ukupno (EU+Nac) HRK
= Ukupna ugovorena vrijednost bespovratnih sredstava]]+Ugovori_OPULJP[[#This Row],[Javni doprinos korisnika - HRK]]+Ugovori_OPULJP[[#This Row],[Privatni doprinos korisnika - HRK]]</f>
        <v>1098173.04</v>
      </c>
      <c r="U3246" s="44" t="s">
        <v>10098</v>
      </c>
      <c r="V3246" s="44" t="s">
        <v>710</v>
      </c>
      <c r="W3246" s="30" t="s">
        <v>11347</v>
      </c>
      <c r="X3246" s="31" t="s">
        <v>10100</v>
      </c>
      <c r="Y3246" s="11"/>
    </row>
    <row r="3247" spans="1:25" ht="66.75" customHeight="1" x14ac:dyDescent="0.2">
      <c r="A3247" s="131" t="s">
        <v>11348</v>
      </c>
      <c r="B3247" s="24" t="s">
        <v>9914</v>
      </c>
      <c r="C3247" s="21" t="s">
        <v>10095</v>
      </c>
      <c r="D3247" s="21" t="s">
        <v>11202</v>
      </c>
      <c r="E3247" s="44" t="s">
        <v>74</v>
      </c>
      <c r="F3247" s="116" t="s">
        <v>11349</v>
      </c>
      <c r="G3247" s="116" t="s">
        <v>8278</v>
      </c>
      <c r="H3247" s="120">
        <v>44376</v>
      </c>
      <c r="I3247" s="120">
        <v>45106</v>
      </c>
      <c r="J3247" s="120" t="str">
        <f ca="1">IF(Ugovori_OPULJP[[#This Row],[DATUM ZAVRŠETKA OPERACIJE]]&lt;TODAY(),"završen","u provedbi")</f>
        <v>u provedbi</v>
      </c>
      <c r="K3247" s="121" t="s">
        <v>31</v>
      </c>
      <c r="L3247" s="22" t="s">
        <v>31</v>
      </c>
      <c r="M3247" s="42">
        <v>0.85</v>
      </c>
      <c r="N3247" s="42">
        <v>0.15</v>
      </c>
      <c r="O3247" s="103">
        <f>Ugovori_OPULJP[[#This Row],[Bespovratna sredstva - Ukupno (EU+Nac) HRK
= Ukupna ugovorena vrijednost bespovratnih sredstava]]*Ugovori_OPULJP[[#This Row],[EU STOPA SUFINANCIRANJA %
EU CO-FINANCING RATE %]]</f>
        <v>1040733.9310000001</v>
      </c>
      <c r="P3247" s="103">
        <f>Ugovori_OPULJP[[#This Row],[Bespovratna sredstva - Ukupno (EU+Nac) HRK
= Ukupna ugovorena vrijednost bespovratnih sredstava]]*Ugovori_OPULJP[[#This Row],[STOPA NACIONALNOG SUFINANCIRANJA %]]</f>
        <v>183658.929</v>
      </c>
      <c r="Q3247" s="101">
        <v>1224392.8600000001</v>
      </c>
      <c r="R3247" s="103">
        <v>0</v>
      </c>
      <c r="S3247" s="103">
        <v>0</v>
      </c>
      <c r="T3247" s="101">
        <f>Ugovori_OPULJP[[#This Row],[Bespovratna sredstva - Ukupno (EU+Nac) HRK
= Ukupna ugovorena vrijednost bespovratnih sredstava]]+Ugovori_OPULJP[[#This Row],[Javni doprinos korisnika - HRK]]+Ugovori_OPULJP[[#This Row],[Privatni doprinos korisnika - HRK]]</f>
        <v>1224392.8600000001</v>
      </c>
      <c r="U3247" s="44" t="s">
        <v>10098</v>
      </c>
      <c r="V3247" s="44" t="s">
        <v>710</v>
      </c>
      <c r="W3247" s="45" t="s">
        <v>11350</v>
      </c>
      <c r="X3247" s="31" t="s">
        <v>10100</v>
      </c>
      <c r="Y3247" s="11"/>
    </row>
    <row r="3248" spans="1:25" ht="66.75" customHeight="1" x14ac:dyDescent="0.2">
      <c r="A3248" s="131" t="s">
        <v>11351</v>
      </c>
      <c r="B3248" s="24" t="s">
        <v>9914</v>
      </c>
      <c r="C3248" s="21" t="s">
        <v>10095</v>
      </c>
      <c r="D3248" s="21" t="s">
        <v>11202</v>
      </c>
      <c r="E3248" s="44" t="s">
        <v>74</v>
      </c>
      <c r="F3248" s="116" t="s">
        <v>11352</v>
      </c>
      <c r="G3248" s="116" t="s">
        <v>11353</v>
      </c>
      <c r="H3248" s="120">
        <v>44390</v>
      </c>
      <c r="I3248" s="120">
        <v>45120</v>
      </c>
      <c r="J3248" s="120" t="str">
        <f ca="1">IF(Ugovori_OPULJP[[#This Row],[DATUM ZAVRŠETKA OPERACIJE]]&lt;TODAY(),"završen","u provedbi")</f>
        <v>u provedbi</v>
      </c>
      <c r="K3248" s="121" t="s">
        <v>248</v>
      </c>
      <c r="L3248" s="22" t="s">
        <v>248</v>
      </c>
      <c r="M3248" s="42">
        <v>0.85</v>
      </c>
      <c r="N3248" s="42">
        <v>0.15</v>
      </c>
      <c r="O3248" s="103">
        <f>Ugovori_OPULJP[[#This Row],[Bespovratna sredstva - Ukupno (EU+Nac) HRK
= Ukupna ugovorena vrijednost bespovratnih sredstava]]*Ugovori_OPULJP[[#This Row],[EU STOPA SUFINANCIRANJA %
EU CO-FINANCING RATE %]]</f>
        <v>1683589.3389999999</v>
      </c>
      <c r="P3248" s="103">
        <f>Ugovori_OPULJP[[#This Row],[Bespovratna sredstva - Ukupno (EU+Nac) HRK
= Ukupna ugovorena vrijednost bespovratnih sredstava]]*Ugovori_OPULJP[[#This Row],[STOPA NACIONALNOG SUFINANCIRANJA %]]</f>
        <v>297104.00099999999</v>
      </c>
      <c r="Q3248" s="101">
        <v>1980693.34</v>
      </c>
      <c r="R3248" s="103">
        <v>0</v>
      </c>
      <c r="S3248" s="103">
        <v>0</v>
      </c>
      <c r="T3248" s="101">
        <f>Ugovori_OPULJP[[#This Row],[Bespovratna sredstva - Ukupno (EU+Nac) HRK
= Ukupna ugovorena vrijednost bespovratnih sredstava]]+Ugovori_OPULJP[[#This Row],[Javni doprinos korisnika - HRK]]+Ugovori_OPULJP[[#This Row],[Privatni doprinos korisnika - HRK]]</f>
        <v>1980693.34</v>
      </c>
      <c r="U3248" s="44" t="s">
        <v>10098</v>
      </c>
      <c r="V3248" s="44" t="s">
        <v>710</v>
      </c>
      <c r="W3248" s="30" t="s">
        <v>11354</v>
      </c>
      <c r="X3248" s="31" t="s">
        <v>10100</v>
      </c>
      <c r="Y3248" s="11"/>
    </row>
    <row r="3249" spans="1:25" ht="66.75" customHeight="1" x14ac:dyDescent="0.2">
      <c r="A3249" s="131" t="s">
        <v>11355</v>
      </c>
      <c r="B3249" s="24" t="s">
        <v>9914</v>
      </c>
      <c r="C3249" s="21" t="s">
        <v>10095</v>
      </c>
      <c r="D3249" s="21" t="s">
        <v>11202</v>
      </c>
      <c r="E3249" s="44" t="s">
        <v>74</v>
      </c>
      <c r="F3249" s="116" t="s">
        <v>11356</v>
      </c>
      <c r="G3249" s="116" t="s">
        <v>11357</v>
      </c>
      <c r="H3249" s="120">
        <v>44382</v>
      </c>
      <c r="I3249" s="120">
        <v>45112</v>
      </c>
      <c r="J3249" s="120" t="str">
        <f ca="1">IF(Ugovori_OPULJP[[#This Row],[DATUM ZAVRŠETKA OPERACIJE]]&lt;TODAY(),"završen","u provedbi")</f>
        <v>u provedbi</v>
      </c>
      <c r="K3249" s="121" t="s">
        <v>30</v>
      </c>
      <c r="L3249" s="22" t="s">
        <v>31</v>
      </c>
      <c r="M3249" s="42">
        <v>0.85</v>
      </c>
      <c r="N3249" s="42">
        <v>0.15</v>
      </c>
      <c r="O3249" s="103">
        <f>Ugovori_OPULJP[[#This Row],[Bespovratna sredstva - Ukupno (EU+Nac) HRK
= Ukupna ugovorena vrijednost bespovratnih sredstava]]*Ugovori_OPULJP[[#This Row],[EU STOPA SUFINANCIRANJA %
EU CO-FINANCING RATE %]]</f>
        <v>1105365.5</v>
      </c>
      <c r="P3249" s="103">
        <f>Ugovori_OPULJP[[#This Row],[Bespovratna sredstva - Ukupno (EU+Nac) HRK
= Ukupna ugovorena vrijednost bespovratnih sredstava]]*Ugovori_OPULJP[[#This Row],[STOPA NACIONALNOG SUFINANCIRANJA %]]</f>
        <v>195064.5</v>
      </c>
      <c r="Q3249" s="101">
        <v>1300430</v>
      </c>
      <c r="R3249" s="103">
        <v>0</v>
      </c>
      <c r="S3249" s="103">
        <v>0</v>
      </c>
      <c r="T3249" s="101">
        <f>Ugovori_OPULJP[[#This Row],[Bespovratna sredstva - Ukupno (EU+Nac) HRK
= Ukupna ugovorena vrijednost bespovratnih sredstava]]+Ugovori_OPULJP[[#This Row],[Javni doprinos korisnika - HRK]]+Ugovori_OPULJP[[#This Row],[Privatni doprinos korisnika - HRK]]</f>
        <v>1300430</v>
      </c>
      <c r="U3249" s="44" t="s">
        <v>10098</v>
      </c>
      <c r="V3249" s="44" t="s">
        <v>710</v>
      </c>
      <c r="W3249" s="30" t="s">
        <v>11358</v>
      </c>
      <c r="X3249" s="31" t="s">
        <v>10100</v>
      </c>
      <c r="Y3249" s="11"/>
    </row>
    <row r="3250" spans="1:25" ht="66.75" customHeight="1" x14ac:dyDescent="0.2">
      <c r="A3250" s="131" t="s">
        <v>11359</v>
      </c>
      <c r="B3250" s="24" t="s">
        <v>9914</v>
      </c>
      <c r="C3250" s="21" t="s">
        <v>10095</v>
      </c>
      <c r="D3250" s="21" t="s">
        <v>11202</v>
      </c>
      <c r="E3250" s="44" t="s">
        <v>74</v>
      </c>
      <c r="F3250" s="116" t="s">
        <v>11360</v>
      </c>
      <c r="G3250" s="23" t="s">
        <v>11361</v>
      </c>
      <c r="H3250" s="120">
        <v>44440</v>
      </c>
      <c r="I3250" s="99">
        <v>45139</v>
      </c>
      <c r="J3250" s="120" t="str">
        <f ca="1">IF(Ugovori_OPULJP[[#This Row],[DATUM ZAVRŠETKA OPERACIJE]]&lt;TODAY(),"završen","u provedbi")</f>
        <v>u provedbi</v>
      </c>
      <c r="K3250" s="117" t="s">
        <v>11325</v>
      </c>
      <c r="L3250" s="22" t="s">
        <v>31</v>
      </c>
      <c r="M3250" s="42">
        <v>0.85</v>
      </c>
      <c r="N3250" s="42">
        <v>0.15</v>
      </c>
      <c r="O3250" s="103">
        <f>Ugovori_OPULJP[[#This Row],[Bespovratna sredstva - Ukupno (EU+Nac) HRK
= Ukupna ugovorena vrijednost bespovratnih sredstava]]*Ugovori_OPULJP[[#This Row],[EU STOPA SUFINANCIRANJA %
EU CO-FINANCING RATE %]]</f>
        <v>2405214.2215</v>
      </c>
      <c r="P3250" s="103">
        <f>Ugovori_OPULJP[[#This Row],[Bespovratna sredstva - Ukupno (EU+Nac) HRK
= Ukupna ugovorena vrijednost bespovratnih sredstava]]*Ugovori_OPULJP[[#This Row],[STOPA NACIONALNOG SUFINANCIRANJA %]]</f>
        <v>424449.56849999999</v>
      </c>
      <c r="Q3250" s="101">
        <v>2829663.79</v>
      </c>
      <c r="R3250" s="27">
        <v>0</v>
      </c>
      <c r="S3250" s="27">
        <v>0</v>
      </c>
      <c r="T3250" s="101">
        <f>Ugovori_OPULJP[[#This Row],[Bespovratna sredstva - Ukupno (EU+Nac) HRK
= Ukupna ugovorena vrijednost bespovratnih sredstava]]+Ugovori_OPULJP[[#This Row],[Javni doprinos korisnika - HRK]]+Ugovori_OPULJP[[#This Row],[Privatni doprinos korisnika - HRK]]</f>
        <v>2829663.79</v>
      </c>
      <c r="U3250" s="44" t="s">
        <v>10098</v>
      </c>
      <c r="V3250" s="44" t="s">
        <v>710</v>
      </c>
      <c r="W3250" s="45" t="s">
        <v>11362</v>
      </c>
      <c r="X3250" s="31" t="s">
        <v>10100</v>
      </c>
      <c r="Y3250" s="11"/>
    </row>
    <row r="3251" spans="1:25" ht="66.75" customHeight="1" x14ac:dyDescent="0.2">
      <c r="A3251" s="131" t="s">
        <v>11363</v>
      </c>
      <c r="B3251" s="24" t="s">
        <v>9914</v>
      </c>
      <c r="C3251" s="21" t="s">
        <v>10095</v>
      </c>
      <c r="D3251" s="21" t="s">
        <v>11202</v>
      </c>
      <c r="E3251" s="44" t="s">
        <v>74</v>
      </c>
      <c r="F3251" s="116" t="s">
        <v>11364</v>
      </c>
      <c r="G3251" s="116" t="s">
        <v>11365</v>
      </c>
      <c r="H3251" s="120">
        <v>44376</v>
      </c>
      <c r="I3251" s="120">
        <v>45106</v>
      </c>
      <c r="J3251" s="120" t="str">
        <f ca="1">IF(Ugovori_OPULJP[[#This Row],[DATUM ZAVRŠETKA OPERACIJE]]&lt;TODAY(),"završen","u provedbi")</f>
        <v>u provedbi</v>
      </c>
      <c r="K3251" s="117" t="s">
        <v>6775</v>
      </c>
      <c r="L3251" s="22" t="s">
        <v>31</v>
      </c>
      <c r="M3251" s="42">
        <v>0.85</v>
      </c>
      <c r="N3251" s="42">
        <v>0.15</v>
      </c>
      <c r="O3251" s="103">
        <f>Ugovori_OPULJP[[#This Row],[Bespovratna sredstva - Ukupno (EU+Nac) HRK
= Ukupna ugovorena vrijednost bespovratnih sredstava]]*Ugovori_OPULJP[[#This Row],[EU STOPA SUFINANCIRANJA %
EU CO-FINANCING RATE %]]</f>
        <v>753901.9155</v>
      </c>
      <c r="P3251" s="103">
        <f>Ugovori_OPULJP[[#This Row],[Bespovratna sredstva - Ukupno (EU+Nac) HRK
= Ukupna ugovorena vrijednost bespovratnih sredstava]]*Ugovori_OPULJP[[#This Row],[STOPA NACIONALNOG SUFINANCIRANJA %]]</f>
        <v>133041.51449999999</v>
      </c>
      <c r="Q3251" s="101">
        <v>886943.43</v>
      </c>
      <c r="R3251" s="27">
        <v>0</v>
      </c>
      <c r="S3251" s="27">
        <v>0</v>
      </c>
      <c r="T3251" s="101">
        <f>Ugovori_OPULJP[[#This Row],[Bespovratna sredstva - Ukupno (EU+Nac) HRK
= Ukupna ugovorena vrijednost bespovratnih sredstava]]+Ugovori_OPULJP[[#This Row],[Javni doprinos korisnika - HRK]]+Ugovori_OPULJP[[#This Row],[Privatni doprinos korisnika - HRK]]</f>
        <v>886943.43</v>
      </c>
      <c r="U3251" s="44" t="s">
        <v>10098</v>
      </c>
      <c r="V3251" s="44" t="s">
        <v>710</v>
      </c>
      <c r="W3251" s="45" t="s">
        <v>11366</v>
      </c>
      <c r="X3251" s="31" t="s">
        <v>10100</v>
      </c>
      <c r="Y3251" s="11"/>
    </row>
    <row r="3252" spans="1:25" ht="66.75" customHeight="1" x14ac:dyDescent="0.2">
      <c r="A3252" s="131" t="s">
        <v>11367</v>
      </c>
      <c r="B3252" s="24" t="s">
        <v>9914</v>
      </c>
      <c r="C3252" s="21" t="s">
        <v>10095</v>
      </c>
      <c r="D3252" s="21" t="s">
        <v>11202</v>
      </c>
      <c r="E3252" s="44" t="s">
        <v>74</v>
      </c>
      <c r="F3252" s="116" t="s">
        <v>11368</v>
      </c>
      <c r="G3252" s="116" t="s">
        <v>613</v>
      </c>
      <c r="H3252" s="120">
        <v>44383</v>
      </c>
      <c r="I3252" s="120">
        <v>45113</v>
      </c>
      <c r="J3252" s="120" t="str">
        <f ca="1">IF(Ugovori_OPULJP[[#This Row],[DATUM ZAVRŠETKA OPERACIJE]]&lt;TODAY(),"završen","u provedbi")</f>
        <v>u provedbi</v>
      </c>
      <c r="K3252" s="121" t="s">
        <v>11369</v>
      </c>
      <c r="L3252" s="18" t="s">
        <v>82</v>
      </c>
      <c r="M3252" s="42">
        <v>0.85</v>
      </c>
      <c r="N3252" s="42">
        <v>0.15</v>
      </c>
      <c r="O3252" s="103">
        <f>Ugovori_OPULJP[[#This Row],[Bespovratna sredstva - Ukupno (EU+Nac) HRK
= Ukupna ugovorena vrijednost bespovratnih sredstava]]*Ugovori_OPULJP[[#This Row],[EU STOPA SUFINANCIRANJA %
EU CO-FINANCING RATE %]]</f>
        <v>1450062.9569999999</v>
      </c>
      <c r="P3252" s="103">
        <f>Ugovori_OPULJP[[#This Row],[Bespovratna sredstva - Ukupno (EU+Nac) HRK
= Ukupna ugovorena vrijednost bespovratnih sredstava]]*Ugovori_OPULJP[[#This Row],[STOPA NACIONALNOG SUFINANCIRANJA %]]</f>
        <v>255893.46299999999</v>
      </c>
      <c r="Q3252" s="101">
        <v>1705956.42</v>
      </c>
      <c r="R3252" s="103">
        <v>0</v>
      </c>
      <c r="S3252" s="103">
        <v>0</v>
      </c>
      <c r="T3252" s="101">
        <f>Ugovori_OPULJP[[#This Row],[Bespovratna sredstva - Ukupno (EU+Nac) HRK
= Ukupna ugovorena vrijednost bespovratnih sredstava]]+Ugovori_OPULJP[[#This Row],[Javni doprinos korisnika - HRK]]+Ugovori_OPULJP[[#This Row],[Privatni doprinos korisnika - HRK]]</f>
        <v>1705956.42</v>
      </c>
      <c r="U3252" s="44" t="s">
        <v>10098</v>
      </c>
      <c r="V3252" s="44" t="s">
        <v>710</v>
      </c>
      <c r="W3252" s="30" t="s">
        <v>11370</v>
      </c>
      <c r="X3252" s="31" t="s">
        <v>10100</v>
      </c>
      <c r="Y3252" s="11"/>
    </row>
    <row r="3253" spans="1:25" ht="66.75" customHeight="1" x14ac:dyDescent="0.2">
      <c r="A3253" s="131" t="s">
        <v>11371</v>
      </c>
      <c r="B3253" s="24" t="s">
        <v>9914</v>
      </c>
      <c r="C3253" s="21" t="s">
        <v>10095</v>
      </c>
      <c r="D3253" s="21" t="s">
        <v>11202</v>
      </c>
      <c r="E3253" s="44" t="s">
        <v>74</v>
      </c>
      <c r="F3253" s="116" t="s">
        <v>11372</v>
      </c>
      <c r="G3253" s="116" t="s">
        <v>11373</v>
      </c>
      <c r="H3253" s="120">
        <v>44376</v>
      </c>
      <c r="I3253" s="120">
        <v>45106</v>
      </c>
      <c r="J3253" s="120" t="str">
        <f ca="1">IF(Ugovori_OPULJP[[#This Row],[DATUM ZAVRŠETKA OPERACIJE]]&lt;TODAY(),"završen","u provedbi")</f>
        <v>u provedbi</v>
      </c>
      <c r="K3253" s="117" t="s">
        <v>11374</v>
      </c>
      <c r="L3253" s="22" t="s">
        <v>31</v>
      </c>
      <c r="M3253" s="42">
        <v>0.85</v>
      </c>
      <c r="N3253" s="42">
        <v>0.15</v>
      </c>
      <c r="O3253" s="103">
        <f>Ugovori_OPULJP[[#This Row],[Bespovratna sredstva - Ukupno (EU+Nac) HRK
= Ukupna ugovorena vrijednost bespovratnih sredstava]]*Ugovori_OPULJP[[#This Row],[EU STOPA SUFINANCIRANJA %
EU CO-FINANCING RATE %]]</f>
        <v>2469092.1549999998</v>
      </c>
      <c r="P3253" s="103">
        <f>Ugovori_OPULJP[[#This Row],[Bespovratna sredstva - Ukupno (EU+Nac) HRK
= Ukupna ugovorena vrijednost bespovratnih sredstava]]*Ugovori_OPULJP[[#This Row],[STOPA NACIONALNOG SUFINANCIRANJA %]]</f>
        <v>435722.14499999996</v>
      </c>
      <c r="Q3253" s="101">
        <v>2904814.3</v>
      </c>
      <c r="R3253" s="27">
        <v>0</v>
      </c>
      <c r="S3253" s="27">
        <v>0</v>
      </c>
      <c r="T3253" s="101">
        <f>Ugovori_OPULJP[[#This Row],[Bespovratna sredstva - Ukupno (EU+Nac) HRK
= Ukupna ugovorena vrijednost bespovratnih sredstava]]+Ugovori_OPULJP[[#This Row],[Javni doprinos korisnika - HRK]]+Ugovori_OPULJP[[#This Row],[Privatni doprinos korisnika - HRK]]</f>
        <v>2904814.3</v>
      </c>
      <c r="U3253" s="44" t="s">
        <v>10098</v>
      </c>
      <c r="V3253" s="44" t="s">
        <v>710</v>
      </c>
      <c r="W3253" s="45" t="s">
        <v>11375</v>
      </c>
      <c r="X3253" s="31" t="s">
        <v>10100</v>
      </c>
      <c r="Y3253" s="11"/>
    </row>
    <row r="3254" spans="1:25" ht="66.75" customHeight="1" x14ac:dyDescent="0.2">
      <c r="A3254" s="131" t="s">
        <v>11376</v>
      </c>
      <c r="B3254" s="24" t="s">
        <v>9914</v>
      </c>
      <c r="C3254" s="21" t="s">
        <v>10095</v>
      </c>
      <c r="D3254" s="21" t="s">
        <v>11202</v>
      </c>
      <c r="E3254" s="44" t="s">
        <v>74</v>
      </c>
      <c r="F3254" s="116" t="s">
        <v>11377</v>
      </c>
      <c r="G3254" s="116" t="s">
        <v>10936</v>
      </c>
      <c r="H3254" s="120">
        <v>44440</v>
      </c>
      <c r="I3254" s="120">
        <v>45170</v>
      </c>
      <c r="J3254" s="120" t="str">
        <f ca="1">IF(Ugovori_OPULJP[[#This Row],[DATUM ZAVRŠETKA OPERACIJE]]&lt;TODAY(),"završen","u provedbi")</f>
        <v>u provedbi</v>
      </c>
      <c r="K3254" s="117" t="s">
        <v>8881</v>
      </c>
      <c r="L3254" s="22" t="s">
        <v>324</v>
      </c>
      <c r="M3254" s="42">
        <v>0.85</v>
      </c>
      <c r="N3254" s="42">
        <v>0.15</v>
      </c>
      <c r="O3254" s="103">
        <f>Ugovori_OPULJP[[#This Row],[Bespovratna sredstva - Ukupno (EU+Nac) HRK
= Ukupna ugovorena vrijednost bespovratnih sredstava]]*Ugovori_OPULJP[[#This Row],[EU STOPA SUFINANCIRANJA %
EU CO-FINANCING RATE %]]</f>
        <v>2471442.9065</v>
      </c>
      <c r="P3254" s="103">
        <f>Ugovori_OPULJP[[#This Row],[Bespovratna sredstva - Ukupno (EU+Nac) HRK
= Ukupna ugovorena vrijednost bespovratnih sredstava]]*Ugovori_OPULJP[[#This Row],[STOPA NACIONALNOG SUFINANCIRANJA %]]</f>
        <v>436136.98350000003</v>
      </c>
      <c r="Q3254" s="101">
        <v>2907579.89</v>
      </c>
      <c r="R3254" s="27">
        <v>0</v>
      </c>
      <c r="S3254" s="27">
        <v>0</v>
      </c>
      <c r="T3254" s="101">
        <f>Ugovori_OPULJP[[#This Row],[Bespovratna sredstva - Ukupno (EU+Nac) HRK
= Ukupna ugovorena vrijednost bespovratnih sredstava]]+Ugovori_OPULJP[[#This Row],[Javni doprinos korisnika - HRK]]+Ugovori_OPULJP[[#This Row],[Privatni doprinos korisnika - HRK]]</f>
        <v>2907579.89</v>
      </c>
      <c r="U3254" s="44" t="s">
        <v>10098</v>
      </c>
      <c r="V3254" s="44" t="s">
        <v>710</v>
      </c>
      <c r="W3254" s="45" t="s">
        <v>11378</v>
      </c>
      <c r="X3254" s="31" t="s">
        <v>10100</v>
      </c>
      <c r="Y3254" s="11"/>
    </row>
    <row r="3255" spans="1:25" ht="66.75" customHeight="1" x14ac:dyDescent="0.2">
      <c r="A3255" s="131" t="s">
        <v>11379</v>
      </c>
      <c r="B3255" s="24" t="s">
        <v>9914</v>
      </c>
      <c r="C3255" s="21" t="s">
        <v>10095</v>
      </c>
      <c r="D3255" s="21" t="s">
        <v>11202</v>
      </c>
      <c r="E3255" s="44" t="s">
        <v>74</v>
      </c>
      <c r="F3255" s="116" t="s">
        <v>11380</v>
      </c>
      <c r="G3255" s="116" t="s">
        <v>11381</v>
      </c>
      <c r="H3255" s="120">
        <v>44560</v>
      </c>
      <c r="I3255" s="120">
        <v>45290</v>
      </c>
      <c r="J3255" s="120" t="str">
        <f ca="1">IF(Ugovori_OPULJP[[#This Row],[DATUM ZAVRŠETKA OPERACIJE]]&lt;TODAY(),"završen","u provedbi")</f>
        <v>u provedbi</v>
      </c>
      <c r="K3255" s="121" t="s">
        <v>11382</v>
      </c>
      <c r="L3255" s="22" t="s">
        <v>31</v>
      </c>
      <c r="M3255" s="65" t="s">
        <v>3052</v>
      </c>
      <c r="N3255" s="102">
        <v>0.15</v>
      </c>
      <c r="O3255" s="103">
        <f>Ugovori_OPULJP[[#This Row],[Bespovratna sredstva - Ukupno (EU+Nac) HRK
= Ukupna ugovorena vrijednost bespovratnih sredstava]]*Ugovori_OPULJP[[#This Row],[EU STOPA SUFINANCIRANJA %
EU CO-FINANCING RATE %]]</f>
        <v>1224601.4515</v>
      </c>
      <c r="P3255" s="103">
        <f>Ugovori_OPULJP[[#This Row],[Bespovratna sredstva - Ukupno (EU+Nac) HRK
= Ukupna ugovorena vrijednost bespovratnih sredstava]]*Ugovori_OPULJP[[#This Row],[STOPA NACIONALNOG SUFINANCIRANJA %]]</f>
        <v>216106.1385</v>
      </c>
      <c r="Q3255" s="101">
        <v>1440707.59</v>
      </c>
      <c r="R3255" s="27">
        <v>0</v>
      </c>
      <c r="S3255" s="27">
        <v>0</v>
      </c>
      <c r="T3255" s="101">
        <f>Ugovori_OPULJP[[#This Row],[Bespovratna sredstva - Ukupno (EU+Nac) HRK
= Ukupna ugovorena vrijednost bespovratnih sredstava]]+Ugovori_OPULJP[[#This Row],[Javni doprinos korisnika - HRK]]+Ugovori_OPULJP[[#This Row],[Privatni doprinos korisnika - HRK]]</f>
        <v>1440707.59</v>
      </c>
      <c r="U3255" s="44" t="s">
        <v>10098</v>
      </c>
      <c r="V3255" s="44" t="s">
        <v>710</v>
      </c>
      <c r="W3255" s="124" t="s">
        <v>11383</v>
      </c>
      <c r="X3255" s="31" t="s">
        <v>10100</v>
      </c>
      <c r="Y3255" s="11"/>
    </row>
    <row r="3256" spans="1:25" ht="66.75" customHeight="1" x14ac:dyDescent="0.2">
      <c r="A3256" s="131" t="s">
        <v>11384</v>
      </c>
      <c r="B3256" s="122" t="s">
        <v>9914</v>
      </c>
      <c r="C3256" s="21" t="s">
        <v>10095</v>
      </c>
      <c r="D3256" s="115" t="s">
        <v>11202</v>
      </c>
      <c r="E3256" s="44" t="s">
        <v>74</v>
      </c>
      <c r="F3256" s="116" t="s">
        <v>11385</v>
      </c>
      <c r="G3256" s="116" t="s">
        <v>11386</v>
      </c>
      <c r="H3256" s="120">
        <v>44560</v>
      </c>
      <c r="I3256" s="120">
        <v>45290</v>
      </c>
      <c r="J3256" s="120" t="str">
        <f ca="1">IF(Ugovori_OPULJP[[#This Row],[DATUM ZAVRŠETKA OPERACIJE]]&lt;TODAY(),"završen","u provedbi")</f>
        <v>u provedbi</v>
      </c>
      <c r="K3256" s="121" t="s">
        <v>11387</v>
      </c>
      <c r="L3256" s="22" t="s">
        <v>31</v>
      </c>
      <c r="M3256" s="65" t="s">
        <v>3052</v>
      </c>
      <c r="N3256" s="102">
        <v>0.15</v>
      </c>
      <c r="O3256" s="103">
        <f>Ugovori_OPULJP[[#This Row],[Bespovratna sredstva - Ukupno (EU+Nac) HRK
= Ukupna ugovorena vrijednost bespovratnih sredstava]]*Ugovori_OPULJP[[#This Row],[EU STOPA SUFINANCIRANJA %
EU CO-FINANCING RATE %]]</f>
        <v>1453473.3015000001</v>
      </c>
      <c r="P3256" s="103">
        <f>Ugovori_OPULJP[[#This Row],[Bespovratna sredstva - Ukupno (EU+Nac) HRK
= Ukupna ugovorena vrijednost bespovratnih sredstava]]*Ugovori_OPULJP[[#This Row],[STOPA NACIONALNOG SUFINANCIRANJA %]]</f>
        <v>256495.2885</v>
      </c>
      <c r="Q3256" s="101">
        <v>1709968.59</v>
      </c>
      <c r="R3256" s="103">
        <v>0</v>
      </c>
      <c r="S3256" s="103">
        <v>0</v>
      </c>
      <c r="T3256" s="101">
        <f>Ugovori_OPULJP[[#This Row],[Bespovratna sredstva - Ukupno (EU+Nac) HRK
= Ukupna ugovorena vrijednost bespovratnih sredstava]]+Ugovori_OPULJP[[#This Row],[Javni doprinos korisnika - HRK]]+Ugovori_OPULJP[[#This Row],[Privatni doprinos korisnika - HRK]]</f>
        <v>1709968.59</v>
      </c>
      <c r="U3256" s="327" t="s">
        <v>10098</v>
      </c>
      <c r="V3256" s="327" t="s">
        <v>710</v>
      </c>
      <c r="W3256" s="124" t="s">
        <v>11388</v>
      </c>
      <c r="X3256" s="31" t="s">
        <v>10100</v>
      </c>
      <c r="Y3256" s="11"/>
    </row>
    <row r="3257" spans="1:25" ht="66.75" customHeight="1" x14ac:dyDescent="0.2">
      <c r="A3257" s="131" t="s">
        <v>11389</v>
      </c>
      <c r="B3257" s="122" t="s">
        <v>9914</v>
      </c>
      <c r="C3257" s="115" t="s">
        <v>10095</v>
      </c>
      <c r="D3257" s="115" t="s">
        <v>11202</v>
      </c>
      <c r="E3257" s="327" t="s">
        <v>74</v>
      </c>
      <c r="F3257" s="116" t="s">
        <v>11390</v>
      </c>
      <c r="G3257" s="23" t="s">
        <v>11391</v>
      </c>
      <c r="H3257" s="120">
        <v>44560</v>
      </c>
      <c r="I3257" s="120">
        <v>45290</v>
      </c>
      <c r="J3257" s="120" t="str">
        <f ca="1">IF(Ugovori_OPULJP[[#This Row],[DATUM ZAVRŠETKA OPERACIJE]]&lt;TODAY(),"završen","u provedbi")</f>
        <v>u provedbi</v>
      </c>
      <c r="K3257" s="121" t="s">
        <v>11392</v>
      </c>
      <c r="L3257" s="22" t="s">
        <v>198</v>
      </c>
      <c r="M3257" s="65" t="s">
        <v>3052</v>
      </c>
      <c r="N3257" s="102">
        <v>0.15</v>
      </c>
      <c r="O3257" s="103">
        <f>Ugovori_OPULJP[[#This Row],[Bespovratna sredstva - Ukupno (EU+Nac) HRK
= Ukupna ugovorena vrijednost bespovratnih sredstava]]*Ugovori_OPULJP[[#This Row],[EU STOPA SUFINANCIRANJA %
EU CO-FINANCING RATE %]]</f>
        <v>2168288.1540000001</v>
      </c>
      <c r="P3257" s="103">
        <f>Ugovori_OPULJP[[#This Row],[Bespovratna sredstva - Ukupno (EU+Nac) HRK
= Ukupna ugovorena vrijednost bespovratnih sredstava]]*Ugovori_OPULJP[[#This Row],[STOPA NACIONALNOG SUFINANCIRANJA %]]</f>
        <v>382639.08600000001</v>
      </c>
      <c r="Q3257" s="101">
        <v>2550927.2400000002</v>
      </c>
      <c r="R3257" s="103">
        <v>0</v>
      </c>
      <c r="S3257" s="103">
        <v>0</v>
      </c>
      <c r="T3257" s="101">
        <f>Ugovori_OPULJP[[#This Row],[Bespovratna sredstva - Ukupno (EU+Nac) HRK
= Ukupna ugovorena vrijednost bespovratnih sredstava]]+Ugovori_OPULJP[[#This Row],[Javni doprinos korisnika - HRK]]+Ugovori_OPULJP[[#This Row],[Privatni doprinos korisnika - HRK]]</f>
        <v>2550927.2400000002</v>
      </c>
      <c r="U3257" s="327" t="s">
        <v>10098</v>
      </c>
      <c r="V3257" s="327" t="s">
        <v>710</v>
      </c>
      <c r="W3257" s="124" t="s">
        <v>11393</v>
      </c>
      <c r="X3257" s="31" t="s">
        <v>10100</v>
      </c>
      <c r="Y3257" s="11"/>
    </row>
    <row r="3258" spans="1:25" ht="66.75" customHeight="1" x14ac:dyDescent="0.2">
      <c r="A3258" s="131" t="s">
        <v>11394</v>
      </c>
      <c r="B3258" s="122" t="s">
        <v>9914</v>
      </c>
      <c r="C3258" s="115" t="s">
        <v>10095</v>
      </c>
      <c r="D3258" s="115" t="s">
        <v>11202</v>
      </c>
      <c r="E3258" s="327" t="s">
        <v>74</v>
      </c>
      <c r="F3258" s="116" t="s">
        <v>11395</v>
      </c>
      <c r="G3258" s="107" t="s">
        <v>6139</v>
      </c>
      <c r="H3258" s="120">
        <v>44560</v>
      </c>
      <c r="I3258" s="120">
        <v>45107</v>
      </c>
      <c r="J3258" s="120" t="str">
        <f ca="1">IF(Ugovori_OPULJP[[#This Row],[DATUM ZAVRŠETKA OPERACIJE]]&lt;TODAY(),"završen","u provedbi")</f>
        <v>u provedbi</v>
      </c>
      <c r="K3258" s="121" t="s">
        <v>11396</v>
      </c>
      <c r="L3258" s="22" t="s">
        <v>31</v>
      </c>
      <c r="M3258" s="65" t="s">
        <v>3052</v>
      </c>
      <c r="N3258" s="102">
        <v>0.15</v>
      </c>
      <c r="O3258" s="103">
        <f>Ugovori_OPULJP[[#This Row],[Bespovratna sredstva - Ukupno (EU+Nac) HRK
= Ukupna ugovorena vrijednost bespovratnih sredstava]]*Ugovori_OPULJP[[#This Row],[EU STOPA SUFINANCIRANJA %
EU CO-FINANCING RATE %]]</f>
        <v>1156015.929</v>
      </c>
      <c r="P3258" s="103">
        <f>Ugovori_OPULJP[[#This Row],[Bespovratna sredstva - Ukupno (EU+Nac) HRK
= Ukupna ugovorena vrijednost bespovratnih sredstava]]*Ugovori_OPULJP[[#This Row],[STOPA NACIONALNOG SUFINANCIRANJA %]]</f>
        <v>204002.81099999999</v>
      </c>
      <c r="Q3258" s="101">
        <v>1360018.74</v>
      </c>
      <c r="R3258" s="103">
        <v>0</v>
      </c>
      <c r="S3258" s="103">
        <v>0</v>
      </c>
      <c r="T3258" s="101">
        <f>Ugovori_OPULJP[[#This Row],[Bespovratna sredstva - Ukupno (EU+Nac) HRK
= Ukupna ugovorena vrijednost bespovratnih sredstava]]+Ugovori_OPULJP[[#This Row],[Javni doprinos korisnika - HRK]]+Ugovori_OPULJP[[#This Row],[Privatni doprinos korisnika - HRK]]</f>
        <v>1360018.74</v>
      </c>
      <c r="U3258" s="327" t="s">
        <v>10098</v>
      </c>
      <c r="V3258" s="327" t="s">
        <v>710</v>
      </c>
      <c r="W3258" s="124" t="s">
        <v>11397</v>
      </c>
      <c r="X3258" s="31" t="s">
        <v>10100</v>
      </c>
      <c r="Y3258" s="11"/>
    </row>
    <row r="3259" spans="1:25" ht="66.75" customHeight="1" x14ac:dyDescent="0.2">
      <c r="A3259" s="131" t="s">
        <v>11398</v>
      </c>
      <c r="B3259" s="122" t="s">
        <v>9914</v>
      </c>
      <c r="C3259" s="115" t="s">
        <v>10095</v>
      </c>
      <c r="D3259" s="115" t="s">
        <v>11202</v>
      </c>
      <c r="E3259" s="327" t="s">
        <v>74</v>
      </c>
      <c r="F3259" s="116" t="s">
        <v>11399</v>
      </c>
      <c r="G3259" s="116" t="s">
        <v>11400</v>
      </c>
      <c r="H3259" s="120">
        <v>44560</v>
      </c>
      <c r="I3259" s="120">
        <v>45290</v>
      </c>
      <c r="J3259" s="120" t="str">
        <f ca="1">IF(Ugovori_OPULJP[[#This Row],[DATUM ZAVRŠETKA OPERACIJE]]&lt;TODAY(),"završen","u provedbi")</f>
        <v>u provedbi</v>
      </c>
      <c r="K3259" s="121" t="s">
        <v>402</v>
      </c>
      <c r="L3259" s="18" t="s">
        <v>402</v>
      </c>
      <c r="M3259" s="65" t="s">
        <v>3052</v>
      </c>
      <c r="N3259" s="42">
        <v>0.15</v>
      </c>
      <c r="O3259" s="103">
        <f>Ugovori_OPULJP[[#This Row],[Bespovratna sredstva - Ukupno (EU+Nac) HRK
= Ukupna ugovorena vrijednost bespovratnih sredstava]]*Ugovori_OPULJP[[#This Row],[EU STOPA SUFINANCIRANJA %
EU CO-FINANCING RATE %]]</f>
        <v>2236225.6875</v>
      </c>
      <c r="P3259" s="103">
        <f>Ugovori_OPULJP[[#This Row],[Bespovratna sredstva - Ukupno (EU+Nac) HRK
= Ukupna ugovorena vrijednost bespovratnih sredstava]]*Ugovori_OPULJP[[#This Row],[STOPA NACIONALNOG SUFINANCIRANJA %]]</f>
        <v>394628.0625</v>
      </c>
      <c r="Q3259" s="101">
        <v>2630853.75</v>
      </c>
      <c r="R3259" s="103">
        <v>0</v>
      </c>
      <c r="S3259" s="103">
        <v>0</v>
      </c>
      <c r="T3259" s="101">
        <f>Ugovori_OPULJP[[#This Row],[Bespovratna sredstva - Ukupno (EU+Nac) HRK
= Ukupna ugovorena vrijednost bespovratnih sredstava]]+Ugovori_OPULJP[[#This Row],[Javni doprinos korisnika - HRK]]+Ugovori_OPULJP[[#This Row],[Privatni doprinos korisnika - HRK]]</f>
        <v>2630853.75</v>
      </c>
      <c r="U3259" s="327" t="s">
        <v>10098</v>
      </c>
      <c r="V3259" s="327" t="s">
        <v>710</v>
      </c>
      <c r="W3259" s="124" t="s">
        <v>11401</v>
      </c>
      <c r="X3259" s="31" t="s">
        <v>10100</v>
      </c>
      <c r="Y3259" s="11"/>
    </row>
    <row r="3260" spans="1:25" ht="66.75" customHeight="1" x14ac:dyDescent="0.2">
      <c r="A3260" s="131" t="s">
        <v>11402</v>
      </c>
      <c r="B3260" s="24" t="s">
        <v>9914</v>
      </c>
      <c r="C3260" s="21" t="s">
        <v>10095</v>
      </c>
      <c r="D3260" s="21" t="s">
        <v>11202</v>
      </c>
      <c r="E3260" s="44" t="s">
        <v>74</v>
      </c>
      <c r="F3260" s="116" t="s">
        <v>11403</v>
      </c>
      <c r="G3260" s="116" t="s">
        <v>11404</v>
      </c>
      <c r="H3260" s="120">
        <v>44560</v>
      </c>
      <c r="I3260" s="120">
        <v>45290</v>
      </c>
      <c r="J3260" s="120" t="str">
        <f ca="1">IF(Ugovori_OPULJP[[#This Row],[DATUM ZAVRŠETKA OPERACIJE]]&lt;TODAY(),"završen","u provedbi")</f>
        <v>u provedbi</v>
      </c>
      <c r="K3260" s="121" t="s">
        <v>7448</v>
      </c>
      <c r="L3260" s="22" t="s">
        <v>184</v>
      </c>
      <c r="M3260" s="134" t="s">
        <v>3052</v>
      </c>
      <c r="N3260" s="102">
        <v>0.15</v>
      </c>
      <c r="O3260" s="103">
        <f>Ugovori_OPULJP[[#This Row],[Bespovratna sredstva - Ukupno (EU+Nac) HRK
= Ukupna ugovorena vrijednost bespovratnih sredstava]]*Ugovori_OPULJP[[#This Row],[EU STOPA SUFINANCIRANJA %
EU CO-FINANCING RATE %]]</f>
        <v>2173217.253</v>
      </c>
      <c r="P3260" s="103">
        <f>Ugovori_OPULJP[[#This Row],[Bespovratna sredstva - Ukupno (EU+Nac) HRK
= Ukupna ugovorena vrijednost bespovratnih sredstava]]*Ugovori_OPULJP[[#This Row],[STOPA NACIONALNOG SUFINANCIRANJA %]]</f>
        <v>383508.92700000003</v>
      </c>
      <c r="Q3260" s="101">
        <v>2556726.1800000002</v>
      </c>
      <c r="R3260" s="103">
        <v>0</v>
      </c>
      <c r="S3260" s="103">
        <v>0</v>
      </c>
      <c r="T3260" s="101">
        <f>Ugovori_OPULJP[[#This Row],[Bespovratna sredstva - Ukupno (EU+Nac) HRK
= Ukupna ugovorena vrijednost bespovratnih sredstava]]+Ugovori_OPULJP[[#This Row],[Javni doprinos korisnika - HRK]]+Ugovori_OPULJP[[#This Row],[Privatni doprinos korisnika - HRK]]</f>
        <v>2556726.1800000002</v>
      </c>
      <c r="U3260" s="44" t="s">
        <v>10098</v>
      </c>
      <c r="V3260" s="44" t="s">
        <v>710</v>
      </c>
      <c r="W3260" s="115" t="s">
        <v>11405</v>
      </c>
      <c r="X3260" s="31" t="s">
        <v>10100</v>
      </c>
      <c r="Y3260" s="11"/>
    </row>
    <row r="3261" spans="1:25" ht="66.75" customHeight="1" x14ac:dyDescent="0.2">
      <c r="A3261" s="131" t="s">
        <v>11406</v>
      </c>
      <c r="B3261" s="24" t="s">
        <v>9914</v>
      </c>
      <c r="C3261" s="21" t="s">
        <v>10095</v>
      </c>
      <c r="D3261" s="21" t="s">
        <v>11202</v>
      </c>
      <c r="E3261" s="44" t="s">
        <v>74</v>
      </c>
      <c r="F3261" s="116" t="s">
        <v>11407</v>
      </c>
      <c r="G3261" s="116" t="s">
        <v>11408</v>
      </c>
      <c r="H3261" s="120">
        <v>44560</v>
      </c>
      <c r="I3261" s="120">
        <v>45229</v>
      </c>
      <c r="J3261" s="120" t="str">
        <f ca="1">IF(Ugovori_OPULJP[[#This Row],[DATUM ZAVRŠETKA OPERACIJE]]&lt;TODAY(),"završen","u provedbi")</f>
        <v>u provedbi</v>
      </c>
      <c r="K3261" s="121" t="s">
        <v>147</v>
      </c>
      <c r="L3261" s="18" t="s">
        <v>556</v>
      </c>
      <c r="M3261" s="134" t="s">
        <v>3052</v>
      </c>
      <c r="N3261" s="102">
        <v>0.15</v>
      </c>
      <c r="O3261" s="103">
        <f>Ugovori_OPULJP[[#This Row],[Bespovratna sredstva - Ukupno (EU+Nac) HRK
= Ukupna ugovorena vrijednost bespovratnih sredstava]]*Ugovori_OPULJP[[#This Row],[EU STOPA SUFINANCIRANJA %
EU CO-FINANCING RATE %]]</f>
        <v>2475542.227</v>
      </c>
      <c r="P3261" s="103">
        <f>Ugovori_OPULJP[[#This Row],[Bespovratna sredstva - Ukupno (EU+Nac) HRK
= Ukupna ugovorena vrijednost bespovratnih sredstava]]*Ugovori_OPULJP[[#This Row],[STOPA NACIONALNOG SUFINANCIRANJA %]]</f>
        <v>436860.39299999998</v>
      </c>
      <c r="Q3261" s="101">
        <v>2912402.62</v>
      </c>
      <c r="R3261" s="103">
        <v>0</v>
      </c>
      <c r="S3261" s="103">
        <v>0</v>
      </c>
      <c r="T3261" s="101">
        <f>Ugovori_OPULJP[[#This Row],[Bespovratna sredstva - Ukupno (EU+Nac) HRK
= Ukupna ugovorena vrijednost bespovratnih sredstava]]+Ugovori_OPULJP[[#This Row],[Javni doprinos korisnika - HRK]]+Ugovori_OPULJP[[#This Row],[Privatni doprinos korisnika - HRK]]</f>
        <v>2912402.62</v>
      </c>
      <c r="U3261" s="44" t="s">
        <v>10098</v>
      </c>
      <c r="V3261" s="44" t="s">
        <v>710</v>
      </c>
      <c r="W3261" s="115" t="s">
        <v>11409</v>
      </c>
      <c r="X3261" s="31" t="s">
        <v>10100</v>
      </c>
      <c r="Y3261" s="11"/>
    </row>
    <row r="3262" spans="1:25" ht="66.75" customHeight="1" x14ac:dyDescent="0.2">
      <c r="A3262" s="131" t="s">
        <v>11410</v>
      </c>
      <c r="B3262" s="24" t="s">
        <v>9914</v>
      </c>
      <c r="C3262" s="21" t="s">
        <v>10095</v>
      </c>
      <c r="D3262" s="21" t="s">
        <v>11202</v>
      </c>
      <c r="E3262" s="44" t="s">
        <v>74</v>
      </c>
      <c r="F3262" s="116" t="s">
        <v>11411</v>
      </c>
      <c r="G3262" s="116" t="s">
        <v>11412</v>
      </c>
      <c r="H3262" s="120">
        <v>44560</v>
      </c>
      <c r="I3262" s="120">
        <v>45290</v>
      </c>
      <c r="J3262" s="120" t="str">
        <f ca="1">IF(Ugovori_OPULJP[[#This Row],[DATUM ZAVRŠETKA OPERACIJE]]&lt;TODAY(),"završen","u provedbi")</f>
        <v>u provedbi</v>
      </c>
      <c r="K3262" s="121" t="s">
        <v>30</v>
      </c>
      <c r="L3262" s="22" t="s">
        <v>31</v>
      </c>
      <c r="M3262" s="134" t="s">
        <v>3052</v>
      </c>
      <c r="N3262" s="102">
        <v>0.15</v>
      </c>
      <c r="O3262" s="103">
        <f>Ugovori_OPULJP[[#This Row],[Bespovratna sredstva - Ukupno (EU+Nac) HRK
= Ukupna ugovorena vrijednost bespovratnih sredstava]]*Ugovori_OPULJP[[#This Row],[EU STOPA SUFINANCIRANJA %
EU CO-FINANCING RATE %]]</f>
        <v>2417747.1399999997</v>
      </c>
      <c r="P3262" s="103">
        <f>Ugovori_OPULJP[[#This Row],[Bespovratna sredstva - Ukupno (EU+Nac) HRK
= Ukupna ugovorena vrijednost bespovratnih sredstava]]*Ugovori_OPULJP[[#This Row],[STOPA NACIONALNOG SUFINANCIRANJA %]]</f>
        <v>426661.25999999995</v>
      </c>
      <c r="Q3262" s="101">
        <v>2844408.4</v>
      </c>
      <c r="R3262" s="103">
        <v>0</v>
      </c>
      <c r="S3262" s="103">
        <v>0</v>
      </c>
      <c r="T3262" s="101">
        <f>Ugovori_OPULJP[[#This Row],[Bespovratna sredstva - Ukupno (EU+Nac) HRK
= Ukupna ugovorena vrijednost bespovratnih sredstava]]+Ugovori_OPULJP[[#This Row],[Javni doprinos korisnika - HRK]]+Ugovori_OPULJP[[#This Row],[Privatni doprinos korisnika - HRK]]</f>
        <v>2844408.4</v>
      </c>
      <c r="U3262" s="44" t="s">
        <v>10098</v>
      </c>
      <c r="V3262" s="44" t="s">
        <v>710</v>
      </c>
      <c r="W3262" s="115" t="s">
        <v>11413</v>
      </c>
      <c r="X3262" s="31" t="s">
        <v>10100</v>
      </c>
      <c r="Y3262" s="11"/>
    </row>
    <row r="3263" spans="1:25" ht="66.75" customHeight="1" x14ac:dyDescent="0.2">
      <c r="A3263" s="131" t="s">
        <v>11414</v>
      </c>
      <c r="B3263" s="24" t="s">
        <v>9914</v>
      </c>
      <c r="C3263" s="21" t="s">
        <v>10095</v>
      </c>
      <c r="D3263" s="56" t="s">
        <v>11415</v>
      </c>
      <c r="E3263" s="17" t="s">
        <v>74</v>
      </c>
      <c r="F3263" s="116" t="s">
        <v>11416</v>
      </c>
      <c r="G3263" s="116" t="s">
        <v>11417</v>
      </c>
      <c r="H3263" s="120">
        <v>44512</v>
      </c>
      <c r="I3263" s="120">
        <v>45058</v>
      </c>
      <c r="J3263" s="120" t="str">
        <f ca="1">IF(Ugovori_OPULJP[[#This Row],[DATUM ZAVRŠETKA OPERACIJE]]&lt;TODAY(),"završen","u provedbi")</f>
        <v>u provedbi</v>
      </c>
      <c r="K3263" s="121" t="s">
        <v>31</v>
      </c>
      <c r="L3263" s="43" t="s">
        <v>31</v>
      </c>
      <c r="M3263" s="102">
        <v>0.85</v>
      </c>
      <c r="N3263" s="102">
        <v>0.15</v>
      </c>
      <c r="O3263" s="103">
        <f>Ugovori_OPULJP[[#This Row],[Bespovratna sredstva - Ukupno (EU+Nac) HRK
= Ukupna ugovorena vrijednost bespovratnih sredstava]]*Ugovori_OPULJP[[#This Row],[EU STOPA SUFINANCIRANJA %
EU CO-FINANCING RATE %]]</f>
        <v>420422.80099999998</v>
      </c>
      <c r="P3263" s="103">
        <f>Ugovori_OPULJP[[#This Row],[Bespovratna sredstva - Ukupno (EU+Nac) HRK
= Ukupna ugovorena vrijednost bespovratnih sredstava]]*Ugovori_OPULJP[[#This Row],[STOPA NACIONALNOG SUFINANCIRANJA %]]</f>
        <v>74192.258999999991</v>
      </c>
      <c r="Q3263" s="101">
        <v>494615.06</v>
      </c>
      <c r="R3263" s="27">
        <v>0</v>
      </c>
      <c r="S3263" s="27">
        <v>0</v>
      </c>
      <c r="T3263" s="101">
        <f>Ugovori_OPULJP[[#This Row],[Bespovratna sredstva - Ukupno (EU+Nac) HRK
= Ukupna ugovorena vrijednost bespovratnih sredstava]]+Ugovori_OPULJP[[#This Row],[Javni doprinos korisnika - HRK]]+Ugovori_OPULJP[[#This Row],[Privatni doprinos korisnika - HRK]]</f>
        <v>494615.06</v>
      </c>
      <c r="U3263" s="17" t="s">
        <v>10098</v>
      </c>
      <c r="V3263" s="17" t="s">
        <v>710</v>
      </c>
      <c r="W3263" s="115" t="s">
        <v>11418</v>
      </c>
      <c r="X3263" s="35" t="s">
        <v>10100</v>
      </c>
      <c r="Y3263" s="11"/>
    </row>
    <row r="3264" spans="1:25" ht="66.75" customHeight="1" x14ac:dyDescent="0.2">
      <c r="A3264" s="131" t="s">
        <v>12448</v>
      </c>
      <c r="B3264" s="193" t="s">
        <v>9914</v>
      </c>
      <c r="C3264" s="194" t="s">
        <v>10095</v>
      </c>
      <c r="D3264" s="56" t="s">
        <v>11415</v>
      </c>
      <c r="E3264" s="17" t="s">
        <v>74</v>
      </c>
      <c r="F3264" s="116" t="s">
        <v>12471</v>
      </c>
      <c r="G3264" s="116" t="s">
        <v>11918</v>
      </c>
      <c r="H3264" s="198">
        <v>44641</v>
      </c>
      <c r="I3264" s="198">
        <v>45190</v>
      </c>
      <c r="J3264" s="200" t="str">
        <f ca="1">IF(Ugovori_OPULJP[[#This Row],[DATUM ZAVRŠETKA OPERACIJE]]&lt;TODAY(),"završen","u provedbi")</f>
        <v>u provedbi</v>
      </c>
      <c r="K3264" s="203" t="s">
        <v>12477</v>
      </c>
      <c r="L3264" s="202" t="s">
        <v>31</v>
      </c>
      <c r="M3264" s="102">
        <v>0.85</v>
      </c>
      <c r="N3264" s="102">
        <v>0.15</v>
      </c>
      <c r="O3264" s="207">
        <f>Ugovori_OPULJP[[#This Row],[Bespovratna sredstva - Ukupno (EU+Nac) HRK
= Ukupna ugovorena vrijednost bespovratnih sredstava]]*Ugovori_OPULJP[[#This Row],[EU STOPA SUFINANCIRANJA %
EU CO-FINANCING RATE %]]</f>
        <v>424769.26749999996</v>
      </c>
      <c r="P3264" s="207">
        <f>Ugovori_OPULJP[[#This Row],[Bespovratna sredstva - Ukupno (EU+Nac) HRK
= Ukupna ugovorena vrijednost bespovratnih sredstava]]*Ugovori_OPULJP[[#This Row],[STOPA NACIONALNOG SUFINANCIRANJA %]]</f>
        <v>74959.282500000001</v>
      </c>
      <c r="Q3264" s="210">
        <v>499728.55</v>
      </c>
      <c r="R3264" s="103">
        <v>0</v>
      </c>
      <c r="S3264" s="103">
        <v>0</v>
      </c>
      <c r="T3264" s="210">
        <f>Ugovori_OPULJP[[#This Row],[Bespovratna sredstva - Ukupno (EU+Nac) HRK
= Ukupna ugovorena vrijednost bespovratnih sredstava]]+Ugovori_OPULJP[[#This Row],[Javni doprinos korisnika - HRK]]+Ugovori_OPULJP[[#This Row],[Privatni doprinos korisnika - HRK]]</f>
        <v>499728.55</v>
      </c>
      <c r="U3264" s="17" t="s">
        <v>10098</v>
      </c>
      <c r="V3264" s="17" t="s">
        <v>710</v>
      </c>
      <c r="W3264" s="286" t="s">
        <v>12496</v>
      </c>
      <c r="X3264" s="35" t="s">
        <v>10100</v>
      </c>
      <c r="Y3264" s="11"/>
    </row>
    <row r="3265" spans="1:25" ht="66.75" customHeight="1" x14ac:dyDescent="0.2">
      <c r="A3265" s="213" t="s">
        <v>12234</v>
      </c>
      <c r="B3265" s="166" t="s">
        <v>9914</v>
      </c>
      <c r="C3265" s="21" t="s">
        <v>10095</v>
      </c>
      <c r="D3265" s="56" t="s">
        <v>11415</v>
      </c>
      <c r="E3265" s="17" t="s">
        <v>74</v>
      </c>
      <c r="F3265" s="116" t="s">
        <v>12273</v>
      </c>
      <c r="G3265" s="116" t="s">
        <v>11910</v>
      </c>
      <c r="H3265" s="161">
        <v>44641</v>
      </c>
      <c r="I3265" s="161">
        <v>45190</v>
      </c>
      <c r="J3265" s="162" t="str">
        <f ca="1">IF(Ugovori_OPULJP[[#This Row],[DATUM ZAVRŠETKA OPERACIJE]]&lt;TODAY(),"završen","u provedbi")</f>
        <v>u provedbi</v>
      </c>
      <c r="K3265" s="117" t="s">
        <v>92</v>
      </c>
      <c r="L3265" s="43" t="s">
        <v>92</v>
      </c>
      <c r="M3265" s="102">
        <v>0.85</v>
      </c>
      <c r="N3265" s="102">
        <v>0.15</v>
      </c>
      <c r="O3265" s="164">
        <f>Ugovori_OPULJP[[#This Row],[Bespovratna sredstva - Ukupno (EU+Nac) HRK
= Ukupna ugovorena vrijednost bespovratnih sredstava]]*Ugovori_OPULJP[[#This Row],[EU STOPA SUFINANCIRANJA %
EU CO-FINANCING RATE %]]</f>
        <v>421508.2</v>
      </c>
      <c r="P3265" s="164">
        <f>Ugovori_OPULJP[[#This Row],[Bespovratna sredstva - Ukupno (EU+Nac) HRK
= Ukupna ugovorena vrijednost bespovratnih sredstava]]*Ugovori_OPULJP[[#This Row],[STOPA NACIONALNOG SUFINANCIRANJA %]]</f>
        <v>74383.8</v>
      </c>
      <c r="Q3265" s="165">
        <v>495892</v>
      </c>
      <c r="R3265" s="164">
        <v>0</v>
      </c>
      <c r="S3265" s="164">
        <v>0</v>
      </c>
      <c r="T3265" s="165">
        <f>Ugovori_OPULJP[[#This Row],[Bespovratna sredstva - Ukupno (EU+Nac) HRK
= Ukupna ugovorena vrijednost bespovratnih sredstava]]+Ugovori_OPULJP[[#This Row],[Javni doprinos korisnika - HRK]]+Ugovori_OPULJP[[#This Row],[Privatni doprinos korisnika - HRK]]</f>
        <v>495892</v>
      </c>
      <c r="U3265" s="17" t="s">
        <v>10098</v>
      </c>
      <c r="V3265" s="17" t="s">
        <v>710</v>
      </c>
      <c r="W3265" s="115" t="s">
        <v>12323</v>
      </c>
      <c r="X3265" s="35" t="s">
        <v>10100</v>
      </c>
      <c r="Y3265" s="11"/>
    </row>
    <row r="3266" spans="1:25" ht="66.75" customHeight="1" x14ac:dyDescent="0.2">
      <c r="A3266" s="131" t="s">
        <v>11419</v>
      </c>
      <c r="B3266" s="24" t="s">
        <v>9914</v>
      </c>
      <c r="C3266" s="21" t="s">
        <v>10095</v>
      </c>
      <c r="D3266" s="56" t="s">
        <v>11415</v>
      </c>
      <c r="E3266" s="17" t="s">
        <v>74</v>
      </c>
      <c r="F3266" s="116" t="s">
        <v>11420</v>
      </c>
      <c r="G3266" s="23" t="s">
        <v>11421</v>
      </c>
      <c r="H3266" s="120">
        <v>44512</v>
      </c>
      <c r="I3266" s="120">
        <v>45058</v>
      </c>
      <c r="J3266" s="120" t="str">
        <f ca="1">IF(Ugovori_OPULJP[[#This Row],[DATUM ZAVRŠETKA OPERACIJE]]&lt;TODAY(),"završen","u provedbi")</f>
        <v>u provedbi</v>
      </c>
      <c r="K3266" s="121" t="s">
        <v>31</v>
      </c>
      <c r="L3266" s="22" t="s">
        <v>31</v>
      </c>
      <c r="M3266" s="102">
        <v>0.85</v>
      </c>
      <c r="N3266" s="102">
        <v>0.15</v>
      </c>
      <c r="O3266" s="103">
        <f>Ugovori_OPULJP[[#This Row],[Bespovratna sredstva - Ukupno (EU+Nac) HRK
= Ukupna ugovorena vrijednost bespovratnih sredstava]]*Ugovori_OPULJP[[#This Row],[EU STOPA SUFINANCIRANJA %
EU CO-FINANCING RATE %]]</f>
        <v>413554.63949999999</v>
      </c>
      <c r="P3266" s="103">
        <f>Ugovori_OPULJP[[#This Row],[Bespovratna sredstva - Ukupno (EU+Nac) HRK
= Ukupna ugovorena vrijednost bespovratnih sredstava]]*Ugovori_OPULJP[[#This Row],[STOPA NACIONALNOG SUFINANCIRANJA %]]</f>
        <v>72980.230499999991</v>
      </c>
      <c r="Q3266" s="101">
        <v>486534.87</v>
      </c>
      <c r="R3266" s="103">
        <v>0</v>
      </c>
      <c r="S3266" s="103">
        <v>0</v>
      </c>
      <c r="T3266" s="101">
        <f>Ugovori_OPULJP[[#This Row],[Bespovratna sredstva - Ukupno (EU+Nac) HRK
= Ukupna ugovorena vrijednost bespovratnih sredstava]]+Ugovori_OPULJP[[#This Row],[Javni doprinos korisnika - HRK]]+Ugovori_OPULJP[[#This Row],[Privatni doprinos korisnika - HRK]]</f>
        <v>486534.87</v>
      </c>
      <c r="U3266" s="17" t="s">
        <v>10098</v>
      </c>
      <c r="V3266" s="17" t="s">
        <v>710</v>
      </c>
      <c r="W3266" s="115" t="s">
        <v>11422</v>
      </c>
      <c r="X3266" s="35" t="s">
        <v>10100</v>
      </c>
      <c r="Y3266" s="11"/>
    </row>
    <row r="3267" spans="1:25" ht="66.75" customHeight="1" x14ac:dyDescent="0.2">
      <c r="A3267" s="213" t="s">
        <v>12235</v>
      </c>
      <c r="B3267" s="166" t="s">
        <v>9914</v>
      </c>
      <c r="C3267" s="21" t="s">
        <v>10095</v>
      </c>
      <c r="D3267" s="56" t="s">
        <v>11415</v>
      </c>
      <c r="E3267" s="17" t="s">
        <v>74</v>
      </c>
      <c r="F3267" s="116" t="s">
        <v>12274</v>
      </c>
      <c r="G3267" s="116" t="s">
        <v>12306</v>
      </c>
      <c r="H3267" s="161">
        <v>44641</v>
      </c>
      <c r="I3267" s="161">
        <v>45190</v>
      </c>
      <c r="J3267" s="162" t="str">
        <f ca="1">IF(Ugovori_OPULJP[[#This Row],[DATUM ZAVRŠETKA OPERACIJE]]&lt;TODAY(),"završen","u provedbi")</f>
        <v>u provedbi</v>
      </c>
      <c r="K3267" s="117" t="s">
        <v>12357</v>
      </c>
      <c r="L3267" s="43" t="s">
        <v>92</v>
      </c>
      <c r="M3267" s="102">
        <v>0.85</v>
      </c>
      <c r="N3267" s="102">
        <v>0.15</v>
      </c>
      <c r="O3267" s="164">
        <f>Ugovori_OPULJP[[#This Row],[Bespovratna sredstva - Ukupno (EU+Nac) HRK
= Ukupna ugovorena vrijednost bespovratnih sredstava]]*Ugovori_OPULJP[[#This Row],[EU STOPA SUFINANCIRANJA %
EU CO-FINANCING RATE %]]</f>
        <v>353399.82500000001</v>
      </c>
      <c r="P3267" s="164">
        <f>Ugovori_OPULJP[[#This Row],[Bespovratna sredstva - Ukupno (EU+Nac) HRK
= Ukupna ugovorena vrijednost bespovratnih sredstava]]*Ugovori_OPULJP[[#This Row],[STOPA NACIONALNOG SUFINANCIRANJA %]]</f>
        <v>62364.674999999996</v>
      </c>
      <c r="Q3267" s="165">
        <v>415764.5</v>
      </c>
      <c r="R3267" s="164">
        <v>0</v>
      </c>
      <c r="S3267" s="164">
        <v>0</v>
      </c>
      <c r="T3267" s="165">
        <f>Ugovori_OPULJP[[#This Row],[Bespovratna sredstva - Ukupno (EU+Nac) HRK
= Ukupna ugovorena vrijednost bespovratnih sredstava]]+Ugovori_OPULJP[[#This Row],[Javni doprinos korisnika - HRK]]+Ugovori_OPULJP[[#This Row],[Privatni doprinos korisnika - HRK]]</f>
        <v>415764.5</v>
      </c>
      <c r="U3267" s="17" t="s">
        <v>10098</v>
      </c>
      <c r="V3267" s="17" t="s">
        <v>710</v>
      </c>
      <c r="W3267" s="115" t="s">
        <v>12324</v>
      </c>
      <c r="X3267" s="35" t="s">
        <v>10100</v>
      </c>
      <c r="Y3267" s="11"/>
    </row>
    <row r="3268" spans="1:25" ht="66.75" customHeight="1" x14ac:dyDescent="0.2">
      <c r="A3268" s="213" t="s">
        <v>12236</v>
      </c>
      <c r="B3268" s="166" t="s">
        <v>9914</v>
      </c>
      <c r="C3268" s="21" t="s">
        <v>10095</v>
      </c>
      <c r="D3268" s="56" t="s">
        <v>11415</v>
      </c>
      <c r="E3268" s="17" t="s">
        <v>74</v>
      </c>
      <c r="F3268" s="116" t="s">
        <v>12275</v>
      </c>
      <c r="G3268" s="116" t="s">
        <v>12307</v>
      </c>
      <c r="H3268" s="161">
        <v>44641</v>
      </c>
      <c r="I3268" s="161">
        <v>45037</v>
      </c>
      <c r="J3268" s="162" t="str">
        <f ca="1">IF(Ugovori_OPULJP[[#This Row],[DATUM ZAVRŠETKA OPERACIJE]]&lt;TODAY(),"završen","u provedbi")</f>
        <v>u provedbi</v>
      </c>
      <c r="K3268" s="117" t="s">
        <v>320</v>
      </c>
      <c r="L3268" s="43" t="s">
        <v>320</v>
      </c>
      <c r="M3268" s="102">
        <v>0.85</v>
      </c>
      <c r="N3268" s="102">
        <v>0.15</v>
      </c>
      <c r="O3268" s="164">
        <f>Ugovori_OPULJP[[#This Row],[Bespovratna sredstva - Ukupno (EU+Nac) HRK
= Ukupna ugovorena vrijednost bespovratnih sredstava]]*Ugovori_OPULJP[[#This Row],[EU STOPA SUFINANCIRANJA %
EU CO-FINANCING RATE %]]</f>
        <v>410681.16349999997</v>
      </c>
      <c r="P3268" s="164">
        <f>Ugovori_OPULJP[[#This Row],[Bespovratna sredstva - Ukupno (EU+Nac) HRK
= Ukupna ugovorena vrijednost bespovratnih sredstava]]*Ugovori_OPULJP[[#This Row],[STOPA NACIONALNOG SUFINANCIRANJA %]]</f>
        <v>72473.146500000003</v>
      </c>
      <c r="Q3268" s="165">
        <v>483154.31</v>
      </c>
      <c r="R3268" s="164">
        <v>0</v>
      </c>
      <c r="S3268" s="164">
        <v>0</v>
      </c>
      <c r="T3268" s="165">
        <f>Ugovori_OPULJP[[#This Row],[Bespovratna sredstva - Ukupno (EU+Nac) HRK
= Ukupna ugovorena vrijednost bespovratnih sredstava]]+Ugovori_OPULJP[[#This Row],[Javni doprinos korisnika - HRK]]+Ugovori_OPULJP[[#This Row],[Privatni doprinos korisnika - HRK]]</f>
        <v>483154.31</v>
      </c>
      <c r="U3268" s="17" t="s">
        <v>10098</v>
      </c>
      <c r="V3268" s="17" t="s">
        <v>710</v>
      </c>
      <c r="W3268" s="115" t="s">
        <v>12325</v>
      </c>
      <c r="X3268" s="35" t="s">
        <v>10100</v>
      </c>
      <c r="Y3268" s="11"/>
    </row>
    <row r="3269" spans="1:25" ht="66.75" customHeight="1" x14ac:dyDescent="0.2">
      <c r="A3269" s="213" t="s">
        <v>12231</v>
      </c>
      <c r="B3269" s="166" t="s">
        <v>9914</v>
      </c>
      <c r="C3269" s="21" t="s">
        <v>10095</v>
      </c>
      <c r="D3269" s="56" t="s">
        <v>11415</v>
      </c>
      <c r="E3269" s="17" t="s">
        <v>74</v>
      </c>
      <c r="F3269" s="116" t="s">
        <v>12276</v>
      </c>
      <c r="G3269" s="116" t="s">
        <v>12308</v>
      </c>
      <c r="H3269" s="161">
        <v>44641</v>
      </c>
      <c r="I3269" s="161">
        <v>45190</v>
      </c>
      <c r="J3269" s="162" t="str">
        <f ca="1">IF(Ugovori_OPULJP[[#This Row],[DATUM ZAVRŠETKA OPERACIJE]]&lt;TODAY(),"završen","u provedbi")</f>
        <v>u provedbi</v>
      </c>
      <c r="K3269" s="117" t="s">
        <v>12432</v>
      </c>
      <c r="L3269" s="43" t="s">
        <v>31</v>
      </c>
      <c r="M3269" s="102">
        <v>0.85</v>
      </c>
      <c r="N3269" s="102">
        <v>0.15</v>
      </c>
      <c r="O3269" s="164">
        <f>Ugovori_OPULJP[[#This Row],[Bespovratna sredstva - Ukupno (EU+Nac) HRK
= Ukupna ugovorena vrijednost bespovratnih sredstava]]*Ugovori_OPULJP[[#This Row],[EU STOPA SUFINANCIRANJA %
EU CO-FINANCING RATE %]]</f>
        <v>422279.45600000001</v>
      </c>
      <c r="P3269" s="164">
        <f>Ugovori_OPULJP[[#This Row],[Bespovratna sredstva - Ukupno (EU+Nac) HRK
= Ukupna ugovorena vrijednost bespovratnih sredstava]]*Ugovori_OPULJP[[#This Row],[STOPA NACIONALNOG SUFINANCIRANJA %]]</f>
        <v>74519.903999999995</v>
      </c>
      <c r="Q3269" s="165">
        <v>496799.36</v>
      </c>
      <c r="R3269" s="164">
        <v>0</v>
      </c>
      <c r="S3269" s="164">
        <v>0</v>
      </c>
      <c r="T3269" s="165">
        <f>Ugovori_OPULJP[[#This Row],[Bespovratna sredstva - Ukupno (EU+Nac) HRK
= Ukupna ugovorena vrijednost bespovratnih sredstava]]+Ugovori_OPULJP[[#This Row],[Javni doprinos korisnika - HRK]]+Ugovori_OPULJP[[#This Row],[Privatni doprinos korisnika - HRK]]</f>
        <v>496799.36</v>
      </c>
      <c r="U3269" s="17" t="s">
        <v>10098</v>
      </c>
      <c r="V3269" s="17" t="s">
        <v>710</v>
      </c>
      <c r="W3269" s="115" t="s">
        <v>12326</v>
      </c>
      <c r="X3269" s="35" t="s">
        <v>10100</v>
      </c>
      <c r="Y3269" s="11"/>
    </row>
    <row r="3270" spans="1:25" ht="66.75" customHeight="1" x14ac:dyDescent="0.2">
      <c r="A3270" s="213" t="s">
        <v>12237</v>
      </c>
      <c r="B3270" s="166" t="s">
        <v>9914</v>
      </c>
      <c r="C3270" s="21" t="s">
        <v>10095</v>
      </c>
      <c r="D3270" s="56" t="s">
        <v>11415</v>
      </c>
      <c r="E3270" s="17" t="s">
        <v>74</v>
      </c>
      <c r="F3270" s="116" t="s">
        <v>11415</v>
      </c>
      <c r="G3270" s="116" t="s">
        <v>6845</v>
      </c>
      <c r="H3270" s="161">
        <v>44641</v>
      </c>
      <c r="I3270" s="161">
        <v>45190</v>
      </c>
      <c r="J3270" s="162" t="str">
        <f ca="1">IF(Ugovori_OPULJP[[#This Row],[DATUM ZAVRŠETKA OPERACIJE]]&lt;TODAY(),"završen","u provedbi")</f>
        <v>u provedbi</v>
      </c>
      <c r="K3270" s="117" t="s">
        <v>30</v>
      </c>
      <c r="L3270" s="43" t="s">
        <v>31</v>
      </c>
      <c r="M3270" s="42">
        <v>0.85</v>
      </c>
      <c r="N3270" s="42">
        <v>0.15</v>
      </c>
      <c r="O3270" s="164">
        <f>Ugovori_OPULJP[[#This Row],[Bespovratna sredstva - Ukupno (EU+Nac) HRK
= Ukupna ugovorena vrijednost bespovratnih sredstava]]*Ugovori_OPULJP[[#This Row],[EU STOPA SUFINANCIRANJA %
EU CO-FINANCING RATE %]]</f>
        <v>378194.65649999998</v>
      </c>
      <c r="P3270" s="164">
        <f>Ugovori_OPULJP[[#This Row],[Bespovratna sredstva - Ukupno (EU+Nac) HRK
= Ukupna ugovorena vrijednost bespovratnih sredstava]]*Ugovori_OPULJP[[#This Row],[STOPA NACIONALNOG SUFINANCIRANJA %]]</f>
        <v>66740.233500000002</v>
      </c>
      <c r="Q3270" s="165">
        <v>444934.89</v>
      </c>
      <c r="R3270" s="164">
        <v>0</v>
      </c>
      <c r="S3270" s="164">
        <v>0</v>
      </c>
      <c r="T3270" s="165">
        <f>Ugovori_OPULJP[[#This Row],[Bespovratna sredstva - Ukupno (EU+Nac) HRK
= Ukupna ugovorena vrijednost bespovratnih sredstava]]+Ugovori_OPULJP[[#This Row],[Javni doprinos korisnika - HRK]]+Ugovori_OPULJP[[#This Row],[Privatni doprinos korisnika - HRK]]</f>
        <v>444934.89</v>
      </c>
      <c r="U3270" s="17" t="s">
        <v>10098</v>
      </c>
      <c r="V3270" s="17" t="s">
        <v>710</v>
      </c>
      <c r="W3270" s="115" t="s">
        <v>11693</v>
      </c>
      <c r="X3270" s="35" t="s">
        <v>10100</v>
      </c>
      <c r="Y3270" s="11"/>
    </row>
    <row r="3271" spans="1:25" ht="66.75" customHeight="1" x14ac:dyDescent="0.2">
      <c r="A3271" s="131" t="s">
        <v>11423</v>
      </c>
      <c r="B3271" s="24" t="s">
        <v>9914</v>
      </c>
      <c r="C3271" s="21" t="s">
        <v>10095</v>
      </c>
      <c r="D3271" s="56" t="s">
        <v>11415</v>
      </c>
      <c r="E3271" s="17" t="s">
        <v>74</v>
      </c>
      <c r="F3271" s="116" t="s">
        <v>11424</v>
      </c>
      <c r="G3271" s="116" t="s">
        <v>11425</v>
      </c>
      <c r="H3271" s="120">
        <v>44559</v>
      </c>
      <c r="I3271" s="120">
        <v>45014</v>
      </c>
      <c r="J3271" s="120" t="str">
        <f ca="1">IF(Ugovori_OPULJP[[#This Row],[DATUM ZAVRŠETKA OPERACIJE]]&lt;TODAY(),"završen","u provedbi")</f>
        <v>u provedbi</v>
      </c>
      <c r="K3271" s="121" t="s">
        <v>97</v>
      </c>
      <c r="L3271" s="22" t="s">
        <v>97</v>
      </c>
      <c r="M3271" s="134" t="s">
        <v>3052</v>
      </c>
      <c r="N3271" s="102">
        <v>0.15</v>
      </c>
      <c r="O3271" s="103">
        <f>Ugovori_OPULJP[[#This Row],[Bespovratna sredstva - Ukupno (EU+Nac) HRK
= Ukupna ugovorena vrijednost bespovratnih sredstava]]*Ugovori_OPULJP[[#This Row],[EU STOPA SUFINANCIRANJA %
EU CO-FINANCING RATE %]]</f>
        <v>371393.82349999994</v>
      </c>
      <c r="P3271" s="103">
        <f>Ugovori_OPULJP[[#This Row],[Bespovratna sredstva - Ukupno (EU+Nac) HRK
= Ukupna ugovorena vrijednost bespovratnih sredstava]]*Ugovori_OPULJP[[#This Row],[STOPA NACIONALNOG SUFINANCIRANJA %]]</f>
        <v>65540.08649999999</v>
      </c>
      <c r="Q3271" s="101">
        <v>436933.91</v>
      </c>
      <c r="R3271" s="103">
        <v>0</v>
      </c>
      <c r="S3271" s="103">
        <v>0</v>
      </c>
      <c r="T3271" s="101">
        <f>Ugovori_OPULJP[[#This Row],[Bespovratna sredstva - Ukupno (EU+Nac) HRK
= Ukupna ugovorena vrijednost bespovratnih sredstava]]+Ugovori_OPULJP[[#This Row],[Javni doprinos korisnika - HRK]]+Ugovori_OPULJP[[#This Row],[Privatni doprinos korisnika - HRK]]</f>
        <v>436933.91</v>
      </c>
      <c r="U3271" s="44" t="s">
        <v>10098</v>
      </c>
      <c r="V3271" s="44" t="s">
        <v>710</v>
      </c>
      <c r="W3271" s="115" t="s">
        <v>11426</v>
      </c>
      <c r="X3271" s="31" t="s">
        <v>10100</v>
      </c>
      <c r="Y3271" s="11"/>
    </row>
    <row r="3272" spans="1:25" ht="66.75" customHeight="1" x14ac:dyDescent="0.2">
      <c r="A3272" s="130" t="s">
        <v>11427</v>
      </c>
      <c r="B3272" s="24" t="s">
        <v>9914</v>
      </c>
      <c r="C3272" s="21" t="s">
        <v>10095</v>
      </c>
      <c r="D3272" s="56" t="s">
        <v>11415</v>
      </c>
      <c r="E3272" s="17" t="s">
        <v>74</v>
      </c>
      <c r="F3272" s="116" t="s">
        <v>11428</v>
      </c>
      <c r="G3272" s="116" t="s">
        <v>11429</v>
      </c>
      <c r="H3272" s="120">
        <v>44530</v>
      </c>
      <c r="I3272" s="120">
        <v>45076</v>
      </c>
      <c r="J3272" s="120" t="str">
        <f ca="1">IF(Ugovori_OPULJP[[#This Row],[DATUM ZAVRŠETKA OPERACIJE]]&lt;TODAY(),"završen","u provedbi")</f>
        <v>u provedbi</v>
      </c>
      <c r="K3272" s="121" t="s">
        <v>6823</v>
      </c>
      <c r="L3272" s="18" t="s">
        <v>248</v>
      </c>
      <c r="M3272" s="134" t="s">
        <v>3052</v>
      </c>
      <c r="N3272" s="102">
        <v>0.15</v>
      </c>
      <c r="O3272" s="103">
        <f>Ugovori_OPULJP[[#This Row],[Bespovratna sredstva - Ukupno (EU+Nac) HRK
= Ukupna ugovorena vrijednost bespovratnih sredstava]]*Ugovori_OPULJP[[#This Row],[EU STOPA SUFINANCIRANJA %
EU CO-FINANCING RATE %]]</f>
        <v>415486.51099999994</v>
      </c>
      <c r="P3272" s="103">
        <f>Ugovori_OPULJP[[#This Row],[Bespovratna sredstva - Ukupno (EU+Nac) HRK
= Ukupna ugovorena vrijednost bespovratnih sredstava]]*Ugovori_OPULJP[[#This Row],[STOPA NACIONALNOG SUFINANCIRANJA %]]</f>
        <v>73321.14899999999</v>
      </c>
      <c r="Q3272" s="101">
        <v>488807.66</v>
      </c>
      <c r="R3272" s="103">
        <v>0</v>
      </c>
      <c r="S3272" s="103">
        <v>0</v>
      </c>
      <c r="T3272" s="101">
        <f>Ugovori_OPULJP[[#This Row],[Bespovratna sredstva - Ukupno (EU+Nac) HRK
= Ukupna ugovorena vrijednost bespovratnih sredstava]]+Ugovori_OPULJP[[#This Row],[Javni doprinos korisnika - HRK]]+Ugovori_OPULJP[[#This Row],[Privatni doprinos korisnika - HRK]]</f>
        <v>488807.66</v>
      </c>
      <c r="U3272" s="17" t="s">
        <v>10098</v>
      </c>
      <c r="V3272" s="17" t="s">
        <v>710</v>
      </c>
      <c r="W3272" s="115" t="s">
        <v>11430</v>
      </c>
      <c r="X3272" s="35" t="s">
        <v>10100</v>
      </c>
      <c r="Y3272" s="11"/>
    </row>
    <row r="3273" spans="1:25" ht="66.75" customHeight="1" x14ac:dyDescent="0.2">
      <c r="A3273" s="131" t="s">
        <v>11431</v>
      </c>
      <c r="B3273" s="24" t="s">
        <v>9914</v>
      </c>
      <c r="C3273" s="21" t="s">
        <v>10095</v>
      </c>
      <c r="D3273" s="56" t="s">
        <v>11415</v>
      </c>
      <c r="E3273" s="17" t="s">
        <v>74</v>
      </c>
      <c r="F3273" s="116" t="s">
        <v>11432</v>
      </c>
      <c r="G3273" s="116" t="s">
        <v>11433</v>
      </c>
      <c r="H3273" s="120">
        <v>44523</v>
      </c>
      <c r="I3273" s="120">
        <v>45069</v>
      </c>
      <c r="J3273" s="120" t="str">
        <f ca="1">IF(Ugovori_OPULJP[[#This Row],[DATUM ZAVRŠETKA OPERACIJE]]&lt;TODAY(),"završen","u provedbi")</f>
        <v>u provedbi</v>
      </c>
      <c r="K3273" s="121" t="s">
        <v>209</v>
      </c>
      <c r="L3273" s="18" t="s">
        <v>209</v>
      </c>
      <c r="M3273" s="134" t="s">
        <v>3052</v>
      </c>
      <c r="N3273" s="102">
        <v>0.15</v>
      </c>
      <c r="O3273" s="103">
        <f>Ugovori_OPULJP[[#This Row],[Bespovratna sredstva - Ukupno (EU+Nac) HRK
= Ukupna ugovorena vrijednost bespovratnih sredstava]]*Ugovori_OPULJP[[#This Row],[EU STOPA SUFINANCIRANJA %
EU CO-FINANCING RATE %]]</f>
        <v>414796.78699999995</v>
      </c>
      <c r="P3273" s="103">
        <f>Ugovori_OPULJP[[#This Row],[Bespovratna sredstva - Ukupno (EU+Nac) HRK
= Ukupna ugovorena vrijednost bespovratnih sredstava]]*Ugovori_OPULJP[[#This Row],[STOPA NACIONALNOG SUFINANCIRANJA %]]</f>
        <v>73199.43299999999</v>
      </c>
      <c r="Q3273" s="101">
        <v>487996.22</v>
      </c>
      <c r="R3273" s="103">
        <v>0</v>
      </c>
      <c r="S3273" s="103">
        <v>0</v>
      </c>
      <c r="T3273" s="101">
        <f>Ugovori_OPULJP[[#This Row],[Bespovratna sredstva - Ukupno (EU+Nac) HRK
= Ukupna ugovorena vrijednost bespovratnih sredstava]]+Ugovori_OPULJP[[#This Row],[Javni doprinos korisnika - HRK]]+Ugovori_OPULJP[[#This Row],[Privatni doprinos korisnika - HRK]]</f>
        <v>487996.22</v>
      </c>
      <c r="U3273" s="17" t="s">
        <v>10098</v>
      </c>
      <c r="V3273" s="17" t="s">
        <v>710</v>
      </c>
      <c r="W3273" s="115" t="s">
        <v>11434</v>
      </c>
      <c r="X3273" s="35" t="s">
        <v>10100</v>
      </c>
      <c r="Y3273" s="11"/>
    </row>
    <row r="3274" spans="1:25" ht="66.75" customHeight="1" x14ac:dyDescent="0.2">
      <c r="A3274" s="213" t="s">
        <v>12238</v>
      </c>
      <c r="B3274" s="166" t="s">
        <v>9914</v>
      </c>
      <c r="C3274" s="21" t="s">
        <v>10095</v>
      </c>
      <c r="D3274" s="56" t="s">
        <v>11415</v>
      </c>
      <c r="E3274" s="17" t="s">
        <v>74</v>
      </c>
      <c r="F3274" s="116" t="s">
        <v>12277</v>
      </c>
      <c r="G3274" s="116" t="s">
        <v>1265</v>
      </c>
      <c r="H3274" s="161">
        <v>44641</v>
      </c>
      <c r="I3274" s="161">
        <v>45006</v>
      </c>
      <c r="J3274" s="162" t="str">
        <f ca="1">IF(Ugovori_OPULJP[[#This Row],[DATUM ZAVRŠETKA OPERACIJE]]&lt;TODAY(),"završen","u provedbi")</f>
        <v>u provedbi</v>
      </c>
      <c r="K3274" s="117" t="s">
        <v>12358</v>
      </c>
      <c r="L3274" s="43" t="s">
        <v>92</v>
      </c>
      <c r="M3274" s="42">
        <v>0.85</v>
      </c>
      <c r="N3274" s="42">
        <v>0.15</v>
      </c>
      <c r="O3274" s="164">
        <f>Ugovori_OPULJP[[#This Row],[Bespovratna sredstva - Ukupno (EU+Nac) HRK
= Ukupna ugovorena vrijednost bespovratnih sredstava]]*Ugovori_OPULJP[[#This Row],[EU STOPA SUFINANCIRANJA %
EU CO-FINANCING RATE %]]</f>
        <v>362904.89049999998</v>
      </c>
      <c r="P3274" s="164">
        <f>Ugovori_OPULJP[[#This Row],[Bespovratna sredstva - Ukupno (EU+Nac) HRK
= Ukupna ugovorena vrijednost bespovratnih sredstava]]*Ugovori_OPULJP[[#This Row],[STOPA NACIONALNOG SUFINANCIRANJA %]]</f>
        <v>64042.039499999999</v>
      </c>
      <c r="Q3274" s="165">
        <v>426946.93</v>
      </c>
      <c r="R3274" s="174">
        <v>0</v>
      </c>
      <c r="S3274" s="174">
        <v>0</v>
      </c>
      <c r="T3274" s="165">
        <f>Ugovori_OPULJP[[#This Row],[Bespovratna sredstva - Ukupno (EU+Nac) HRK
= Ukupna ugovorena vrijednost bespovratnih sredstava]]+Ugovori_OPULJP[[#This Row],[Javni doprinos korisnika - HRK]]+Ugovori_OPULJP[[#This Row],[Privatni doprinos korisnika - HRK]]</f>
        <v>426946.93</v>
      </c>
      <c r="U3274" s="17" t="s">
        <v>10098</v>
      </c>
      <c r="V3274" s="17" t="s">
        <v>710</v>
      </c>
      <c r="W3274" s="115" t="s">
        <v>12327</v>
      </c>
      <c r="X3274" s="35" t="s">
        <v>10100</v>
      </c>
      <c r="Y3274" s="11"/>
    </row>
    <row r="3275" spans="1:25" ht="66.75" customHeight="1" x14ac:dyDescent="0.2">
      <c r="A3275" s="213" t="s">
        <v>12239</v>
      </c>
      <c r="B3275" s="166" t="s">
        <v>9914</v>
      </c>
      <c r="C3275" s="21" t="s">
        <v>10095</v>
      </c>
      <c r="D3275" s="56" t="s">
        <v>11415</v>
      </c>
      <c r="E3275" s="17" t="s">
        <v>74</v>
      </c>
      <c r="F3275" s="116" t="s">
        <v>12278</v>
      </c>
      <c r="G3275" s="116" t="s">
        <v>12309</v>
      </c>
      <c r="H3275" s="161">
        <v>44641</v>
      </c>
      <c r="I3275" s="161">
        <v>45098</v>
      </c>
      <c r="J3275" s="162" t="str">
        <f ca="1">IF(Ugovori_OPULJP[[#This Row],[DATUM ZAVRŠETKA OPERACIJE]]&lt;TODAY(),"završen","u provedbi")</f>
        <v>u provedbi</v>
      </c>
      <c r="K3275" s="117" t="s">
        <v>12359</v>
      </c>
      <c r="L3275" s="43" t="s">
        <v>31</v>
      </c>
      <c r="M3275" s="102">
        <v>0.85</v>
      </c>
      <c r="N3275" s="102">
        <v>0.15</v>
      </c>
      <c r="O3275" s="164">
        <f>Ugovori_OPULJP[[#This Row],[Bespovratna sredstva - Ukupno (EU+Nac) HRK
= Ukupna ugovorena vrijednost bespovratnih sredstava]]*Ugovori_OPULJP[[#This Row],[EU STOPA SUFINANCIRANJA %
EU CO-FINANCING RATE %]]</f>
        <v>405994.32299999997</v>
      </c>
      <c r="P3275" s="164">
        <f>Ugovori_OPULJP[[#This Row],[Bespovratna sredstva - Ukupno (EU+Nac) HRK
= Ukupna ugovorena vrijednost bespovratnih sredstava]]*Ugovori_OPULJP[[#This Row],[STOPA NACIONALNOG SUFINANCIRANJA %]]</f>
        <v>71646.057000000001</v>
      </c>
      <c r="Q3275" s="165">
        <v>477640.38</v>
      </c>
      <c r="R3275" s="164">
        <v>0</v>
      </c>
      <c r="S3275" s="164">
        <v>0</v>
      </c>
      <c r="T3275" s="165">
        <f>Ugovori_OPULJP[[#This Row],[Bespovratna sredstva - Ukupno (EU+Nac) HRK
= Ukupna ugovorena vrijednost bespovratnih sredstava]]+Ugovori_OPULJP[[#This Row],[Javni doprinos korisnika - HRK]]+Ugovori_OPULJP[[#This Row],[Privatni doprinos korisnika - HRK]]</f>
        <v>477640.38</v>
      </c>
      <c r="U3275" s="17" t="s">
        <v>10098</v>
      </c>
      <c r="V3275" s="17" t="s">
        <v>710</v>
      </c>
      <c r="W3275" s="115" t="s">
        <v>12328</v>
      </c>
      <c r="X3275" s="35" t="s">
        <v>10100</v>
      </c>
      <c r="Y3275" s="11"/>
    </row>
    <row r="3276" spans="1:25" ht="66.75" customHeight="1" x14ac:dyDescent="0.2">
      <c r="A3276" s="353" t="s">
        <v>12999</v>
      </c>
      <c r="B3276" s="323" t="s">
        <v>9914</v>
      </c>
      <c r="C3276" s="21" t="s">
        <v>10095</v>
      </c>
      <c r="D3276" s="56" t="s">
        <v>11415</v>
      </c>
      <c r="E3276" s="17" t="s">
        <v>74</v>
      </c>
      <c r="F3276" s="116" t="s">
        <v>13040</v>
      </c>
      <c r="G3276" s="116" t="s">
        <v>12625</v>
      </c>
      <c r="H3276" s="296">
        <v>44735</v>
      </c>
      <c r="I3276" s="296">
        <v>45283</v>
      </c>
      <c r="J3276" s="298" t="str">
        <f ca="1">IF(Ugovori_OPULJP[[#This Row],[DATUM ZAVRŠETKA OPERACIJE]]&lt;TODAY(),"završen","u provedbi")</f>
        <v>u provedbi</v>
      </c>
      <c r="K3276" s="330" t="s">
        <v>556</v>
      </c>
      <c r="L3276" s="299" t="s">
        <v>556</v>
      </c>
      <c r="M3276" s="102">
        <v>0.85</v>
      </c>
      <c r="N3276" s="102">
        <v>0.15</v>
      </c>
      <c r="O3276" s="305">
        <f>Ugovori_OPULJP[[#This Row],[Bespovratna sredstva - Ukupno (EU+Nac) HRK
= Ukupna ugovorena vrijednost bespovratnih sredstava]]*Ugovori_OPULJP[[#This Row],[EU STOPA SUFINANCIRANJA %
EU CO-FINANCING RATE %]]</f>
        <v>389494.93050000002</v>
      </c>
      <c r="P3276" s="305">
        <f>Ugovori_OPULJP[[#This Row],[Bespovratna sredstva - Ukupno (EU+Nac) HRK
= Ukupna ugovorena vrijednost bespovratnih sredstava]]*Ugovori_OPULJP[[#This Row],[STOPA NACIONALNOG SUFINANCIRANJA %]]</f>
        <v>68734.3995</v>
      </c>
      <c r="Q3276" s="307">
        <v>458229.33</v>
      </c>
      <c r="R3276" s="103">
        <v>0</v>
      </c>
      <c r="S3276" s="103">
        <v>0</v>
      </c>
      <c r="T3276" s="307">
        <f>Ugovori_OPULJP[[#This Row],[Bespovratna sredstva - Ukupno (EU+Nac) HRK
= Ukupna ugovorena vrijednost bespovratnih sredstava]]+Ugovori_OPULJP[[#This Row],[Javni doprinos korisnika - HRK]]+Ugovori_OPULJP[[#This Row],[Privatni doprinos korisnika - HRK]]</f>
        <v>458229.33</v>
      </c>
      <c r="U3276" s="17" t="s">
        <v>10098</v>
      </c>
      <c r="V3276" s="17" t="s">
        <v>710</v>
      </c>
      <c r="W3276" s="331" t="s">
        <v>13068</v>
      </c>
      <c r="X3276" s="35" t="s">
        <v>10100</v>
      </c>
      <c r="Y3276" s="11"/>
    </row>
    <row r="3277" spans="1:25" ht="66.75" customHeight="1" x14ac:dyDescent="0.2">
      <c r="A3277" s="131" t="s">
        <v>11435</v>
      </c>
      <c r="B3277" s="24" t="s">
        <v>9914</v>
      </c>
      <c r="C3277" s="21" t="s">
        <v>10095</v>
      </c>
      <c r="D3277" s="56" t="s">
        <v>11415</v>
      </c>
      <c r="E3277" s="17" t="s">
        <v>74</v>
      </c>
      <c r="F3277" s="116" t="s">
        <v>11436</v>
      </c>
      <c r="G3277" s="116" t="s">
        <v>11437</v>
      </c>
      <c r="H3277" s="120">
        <v>44530</v>
      </c>
      <c r="I3277" s="120">
        <v>44985</v>
      </c>
      <c r="J3277" s="120" t="str">
        <f ca="1">IF(Ugovori_OPULJP[[#This Row],[DATUM ZAVRŠETKA OPERACIJE]]&lt;TODAY(),"završen","u provedbi")</f>
        <v>u provedbi</v>
      </c>
      <c r="K3277" s="121" t="s">
        <v>248</v>
      </c>
      <c r="L3277" s="18" t="s">
        <v>248</v>
      </c>
      <c r="M3277" s="134" t="s">
        <v>3052</v>
      </c>
      <c r="N3277" s="102">
        <v>0.15</v>
      </c>
      <c r="O3277" s="103">
        <f>Ugovori_OPULJP[[#This Row],[Bespovratna sredstva - Ukupno (EU+Nac) HRK
= Ukupna ugovorena vrijednost bespovratnih sredstava]]*Ugovori_OPULJP[[#This Row],[EU STOPA SUFINANCIRANJA %
EU CO-FINANCING RATE %]]</f>
        <v>382074.15850000002</v>
      </c>
      <c r="P3277" s="103">
        <f>Ugovori_OPULJP[[#This Row],[Bespovratna sredstva - Ukupno (EU+Nac) HRK
= Ukupna ugovorena vrijednost bespovratnih sredstava]]*Ugovori_OPULJP[[#This Row],[STOPA NACIONALNOG SUFINANCIRANJA %]]</f>
        <v>67424.851500000004</v>
      </c>
      <c r="Q3277" s="101">
        <v>449499.01</v>
      </c>
      <c r="R3277" s="103">
        <v>0</v>
      </c>
      <c r="S3277" s="103">
        <v>0</v>
      </c>
      <c r="T3277" s="101">
        <f>Ugovori_OPULJP[[#This Row],[Bespovratna sredstva - Ukupno (EU+Nac) HRK
= Ukupna ugovorena vrijednost bespovratnih sredstava]]+Ugovori_OPULJP[[#This Row],[Javni doprinos korisnika - HRK]]+Ugovori_OPULJP[[#This Row],[Privatni doprinos korisnika - HRK]]</f>
        <v>449499.01</v>
      </c>
      <c r="U3277" s="17" t="s">
        <v>10098</v>
      </c>
      <c r="V3277" s="17" t="s">
        <v>710</v>
      </c>
      <c r="W3277" s="115" t="s">
        <v>11438</v>
      </c>
      <c r="X3277" s="35" t="s">
        <v>10100</v>
      </c>
      <c r="Y3277" s="11"/>
    </row>
    <row r="3278" spans="1:25" ht="66.75" customHeight="1" x14ac:dyDescent="0.2">
      <c r="A3278" s="131" t="s">
        <v>11439</v>
      </c>
      <c r="B3278" s="24" t="s">
        <v>9914</v>
      </c>
      <c r="C3278" s="21" t="s">
        <v>10095</v>
      </c>
      <c r="D3278" s="56" t="s">
        <v>11415</v>
      </c>
      <c r="E3278" s="17" t="s">
        <v>74</v>
      </c>
      <c r="F3278" s="116" t="s">
        <v>11440</v>
      </c>
      <c r="G3278" s="116" t="s">
        <v>11441</v>
      </c>
      <c r="H3278" s="120">
        <v>44515</v>
      </c>
      <c r="I3278" s="120">
        <v>44880</v>
      </c>
      <c r="J3278" s="120" t="str">
        <f ca="1">IF(Ugovori_OPULJP[[#This Row],[DATUM ZAVRŠETKA OPERACIJE]]&lt;TODAY(),"završen","u provedbi")</f>
        <v>u provedbi</v>
      </c>
      <c r="K3278" s="117" t="s">
        <v>152</v>
      </c>
      <c r="L3278" s="43" t="s">
        <v>31</v>
      </c>
      <c r="M3278" s="102">
        <v>0.85</v>
      </c>
      <c r="N3278" s="102">
        <v>0.15</v>
      </c>
      <c r="O3278" s="103">
        <f>Ugovori_OPULJP[[#This Row],[Bespovratna sredstva - Ukupno (EU+Nac) HRK
= Ukupna ugovorena vrijednost bespovratnih sredstava]]*Ugovori_OPULJP[[#This Row],[EU STOPA SUFINANCIRANJA %
EU CO-FINANCING RATE %]]</f>
        <v>393528.75</v>
      </c>
      <c r="P3278" s="103">
        <f>Ugovori_OPULJP[[#This Row],[Bespovratna sredstva - Ukupno (EU+Nac) HRK
= Ukupna ugovorena vrijednost bespovratnih sredstava]]*Ugovori_OPULJP[[#This Row],[STOPA NACIONALNOG SUFINANCIRANJA %]]</f>
        <v>69446.25</v>
      </c>
      <c r="Q3278" s="101">
        <v>462975</v>
      </c>
      <c r="R3278" s="103">
        <v>0</v>
      </c>
      <c r="S3278" s="103">
        <v>0</v>
      </c>
      <c r="T3278" s="101">
        <f>Ugovori_OPULJP[[#This Row],[Bespovratna sredstva - Ukupno (EU+Nac) HRK
= Ukupna ugovorena vrijednost bespovratnih sredstava]]+Ugovori_OPULJP[[#This Row],[Javni doprinos korisnika - HRK]]+Ugovori_OPULJP[[#This Row],[Privatni doprinos korisnika - HRK]]</f>
        <v>462975</v>
      </c>
      <c r="U3278" s="17" t="s">
        <v>10098</v>
      </c>
      <c r="V3278" s="17" t="s">
        <v>710</v>
      </c>
      <c r="W3278" s="115" t="s">
        <v>11442</v>
      </c>
      <c r="X3278" s="35" t="s">
        <v>10100</v>
      </c>
      <c r="Y3278" s="11"/>
    </row>
    <row r="3279" spans="1:25" ht="66.75" customHeight="1" x14ac:dyDescent="0.2">
      <c r="A3279" s="344" t="s">
        <v>13000</v>
      </c>
      <c r="B3279" s="323" t="s">
        <v>9914</v>
      </c>
      <c r="C3279" s="21" t="s">
        <v>10095</v>
      </c>
      <c r="D3279" s="56" t="s">
        <v>11415</v>
      </c>
      <c r="E3279" s="17" t="s">
        <v>74</v>
      </c>
      <c r="F3279" s="116" t="s">
        <v>13041</v>
      </c>
      <c r="G3279" s="335" t="s">
        <v>11919</v>
      </c>
      <c r="H3279" s="296">
        <v>44735</v>
      </c>
      <c r="I3279" s="296">
        <v>45100</v>
      </c>
      <c r="J3279" s="298" t="str">
        <f ca="1">IF(Ugovori_OPULJP[[#This Row],[DATUM ZAVRŠETKA OPERACIJE]]&lt;TODAY(),"završen","u provedbi")</f>
        <v>u provedbi</v>
      </c>
      <c r="K3279" s="330" t="s">
        <v>556</v>
      </c>
      <c r="L3279" s="330" t="s">
        <v>556</v>
      </c>
      <c r="M3279" s="102">
        <v>0.85</v>
      </c>
      <c r="N3279" s="102">
        <v>0.15</v>
      </c>
      <c r="O3279" s="305">
        <f>Ugovori_OPULJP[[#This Row],[Bespovratna sredstva - Ukupno (EU+Nac) HRK
= Ukupna ugovorena vrijednost bespovratnih sredstava]]*Ugovori_OPULJP[[#This Row],[EU STOPA SUFINANCIRANJA %
EU CO-FINANCING RATE %]]</f>
        <v>351263.14600000001</v>
      </c>
      <c r="P3279" s="305">
        <f>Ugovori_OPULJP[[#This Row],[Bespovratna sredstva - Ukupno (EU+Nac) HRK
= Ukupna ugovorena vrijednost bespovratnih sredstava]]*Ugovori_OPULJP[[#This Row],[STOPA NACIONALNOG SUFINANCIRANJA %]]</f>
        <v>61987.614000000001</v>
      </c>
      <c r="Q3279" s="307">
        <v>413250.76</v>
      </c>
      <c r="R3279" s="27">
        <v>0</v>
      </c>
      <c r="S3279" s="27">
        <v>0</v>
      </c>
      <c r="T3279" s="307">
        <f>Ugovori_OPULJP[[#This Row],[Bespovratna sredstva - Ukupno (EU+Nac) HRK
= Ukupna ugovorena vrijednost bespovratnih sredstava]]+Ugovori_OPULJP[[#This Row],[Javni doprinos korisnika - HRK]]+Ugovori_OPULJP[[#This Row],[Privatni doprinos korisnika - HRK]]</f>
        <v>413250.76</v>
      </c>
      <c r="U3279" s="17" t="s">
        <v>10098</v>
      </c>
      <c r="V3279" s="17" t="s">
        <v>710</v>
      </c>
      <c r="W3279" s="318" t="s">
        <v>13069</v>
      </c>
      <c r="X3279" s="98" t="s">
        <v>10100</v>
      </c>
      <c r="Y3279" s="11"/>
    </row>
    <row r="3280" spans="1:25" ht="66.75" customHeight="1" x14ac:dyDescent="0.2">
      <c r="A3280" s="131" t="s">
        <v>11443</v>
      </c>
      <c r="B3280" s="24" t="s">
        <v>9914</v>
      </c>
      <c r="C3280" s="21" t="s">
        <v>10095</v>
      </c>
      <c r="D3280" s="56" t="s">
        <v>11415</v>
      </c>
      <c r="E3280" s="17" t="s">
        <v>74</v>
      </c>
      <c r="F3280" s="116" t="s">
        <v>11444</v>
      </c>
      <c r="G3280" s="116" t="s">
        <v>11445</v>
      </c>
      <c r="H3280" s="120">
        <v>44512</v>
      </c>
      <c r="I3280" s="120">
        <v>44877</v>
      </c>
      <c r="J3280" s="120" t="str">
        <f ca="1">IF(Ugovori_OPULJP[[#This Row],[DATUM ZAVRŠETKA OPERACIJE]]&lt;TODAY(),"završen","u provedbi")</f>
        <v>u provedbi</v>
      </c>
      <c r="K3280" s="121" t="s">
        <v>11446</v>
      </c>
      <c r="L3280" s="121" t="s">
        <v>77</v>
      </c>
      <c r="M3280" s="134" t="s">
        <v>3052</v>
      </c>
      <c r="N3280" s="102">
        <v>0.15</v>
      </c>
      <c r="O3280" s="103">
        <f>Ugovori_OPULJP[[#This Row],[Bespovratna sredstva - Ukupno (EU+Nac) HRK
= Ukupna ugovorena vrijednost bespovratnih sredstava]]*Ugovori_OPULJP[[#This Row],[EU STOPA SUFINANCIRANJA %
EU CO-FINANCING RATE %]]</f>
        <v>417206.69</v>
      </c>
      <c r="P3280" s="103">
        <f>Ugovori_OPULJP[[#This Row],[Bespovratna sredstva - Ukupno (EU+Nac) HRK
= Ukupna ugovorena vrijednost bespovratnih sredstava]]*Ugovori_OPULJP[[#This Row],[STOPA NACIONALNOG SUFINANCIRANJA %]]</f>
        <v>73624.710000000006</v>
      </c>
      <c r="Q3280" s="101">
        <v>490831.4</v>
      </c>
      <c r="R3280" s="103">
        <v>0</v>
      </c>
      <c r="S3280" s="103">
        <v>0</v>
      </c>
      <c r="T3280" s="101">
        <f>Ugovori_OPULJP[[#This Row],[Bespovratna sredstva - Ukupno (EU+Nac) HRK
= Ukupna ugovorena vrijednost bespovratnih sredstava]]+Ugovori_OPULJP[[#This Row],[Javni doprinos korisnika - HRK]]+Ugovori_OPULJP[[#This Row],[Privatni doprinos korisnika - HRK]]</f>
        <v>490831.4</v>
      </c>
      <c r="U3280" s="17" t="s">
        <v>10098</v>
      </c>
      <c r="V3280" s="17" t="s">
        <v>710</v>
      </c>
      <c r="W3280" s="124" t="s">
        <v>11447</v>
      </c>
      <c r="X3280" s="98" t="s">
        <v>10100</v>
      </c>
      <c r="Y3280" s="11"/>
    </row>
    <row r="3281" spans="1:25" ht="66.75" customHeight="1" x14ac:dyDescent="0.2">
      <c r="A3281" s="213" t="s">
        <v>12240</v>
      </c>
      <c r="B3281" s="166" t="s">
        <v>9914</v>
      </c>
      <c r="C3281" s="21" t="s">
        <v>10095</v>
      </c>
      <c r="D3281" s="56" t="s">
        <v>11415</v>
      </c>
      <c r="E3281" s="17" t="s">
        <v>74</v>
      </c>
      <c r="F3281" s="116" t="s">
        <v>12279</v>
      </c>
      <c r="G3281" s="116" t="s">
        <v>2599</v>
      </c>
      <c r="H3281" s="161">
        <v>44641</v>
      </c>
      <c r="I3281" s="161">
        <v>45190</v>
      </c>
      <c r="J3281" s="162" t="str">
        <f ca="1">IF(Ugovori_OPULJP[[#This Row],[DATUM ZAVRŠETKA OPERACIJE]]&lt;TODAY(),"završen","u provedbi")</f>
        <v>u provedbi</v>
      </c>
      <c r="K3281" s="117" t="s">
        <v>97</v>
      </c>
      <c r="L3281" s="43" t="s">
        <v>97</v>
      </c>
      <c r="M3281" s="102">
        <v>0.85</v>
      </c>
      <c r="N3281" s="102">
        <v>0.15</v>
      </c>
      <c r="O3281" s="164">
        <f>Ugovori_OPULJP[[#This Row],[Bespovratna sredstva - Ukupno (EU+Nac) HRK
= Ukupna ugovorena vrijednost bespovratnih sredstava]]*Ugovori_OPULJP[[#This Row],[EU STOPA SUFINANCIRANJA %
EU CO-FINANCING RATE %]]</f>
        <v>400622</v>
      </c>
      <c r="P3281" s="164">
        <f>Ugovori_OPULJP[[#This Row],[Bespovratna sredstva - Ukupno (EU+Nac) HRK
= Ukupna ugovorena vrijednost bespovratnih sredstava]]*Ugovori_OPULJP[[#This Row],[STOPA NACIONALNOG SUFINANCIRANJA %]]</f>
        <v>70698</v>
      </c>
      <c r="Q3281" s="165">
        <v>471320</v>
      </c>
      <c r="R3281" s="164">
        <v>0</v>
      </c>
      <c r="S3281" s="164">
        <v>0</v>
      </c>
      <c r="T3281" s="165">
        <f>Ugovori_OPULJP[[#This Row],[Bespovratna sredstva - Ukupno (EU+Nac) HRK
= Ukupna ugovorena vrijednost bespovratnih sredstava]]+Ugovori_OPULJP[[#This Row],[Javni doprinos korisnika - HRK]]+Ugovori_OPULJP[[#This Row],[Privatni doprinos korisnika - HRK]]</f>
        <v>471320</v>
      </c>
      <c r="U3281" s="17" t="s">
        <v>10098</v>
      </c>
      <c r="V3281" s="17" t="s">
        <v>710</v>
      </c>
      <c r="W3281" s="124" t="s">
        <v>12329</v>
      </c>
      <c r="X3281" s="35" t="s">
        <v>10100</v>
      </c>
      <c r="Y3281" s="11"/>
    </row>
    <row r="3282" spans="1:25" ht="66.75" customHeight="1" x14ac:dyDescent="0.2">
      <c r="A3282" s="257" t="s">
        <v>12500</v>
      </c>
      <c r="B3282" s="166" t="s">
        <v>9914</v>
      </c>
      <c r="C3282" s="21" t="s">
        <v>10095</v>
      </c>
      <c r="D3282" s="56" t="s">
        <v>11415</v>
      </c>
      <c r="E3282" s="17" t="s">
        <v>74</v>
      </c>
      <c r="F3282" s="116" t="s">
        <v>12502</v>
      </c>
      <c r="G3282" s="116" t="s">
        <v>12504</v>
      </c>
      <c r="H3282" s="230">
        <v>44652</v>
      </c>
      <c r="I3282" s="230">
        <v>45139</v>
      </c>
      <c r="J3282" s="236" t="str">
        <f ca="1">IF(Ugovori_OPULJP[[#This Row],[DATUM ZAVRŠETKA OPERACIJE]]&lt;TODAY(),"završen","u provedbi")</f>
        <v>u provedbi</v>
      </c>
      <c r="K3282" s="117" t="s">
        <v>30</v>
      </c>
      <c r="L3282" s="43" t="s">
        <v>31</v>
      </c>
      <c r="M3282" s="102">
        <v>0.85</v>
      </c>
      <c r="N3282" s="102">
        <v>0.15</v>
      </c>
      <c r="O3282" s="246">
        <f>Ugovori_OPULJP[[#This Row],[Bespovratna sredstva - Ukupno (EU+Nac) HRK
= Ukupna ugovorena vrijednost bespovratnih sredstava]]*Ugovori_OPULJP[[#This Row],[EU STOPA SUFINANCIRANJA %
EU CO-FINANCING RATE %]]</f>
        <v>421459.88599999994</v>
      </c>
      <c r="P3282" s="246">
        <f>Ugovori_OPULJP[[#This Row],[Bespovratna sredstva - Ukupno (EU+Nac) HRK
= Ukupna ugovorena vrijednost bespovratnih sredstava]]*Ugovori_OPULJP[[#This Row],[STOPA NACIONALNOG SUFINANCIRANJA %]]</f>
        <v>74375.27399999999</v>
      </c>
      <c r="Q3282" s="103">
        <v>495835.16</v>
      </c>
      <c r="R3282" s="246">
        <v>0</v>
      </c>
      <c r="S3282" s="246">
        <v>0</v>
      </c>
      <c r="T3282" s="252">
        <f>Ugovori_OPULJP[[#This Row],[Bespovratna sredstva - Ukupno (EU+Nac) HRK
= Ukupna ugovorena vrijednost bespovratnih sredstava]]+Ugovori_OPULJP[[#This Row],[Javni doprinos korisnika - HRK]]+Ugovori_OPULJP[[#This Row],[Privatni doprinos korisnika - HRK]]</f>
        <v>495835.16</v>
      </c>
      <c r="U3282" s="17" t="s">
        <v>10098</v>
      </c>
      <c r="V3282" s="17" t="s">
        <v>710</v>
      </c>
      <c r="W3282" s="124" t="s">
        <v>12506</v>
      </c>
      <c r="X3282" s="35" t="s">
        <v>10100</v>
      </c>
      <c r="Y3282" s="11"/>
    </row>
    <row r="3283" spans="1:25" ht="66.75" customHeight="1" x14ac:dyDescent="0.2">
      <c r="A3283" s="131" t="s">
        <v>11448</v>
      </c>
      <c r="B3283" s="24" t="s">
        <v>9914</v>
      </c>
      <c r="C3283" s="21" t="s">
        <v>10095</v>
      </c>
      <c r="D3283" s="56" t="s">
        <v>11415</v>
      </c>
      <c r="E3283" s="17" t="s">
        <v>74</v>
      </c>
      <c r="F3283" s="116" t="s">
        <v>10360</v>
      </c>
      <c r="G3283" s="116" t="s">
        <v>11449</v>
      </c>
      <c r="H3283" s="120">
        <v>44530</v>
      </c>
      <c r="I3283" s="120">
        <v>45076</v>
      </c>
      <c r="J3283" s="120" t="str">
        <f ca="1">IF(Ugovori_OPULJP[[#This Row],[DATUM ZAVRŠETKA OPERACIJE]]&lt;TODAY(),"završen","u provedbi")</f>
        <v>u provedbi</v>
      </c>
      <c r="K3283" s="121" t="s">
        <v>243</v>
      </c>
      <c r="L3283" s="18" t="s">
        <v>243</v>
      </c>
      <c r="M3283" s="134" t="s">
        <v>3052</v>
      </c>
      <c r="N3283" s="102">
        <v>0.15</v>
      </c>
      <c r="O3283" s="103">
        <f>Ugovori_OPULJP[[#This Row],[Bespovratna sredstva - Ukupno (EU+Nac) HRK
= Ukupna ugovorena vrijednost bespovratnih sredstava]]*Ugovori_OPULJP[[#This Row],[EU STOPA SUFINANCIRANJA %
EU CO-FINANCING RATE %]]</f>
        <v>401232.87799999997</v>
      </c>
      <c r="P3283" s="103">
        <f>Ugovori_OPULJP[[#This Row],[Bespovratna sredstva - Ukupno (EU+Nac) HRK
= Ukupna ugovorena vrijednost bespovratnih sredstava]]*Ugovori_OPULJP[[#This Row],[STOPA NACIONALNOG SUFINANCIRANJA %]]</f>
        <v>70805.801999999996</v>
      </c>
      <c r="Q3283" s="101">
        <v>472038.68</v>
      </c>
      <c r="R3283" s="103">
        <v>0</v>
      </c>
      <c r="S3283" s="103">
        <v>0</v>
      </c>
      <c r="T3283" s="101">
        <f>Ugovori_OPULJP[[#This Row],[Bespovratna sredstva - Ukupno (EU+Nac) HRK
= Ukupna ugovorena vrijednost bespovratnih sredstava]]+Ugovori_OPULJP[[#This Row],[Javni doprinos korisnika - HRK]]+Ugovori_OPULJP[[#This Row],[Privatni doprinos korisnika - HRK]]</f>
        <v>472038.68</v>
      </c>
      <c r="U3283" s="17" t="s">
        <v>10098</v>
      </c>
      <c r="V3283" s="17" t="s">
        <v>710</v>
      </c>
      <c r="W3283" s="124" t="s">
        <v>11450</v>
      </c>
      <c r="X3283" s="35" t="s">
        <v>10100</v>
      </c>
      <c r="Y3283" s="11"/>
    </row>
    <row r="3284" spans="1:25" ht="66.75" customHeight="1" x14ac:dyDescent="0.2">
      <c r="A3284" s="131" t="s">
        <v>11451</v>
      </c>
      <c r="B3284" s="24" t="s">
        <v>9914</v>
      </c>
      <c r="C3284" s="21" t="s">
        <v>10095</v>
      </c>
      <c r="D3284" s="56" t="s">
        <v>11415</v>
      </c>
      <c r="E3284" s="17" t="s">
        <v>74</v>
      </c>
      <c r="F3284" s="116" t="s">
        <v>11452</v>
      </c>
      <c r="G3284" s="116" t="s">
        <v>11453</v>
      </c>
      <c r="H3284" s="120">
        <v>44512</v>
      </c>
      <c r="I3284" s="120">
        <v>44877</v>
      </c>
      <c r="J3284" s="120" t="str">
        <f ca="1">IF(Ugovori_OPULJP[[#This Row],[DATUM ZAVRŠETKA OPERACIJE]]&lt;TODAY(),"završen","u provedbi")</f>
        <v>u provedbi</v>
      </c>
      <c r="K3284" s="121" t="s">
        <v>152</v>
      </c>
      <c r="L3284" s="22" t="s">
        <v>31</v>
      </c>
      <c r="M3284" s="102">
        <v>0.85</v>
      </c>
      <c r="N3284" s="102">
        <v>0.15</v>
      </c>
      <c r="O3284" s="103">
        <f>Ugovori_OPULJP[[#This Row],[Bespovratna sredstva - Ukupno (EU+Nac) HRK
= Ukupna ugovorena vrijednost bespovratnih sredstava]]*Ugovori_OPULJP[[#This Row],[EU STOPA SUFINANCIRANJA %
EU CO-FINANCING RATE %]]</f>
        <v>415934.81800000003</v>
      </c>
      <c r="P3284" s="103">
        <f>Ugovori_OPULJP[[#This Row],[Bespovratna sredstva - Ukupno (EU+Nac) HRK
= Ukupna ugovorena vrijednost bespovratnih sredstava]]*Ugovori_OPULJP[[#This Row],[STOPA NACIONALNOG SUFINANCIRANJA %]]</f>
        <v>73400.262000000002</v>
      </c>
      <c r="Q3284" s="101">
        <v>489335.08</v>
      </c>
      <c r="R3284" s="103">
        <v>0</v>
      </c>
      <c r="S3284" s="103">
        <v>0</v>
      </c>
      <c r="T3284" s="101">
        <f>Ugovori_OPULJP[[#This Row],[Bespovratna sredstva - Ukupno (EU+Nac) HRK
= Ukupna ugovorena vrijednost bespovratnih sredstava]]+Ugovori_OPULJP[[#This Row],[Javni doprinos korisnika - HRK]]+Ugovori_OPULJP[[#This Row],[Privatni doprinos korisnika - HRK]]</f>
        <v>489335.08</v>
      </c>
      <c r="U3284" s="17" t="s">
        <v>10098</v>
      </c>
      <c r="V3284" s="17" t="s">
        <v>710</v>
      </c>
      <c r="W3284" s="124" t="s">
        <v>11454</v>
      </c>
      <c r="X3284" s="35" t="s">
        <v>10100</v>
      </c>
      <c r="Y3284" s="11"/>
    </row>
    <row r="3285" spans="1:25" ht="66.75" customHeight="1" x14ac:dyDescent="0.2">
      <c r="A3285" s="344" t="s">
        <v>13001</v>
      </c>
      <c r="B3285" s="323" t="s">
        <v>9914</v>
      </c>
      <c r="C3285" s="21" t="s">
        <v>10095</v>
      </c>
      <c r="D3285" s="56" t="s">
        <v>11415</v>
      </c>
      <c r="E3285" s="17" t="s">
        <v>74</v>
      </c>
      <c r="F3285" s="116" t="s">
        <v>13042</v>
      </c>
      <c r="G3285" s="329" t="s">
        <v>8298</v>
      </c>
      <c r="H3285" s="296">
        <v>44735</v>
      </c>
      <c r="I3285" s="296">
        <v>45100</v>
      </c>
      <c r="J3285" s="298" t="str">
        <f ca="1">IF(Ugovori_OPULJP[[#This Row],[DATUM ZAVRŠETKA OPERACIJE]]&lt;TODAY(),"završen","u provedbi")</f>
        <v>u provedbi</v>
      </c>
      <c r="K3285" s="330" t="s">
        <v>13091</v>
      </c>
      <c r="L3285" s="43" t="s">
        <v>31</v>
      </c>
      <c r="M3285" s="102">
        <v>0.85</v>
      </c>
      <c r="N3285" s="102">
        <v>0.15</v>
      </c>
      <c r="O3285" s="305">
        <f>Ugovori_OPULJP[[#This Row],[Bespovratna sredstva - Ukupno (EU+Nac) HRK
= Ukupna ugovorena vrijednost bespovratnih sredstava]]*Ugovori_OPULJP[[#This Row],[EU STOPA SUFINANCIRANJA %
EU CO-FINANCING RATE %]]</f>
        <v>391076.87400000001</v>
      </c>
      <c r="P3285" s="305">
        <f>Ugovori_OPULJP[[#This Row],[Bespovratna sredstva - Ukupno (EU+Nac) HRK
= Ukupna ugovorena vrijednost bespovratnih sredstava]]*Ugovori_OPULJP[[#This Row],[STOPA NACIONALNOG SUFINANCIRANJA %]]</f>
        <v>69013.565999999992</v>
      </c>
      <c r="Q3285" s="307">
        <v>460090.44</v>
      </c>
      <c r="R3285" s="103">
        <v>0</v>
      </c>
      <c r="S3285" s="103">
        <v>0</v>
      </c>
      <c r="T3285" s="307">
        <f>Ugovori_OPULJP[[#This Row],[Bespovratna sredstva - Ukupno (EU+Nac) HRK
= Ukupna ugovorena vrijednost bespovratnih sredstava]]+Ugovori_OPULJP[[#This Row],[Javni doprinos korisnika - HRK]]+Ugovori_OPULJP[[#This Row],[Privatni doprinos korisnika - HRK]]</f>
        <v>460090.44</v>
      </c>
      <c r="U3285" s="17" t="s">
        <v>10098</v>
      </c>
      <c r="V3285" s="17" t="s">
        <v>710</v>
      </c>
      <c r="W3285" s="318" t="s">
        <v>13070</v>
      </c>
      <c r="X3285" s="35" t="s">
        <v>10100</v>
      </c>
      <c r="Y3285" s="11"/>
    </row>
    <row r="3286" spans="1:25" ht="66.75" customHeight="1" x14ac:dyDescent="0.2">
      <c r="A3286" s="130" t="s">
        <v>11455</v>
      </c>
      <c r="B3286" s="24" t="s">
        <v>9914</v>
      </c>
      <c r="C3286" s="21" t="s">
        <v>10095</v>
      </c>
      <c r="D3286" s="56" t="s">
        <v>11415</v>
      </c>
      <c r="E3286" s="17" t="s">
        <v>74</v>
      </c>
      <c r="F3286" s="116" t="s">
        <v>11456</v>
      </c>
      <c r="G3286" s="116" t="s">
        <v>11457</v>
      </c>
      <c r="H3286" s="120">
        <v>44553</v>
      </c>
      <c r="I3286" s="120">
        <v>45100</v>
      </c>
      <c r="J3286" s="120" t="str">
        <f ca="1">IF(Ugovori_OPULJP[[#This Row],[DATUM ZAVRŠETKA OPERACIJE]]&lt;TODAY(),"završen","u provedbi")</f>
        <v>u provedbi</v>
      </c>
      <c r="K3286" s="121" t="s">
        <v>153</v>
      </c>
      <c r="L3286" s="18" t="s">
        <v>153</v>
      </c>
      <c r="M3286" s="134" t="s">
        <v>3052</v>
      </c>
      <c r="N3286" s="102">
        <v>0.15</v>
      </c>
      <c r="O3286" s="103">
        <f>Ugovori_OPULJP[[#This Row],[Bespovratna sredstva - Ukupno (EU+Nac) HRK
= Ukupna ugovorena vrijednost bespovratnih sredstava]]*Ugovori_OPULJP[[#This Row],[EU STOPA SUFINANCIRANJA %
EU CO-FINANCING RATE %]]</f>
        <v>409870.5355</v>
      </c>
      <c r="P3286" s="103">
        <f>Ugovori_OPULJP[[#This Row],[Bespovratna sredstva - Ukupno (EU+Nac) HRK
= Ukupna ugovorena vrijednost bespovratnih sredstava]]*Ugovori_OPULJP[[#This Row],[STOPA NACIONALNOG SUFINANCIRANJA %]]</f>
        <v>72330.094499999992</v>
      </c>
      <c r="Q3286" s="101">
        <v>482200.63</v>
      </c>
      <c r="R3286" s="103">
        <v>0</v>
      </c>
      <c r="S3286" s="103">
        <v>0</v>
      </c>
      <c r="T3286" s="101">
        <f>Ugovori_OPULJP[[#This Row],[Bespovratna sredstva - Ukupno (EU+Nac) HRK
= Ukupna ugovorena vrijednost bespovratnih sredstava]]+Ugovori_OPULJP[[#This Row],[Javni doprinos korisnika - HRK]]+Ugovori_OPULJP[[#This Row],[Privatni doprinos korisnika - HRK]]</f>
        <v>482200.63</v>
      </c>
      <c r="U3286" s="17" t="s">
        <v>10098</v>
      </c>
      <c r="V3286" s="17" t="s">
        <v>710</v>
      </c>
      <c r="W3286" s="124" t="s">
        <v>11458</v>
      </c>
      <c r="X3286" s="35" t="s">
        <v>10100</v>
      </c>
      <c r="Y3286" s="11"/>
    </row>
    <row r="3287" spans="1:25" ht="66.75" customHeight="1" x14ac:dyDescent="0.2">
      <c r="A3287" s="130" t="s">
        <v>11459</v>
      </c>
      <c r="B3287" s="24" t="s">
        <v>9914</v>
      </c>
      <c r="C3287" s="21" t="s">
        <v>10095</v>
      </c>
      <c r="D3287" s="56" t="s">
        <v>11415</v>
      </c>
      <c r="E3287" s="17" t="s">
        <v>74</v>
      </c>
      <c r="F3287" s="116" t="s">
        <v>11460</v>
      </c>
      <c r="G3287" s="116" t="s">
        <v>11461</v>
      </c>
      <c r="H3287" s="120">
        <v>44531</v>
      </c>
      <c r="I3287" s="268">
        <v>44896</v>
      </c>
      <c r="J3287" s="120" t="str">
        <f ca="1">IF(Ugovori_OPULJP[[#This Row],[DATUM ZAVRŠETKA OPERACIJE]]&lt;TODAY(),"završen","u provedbi")</f>
        <v>u provedbi</v>
      </c>
      <c r="K3287" s="121" t="s">
        <v>82</v>
      </c>
      <c r="L3287" s="18" t="s">
        <v>82</v>
      </c>
      <c r="M3287" s="134" t="s">
        <v>3052</v>
      </c>
      <c r="N3287" s="102">
        <v>0.15</v>
      </c>
      <c r="O3287" s="103">
        <f>Ugovori_OPULJP[[#This Row],[Bespovratna sredstva - Ukupno (EU+Nac) HRK
= Ukupna ugovorena vrijednost bespovratnih sredstava]]*Ugovori_OPULJP[[#This Row],[EU STOPA SUFINANCIRANJA %
EU CO-FINANCING RATE %]]</f>
        <v>401896.8725</v>
      </c>
      <c r="P3287" s="103">
        <f>Ugovori_OPULJP[[#This Row],[Bespovratna sredstva - Ukupno (EU+Nac) HRK
= Ukupna ugovorena vrijednost bespovratnih sredstava]]*Ugovori_OPULJP[[#This Row],[STOPA NACIONALNOG SUFINANCIRANJA %]]</f>
        <v>70922.977499999994</v>
      </c>
      <c r="Q3287" s="101">
        <v>472819.85</v>
      </c>
      <c r="R3287" s="103">
        <v>0</v>
      </c>
      <c r="S3287" s="103">
        <v>0</v>
      </c>
      <c r="T3287" s="101">
        <f>Ugovori_OPULJP[[#This Row],[Bespovratna sredstva - Ukupno (EU+Nac) HRK
= Ukupna ugovorena vrijednost bespovratnih sredstava]]+Ugovori_OPULJP[[#This Row],[Javni doprinos korisnika - HRK]]+Ugovori_OPULJP[[#This Row],[Privatni doprinos korisnika - HRK]]</f>
        <v>472819.85</v>
      </c>
      <c r="U3287" s="17" t="s">
        <v>10098</v>
      </c>
      <c r="V3287" s="17" t="s">
        <v>710</v>
      </c>
      <c r="W3287" s="124" t="s">
        <v>11462</v>
      </c>
      <c r="X3287" s="35" t="s">
        <v>10100</v>
      </c>
      <c r="Y3287" s="11"/>
    </row>
    <row r="3288" spans="1:25" ht="66.75" customHeight="1" x14ac:dyDescent="0.2">
      <c r="A3288" s="213" t="s">
        <v>12241</v>
      </c>
      <c r="B3288" s="166" t="s">
        <v>9914</v>
      </c>
      <c r="C3288" s="21" t="s">
        <v>10095</v>
      </c>
      <c r="D3288" s="56" t="s">
        <v>11415</v>
      </c>
      <c r="E3288" s="17" t="s">
        <v>74</v>
      </c>
      <c r="F3288" s="116" t="s">
        <v>12280</v>
      </c>
      <c r="G3288" s="116" t="s">
        <v>12310</v>
      </c>
      <c r="H3288" s="161">
        <v>44641</v>
      </c>
      <c r="I3288" s="161">
        <v>45190</v>
      </c>
      <c r="J3288" s="162" t="str">
        <f ca="1">IF(Ugovori_OPULJP[[#This Row],[DATUM ZAVRŠETKA OPERACIJE]]&lt;TODAY(),"završen","u provedbi")</f>
        <v>u provedbi</v>
      </c>
      <c r="K3288" s="117" t="s">
        <v>248</v>
      </c>
      <c r="L3288" s="43" t="s">
        <v>248</v>
      </c>
      <c r="M3288" s="102">
        <v>0.85</v>
      </c>
      <c r="N3288" s="102">
        <v>0.15</v>
      </c>
      <c r="O3288" s="164">
        <f>Ugovori_OPULJP[[#This Row],[Bespovratna sredstva - Ukupno (EU+Nac) HRK
= Ukupna ugovorena vrijednost bespovratnih sredstava]]*Ugovori_OPULJP[[#This Row],[EU STOPA SUFINANCIRANJA %
EU CO-FINANCING RATE %]]</f>
        <v>279129.9105</v>
      </c>
      <c r="P3288" s="164">
        <f>Ugovori_OPULJP[[#This Row],[Bespovratna sredstva - Ukupno (EU+Nac) HRK
= Ukupna ugovorena vrijednost bespovratnih sredstava]]*Ugovori_OPULJP[[#This Row],[STOPA NACIONALNOG SUFINANCIRANJA %]]</f>
        <v>49258.219499999999</v>
      </c>
      <c r="Q3288" s="165">
        <v>328388.13</v>
      </c>
      <c r="R3288" s="164">
        <v>0</v>
      </c>
      <c r="S3288" s="164">
        <v>0</v>
      </c>
      <c r="T3288" s="165">
        <f>Ugovori_OPULJP[[#This Row],[Bespovratna sredstva - Ukupno (EU+Nac) HRK
= Ukupna ugovorena vrijednost bespovratnih sredstava]]+Ugovori_OPULJP[[#This Row],[Javni doprinos korisnika - HRK]]+Ugovori_OPULJP[[#This Row],[Privatni doprinos korisnika - HRK]]</f>
        <v>328388.13</v>
      </c>
      <c r="U3288" s="17" t="s">
        <v>10098</v>
      </c>
      <c r="V3288" s="17" t="s">
        <v>710</v>
      </c>
      <c r="W3288" s="124" t="s">
        <v>12330</v>
      </c>
      <c r="X3288" s="35" t="s">
        <v>10100</v>
      </c>
      <c r="Y3288" s="11"/>
    </row>
    <row r="3289" spans="1:25" ht="66.75" customHeight="1" x14ac:dyDescent="0.2">
      <c r="A3289" s="131" t="s">
        <v>11463</v>
      </c>
      <c r="B3289" s="24" t="s">
        <v>9914</v>
      </c>
      <c r="C3289" s="21" t="s">
        <v>10095</v>
      </c>
      <c r="D3289" s="56" t="s">
        <v>11415</v>
      </c>
      <c r="E3289" s="17" t="s">
        <v>74</v>
      </c>
      <c r="F3289" s="116" t="s">
        <v>11464</v>
      </c>
      <c r="G3289" s="116" t="s">
        <v>11465</v>
      </c>
      <c r="H3289" s="120">
        <v>44524</v>
      </c>
      <c r="I3289" s="120">
        <v>44981</v>
      </c>
      <c r="J3289" s="120" t="str">
        <f ca="1">IF(Ugovori_OPULJP[[#This Row],[DATUM ZAVRŠETKA OPERACIJE]]&lt;TODAY(),"završen","u provedbi")</f>
        <v>u provedbi</v>
      </c>
      <c r="K3289" s="121" t="s">
        <v>3552</v>
      </c>
      <c r="L3289" s="22" t="s">
        <v>92</v>
      </c>
      <c r="M3289" s="102">
        <v>0.85</v>
      </c>
      <c r="N3289" s="102">
        <v>0.15</v>
      </c>
      <c r="O3289" s="103">
        <f>Ugovori_OPULJP[[#This Row],[Bespovratna sredstva - Ukupno (EU+Nac) HRK
= Ukupna ugovorena vrijednost bespovratnih sredstava]]*Ugovori_OPULJP[[#This Row],[EU STOPA SUFINANCIRANJA %
EU CO-FINANCING RATE %]]</f>
        <v>345959.37550000002</v>
      </c>
      <c r="P3289" s="103">
        <f>Ugovori_OPULJP[[#This Row],[Bespovratna sredstva - Ukupno (EU+Nac) HRK
= Ukupna ugovorena vrijednost bespovratnih sredstava]]*Ugovori_OPULJP[[#This Row],[STOPA NACIONALNOG SUFINANCIRANJA %]]</f>
        <v>61051.654500000004</v>
      </c>
      <c r="Q3289" s="101">
        <v>407011.03</v>
      </c>
      <c r="R3289" s="103">
        <v>0</v>
      </c>
      <c r="S3289" s="103">
        <v>0</v>
      </c>
      <c r="T3289" s="101">
        <v>407011.03</v>
      </c>
      <c r="U3289" s="17" t="s">
        <v>10098</v>
      </c>
      <c r="V3289" s="17" t="s">
        <v>710</v>
      </c>
      <c r="W3289" s="124" t="s">
        <v>11466</v>
      </c>
      <c r="X3289" s="35" t="s">
        <v>10100</v>
      </c>
      <c r="Y3289" s="11"/>
    </row>
    <row r="3290" spans="1:25" ht="66.75" customHeight="1" x14ac:dyDescent="0.2">
      <c r="A3290" s="131" t="s">
        <v>11467</v>
      </c>
      <c r="B3290" s="24" t="s">
        <v>9914</v>
      </c>
      <c r="C3290" s="21" t="s">
        <v>10095</v>
      </c>
      <c r="D3290" s="56" t="s">
        <v>11415</v>
      </c>
      <c r="E3290" s="17" t="s">
        <v>74</v>
      </c>
      <c r="F3290" s="116" t="s">
        <v>11468</v>
      </c>
      <c r="G3290" s="116" t="s">
        <v>11469</v>
      </c>
      <c r="H3290" s="120">
        <v>44512</v>
      </c>
      <c r="I3290" s="120">
        <v>44877</v>
      </c>
      <c r="J3290" s="120" t="str">
        <f ca="1">IF(Ugovori_OPULJP[[#This Row],[DATUM ZAVRŠETKA OPERACIJE]]&lt;TODAY(),"završen","u provedbi")</f>
        <v>u provedbi</v>
      </c>
      <c r="K3290" s="121" t="s">
        <v>152</v>
      </c>
      <c r="L3290" s="22" t="s">
        <v>31</v>
      </c>
      <c r="M3290" s="102">
        <v>0.85</v>
      </c>
      <c r="N3290" s="102">
        <v>0.15</v>
      </c>
      <c r="O3290" s="103">
        <f>Ugovori_OPULJP[[#This Row],[Bespovratna sredstva - Ukupno (EU+Nac) HRK
= Ukupna ugovorena vrijednost bespovratnih sredstava]]*Ugovori_OPULJP[[#This Row],[EU STOPA SUFINANCIRANJA %
EU CO-FINANCING RATE %]]</f>
        <v>411949.95</v>
      </c>
      <c r="P3290" s="103">
        <f>Ugovori_OPULJP[[#This Row],[Bespovratna sredstva - Ukupno (EU+Nac) HRK
= Ukupna ugovorena vrijednost bespovratnih sredstava]]*Ugovori_OPULJP[[#This Row],[STOPA NACIONALNOG SUFINANCIRANJA %]]</f>
        <v>72697.05</v>
      </c>
      <c r="Q3290" s="101">
        <v>484647</v>
      </c>
      <c r="R3290" s="103">
        <v>0</v>
      </c>
      <c r="S3290" s="103">
        <v>0</v>
      </c>
      <c r="T3290" s="101">
        <f>Ugovori_OPULJP[[#This Row],[Bespovratna sredstva - Ukupno (EU+Nac) HRK
= Ukupna ugovorena vrijednost bespovratnih sredstava]]+Ugovori_OPULJP[[#This Row],[Javni doprinos korisnika - HRK]]+Ugovori_OPULJP[[#This Row],[Privatni doprinos korisnika - HRK]]</f>
        <v>484647</v>
      </c>
      <c r="U3290" s="17" t="s">
        <v>10098</v>
      </c>
      <c r="V3290" s="17" t="s">
        <v>710</v>
      </c>
      <c r="W3290" s="124" t="s">
        <v>11470</v>
      </c>
      <c r="X3290" s="35" t="s">
        <v>10100</v>
      </c>
      <c r="Y3290" s="11"/>
    </row>
    <row r="3291" spans="1:25" ht="66.75" customHeight="1" x14ac:dyDescent="0.2">
      <c r="A3291" s="131" t="s">
        <v>11471</v>
      </c>
      <c r="B3291" s="24" t="s">
        <v>9914</v>
      </c>
      <c r="C3291" s="21" t="s">
        <v>10095</v>
      </c>
      <c r="D3291" s="56" t="s">
        <v>11415</v>
      </c>
      <c r="E3291" s="17" t="s">
        <v>74</v>
      </c>
      <c r="F3291" s="116" t="s">
        <v>11472</v>
      </c>
      <c r="G3291" s="116" t="s">
        <v>11473</v>
      </c>
      <c r="H3291" s="120">
        <v>44515</v>
      </c>
      <c r="I3291" s="120">
        <v>45061</v>
      </c>
      <c r="J3291" s="120" t="str">
        <f ca="1">IF(Ugovori_OPULJP[[#This Row],[DATUM ZAVRŠETKA OPERACIJE]]&lt;TODAY(),"završen","u provedbi")</f>
        <v>u provedbi</v>
      </c>
      <c r="K3291" s="117" t="s">
        <v>153</v>
      </c>
      <c r="L3291" s="18" t="s">
        <v>153</v>
      </c>
      <c r="M3291" s="102">
        <v>0.85</v>
      </c>
      <c r="N3291" s="102">
        <v>0.15</v>
      </c>
      <c r="O3291" s="103">
        <f>Ugovori_OPULJP[[#This Row],[Bespovratna sredstva - Ukupno (EU+Nac) HRK
= Ukupna ugovorena vrijednost bespovratnih sredstava]]*Ugovori_OPULJP[[#This Row],[EU STOPA SUFINANCIRANJA %
EU CO-FINANCING RATE %]]</f>
        <v>386938.17300000001</v>
      </c>
      <c r="P3291" s="103">
        <f>Ugovori_OPULJP[[#This Row],[Bespovratna sredstva - Ukupno (EU+Nac) HRK
= Ukupna ugovorena vrijednost bespovratnih sredstava]]*Ugovori_OPULJP[[#This Row],[STOPA NACIONALNOG SUFINANCIRANJA %]]</f>
        <v>68283.206999999995</v>
      </c>
      <c r="Q3291" s="101">
        <v>455221.38</v>
      </c>
      <c r="R3291" s="103">
        <v>0</v>
      </c>
      <c r="S3291" s="103">
        <v>0</v>
      </c>
      <c r="T3291" s="101">
        <f>Ugovori_OPULJP[[#This Row],[Bespovratna sredstva - Ukupno (EU+Nac) HRK
= Ukupna ugovorena vrijednost bespovratnih sredstava]]+Ugovori_OPULJP[[#This Row],[Javni doprinos korisnika - HRK]]+Ugovori_OPULJP[[#This Row],[Privatni doprinos korisnika - HRK]]</f>
        <v>455221.38</v>
      </c>
      <c r="U3291" s="17" t="s">
        <v>10098</v>
      </c>
      <c r="V3291" s="17" t="s">
        <v>710</v>
      </c>
      <c r="W3291" s="124" t="s">
        <v>11474</v>
      </c>
      <c r="X3291" s="35" t="s">
        <v>10100</v>
      </c>
      <c r="Y3291" s="11"/>
    </row>
    <row r="3292" spans="1:25" ht="66.75" customHeight="1" x14ac:dyDescent="0.2">
      <c r="A3292" s="131" t="s">
        <v>12218</v>
      </c>
      <c r="B3292" s="166" t="s">
        <v>9914</v>
      </c>
      <c r="C3292" s="21" t="s">
        <v>10095</v>
      </c>
      <c r="D3292" s="56" t="s">
        <v>11415</v>
      </c>
      <c r="E3292" s="17" t="s">
        <v>74</v>
      </c>
      <c r="F3292" s="116" t="s">
        <v>12222</v>
      </c>
      <c r="G3292" s="116" t="s">
        <v>11921</v>
      </c>
      <c r="H3292" s="120">
        <v>44608</v>
      </c>
      <c r="I3292" s="120">
        <v>45154</v>
      </c>
      <c r="J3292" s="144" t="str">
        <f ca="1">IF(Ugovori_OPULJP[[#This Row],[DATUM ZAVRŠETKA OPERACIJE]]&lt;TODAY(),"završen","u provedbi")</f>
        <v>u provedbi</v>
      </c>
      <c r="K3292" s="121" t="s">
        <v>243</v>
      </c>
      <c r="L3292" s="173" t="s">
        <v>243</v>
      </c>
      <c r="M3292" s="102">
        <v>0.85</v>
      </c>
      <c r="N3292" s="102">
        <v>0.15</v>
      </c>
      <c r="O3292" s="103">
        <f>Ugovori_OPULJP[[#This Row],[Bespovratna sredstva - Ukupno (EU+Nac) HRK
= Ukupna ugovorena vrijednost bespovratnih sredstava]]*Ugovori_OPULJP[[#This Row],[EU STOPA SUFINANCIRANJA %
EU CO-FINANCING RATE %]]</f>
        <v>416451.43099999998</v>
      </c>
      <c r="P3292" s="103">
        <f>Ugovori_OPULJP[[#This Row],[Bespovratna sredstva - Ukupno (EU+Nac) HRK
= Ukupna ugovorena vrijednost bespovratnih sredstava]]*Ugovori_OPULJP[[#This Row],[STOPA NACIONALNOG SUFINANCIRANJA %]]</f>
        <v>73491.428999999989</v>
      </c>
      <c r="Q3292" s="101">
        <v>489942.86</v>
      </c>
      <c r="R3292" s="103">
        <v>0</v>
      </c>
      <c r="S3292" s="103">
        <v>0</v>
      </c>
      <c r="T3292" s="101">
        <f>Ugovori_OPULJP[[#This Row],[Bespovratna sredstva - Ukupno (EU+Nac) HRK
= Ukupna ugovorena vrijednost bespovratnih sredstava]]+Ugovori_OPULJP[[#This Row],[Javni doprinos korisnika - HRK]]+Ugovori_OPULJP[[#This Row],[Privatni doprinos korisnika - HRK]]</f>
        <v>489942.86</v>
      </c>
      <c r="U3292" s="17" t="s">
        <v>10098</v>
      </c>
      <c r="V3292" s="17" t="s">
        <v>710</v>
      </c>
      <c r="W3292" s="124" t="s">
        <v>12224</v>
      </c>
      <c r="X3292" s="35" t="s">
        <v>10100</v>
      </c>
      <c r="Y3292" s="11"/>
    </row>
    <row r="3293" spans="1:25" ht="66.75" customHeight="1" x14ac:dyDescent="0.2">
      <c r="A3293" s="131" t="s">
        <v>11475</v>
      </c>
      <c r="B3293" s="24" t="s">
        <v>9914</v>
      </c>
      <c r="C3293" s="21" t="s">
        <v>10095</v>
      </c>
      <c r="D3293" s="56" t="s">
        <v>11415</v>
      </c>
      <c r="E3293" s="17" t="s">
        <v>74</v>
      </c>
      <c r="F3293" s="116" t="s">
        <v>11476</v>
      </c>
      <c r="G3293" s="116" t="s">
        <v>11477</v>
      </c>
      <c r="H3293" s="120">
        <v>44530</v>
      </c>
      <c r="I3293" s="120">
        <v>45076</v>
      </c>
      <c r="J3293" s="120" t="str">
        <f ca="1">IF(Ugovori_OPULJP[[#This Row],[DATUM ZAVRŠETKA OPERACIJE]]&lt;TODAY(),"završen","u provedbi")</f>
        <v>u provedbi</v>
      </c>
      <c r="K3293" s="121" t="s">
        <v>402</v>
      </c>
      <c r="L3293" s="100" t="s">
        <v>31</v>
      </c>
      <c r="M3293" s="134" t="s">
        <v>3052</v>
      </c>
      <c r="N3293" s="102">
        <v>0.15</v>
      </c>
      <c r="O3293" s="103">
        <f>Ugovori_OPULJP[[#This Row],[Bespovratna sredstva - Ukupno (EU+Nac) HRK
= Ukupna ugovorena vrijednost bespovratnih sredstava]]*Ugovori_OPULJP[[#This Row],[EU STOPA SUFINANCIRANJA %
EU CO-FINANCING RATE %]]</f>
        <v>342174.69949999999</v>
      </c>
      <c r="P3293" s="103">
        <f>Ugovori_OPULJP[[#This Row],[Bespovratna sredstva - Ukupno (EU+Nac) HRK
= Ukupna ugovorena vrijednost bespovratnih sredstava]]*Ugovori_OPULJP[[#This Row],[STOPA NACIONALNOG SUFINANCIRANJA %]]</f>
        <v>60383.770499999991</v>
      </c>
      <c r="Q3293" s="101">
        <v>402558.47</v>
      </c>
      <c r="R3293" s="103">
        <v>0</v>
      </c>
      <c r="S3293" s="103">
        <v>0</v>
      </c>
      <c r="T3293" s="101">
        <f>Ugovori_OPULJP[[#This Row],[Bespovratna sredstva - Ukupno (EU+Nac) HRK
= Ukupna ugovorena vrijednost bespovratnih sredstava]]+Ugovori_OPULJP[[#This Row],[Javni doprinos korisnika - HRK]]+Ugovori_OPULJP[[#This Row],[Privatni doprinos korisnika - HRK]]</f>
        <v>402558.47</v>
      </c>
      <c r="U3293" s="17" t="s">
        <v>10098</v>
      </c>
      <c r="V3293" s="17" t="s">
        <v>710</v>
      </c>
      <c r="W3293" s="124" t="s">
        <v>11478</v>
      </c>
      <c r="X3293" s="35" t="s">
        <v>10100</v>
      </c>
      <c r="Y3293" s="11"/>
    </row>
    <row r="3294" spans="1:25" ht="66.75" customHeight="1" x14ac:dyDescent="0.2">
      <c r="A3294" s="131" t="s">
        <v>12064</v>
      </c>
      <c r="B3294" s="24" t="s">
        <v>9914</v>
      </c>
      <c r="C3294" s="21" t="s">
        <v>10095</v>
      </c>
      <c r="D3294" s="56" t="s">
        <v>11415</v>
      </c>
      <c r="E3294" s="17" t="s">
        <v>74</v>
      </c>
      <c r="F3294" s="116" t="s">
        <v>12111</v>
      </c>
      <c r="G3294" s="116" t="s">
        <v>12112</v>
      </c>
      <c r="H3294" s="125">
        <v>44608</v>
      </c>
      <c r="I3294" s="125">
        <v>45154</v>
      </c>
      <c r="J3294" s="126" t="str">
        <f ca="1">IF(Ugovori_OPULJP[[#This Row],[DATUM ZAVRŠETKA OPERACIJE]]&lt;TODAY(),"završen","u provedbi")</f>
        <v>u provedbi</v>
      </c>
      <c r="K3294" s="127" t="s">
        <v>82</v>
      </c>
      <c r="L3294" s="139" t="s">
        <v>82</v>
      </c>
      <c r="M3294" s="302">
        <v>0.85</v>
      </c>
      <c r="N3294" s="145">
        <v>0.15</v>
      </c>
      <c r="O3294" s="128">
        <f>Ugovori_OPULJP[[#This Row],[Bespovratna sredstva - Ukupno (EU+Nac) HRK
= Ukupna ugovorena vrijednost bespovratnih sredstava]]*Ugovori_OPULJP[[#This Row],[EU STOPA SUFINANCIRANJA %
EU CO-FINANCING RATE %]]</f>
        <v>396544.125</v>
      </c>
      <c r="P3294" s="128">
        <f>Ugovori_OPULJP[[#This Row],[Bespovratna sredstva - Ukupno (EU+Nac) HRK
= Ukupna ugovorena vrijednost bespovratnih sredstava]]*Ugovori_OPULJP[[#This Row],[STOPA NACIONALNOG SUFINANCIRANJA %]]</f>
        <v>69978.375</v>
      </c>
      <c r="Q3294" s="128">
        <v>466522.5</v>
      </c>
      <c r="R3294" s="103">
        <v>0</v>
      </c>
      <c r="S3294" s="103">
        <v>0</v>
      </c>
      <c r="T3294" s="129">
        <f>Ugovori_OPULJP[[#This Row],[Bespovratna sredstva - Ukupno (EU+Nac) HRK
= Ukupna ugovorena vrijednost bespovratnih sredstava]]+Ugovori_OPULJP[[#This Row],[Javni doprinos korisnika - HRK]]+Ugovori_OPULJP[[#This Row],[Privatni doprinos korisnika - HRK]]</f>
        <v>466522.5</v>
      </c>
      <c r="U3294" s="44" t="s">
        <v>10098</v>
      </c>
      <c r="V3294" s="44" t="s">
        <v>710</v>
      </c>
      <c r="W3294" s="151" t="s">
        <v>12087</v>
      </c>
      <c r="X3294" s="35" t="s">
        <v>10100</v>
      </c>
      <c r="Y3294" s="11"/>
    </row>
    <row r="3295" spans="1:25" ht="66.75" customHeight="1" x14ac:dyDescent="0.2">
      <c r="A3295" s="345" t="s">
        <v>13100</v>
      </c>
      <c r="B3295" s="166" t="s">
        <v>9914</v>
      </c>
      <c r="C3295" s="21" t="s">
        <v>10095</v>
      </c>
      <c r="D3295" s="56" t="s">
        <v>11415</v>
      </c>
      <c r="E3295" s="17" t="s">
        <v>74</v>
      </c>
      <c r="F3295" s="116" t="s">
        <v>13104</v>
      </c>
      <c r="G3295" s="116" t="s">
        <v>13107</v>
      </c>
      <c r="H3295" s="161">
        <v>44742</v>
      </c>
      <c r="I3295" s="161">
        <v>45107</v>
      </c>
      <c r="J3295" s="162" t="str">
        <f ca="1">IF(Ugovori_OPULJP[[#This Row],[DATUM ZAVRŠETKA OPERACIJE]]&lt;TODAY(),"završen","u provedbi")</f>
        <v>u provedbi</v>
      </c>
      <c r="K3295" s="117" t="s">
        <v>82</v>
      </c>
      <c r="L3295" s="22" t="s">
        <v>82</v>
      </c>
      <c r="M3295" s="102">
        <v>0.85</v>
      </c>
      <c r="N3295" s="102">
        <v>0.15</v>
      </c>
      <c r="O3295" s="164">
        <f>Ugovori_OPULJP[[#This Row],[Bespovratna sredstva - Ukupno (EU+Nac) HRK
= Ukupna ugovorena vrijednost bespovratnih sredstava]]*Ugovori_OPULJP[[#This Row],[EU STOPA SUFINANCIRANJA %
EU CO-FINANCING RATE %]]</f>
        <v>358345.55849999998</v>
      </c>
      <c r="P3295" s="164">
        <f>Ugovori_OPULJP[[#This Row],[Bespovratna sredstva - Ukupno (EU+Nac) HRK
= Ukupna ugovorena vrijednost bespovratnih sredstava]]*Ugovori_OPULJP[[#This Row],[STOPA NACIONALNOG SUFINANCIRANJA %]]</f>
        <v>63237.451499999996</v>
      </c>
      <c r="Q3295" s="165">
        <v>421583.01</v>
      </c>
      <c r="R3295" s="164">
        <v>0</v>
      </c>
      <c r="S3295" s="164">
        <v>0</v>
      </c>
      <c r="T3295" s="165">
        <f>Ugovori_OPULJP[[#This Row],[Bespovratna sredstva - Ukupno (EU+Nac) HRK
= Ukupna ugovorena vrijednost bespovratnih sredstava]]+Ugovori_OPULJP[[#This Row],[Javni doprinos korisnika - HRK]]+Ugovori_OPULJP[[#This Row],[Privatni doprinos korisnika - HRK]]</f>
        <v>421583.01</v>
      </c>
      <c r="U3295" s="17" t="s">
        <v>10098</v>
      </c>
      <c r="V3295" s="17" t="s">
        <v>710</v>
      </c>
      <c r="W3295" s="124" t="s">
        <v>13110</v>
      </c>
      <c r="X3295" s="35" t="s">
        <v>10100</v>
      </c>
      <c r="Y3295" s="11"/>
    </row>
    <row r="3296" spans="1:25" ht="66.75" customHeight="1" x14ac:dyDescent="0.2">
      <c r="A3296" s="131" t="s">
        <v>11479</v>
      </c>
      <c r="B3296" s="24" t="s">
        <v>9914</v>
      </c>
      <c r="C3296" s="21" t="s">
        <v>10095</v>
      </c>
      <c r="D3296" s="56" t="s">
        <v>11415</v>
      </c>
      <c r="E3296" s="17" t="s">
        <v>74</v>
      </c>
      <c r="F3296" s="116" t="s">
        <v>11480</v>
      </c>
      <c r="G3296" s="116" t="s">
        <v>11481</v>
      </c>
      <c r="H3296" s="120">
        <v>44512</v>
      </c>
      <c r="I3296" s="120">
        <v>44969</v>
      </c>
      <c r="J3296" s="120" t="str">
        <f ca="1">IF(Ugovori_OPULJP[[#This Row],[DATUM ZAVRŠETKA OPERACIJE]]&lt;TODAY(),"završen","u provedbi")</f>
        <v>u provedbi</v>
      </c>
      <c r="K3296" s="117" t="s">
        <v>11482</v>
      </c>
      <c r="L3296" s="43" t="s">
        <v>31</v>
      </c>
      <c r="M3296" s="102">
        <v>0.85</v>
      </c>
      <c r="N3296" s="102">
        <v>0.15</v>
      </c>
      <c r="O3296" s="103">
        <f>Ugovori_OPULJP[[#This Row],[Bespovratna sredstva - Ukupno (EU+Nac) HRK
= Ukupna ugovorena vrijednost bespovratnih sredstava]]*Ugovori_OPULJP[[#This Row],[EU STOPA SUFINANCIRANJA %
EU CO-FINANCING RATE %]]</f>
        <v>398563.62300000002</v>
      </c>
      <c r="P3296" s="103">
        <f>Ugovori_OPULJP[[#This Row],[Bespovratna sredstva - Ukupno (EU+Nac) HRK
= Ukupna ugovorena vrijednost bespovratnih sredstava]]*Ugovori_OPULJP[[#This Row],[STOPA NACIONALNOG SUFINANCIRANJA %]]</f>
        <v>70334.756999999998</v>
      </c>
      <c r="Q3296" s="101">
        <v>468898.38</v>
      </c>
      <c r="R3296" s="103">
        <v>0</v>
      </c>
      <c r="S3296" s="103">
        <v>0</v>
      </c>
      <c r="T3296" s="101">
        <f>Ugovori_OPULJP[[#This Row],[Bespovratna sredstva - Ukupno (EU+Nac) HRK
= Ukupna ugovorena vrijednost bespovratnih sredstava]]+Ugovori_OPULJP[[#This Row],[Javni doprinos korisnika - HRK]]+Ugovori_OPULJP[[#This Row],[Privatni doprinos korisnika - HRK]]</f>
        <v>468898.38</v>
      </c>
      <c r="U3296" s="17" t="s">
        <v>10098</v>
      </c>
      <c r="V3296" s="17" t="s">
        <v>710</v>
      </c>
      <c r="W3296" s="124" t="s">
        <v>11483</v>
      </c>
      <c r="X3296" s="35" t="s">
        <v>10100</v>
      </c>
      <c r="Y3296" s="11"/>
    </row>
    <row r="3297" spans="1:25" ht="66.75" customHeight="1" x14ac:dyDescent="0.2">
      <c r="A3297" s="257" t="s">
        <v>12607</v>
      </c>
      <c r="B3297" s="166" t="s">
        <v>9914</v>
      </c>
      <c r="C3297" s="225" t="s">
        <v>10095</v>
      </c>
      <c r="D3297" s="225" t="s">
        <v>11415</v>
      </c>
      <c r="E3297" s="44" t="s">
        <v>74</v>
      </c>
      <c r="F3297" s="116" t="s">
        <v>12617</v>
      </c>
      <c r="G3297" s="116" t="s">
        <v>12622</v>
      </c>
      <c r="H3297" s="230">
        <v>44672</v>
      </c>
      <c r="I3297" s="230">
        <v>45220</v>
      </c>
      <c r="J3297" s="236" t="str">
        <f ca="1">IF(Ugovori_OPULJP[[#This Row],[DATUM ZAVRŠETKA OPERACIJE]]&lt;TODAY(),"završen","u provedbi")</f>
        <v>u provedbi</v>
      </c>
      <c r="K3297" s="117" t="s">
        <v>198</v>
      </c>
      <c r="L3297" s="43" t="s">
        <v>198</v>
      </c>
      <c r="M3297" s="242" t="s">
        <v>3052</v>
      </c>
      <c r="N3297" s="102">
        <v>0.15</v>
      </c>
      <c r="O3297" s="246">
        <f>Ugovori_OPULJP[[#This Row],[Bespovratna sredstva - Ukupno (EU+Nac) HRK
= Ukupna ugovorena vrijednost bespovratnih sredstava]]*Ugovori_OPULJP[[#This Row],[EU STOPA SUFINANCIRANJA %
EU CO-FINANCING RATE %]]</f>
        <v>420476.79300000001</v>
      </c>
      <c r="P3297" s="246">
        <f>Ugovori_OPULJP[[#This Row],[Bespovratna sredstva - Ukupno (EU+Nac) HRK
= Ukupna ugovorena vrijednost bespovratnih sredstava]]*Ugovori_OPULJP[[#This Row],[STOPA NACIONALNOG SUFINANCIRANJA %]]</f>
        <v>74201.786999999997</v>
      </c>
      <c r="Q3297" s="252">
        <v>494678.58</v>
      </c>
      <c r="R3297" s="246">
        <v>0</v>
      </c>
      <c r="S3297" s="246">
        <v>0</v>
      </c>
      <c r="T3297" s="252">
        <f>Ugovori_OPULJP[[#This Row],[Bespovratna sredstva - Ukupno (EU+Nac) HRK
= Ukupna ugovorena vrijednost bespovratnih sredstava]]+Ugovori_OPULJP[[#This Row],[Javni doprinos korisnika - HRK]]+Ugovori_OPULJP[[#This Row],[Privatni doprinos korisnika - HRK]]</f>
        <v>494678.58</v>
      </c>
      <c r="U3297" s="17" t="s">
        <v>10098</v>
      </c>
      <c r="V3297" s="17" t="s">
        <v>710</v>
      </c>
      <c r="W3297" s="219" t="s">
        <v>12612</v>
      </c>
      <c r="X3297" s="35" t="s">
        <v>10100</v>
      </c>
      <c r="Y3297" s="11"/>
    </row>
    <row r="3298" spans="1:25" ht="66.75" customHeight="1" x14ac:dyDescent="0.2">
      <c r="A3298" s="257" t="s">
        <v>12526</v>
      </c>
      <c r="B3298" s="166" t="s">
        <v>9914</v>
      </c>
      <c r="C3298" s="21" t="s">
        <v>10095</v>
      </c>
      <c r="D3298" s="56" t="s">
        <v>11415</v>
      </c>
      <c r="E3298" s="17" t="s">
        <v>74</v>
      </c>
      <c r="F3298" s="116" t="s">
        <v>12554</v>
      </c>
      <c r="G3298" s="116" t="s">
        <v>12570</v>
      </c>
      <c r="H3298" s="230">
        <v>44670</v>
      </c>
      <c r="I3298" s="230">
        <v>45035</v>
      </c>
      <c r="J3298" s="236" t="str">
        <f ca="1">IF(Ugovori_OPULJP[[#This Row],[DATUM ZAVRŠETKA OPERACIJE]]&lt;TODAY(),"završen","u provedbi")</f>
        <v>u provedbi</v>
      </c>
      <c r="K3298" s="117" t="s">
        <v>152</v>
      </c>
      <c r="L3298" s="43" t="s">
        <v>31</v>
      </c>
      <c r="M3298" s="102">
        <v>0.85</v>
      </c>
      <c r="N3298" s="102">
        <v>0.15</v>
      </c>
      <c r="O3298" s="246">
        <f>Ugovori_OPULJP[[#This Row],[Bespovratna sredstva - Ukupno (EU+Nac) HRK
= Ukupna ugovorena vrijednost bespovratnih sredstava]]*Ugovori_OPULJP[[#This Row],[EU STOPA SUFINANCIRANJA %
EU CO-FINANCING RATE %]]</f>
        <v>400299.85</v>
      </c>
      <c r="P3298" s="246">
        <f>Ugovori_OPULJP[[#This Row],[Bespovratna sredstva - Ukupno (EU+Nac) HRK
= Ukupna ugovorena vrijednost bespovratnih sredstava]]*Ugovori_OPULJP[[#This Row],[STOPA NACIONALNOG SUFINANCIRANJA %]]</f>
        <v>70641.149999999994</v>
      </c>
      <c r="Q3298" s="252">
        <v>470941</v>
      </c>
      <c r="R3298" s="246">
        <v>0</v>
      </c>
      <c r="S3298" s="246">
        <v>0</v>
      </c>
      <c r="T3298" s="252">
        <f>Ugovori_OPULJP[[#This Row],[Bespovratna sredstva - Ukupno (EU+Nac) HRK
= Ukupna ugovorena vrijednost bespovratnih sredstava]]+Ugovori_OPULJP[[#This Row],[Javni doprinos korisnika - HRK]]+Ugovori_OPULJP[[#This Row],[Privatni doprinos korisnika - HRK]]</f>
        <v>470941</v>
      </c>
      <c r="U3298" s="17" t="s">
        <v>10098</v>
      </c>
      <c r="V3298" s="17" t="s">
        <v>710</v>
      </c>
      <c r="W3298" s="219" t="s">
        <v>12578</v>
      </c>
      <c r="X3298" s="35" t="s">
        <v>10100</v>
      </c>
      <c r="Y3298" s="11"/>
    </row>
    <row r="3299" spans="1:25" ht="66.75" customHeight="1" x14ac:dyDescent="0.2">
      <c r="A3299" s="257" t="s">
        <v>12527</v>
      </c>
      <c r="B3299" s="166" t="s">
        <v>9914</v>
      </c>
      <c r="C3299" s="21" t="s">
        <v>10095</v>
      </c>
      <c r="D3299" s="56" t="s">
        <v>11415</v>
      </c>
      <c r="E3299" s="17" t="s">
        <v>74</v>
      </c>
      <c r="F3299" s="116" t="s">
        <v>12555</v>
      </c>
      <c r="G3299" s="116" t="s">
        <v>419</v>
      </c>
      <c r="H3299" s="230">
        <v>44670</v>
      </c>
      <c r="I3299" s="230">
        <v>45035</v>
      </c>
      <c r="J3299" s="236" t="str">
        <f ca="1">IF(Ugovori_OPULJP[[#This Row],[DATUM ZAVRŠETKA OPERACIJE]]&lt;TODAY(),"završen","u provedbi")</f>
        <v>u provedbi</v>
      </c>
      <c r="K3299" s="117" t="s">
        <v>12219</v>
      </c>
      <c r="L3299" s="43" t="s">
        <v>97</v>
      </c>
      <c r="M3299" s="102">
        <v>0.85</v>
      </c>
      <c r="N3299" s="102">
        <v>0.15</v>
      </c>
      <c r="O3299" s="246">
        <f>Ugovori_OPULJP[[#This Row],[Bespovratna sredstva - Ukupno (EU+Nac) HRK
= Ukupna ugovorena vrijednost bespovratnih sredstava]]*Ugovori_OPULJP[[#This Row],[EU STOPA SUFINANCIRANJA %
EU CO-FINANCING RATE %]]</f>
        <v>309388.00650000002</v>
      </c>
      <c r="P3299" s="246">
        <f>Ugovori_OPULJP[[#This Row],[Bespovratna sredstva - Ukupno (EU+Nac) HRK
= Ukupna ugovorena vrijednost bespovratnih sredstava]]*Ugovori_OPULJP[[#This Row],[STOPA NACIONALNOG SUFINANCIRANJA %]]</f>
        <v>54597.883500000004</v>
      </c>
      <c r="Q3299" s="252">
        <v>363985.89</v>
      </c>
      <c r="R3299" s="246">
        <v>0</v>
      </c>
      <c r="S3299" s="246">
        <v>0</v>
      </c>
      <c r="T3299" s="252">
        <f>Ugovori_OPULJP[[#This Row],[Bespovratna sredstva - Ukupno (EU+Nac) HRK
= Ukupna ugovorena vrijednost bespovratnih sredstava]]+Ugovori_OPULJP[[#This Row],[Javni doprinos korisnika - HRK]]+Ugovori_OPULJP[[#This Row],[Privatni doprinos korisnika - HRK]]</f>
        <v>363985.89</v>
      </c>
      <c r="U3299" s="17" t="s">
        <v>10098</v>
      </c>
      <c r="V3299" s="17" t="s">
        <v>710</v>
      </c>
      <c r="W3299" s="219" t="s">
        <v>12579</v>
      </c>
      <c r="X3299" s="35" t="s">
        <v>10100</v>
      </c>
      <c r="Y3299" s="11"/>
    </row>
    <row r="3300" spans="1:25" ht="66.75" customHeight="1" x14ac:dyDescent="0.2">
      <c r="A3300" s="213" t="s">
        <v>12242</v>
      </c>
      <c r="B3300" s="166" t="s">
        <v>9914</v>
      </c>
      <c r="C3300" s="21" t="s">
        <v>10095</v>
      </c>
      <c r="D3300" s="56" t="s">
        <v>11415</v>
      </c>
      <c r="E3300" s="17" t="s">
        <v>74</v>
      </c>
      <c r="F3300" s="116" t="s">
        <v>12281</v>
      </c>
      <c r="G3300" s="116" t="s">
        <v>11931</v>
      </c>
      <c r="H3300" s="161">
        <v>44641</v>
      </c>
      <c r="I3300" s="161">
        <v>45190</v>
      </c>
      <c r="J3300" s="162" t="str">
        <f ca="1">IF(Ugovori_OPULJP[[#This Row],[DATUM ZAVRŠETKA OPERACIJE]]&lt;TODAY(),"završen","u provedbi")</f>
        <v>u provedbi</v>
      </c>
      <c r="K3300" s="117" t="s">
        <v>8881</v>
      </c>
      <c r="L3300" s="43" t="s">
        <v>31</v>
      </c>
      <c r="M3300" s="102">
        <v>0.85</v>
      </c>
      <c r="N3300" s="102">
        <v>0.15</v>
      </c>
      <c r="O3300" s="164">
        <f>Ugovori_OPULJP[[#This Row],[Bespovratna sredstva - Ukupno (EU+Nac) HRK
= Ukupna ugovorena vrijednost bespovratnih sredstava]]*Ugovori_OPULJP[[#This Row],[EU STOPA SUFINANCIRANJA %
EU CO-FINANCING RATE %]]</f>
        <v>354485.27499999997</v>
      </c>
      <c r="P3300" s="164">
        <f>Ugovori_OPULJP[[#This Row],[Bespovratna sredstva - Ukupno (EU+Nac) HRK
= Ukupna ugovorena vrijednost bespovratnih sredstava]]*Ugovori_OPULJP[[#This Row],[STOPA NACIONALNOG SUFINANCIRANJA %]]</f>
        <v>62556.224999999999</v>
      </c>
      <c r="Q3300" s="165">
        <v>417041.5</v>
      </c>
      <c r="R3300" s="164">
        <v>0</v>
      </c>
      <c r="S3300" s="164">
        <v>0</v>
      </c>
      <c r="T3300" s="165">
        <f>Ugovori_OPULJP[[#This Row],[Bespovratna sredstva - Ukupno (EU+Nac) HRK
= Ukupna ugovorena vrijednost bespovratnih sredstava]]+Ugovori_OPULJP[[#This Row],[Javni doprinos korisnika - HRK]]+Ugovori_OPULJP[[#This Row],[Privatni doprinos korisnika - HRK]]</f>
        <v>417041.5</v>
      </c>
      <c r="U3300" s="17" t="s">
        <v>10098</v>
      </c>
      <c r="V3300" s="17" t="s">
        <v>710</v>
      </c>
      <c r="W3300" s="124" t="s">
        <v>12331</v>
      </c>
      <c r="X3300" s="35" t="s">
        <v>10100</v>
      </c>
      <c r="Y3300" s="11"/>
    </row>
    <row r="3301" spans="1:25" ht="66.75" customHeight="1" x14ac:dyDescent="0.2">
      <c r="A3301" s="213" t="s">
        <v>12243</v>
      </c>
      <c r="B3301" s="166" t="s">
        <v>9914</v>
      </c>
      <c r="C3301" s="21" t="s">
        <v>10095</v>
      </c>
      <c r="D3301" s="56" t="s">
        <v>11415</v>
      </c>
      <c r="E3301" s="17" t="s">
        <v>74</v>
      </c>
      <c r="F3301" s="116" t="s">
        <v>12282</v>
      </c>
      <c r="G3301" s="116" t="s">
        <v>12311</v>
      </c>
      <c r="H3301" s="161">
        <v>44641</v>
      </c>
      <c r="I3301" s="161">
        <v>45190</v>
      </c>
      <c r="J3301" s="162" t="str">
        <f ca="1">IF(Ugovori_OPULJP[[#This Row],[DATUM ZAVRŠETKA OPERACIJE]]&lt;TODAY(),"završen","u provedbi")</f>
        <v>u provedbi</v>
      </c>
      <c r="K3301" s="117" t="s">
        <v>2414</v>
      </c>
      <c r="L3301" s="43" t="s">
        <v>77</v>
      </c>
      <c r="M3301" s="102">
        <v>0.85</v>
      </c>
      <c r="N3301" s="102">
        <v>0.15</v>
      </c>
      <c r="O3301" s="164">
        <f>Ugovori_OPULJP[[#This Row],[Bespovratna sredstva - Ukupno (EU+Nac) HRK
= Ukupna ugovorena vrijednost bespovratnih sredstava]]*Ugovori_OPULJP[[#This Row],[EU STOPA SUFINANCIRANJA %
EU CO-FINANCING RATE %]]</f>
        <v>393785.49249999999</v>
      </c>
      <c r="P3301" s="164">
        <f>Ugovori_OPULJP[[#This Row],[Bespovratna sredstva - Ukupno (EU+Nac) HRK
= Ukupna ugovorena vrijednost bespovratnih sredstava]]*Ugovori_OPULJP[[#This Row],[STOPA NACIONALNOG SUFINANCIRANJA %]]</f>
        <v>69491.557499999995</v>
      </c>
      <c r="Q3301" s="165">
        <v>463277.05</v>
      </c>
      <c r="R3301" s="164">
        <v>0</v>
      </c>
      <c r="S3301" s="164">
        <v>0</v>
      </c>
      <c r="T3301" s="165">
        <f>Ugovori_OPULJP[[#This Row],[Bespovratna sredstva - Ukupno (EU+Nac) HRK
= Ukupna ugovorena vrijednost bespovratnih sredstava]]+Ugovori_OPULJP[[#This Row],[Javni doprinos korisnika - HRK]]+Ugovori_OPULJP[[#This Row],[Privatni doprinos korisnika - HRK]]</f>
        <v>463277.05</v>
      </c>
      <c r="U3301" s="17" t="s">
        <v>10098</v>
      </c>
      <c r="V3301" s="17" t="s">
        <v>710</v>
      </c>
      <c r="W3301" s="124" t="s">
        <v>12332</v>
      </c>
      <c r="X3301" s="35" t="s">
        <v>10100</v>
      </c>
      <c r="Y3301" s="11"/>
    </row>
    <row r="3302" spans="1:25" ht="66.75" customHeight="1" x14ac:dyDescent="0.2">
      <c r="A3302" s="213" t="s">
        <v>12244</v>
      </c>
      <c r="B3302" s="166" t="s">
        <v>9914</v>
      </c>
      <c r="C3302" s="21" t="s">
        <v>10095</v>
      </c>
      <c r="D3302" s="56" t="s">
        <v>11415</v>
      </c>
      <c r="E3302" s="17" t="s">
        <v>74</v>
      </c>
      <c r="F3302" s="116" t="s">
        <v>12283</v>
      </c>
      <c r="G3302" s="116" t="s">
        <v>12312</v>
      </c>
      <c r="H3302" s="161">
        <v>44641</v>
      </c>
      <c r="I3302" s="161">
        <v>45190</v>
      </c>
      <c r="J3302" s="162" t="str">
        <f ca="1">IF(Ugovori_OPULJP[[#This Row],[DATUM ZAVRŠETKA OPERACIJE]]&lt;TODAY(),"završen","u provedbi")</f>
        <v>u provedbi</v>
      </c>
      <c r="K3302" s="117" t="s">
        <v>12360</v>
      </c>
      <c r="L3302" s="43" t="s">
        <v>31</v>
      </c>
      <c r="M3302" s="102">
        <v>0.85</v>
      </c>
      <c r="N3302" s="102">
        <v>0.15</v>
      </c>
      <c r="O3302" s="164">
        <f>Ugovori_OPULJP[[#This Row],[Bespovratna sredstva - Ukupno (EU+Nac) HRK
= Ukupna ugovorena vrijednost bespovratnih sredstava]]*Ugovori_OPULJP[[#This Row],[EU STOPA SUFINANCIRANJA %
EU CO-FINANCING RATE %]]</f>
        <v>368734.75999999995</v>
      </c>
      <c r="P3302" s="164">
        <f>Ugovori_OPULJP[[#This Row],[Bespovratna sredstva - Ukupno (EU+Nac) HRK
= Ukupna ugovorena vrijednost bespovratnih sredstava]]*Ugovori_OPULJP[[#This Row],[STOPA NACIONALNOG SUFINANCIRANJA %]]</f>
        <v>65070.84</v>
      </c>
      <c r="Q3302" s="165">
        <v>433805.6</v>
      </c>
      <c r="R3302" s="164">
        <v>0</v>
      </c>
      <c r="S3302" s="164">
        <v>0</v>
      </c>
      <c r="T3302" s="165">
        <f>Ugovori_OPULJP[[#This Row],[Bespovratna sredstva - Ukupno (EU+Nac) HRK
= Ukupna ugovorena vrijednost bespovratnih sredstava]]+Ugovori_OPULJP[[#This Row],[Javni doprinos korisnika - HRK]]+Ugovori_OPULJP[[#This Row],[Privatni doprinos korisnika - HRK]]</f>
        <v>433805.6</v>
      </c>
      <c r="U3302" s="17" t="s">
        <v>10098</v>
      </c>
      <c r="V3302" s="17" t="s">
        <v>710</v>
      </c>
      <c r="W3302" s="30" t="s">
        <v>12333</v>
      </c>
      <c r="X3302" s="35" t="s">
        <v>10100</v>
      </c>
      <c r="Y3302" s="11"/>
    </row>
    <row r="3303" spans="1:25" ht="66.75" customHeight="1" x14ac:dyDescent="0.2">
      <c r="A3303" s="131" t="s">
        <v>11484</v>
      </c>
      <c r="B3303" s="24" t="s">
        <v>9914</v>
      </c>
      <c r="C3303" s="21" t="s">
        <v>10095</v>
      </c>
      <c r="D3303" s="56" t="s">
        <v>11415</v>
      </c>
      <c r="E3303" s="17" t="s">
        <v>74</v>
      </c>
      <c r="F3303" s="116" t="s">
        <v>11485</v>
      </c>
      <c r="G3303" s="116" t="s">
        <v>11486</v>
      </c>
      <c r="H3303" s="120">
        <v>44532</v>
      </c>
      <c r="I3303" s="120">
        <v>44897</v>
      </c>
      <c r="J3303" s="120" t="str">
        <f ca="1">IF(Ugovori_OPULJP[[#This Row],[DATUM ZAVRŠETKA OPERACIJE]]&lt;TODAY(),"završen","u provedbi")</f>
        <v>u provedbi</v>
      </c>
      <c r="K3303" s="121" t="s">
        <v>6291</v>
      </c>
      <c r="L3303" s="22" t="s">
        <v>320</v>
      </c>
      <c r="M3303" s="134" t="s">
        <v>3052</v>
      </c>
      <c r="N3303" s="102">
        <v>0.15</v>
      </c>
      <c r="O3303" s="103">
        <f>Ugovori_OPULJP[[#This Row],[Bespovratna sredstva - Ukupno (EU+Nac) HRK
= Ukupna ugovorena vrijednost bespovratnih sredstava]]*Ugovori_OPULJP[[#This Row],[EU STOPA SUFINANCIRANJA %
EU CO-FINANCING RATE %]]</f>
        <v>395257.76049999997</v>
      </c>
      <c r="P3303" s="103">
        <f>Ugovori_OPULJP[[#This Row],[Bespovratna sredstva - Ukupno (EU+Nac) HRK
= Ukupna ugovorena vrijednost bespovratnih sredstava]]*Ugovori_OPULJP[[#This Row],[STOPA NACIONALNOG SUFINANCIRANJA %]]</f>
        <v>69751.369500000001</v>
      </c>
      <c r="Q3303" s="101">
        <v>465009.13</v>
      </c>
      <c r="R3303" s="103">
        <v>0</v>
      </c>
      <c r="S3303" s="103">
        <v>0</v>
      </c>
      <c r="T3303" s="101">
        <f>Ugovori_OPULJP[[#This Row],[Bespovratna sredstva - Ukupno (EU+Nac) HRK
= Ukupna ugovorena vrijednost bespovratnih sredstava]]+Ugovori_OPULJP[[#This Row],[Javni doprinos korisnika - HRK]]+Ugovori_OPULJP[[#This Row],[Privatni doprinos korisnika - HRK]]</f>
        <v>465009.13</v>
      </c>
      <c r="U3303" s="17" t="s">
        <v>10098</v>
      </c>
      <c r="V3303" s="17" t="s">
        <v>710</v>
      </c>
      <c r="W3303" s="30" t="s">
        <v>11487</v>
      </c>
      <c r="X3303" s="35" t="s">
        <v>10100</v>
      </c>
      <c r="Y3303" s="11"/>
    </row>
    <row r="3304" spans="1:25" ht="66.75" customHeight="1" x14ac:dyDescent="0.2">
      <c r="A3304" s="257" t="s">
        <v>12528</v>
      </c>
      <c r="B3304" s="166" t="s">
        <v>9914</v>
      </c>
      <c r="C3304" s="21" t="s">
        <v>10095</v>
      </c>
      <c r="D3304" s="56" t="s">
        <v>11415</v>
      </c>
      <c r="E3304" s="17" t="s">
        <v>74</v>
      </c>
      <c r="F3304" s="116" t="s">
        <v>12556</v>
      </c>
      <c r="G3304" s="116" t="s">
        <v>5732</v>
      </c>
      <c r="H3304" s="230">
        <v>44670</v>
      </c>
      <c r="I3304" s="230">
        <v>45218</v>
      </c>
      <c r="J3304" s="236" t="str">
        <f ca="1">IF(Ugovori_OPULJP[[#This Row],[DATUM ZAVRŠETKA OPERACIJE]]&lt;TODAY(),"završen","u provedbi")</f>
        <v>u provedbi</v>
      </c>
      <c r="K3304" s="117" t="s">
        <v>324</v>
      </c>
      <c r="L3304" s="43" t="s">
        <v>324</v>
      </c>
      <c r="M3304" s="102">
        <v>0.85</v>
      </c>
      <c r="N3304" s="102">
        <v>0.15</v>
      </c>
      <c r="O3304" s="246">
        <f>Ugovori_OPULJP[[#This Row],[Bespovratna sredstva - Ukupno (EU+Nac) HRK
= Ukupna ugovorena vrijednost bespovratnih sredstava]]*Ugovori_OPULJP[[#This Row],[EU STOPA SUFINANCIRANJA %
EU CO-FINANCING RATE %]]</f>
        <v>335864.52899999998</v>
      </c>
      <c r="P3304" s="246">
        <f>Ugovori_OPULJP[[#This Row],[Bespovratna sredstva - Ukupno (EU+Nac) HRK
= Ukupna ugovorena vrijednost bespovratnih sredstava]]*Ugovori_OPULJP[[#This Row],[STOPA NACIONALNOG SUFINANCIRANJA %]]</f>
        <v>59270.210999999996</v>
      </c>
      <c r="Q3304" s="252">
        <v>395134.74</v>
      </c>
      <c r="R3304" s="246">
        <v>0</v>
      </c>
      <c r="S3304" s="246">
        <v>0</v>
      </c>
      <c r="T3304" s="252">
        <f>Ugovori_OPULJP[[#This Row],[Bespovratna sredstva - Ukupno (EU+Nac) HRK
= Ukupna ugovorena vrijednost bespovratnih sredstava]]+Ugovori_OPULJP[[#This Row],[Javni doprinos korisnika - HRK]]+Ugovori_OPULJP[[#This Row],[Privatni doprinos korisnika - HRK]]</f>
        <v>395134.74</v>
      </c>
      <c r="U3304" s="17" t="s">
        <v>10098</v>
      </c>
      <c r="V3304" s="17" t="s">
        <v>710</v>
      </c>
      <c r="W3304" s="255" t="s">
        <v>12580</v>
      </c>
      <c r="X3304" s="35" t="s">
        <v>10100</v>
      </c>
      <c r="Y3304" s="11"/>
    </row>
    <row r="3305" spans="1:25" ht="66.75" customHeight="1" x14ac:dyDescent="0.2">
      <c r="A3305" s="131" t="s">
        <v>11488</v>
      </c>
      <c r="B3305" s="24" t="s">
        <v>9914</v>
      </c>
      <c r="C3305" s="21" t="s">
        <v>10095</v>
      </c>
      <c r="D3305" s="56" t="s">
        <v>11415</v>
      </c>
      <c r="E3305" s="17" t="s">
        <v>74</v>
      </c>
      <c r="F3305" s="116" t="s">
        <v>11489</v>
      </c>
      <c r="G3305" s="116" t="s">
        <v>11490</v>
      </c>
      <c r="H3305" s="120">
        <v>44537</v>
      </c>
      <c r="I3305" s="120">
        <v>44902</v>
      </c>
      <c r="J3305" s="120" t="str">
        <f ca="1">IF(Ugovori_OPULJP[[#This Row],[DATUM ZAVRŠETKA OPERACIJE]]&lt;TODAY(),"završen","u provedbi")</f>
        <v>u provedbi</v>
      </c>
      <c r="K3305" s="121" t="s">
        <v>30</v>
      </c>
      <c r="L3305" s="22" t="s">
        <v>31</v>
      </c>
      <c r="M3305" s="134" t="s">
        <v>3052</v>
      </c>
      <c r="N3305" s="102">
        <v>0.15</v>
      </c>
      <c r="O3305" s="103">
        <f>Ugovori_OPULJP[[#This Row],[Bespovratna sredstva - Ukupno (EU+Nac) HRK
= Ukupna ugovorena vrijednost bespovratnih sredstava]]*Ugovori_OPULJP[[#This Row],[EU STOPA SUFINANCIRANJA %
EU CO-FINANCING RATE %]]</f>
        <v>367880</v>
      </c>
      <c r="P3305" s="103">
        <f>Ugovori_OPULJP[[#This Row],[Bespovratna sredstva - Ukupno (EU+Nac) HRK
= Ukupna ugovorena vrijednost bespovratnih sredstava]]*Ugovori_OPULJP[[#This Row],[STOPA NACIONALNOG SUFINANCIRANJA %]]</f>
        <v>64920</v>
      </c>
      <c r="Q3305" s="101">
        <v>432800</v>
      </c>
      <c r="R3305" s="103">
        <v>0</v>
      </c>
      <c r="S3305" s="103">
        <v>0</v>
      </c>
      <c r="T3305" s="101">
        <f>Ugovori_OPULJP[[#This Row],[Bespovratna sredstva - Ukupno (EU+Nac) HRK
= Ukupna ugovorena vrijednost bespovratnih sredstava]]+Ugovori_OPULJP[[#This Row],[Javni doprinos korisnika - HRK]]+Ugovori_OPULJP[[#This Row],[Privatni doprinos korisnika - HRK]]</f>
        <v>432800</v>
      </c>
      <c r="U3305" s="17" t="s">
        <v>10098</v>
      </c>
      <c r="V3305" s="17" t="s">
        <v>710</v>
      </c>
      <c r="W3305" s="21" t="s">
        <v>11491</v>
      </c>
      <c r="X3305" s="35" t="s">
        <v>10100</v>
      </c>
      <c r="Y3305" s="11"/>
    </row>
    <row r="3306" spans="1:25" ht="66.75" customHeight="1" x14ac:dyDescent="0.2">
      <c r="A3306" s="213" t="s">
        <v>12245</v>
      </c>
      <c r="B3306" s="166" t="s">
        <v>9914</v>
      </c>
      <c r="C3306" s="21" t="s">
        <v>10095</v>
      </c>
      <c r="D3306" s="56" t="s">
        <v>11415</v>
      </c>
      <c r="E3306" s="17" t="s">
        <v>74</v>
      </c>
      <c r="F3306" s="116" t="s">
        <v>12284</v>
      </c>
      <c r="G3306" s="116" t="s">
        <v>12313</v>
      </c>
      <c r="H3306" s="161">
        <v>44641</v>
      </c>
      <c r="I3306" s="161">
        <v>45190</v>
      </c>
      <c r="J3306" s="162" t="str">
        <f ca="1">IF(Ugovori_OPULJP[[#This Row],[DATUM ZAVRŠETKA OPERACIJE]]&lt;TODAY(),"završen","u provedbi")</f>
        <v>u provedbi</v>
      </c>
      <c r="K3306" s="117" t="s">
        <v>354</v>
      </c>
      <c r="L3306" s="43" t="s">
        <v>354</v>
      </c>
      <c r="M3306" s="102">
        <v>0.85</v>
      </c>
      <c r="N3306" s="102">
        <v>0.15</v>
      </c>
      <c r="O3306" s="164">
        <f>Ugovori_OPULJP[[#This Row],[Bespovratna sredstva - Ukupno (EU+Nac) HRK
= Ukupna ugovorena vrijednost bespovratnih sredstava]]*Ugovori_OPULJP[[#This Row],[EU STOPA SUFINANCIRANJA %
EU CO-FINANCING RATE %]]</f>
        <v>390343.98699999996</v>
      </c>
      <c r="P3306" s="164">
        <f>Ugovori_OPULJP[[#This Row],[Bespovratna sredstva - Ukupno (EU+Nac) HRK
= Ukupna ugovorena vrijednost bespovratnih sredstava]]*Ugovori_OPULJP[[#This Row],[STOPA NACIONALNOG SUFINANCIRANJA %]]</f>
        <v>68884.232999999993</v>
      </c>
      <c r="Q3306" s="165">
        <v>459228.22</v>
      </c>
      <c r="R3306" s="164">
        <v>0</v>
      </c>
      <c r="S3306" s="164">
        <v>0</v>
      </c>
      <c r="T3306" s="165">
        <f>Ugovori_OPULJP[[#This Row],[Bespovratna sredstva - Ukupno (EU+Nac) HRK
= Ukupna ugovorena vrijednost bespovratnih sredstava]]+Ugovori_OPULJP[[#This Row],[Javni doprinos korisnika - HRK]]+Ugovori_OPULJP[[#This Row],[Privatni doprinos korisnika - HRK]]</f>
        <v>459228.22</v>
      </c>
      <c r="U3306" s="17" t="s">
        <v>10098</v>
      </c>
      <c r="V3306" s="17" t="s">
        <v>710</v>
      </c>
      <c r="W3306" s="21" t="s">
        <v>12334</v>
      </c>
      <c r="X3306" s="35" t="s">
        <v>10100</v>
      </c>
      <c r="Y3306" s="11"/>
    </row>
    <row r="3307" spans="1:25" ht="66.75" customHeight="1" x14ac:dyDescent="0.2">
      <c r="A3307" s="131" t="s">
        <v>12449</v>
      </c>
      <c r="B3307" s="260" t="s">
        <v>9914</v>
      </c>
      <c r="C3307" s="286" t="s">
        <v>10095</v>
      </c>
      <c r="D3307" s="56" t="s">
        <v>11415</v>
      </c>
      <c r="E3307" s="17" t="s">
        <v>74</v>
      </c>
      <c r="F3307" s="23" t="s">
        <v>12472</v>
      </c>
      <c r="G3307" s="23" t="s">
        <v>12473</v>
      </c>
      <c r="H3307" s="198">
        <v>44648</v>
      </c>
      <c r="I3307" s="198">
        <v>45197</v>
      </c>
      <c r="J3307" s="200" t="str">
        <f ca="1">IF(Ugovori_OPULJP[[#This Row],[DATUM ZAVRŠETKA OPERACIJE]]&lt;TODAY(),"završen","u provedbi")</f>
        <v>u provedbi</v>
      </c>
      <c r="K3307" s="203" t="s">
        <v>153</v>
      </c>
      <c r="L3307" s="202" t="s">
        <v>153</v>
      </c>
      <c r="M3307" s="42">
        <v>0.85</v>
      </c>
      <c r="N3307" s="42">
        <v>0.15</v>
      </c>
      <c r="O3307" s="207">
        <f>Ugovori_OPULJP[[#This Row],[Bespovratna sredstva - Ukupno (EU+Nac) HRK
= Ukupna ugovorena vrijednost bespovratnih sredstava]]*Ugovori_OPULJP[[#This Row],[EU STOPA SUFINANCIRANJA %
EU CO-FINANCING RATE %]]</f>
        <v>345349.48349999997</v>
      </c>
      <c r="P3307" s="207">
        <f>Ugovori_OPULJP[[#This Row],[Bespovratna sredstva - Ukupno (EU+Nac) HRK
= Ukupna ugovorena vrijednost bespovratnih sredstava]]*Ugovori_OPULJP[[#This Row],[STOPA NACIONALNOG SUFINANCIRANJA %]]</f>
        <v>60944.0265</v>
      </c>
      <c r="Q3307" s="210">
        <v>406293.51</v>
      </c>
      <c r="R3307" s="27">
        <v>0</v>
      </c>
      <c r="S3307" s="27">
        <v>0</v>
      </c>
      <c r="T3307" s="210">
        <f>Ugovori_OPULJP[[#This Row],[Bespovratna sredstva - Ukupno (EU+Nac) HRK
= Ukupna ugovorena vrijednost bespovratnih sredstava]]+Ugovori_OPULJP[[#This Row],[Javni doprinos korisnika - HRK]]+Ugovori_OPULJP[[#This Row],[Privatni doprinos korisnika - HRK]]</f>
        <v>406293.51</v>
      </c>
      <c r="U3307" s="17" t="s">
        <v>10098</v>
      </c>
      <c r="V3307" s="17" t="s">
        <v>710</v>
      </c>
      <c r="W3307" s="190" t="s">
        <v>12497</v>
      </c>
      <c r="X3307" s="35" t="s">
        <v>10100</v>
      </c>
      <c r="Y3307" s="11"/>
    </row>
    <row r="3308" spans="1:25" ht="66.75" customHeight="1" x14ac:dyDescent="0.2">
      <c r="A3308" s="131" t="s">
        <v>11492</v>
      </c>
      <c r="B3308" s="24" t="s">
        <v>9914</v>
      </c>
      <c r="C3308" s="21" t="s">
        <v>10095</v>
      </c>
      <c r="D3308" s="56" t="s">
        <v>11415</v>
      </c>
      <c r="E3308" s="17" t="s">
        <v>74</v>
      </c>
      <c r="F3308" s="116" t="s">
        <v>11493</v>
      </c>
      <c r="G3308" s="116" t="s">
        <v>11494</v>
      </c>
      <c r="H3308" s="120">
        <v>44536</v>
      </c>
      <c r="I3308" s="120">
        <v>44991</v>
      </c>
      <c r="J3308" s="120" t="str">
        <f ca="1">IF(Ugovori_OPULJP[[#This Row],[DATUM ZAVRŠETKA OPERACIJE]]&lt;TODAY(),"završen","u provedbi")</f>
        <v>u provedbi</v>
      </c>
      <c r="K3308" s="121" t="s">
        <v>11495</v>
      </c>
      <c r="L3308" s="121" t="s">
        <v>31</v>
      </c>
      <c r="M3308" s="65" t="s">
        <v>3052</v>
      </c>
      <c r="N3308" s="42">
        <v>0.15</v>
      </c>
      <c r="O3308" s="103">
        <f>Ugovori_OPULJP[[#This Row],[Bespovratna sredstva - Ukupno (EU+Nac) HRK
= Ukupna ugovorena vrijednost bespovratnih sredstava]]*Ugovori_OPULJP[[#This Row],[EU STOPA SUFINANCIRANJA %
EU CO-FINANCING RATE %]]</f>
        <v>409655.06050000002</v>
      </c>
      <c r="P3308" s="103">
        <f>Ugovori_OPULJP[[#This Row],[Bespovratna sredstva - Ukupno (EU+Nac) HRK
= Ukupna ugovorena vrijednost bespovratnih sredstava]]*Ugovori_OPULJP[[#This Row],[STOPA NACIONALNOG SUFINANCIRANJA %]]</f>
        <v>72292.069499999998</v>
      </c>
      <c r="Q3308" s="101">
        <v>481947.13</v>
      </c>
      <c r="R3308" s="103">
        <v>0</v>
      </c>
      <c r="S3308" s="103">
        <v>0</v>
      </c>
      <c r="T3308" s="101">
        <f>Ugovori_OPULJP[[#This Row],[Bespovratna sredstva - Ukupno (EU+Nac) HRK
= Ukupna ugovorena vrijednost bespovratnih sredstava]]+Ugovori_OPULJP[[#This Row],[Javni doprinos korisnika - HRK]]+Ugovori_OPULJP[[#This Row],[Privatni doprinos korisnika - HRK]]</f>
        <v>481947.13</v>
      </c>
      <c r="U3308" s="17" t="s">
        <v>10098</v>
      </c>
      <c r="V3308" s="17" t="s">
        <v>710</v>
      </c>
      <c r="W3308" s="21" t="s">
        <v>11496</v>
      </c>
      <c r="X3308" s="35" t="s">
        <v>10100</v>
      </c>
      <c r="Y3308" s="11"/>
    </row>
    <row r="3309" spans="1:25" ht="66.75" customHeight="1" x14ac:dyDescent="0.2">
      <c r="A3309" s="213" t="s">
        <v>12246</v>
      </c>
      <c r="B3309" s="166" t="s">
        <v>9914</v>
      </c>
      <c r="C3309" s="21" t="s">
        <v>10095</v>
      </c>
      <c r="D3309" s="56" t="s">
        <v>11415</v>
      </c>
      <c r="E3309" s="17" t="s">
        <v>74</v>
      </c>
      <c r="F3309" s="116" t="s">
        <v>12285</v>
      </c>
      <c r="G3309" s="116" t="s">
        <v>3121</v>
      </c>
      <c r="H3309" s="161">
        <v>44641</v>
      </c>
      <c r="I3309" s="161">
        <v>45190</v>
      </c>
      <c r="J3309" s="162" t="str">
        <f ca="1">IF(Ugovori_OPULJP[[#This Row],[DATUM ZAVRŠETKA OPERACIJE]]&lt;TODAY(),"završen","u provedbi")</f>
        <v>u provedbi</v>
      </c>
      <c r="K3309" s="117" t="s">
        <v>97</v>
      </c>
      <c r="L3309" s="117" t="s">
        <v>97</v>
      </c>
      <c r="M3309" s="42">
        <v>0.85</v>
      </c>
      <c r="N3309" s="42">
        <v>0.15</v>
      </c>
      <c r="O3309" s="164">
        <f>Ugovori_OPULJP[[#This Row],[Bespovratna sredstva - Ukupno (EU+Nac) HRK
= Ukupna ugovorena vrijednost bespovratnih sredstava]]*Ugovori_OPULJP[[#This Row],[EU STOPA SUFINANCIRANJA %
EU CO-FINANCING RATE %]]</f>
        <v>360511.92799999996</v>
      </c>
      <c r="P3309" s="164">
        <f>Ugovori_OPULJP[[#This Row],[Bespovratna sredstva - Ukupno (EU+Nac) HRK
= Ukupna ugovorena vrijednost bespovratnih sredstava]]*Ugovori_OPULJP[[#This Row],[STOPA NACIONALNOG SUFINANCIRANJA %]]</f>
        <v>63619.751999999993</v>
      </c>
      <c r="Q3309" s="165">
        <v>424131.68</v>
      </c>
      <c r="R3309" s="164">
        <v>0</v>
      </c>
      <c r="S3309" s="164">
        <v>0</v>
      </c>
      <c r="T3309" s="165">
        <f>Ugovori_OPULJP[[#This Row],[Bespovratna sredstva - Ukupno (EU+Nac) HRK
= Ukupna ugovorena vrijednost bespovratnih sredstava]]+Ugovori_OPULJP[[#This Row],[Javni doprinos korisnika - HRK]]+Ugovori_OPULJP[[#This Row],[Privatni doprinos korisnika - HRK]]</f>
        <v>424131.68</v>
      </c>
      <c r="U3309" s="17" t="s">
        <v>10098</v>
      </c>
      <c r="V3309" s="17" t="s">
        <v>710</v>
      </c>
      <c r="W3309" s="21" t="s">
        <v>12335</v>
      </c>
      <c r="X3309" s="35" t="s">
        <v>10100</v>
      </c>
      <c r="Y3309" s="11"/>
    </row>
    <row r="3310" spans="1:25" ht="66.75" customHeight="1" x14ac:dyDescent="0.2">
      <c r="A3310" s="257" t="s">
        <v>12509</v>
      </c>
      <c r="B3310" s="166" t="s">
        <v>9914</v>
      </c>
      <c r="C3310" s="21" t="s">
        <v>10095</v>
      </c>
      <c r="D3310" s="56" t="s">
        <v>11415</v>
      </c>
      <c r="E3310" s="17" t="s">
        <v>74</v>
      </c>
      <c r="F3310" s="116" t="s">
        <v>12513</v>
      </c>
      <c r="G3310" s="116" t="s">
        <v>315</v>
      </c>
      <c r="H3310" s="230">
        <v>44652</v>
      </c>
      <c r="I3310" s="230">
        <v>45017</v>
      </c>
      <c r="J3310" s="236" t="str">
        <f ca="1">IF(Ugovori_OPULJP[[#This Row],[DATUM ZAVRŠETKA OPERACIJE]]&lt;TODAY(),"završen","u provedbi")</f>
        <v>u provedbi</v>
      </c>
      <c r="K3310" s="117" t="s">
        <v>12521</v>
      </c>
      <c r="L3310" s="117" t="s">
        <v>102</v>
      </c>
      <c r="M3310" s="42">
        <v>0.85</v>
      </c>
      <c r="N3310" s="42">
        <v>0.15</v>
      </c>
      <c r="O3310" s="246">
        <f>Ugovori_OPULJP[[#This Row],[Bespovratna sredstva - Ukupno (EU+Nac) HRK
= Ukupna ugovorena vrijednost bespovratnih sredstava]]*Ugovori_OPULJP[[#This Row],[EU STOPA SUFINANCIRANJA %
EU CO-FINANCING RATE %]]</f>
        <v>319370.72950000002</v>
      </c>
      <c r="P3310" s="246">
        <f>Ugovori_OPULJP[[#This Row],[Bespovratna sredstva - Ukupno (EU+Nac) HRK
= Ukupna ugovorena vrijednost bespovratnih sredstava]]*Ugovori_OPULJP[[#This Row],[STOPA NACIONALNOG SUFINANCIRANJA %]]</f>
        <v>56359.540500000003</v>
      </c>
      <c r="Q3310" s="252">
        <v>375730.27</v>
      </c>
      <c r="R3310" s="246">
        <v>0</v>
      </c>
      <c r="S3310" s="246">
        <v>0</v>
      </c>
      <c r="T3310" s="252">
        <f>Ugovori_OPULJP[[#This Row],[Bespovratna sredstva - Ukupno (EU+Nac) HRK
= Ukupna ugovorena vrijednost bespovratnih sredstava]]+Ugovori_OPULJP[[#This Row],[Javni doprinos korisnika - HRK]]+Ugovori_OPULJP[[#This Row],[Privatni doprinos korisnika - HRK]]</f>
        <v>375730.27</v>
      </c>
      <c r="U3310" s="17" t="s">
        <v>10098</v>
      </c>
      <c r="V3310" s="17" t="s">
        <v>710</v>
      </c>
      <c r="W3310" s="225" t="s">
        <v>12518</v>
      </c>
      <c r="X3310" s="35" t="s">
        <v>10100</v>
      </c>
      <c r="Y3310" s="11"/>
    </row>
    <row r="3311" spans="1:25" ht="66.75" customHeight="1" x14ac:dyDescent="0.2">
      <c r="A3311" s="257" t="s">
        <v>12529</v>
      </c>
      <c r="B3311" s="166" t="s">
        <v>9914</v>
      </c>
      <c r="C3311" s="21" t="s">
        <v>10095</v>
      </c>
      <c r="D3311" s="56" t="s">
        <v>11415</v>
      </c>
      <c r="E3311" s="17" t="s">
        <v>74</v>
      </c>
      <c r="F3311" s="116" t="s">
        <v>12557</v>
      </c>
      <c r="G3311" s="116" t="s">
        <v>1389</v>
      </c>
      <c r="H3311" s="230">
        <v>44670</v>
      </c>
      <c r="I3311" s="230">
        <v>45035</v>
      </c>
      <c r="J3311" s="236" t="str">
        <f ca="1">IF(Ugovori_OPULJP[[#This Row],[DATUM ZAVRŠETKA OPERACIJE]]&lt;TODAY(),"završen","u provedbi")</f>
        <v>u provedbi</v>
      </c>
      <c r="K3311" s="117" t="s">
        <v>2354</v>
      </c>
      <c r="L3311" s="117" t="s">
        <v>92</v>
      </c>
      <c r="M3311" s="42">
        <v>0.85</v>
      </c>
      <c r="N3311" s="42">
        <v>0.15</v>
      </c>
      <c r="O3311" s="246">
        <f>Ugovori_OPULJP[[#This Row],[Bespovratna sredstva - Ukupno (EU+Nac) HRK
= Ukupna ugovorena vrijednost bespovratnih sredstava]]*Ugovori_OPULJP[[#This Row],[EU STOPA SUFINANCIRANJA %
EU CO-FINANCING RATE %]]</f>
        <v>321299.50699999998</v>
      </c>
      <c r="P3311" s="246">
        <f>Ugovori_OPULJP[[#This Row],[Bespovratna sredstva - Ukupno (EU+Nac) HRK
= Ukupna ugovorena vrijednost bespovratnih sredstava]]*Ugovori_OPULJP[[#This Row],[STOPA NACIONALNOG SUFINANCIRANJA %]]</f>
        <v>56699.912999999993</v>
      </c>
      <c r="Q3311" s="252">
        <v>377999.42</v>
      </c>
      <c r="R3311" s="246">
        <v>0</v>
      </c>
      <c r="S3311" s="246">
        <v>0</v>
      </c>
      <c r="T3311" s="252">
        <f>Ugovori_OPULJP[[#This Row],[Bespovratna sredstva - Ukupno (EU+Nac) HRK
= Ukupna ugovorena vrijednost bespovratnih sredstava]]+Ugovori_OPULJP[[#This Row],[Javni doprinos korisnika - HRK]]+Ugovori_OPULJP[[#This Row],[Privatni doprinos korisnika - HRK]]</f>
        <v>377999.42</v>
      </c>
      <c r="U3311" s="17" t="s">
        <v>10098</v>
      </c>
      <c r="V3311" s="17" t="s">
        <v>710</v>
      </c>
      <c r="W3311" s="225" t="s">
        <v>12581</v>
      </c>
      <c r="X3311" s="35" t="s">
        <v>10100</v>
      </c>
      <c r="Y3311" s="11"/>
    </row>
    <row r="3312" spans="1:25" ht="66.75" customHeight="1" x14ac:dyDescent="0.2">
      <c r="A3312" s="131" t="s">
        <v>11497</v>
      </c>
      <c r="B3312" s="24" t="s">
        <v>9914</v>
      </c>
      <c r="C3312" s="21" t="s">
        <v>10095</v>
      </c>
      <c r="D3312" s="56" t="s">
        <v>11415</v>
      </c>
      <c r="E3312" s="17" t="s">
        <v>74</v>
      </c>
      <c r="F3312" s="116" t="s">
        <v>11498</v>
      </c>
      <c r="G3312" s="116" t="s">
        <v>11499</v>
      </c>
      <c r="H3312" s="120">
        <v>44532</v>
      </c>
      <c r="I3312" s="120">
        <v>44897</v>
      </c>
      <c r="J3312" s="120" t="str">
        <f ca="1">IF(Ugovori_OPULJP[[#This Row],[DATUM ZAVRŠETKA OPERACIJE]]&lt;TODAY(),"završen","u provedbi")</f>
        <v>u provedbi</v>
      </c>
      <c r="K3312" s="121" t="s">
        <v>102</v>
      </c>
      <c r="L3312" s="121" t="s">
        <v>102</v>
      </c>
      <c r="M3312" s="65" t="s">
        <v>3052</v>
      </c>
      <c r="N3312" s="42">
        <v>0.15</v>
      </c>
      <c r="O3312" s="103">
        <f>Ugovori_OPULJP[[#This Row],[Bespovratna sredstva - Ukupno (EU+Nac) HRK
= Ukupna ugovorena vrijednost bespovratnih sredstava]]*Ugovori_OPULJP[[#This Row],[EU STOPA SUFINANCIRANJA %
EU CO-FINANCING RATE %]]</f>
        <v>328048.71950000001</v>
      </c>
      <c r="P3312" s="103">
        <f>Ugovori_OPULJP[[#This Row],[Bespovratna sredstva - Ukupno (EU+Nac) HRK
= Ukupna ugovorena vrijednost bespovratnih sredstava]]*Ugovori_OPULJP[[#This Row],[STOPA NACIONALNOG SUFINANCIRANJA %]]</f>
        <v>57890.950499999999</v>
      </c>
      <c r="Q3312" s="101">
        <v>385939.67</v>
      </c>
      <c r="R3312" s="103">
        <v>0</v>
      </c>
      <c r="S3312" s="103">
        <v>0</v>
      </c>
      <c r="T3312" s="101">
        <f>Ugovori_OPULJP[[#This Row],[Bespovratna sredstva - Ukupno (EU+Nac) HRK
= Ukupna ugovorena vrijednost bespovratnih sredstava]]+Ugovori_OPULJP[[#This Row],[Javni doprinos korisnika - HRK]]+Ugovori_OPULJP[[#This Row],[Privatni doprinos korisnika - HRK]]</f>
        <v>385939.67</v>
      </c>
      <c r="U3312" s="17" t="s">
        <v>10098</v>
      </c>
      <c r="V3312" s="17" t="s">
        <v>710</v>
      </c>
      <c r="W3312" s="21" t="s">
        <v>11500</v>
      </c>
      <c r="X3312" s="35" t="s">
        <v>10100</v>
      </c>
      <c r="Y3312" s="11"/>
    </row>
    <row r="3313" spans="1:25" ht="66.75" customHeight="1" x14ac:dyDescent="0.2">
      <c r="A3313" s="131" t="s">
        <v>11501</v>
      </c>
      <c r="B3313" s="24" t="s">
        <v>9914</v>
      </c>
      <c r="C3313" s="21" t="s">
        <v>10095</v>
      </c>
      <c r="D3313" s="56" t="s">
        <v>11415</v>
      </c>
      <c r="E3313" s="17" t="s">
        <v>74</v>
      </c>
      <c r="F3313" s="116" t="s">
        <v>11502</v>
      </c>
      <c r="G3313" s="116" t="s">
        <v>11503</v>
      </c>
      <c r="H3313" s="120">
        <v>44533</v>
      </c>
      <c r="I3313" s="120">
        <v>45080</v>
      </c>
      <c r="J3313" s="120" t="str">
        <f ca="1">IF(Ugovori_OPULJP[[#This Row],[DATUM ZAVRŠETKA OPERACIJE]]&lt;TODAY(),"završen","u provedbi")</f>
        <v>u provedbi</v>
      </c>
      <c r="K3313" s="121" t="s">
        <v>97</v>
      </c>
      <c r="L3313" s="121" t="s">
        <v>97</v>
      </c>
      <c r="M3313" s="65" t="s">
        <v>3052</v>
      </c>
      <c r="N3313" s="42">
        <v>0.15</v>
      </c>
      <c r="O3313" s="103">
        <f>Ugovori_OPULJP[[#This Row],[Bespovratna sredstva - Ukupno (EU+Nac) HRK
= Ukupna ugovorena vrijednost bespovratnih sredstava]]*Ugovori_OPULJP[[#This Row],[EU STOPA SUFINANCIRANJA %
EU CO-FINANCING RATE %]]</f>
        <v>409568.81949999998</v>
      </c>
      <c r="P3313" s="103">
        <f>Ugovori_OPULJP[[#This Row],[Bespovratna sredstva - Ukupno (EU+Nac) HRK
= Ukupna ugovorena vrijednost bespovratnih sredstava]]*Ugovori_OPULJP[[#This Row],[STOPA NACIONALNOG SUFINANCIRANJA %]]</f>
        <v>72276.8505</v>
      </c>
      <c r="Q3313" s="101">
        <v>481845.67</v>
      </c>
      <c r="R3313" s="103">
        <v>0</v>
      </c>
      <c r="S3313" s="103">
        <v>0</v>
      </c>
      <c r="T3313" s="101">
        <f>Ugovori_OPULJP[[#This Row],[Bespovratna sredstva - Ukupno (EU+Nac) HRK
= Ukupna ugovorena vrijednost bespovratnih sredstava]]+Ugovori_OPULJP[[#This Row],[Javni doprinos korisnika - HRK]]+Ugovori_OPULJP[[#This Row],[Privatni doprinos korisnika - HRK]]</f>
        <v>481845.67</v>
      </c>
      <c r="U3313" s="17" t="s">
        <v>10098</v>
      </c>
      <c r="V3313" s="17" t="s">
        <v>710</v>
      </c>
      <c r="W3313" s="21" t="s">
        <v>11504</v>
      </c>
      <c r="X3313" s="35" t="s">
        <v>10100</v>
      </c>
      <c r="Y3313" s="11"/>
    </row>
    <row r="3314" spans="1:25" ht="66.75" customHeight="1" x14ac:dyDescent="0.2">
      <c r="A3314" s="213" t="s">
        <v>12247</v>
      </c>
      <c r="B3314" s="166" t="s">
        <v>9914</v>
      </c>
      <c r="C3314" s="21" t="s">
        <v>10095</v>
      </c>
      <c r="D3314" s="56" t="s">
        <v>11415</v>
      </c>
      <c r="E3314" s="17" t="s">
        <v>74</v>
      </c>
      <c r="F3314" s="116" t="s">
        <v>12286</v>
      </c>
      <c r="G3314" s="116" t="s">
        <v>11912</v>
      </c>
      <c r="H3314" s="161">
        <v>44641</v>
      </c>
      <c r="I3314" s="161">
        <v>45006</v>
      </c>
      <c r="J3314" s="162" t="str">
        <f ca="1">IF(Ugovori_OPULJP[[#This Row],[DATUM ZAVRŠETKA OPERACIJE]]&lt;TODAY(),"završen","u provedbi")</f>
        <v>u provedbi</v>
      </c>
      <c r="K3314" s="117" t="s">
        <v>77</v>
      </c>
      <c r="L3314" s="117" t="s">
        <v>77</v>
      </c>
      <c r="M3314" s="42">
        <v>0.85</v>
      </c>
      <c r="N3314" s="42">
        <v>0.15</v>
      </c>
      <c r="O3314" s="164">
        <f>Ugovori_OPULJP[[#This Row],[Bespovratna sredstva - Ukupno (EU+Nac) HRK
= Ukupna ugovorena vrijednost bespovratnih sredstava]]*Ugovori_OPULJP[[#This Row],[EU STOPA SUFINANCIRANJA %
EU CO-FINANCING RATE %]]</f>
        <v>287307.1825</v>
      </c>
      <c r="P3314" s="164">
        <f>Ugovori_OPULJP[[#This Row],[Bespovratna sredstva - Ukupno (EU+Nac) HRK
= Ukupna ugovorena vrijednost bespovratnih sredstava]]*Ugovori_OPULJP[[#This Row],[STOPA NACIONALNOG SUFINANCIRANJA %]]</f>
        <v>50701.267500000002</v>
      </c>
      <c r="Q3314" s="165">
        <v>338008.45</v>
      </c>
      <c r="R3314" s="164">
        <v>0</v>
      </c>
      <c r="S3314" s="164">
        <v>0</v>
      </c>
      <c r="T3314" s="165">
        <f>Ugovori_OPULJP[[#This Row],[Bespovratna sredstva - Ukupno (EU+Nac) HRK
= Ukupna ugovorena vrijednost bespovratnih sredstava]]+Ugovori_OPULJP[[#This Row],[Javni doprinos korisnika - HRK]]+Ugovori_OPULJP[[#This Row],[Privatni doprinos korisnika - HRK]]</f>
        <v>338008.45</v>
      </c>
      <c r="U3314" s="17" t="s">
        <v>10098</v>
      </c>
      <c r="V3314" s="17" t="s">
        <v>710</v>
      </c>
      <c r="W3314" s="30" t="s">
        <v>12336</v>
      </c>
      <c r="X3314" s="35" t="s">
        <v>10100</v>
      </c>
      <c r="Y3314" s="11"/>
    </row>
    <row r="3315" spans="1:25" ht="66.75" customHeight="1" x14ac:dyDescent="0.2">
      <c r="A3315" s="131" t="s">
        <v>11505</v>
      </c>
      <c r="B3315" s="24" t="s">
        <v>9914</v>
      </c>
      <c r="C3315" s="21" t="s">
        <v>10095</v>
      </c>
      <c r="D3315" s="56" t="s">
        <v>11415</v>
      </c>
      <c r="E3315" s="17" t="s">
        <v>74</v>
      </c>
      <c r="F3315" s="116" t="s">
        <v>11506</v>
      </c>
      <c r="G3315" s="116" t="s">
        <v>11507</v>
      </c>
      <c r="H3315" s="120">
        <v>44532</v>
      </c>
      <c r="I3315" s="120">
        <v>44897</v>
      </c>
      <c r="J3315" s="120" t="str">
        <f ca="1">IF(Ugovori_OPULJP[[#This Row],[DATUM ZAVRŠETKA OPERACIJE]]&lt;TODAY(),"završen","u provedbi")</f>
        <v>u provedbi</v>
      </c>
      <c r="K3315" s="121" t="s">
        <v>248</v>
      </c>
      <c r="L3315" s="100" t="s">
        <v>248</v>
      </c>
      <c r="M3315" s="65" t="s">
        <v>3052</v>
      </c>
      <c r="N3315" s="42">
        <v>0.15</v>
      </c>
      <c r="O3315" s="103">
        <f>Ugovori_OPULJP[[#This Row],[Bespovratna sredstva - Ukupno (EU+Nac) HRK
= Ukupna ugovorena vrijednost bespovratnih sredstava]]*Ugovori_OPULJP[[#This Row],[EU STOPA SUFINANCIRANJA %
EU CO-FINANCING RATE %]]</f>
        <v>356099.08499999996</v>
      </c>
      <c r="P3315" s="103">
        <f>Ugovori_OPULJP[[#This Row],[Bespovratna sredstva - Ukupno (EU+Nac) HRK
= Ukupna ugovorena vrijednost bespovratnih sredstava]]*Ugovori_OPULJP[[#This Row],[STOPA NACIONALNOG SUFINANCIRANJA %]]</f>
        <v>62841.014999999992</v>
      </c>
      <c r="Q3315" s="101">
        <v>418940.1</v>
      </c>
      <c r="R3315" s="103">
        <v>0</v>
      </c>
      <c r="S3315" s="103">
        <v>0</v>
      </c>
      <c r="T3315" s="101">
        <f>Ugovori_OPULJP[[#This Row],[Bespovratna sredstva - Ukupno (EU+Nac) HRK
= Ukupna ugovorena vrijednost bespovratnih sredstava]]+Ugovori_OPULJP[[#This Row],[Javni doprinos korisnika - HRK]]+Ugovori_OPULJP[[#This Row],[Privatni doprinos korisnika - HRK]]</f>
        <v>418940.1</v>
      </c>
      <c r="U3315" s="17" t="s">
        <v>10098</v>
      </c>
      <c r="V3315" s="17" t="s">
        <v>710</v>
      </c>
      <c r="W3315" s="30" t="s">
        <v>11508</v>
      </c>
      <c r="X3315" s="35" t="s">
        <v>10100</v>
      </c>
      <c r="Y3315" s="11"/>
    </row>
    <row r="3316" spans="1:25" ht="66.75" customHeight="1" x14ac:dyDescent="0.2">
      <c r="A3316" s="353" t="s">
        <v>13002</v>
      </c>
      <c r="B3316" s="323" t="s">
        <v>9914</v>
      </c>
      <c r="C3316" s="21" t="s">
        <v>10095</v>
      </c>
      <c r="D3316" s="56" t="s">
        <v>11415</v>
      </c>
      <c r="E3316" s="17" t="s">
        <v>74</v>
      </c>
      <c r="F3316" s="116" t="s">
        <v>13043</v>
      </c>
      <c r="G3316" s="329" t="s">
        <v>13025</v>
      </c>
      <c r="H3316" s="296">
        <v>44735</v>
      </c>
      <c r="I3316" s="296">
        <v>45283</v>
      </c>
      <c r="J3316" s="298" t="str">
        <f ca="1">IF(Ugovori_OPULJP[[#This Row],[DATUM ZAVRŠETKA OPERACIJE]]&lt;TODAY(),"završen","u provedbi")</f>
        <v>u provedbi</v>
      </c>
      <c r="K3316" s="330" t="s">
        <v>102</v>
      </c>
      <c r="L3316" s="121" t="s">
        <v>102</v>
      </c>
      <c r="M3316" s="65" t="s">
        <v>3052</v>
      </c>
      <c r="N3316" s="42">
        <v>0.15</v>
      </c>
      <c r="O3316" s="305">
        <f>Ugovori_OPULJP[[#This Row],[Bespovratna sredstva - Ukupno (EU+Nac) HRK
= Ukupna ugovorena vrijednost bespovratnih sredstava]]*Ugovori_OPULJP[[#This Row],[EU STOPA SUFINANCIRANJA %
EU CO-FINANCING RATE %]]</f>
        <v>298293.89999999997</v>
      </c>
      <c r="P3316" s="305">
        <f>Ugovori_OPULJP[[#This Row],[Bespovratna sredstva - Ukupno (EU+Nac) HRK
= Ukupna ugovorena vrijednost bespovratnih sredstava]]*Ugovori_OPULJP[[#This Row],[STOPA NACIONALNOG SUFINANCIRANJA %]]</f>
        <v>52640.1</v>
      </c>
      <c r="Q3316" s="307">
        <v>350934</v>
      </c>
      <c r="R3316" s="305"/>
      <c r="S3316" s="305"/>
      <c r="T3316" s="307">
        <f>Ugovori_OPULJP[[#This Row],[Bespovratna sredstva - Ukupno (EU+Nac) HRK
= Ukupna ugovorena vrijednost bespovratnih sredstava]]+Ugovori_OPULJP[[#This Row],[Javni doprinos korisnika - HRK]]+Ugovori_OPULJP[[#This Row],[Privatni doprinos korisnika - HRK]]</f>
        <v>350934</v>
      </c>
      <c r="U3316" s="17" t="s">
        <v>10098</v>
      </c>
      <c r="V3316" s="17" t="s">
        <v>710</v>
      </c>
      <c r="W3316" s="332" t="s">
        <v>13071</v>
      </c>
      <c r="X3316" s="35" t="s">
        <v>10100</v>
      </c>
      <c r="Y3316" s="11"/>
    </row>
    <row r="3317" spans="1:25" ht="66.75" customHeight="1" x14ac:dyDescent="0.2">
      <c r="A3317" s="131" t="s">
        <v>11509</v>
      </c>
      <c r="B3317" s="24" t="s">
        <v>9914</v>
      </c>
      <c r="C3317" s="21" t="s">
        <v>10095</v>
      </c>
      <c r="D3317" s="56" t="s">
        <v>11415</v>
      </c>
      <c r="E3317" s="17" t="s">
        <v>74</v>
      </c>
      <c r="F3317" s="116" t="s">
        <v>11510</v>
      </c>
      <c r="G3317" s="116" t="s">
        <v>11511</v>
      </c>
      <c r="H3317" s="120">
        <v>44557</v>
      </c>
      <c r="I3317" s="120">
        <v>45043</v>
      </c>
      <c r="J3317" s="120" t="str">
        <f ca="1">IF(Ugovori_OPULJP[[#This Row],[DATUM ZAVRŠETKA OPERACIJE]]&lt;TODAY(),"završen","u provedbi")</f>
        <v>u provedbi</v>
      </c>
      <c r="K3317" s="121" t="s">
        <v>11512</v>
      </c>
      <c r="L3317" s="121" t="s">
        <v>97</v>
      </c>
      <c r="M3317" s="65" t="s">
        <v>3052</v>
      </c>
      <c r="N3317" s="42">
        <v>0.15</v>
      </c>
      <c r="O3317" s="103">
        <f>Ugovori_OPULJP[[#This Row],[Bespovratna sredstva - Ukupno (EU+Nac) HRK
= Ukupna ugovorena vrijednost bespovratnih sredstava]]*Ugovori_OPULJP[[#This Row],[EU STOPA SUFINANCIRANJA %
EU CO-FINANCING RATE %]]</f>
        <v>416014.64149999997</v>
      </c>
      <c r="P3317" s="103">
        <f>Ugovori_OPULJP[[#This Row],[Bespovratna sredstva - Ukupno (EU+Nac) HRK
= Ukupna ugovorena vrijednost bespovratnih sredstava]]*Ugovori_OPULJP[[#This Row],[STOPA NACIONALNOG SUFINANCIRANJA %]]</f>
        <v>73414.348499999993</v>
      </c>
      <c r="Q3317" s="101">
        <v>489428.99</v>
      </c>
      <c r="R3317" s="103">
        <v>0</v>
      </c>
      <c r="S3317" s="103">
        <v>0</v>
      </c>
      <c r="T3317" s="101">
        <f>Ugovori_OPULJP[[#This Row],[Bespovratna sredstva - Ukupno (EU+Nac) HRK
= Ukupna ugovorena vrijednost bespovratnih sredstava]]+Ugovori_OPULJP[[#This Row],[Javni doprinos korisnika - HRK]]+Ugovori_OPULJP[[#This Row],[Privatni doprinos korisnika - HRK]]</f>
        <v>489428.99</v>
      </c>
      <c r="U3317" s="44" t="s">
        <v>10098</v>
      </c>
      <c r="V3317" s="44" t="s">
        <v>710</v>
      </c>
      <c r="W3317" s="30" t="s">
        <v>11513</v>
      </c>
      <c r="X3317" s="31" t="s">
        <v>10100</v>
      </c>
      <c r="Y3317" s="11"/>
    </row>
    <row r="3318" spans="1:25" ht="66.75" customHeight="1" x14ac:dyDescent="0.2">
      <c r="A3318" s="131" t="s">
        <v>11514</v>
      </c>
      <c r="B3318" s="24" t="s">
        <v>9914</v>
      </c>
      <c r="C3318" s="21" t="s">
        <v>10095</v>
      </c>
      <c r="D3318" s="56" t="s">
        <v>11415</v>
      </c>
      <c r="E3318" s="17" t="s">
        <v>74</v>
      </c>
      <c r="F3318" s="116" t="s">
        <v>11515</v>
      </c>
      <c r="G3318" s="116" t="s">
        <v>11516</v>
      </c>
      <c r="H3318" s="120">
        <v>44560</v>
      </c>
      <c r="I3318" s="120">
        <v>44925</v>
      </c>
      <c r="J3318" s="120" t="str">
        <f ca="1">IF(Ugovori_OPULJP[[#This Row],[DATUM ZAVRŠETKA OPERACIJE]]&lt;TODAY(),"završen","u provedbi")</f>
        <v>u provedbi</v>
      </c>
      <c r="K3318" s="121" t="s">
        <v>31</v>
      </c>
      <c r="L3318" s="121" t="s">
        <v>31</v>
      </c>
      <c r="M3318" s="65" t="s">
        <v>3052</v>
      </c>
      <c r="N3318" s="42">
        <v>0.15</v>
      </c>
      <c r="O3318" s="103">
        <f>Ugovori_OPULJP[[#This Row],[Bespovratna sredstva - Ukupno (EU+Nac) HRK
= Ukupna ugovorena vrijednost bespovratnih sredstava]]*Ugovori_OPULJP[[#This Row],[EU STOPA SUFINANCIRANJA %
EU CO-FINANCING RATE %]]</f>
        <v>331734.03049999999</v>
      </c>
      <c r="P3318" s="103">
        <f>Ugovori_OPULJP[[#This Row],[Bespovratna sredstva - Ukupno (EU+Nac) HRK
= Ukupna ugovorena vrijednost bespovratnih sredstava]]*Ugovori_OPULJP[[#This Row],[STOPA NACIONALNOG SUFINANCIRANJA %]]</f>
        <v>58541.299500000001</v>
      </c>
      <c r="Q3318" s="101">
        <v>390275.33</v>
      </c>
      <c r="R3318" s="103">
        <v>0</v>
      </c>
      <c r="S3318" s="103">
        <v>0</v>
      </c>
      <c r="T3318" s="101">
        <f>Ugovori_OPULJP[[#This Row],[Bespovratna sredstva - Ukupno (EU+Nac) HRK
= Ukupna ugovorena vrijednost bespovratnih sredstava]]+Ugovori_OPULJP[[#This Row],[Javni doprinos korisnika - HRK]]+Ugovori_OPULJP[[#This Row],[Privatni doprinos korisnika - HRK]]</f>
        <v>390275.33</v>
      </c>
      <c r="U3318" s="44" t="s">
        <v>10098</v>
      </c>
      <c r="V3318" s="44" t="s">
        <v>710</v>
      </c>
      <c r="W3318" s="30" t="s">
        <v>11517</v>
      </c>
      <c r="X3318" s="31" t="s">
        <v>10100</v>
      </c>
      <c r="Y3318" s="11"/>
    </row>
    <row r="3319" spans="1:25" ht="66.75" customHeight="1" x14ac:dyDescent="0.2">
      <c r="A3319" s="192" t="s">
        <v>11950</v>
      </c>
      <c r="B3319" s="122" t="s">
        <v>9914</v>
      </c>
      <c r="C3319" s="21" t="s">
        <v>10095</v>
      </c>
      <c r="D3319" s="21" t="s">
        <v>11415</v>
      </c>
      <c r="E3319" s="44" t="s">
        <v>74</v>
      </c>
      <c r="F3319" s="116" t="s">
        <v>11981</v>
      </c>
      <c r="G3319" s="116" t="s">
        <v>11969</v>
      </c>
      <c r="H3319" s="197">
        <v>44579</v>
      </c>
      <c r="I3319" s="197">
        <v>45064</v>
      </c>
      <c r="J3319" s="201" t="str">
        <f ca="1">IF(Ugovori_OPULJP[[#This Row],[DATUM ZAVRŠETKA OPERACIJE]]&lt;TODAY(),"završen","u provedbi")</f>
        <v>u provedbi</v>
      </c>
      <c r="K3319" s="121" t="s">
        <v>7094</v>
      </c>
      <c r="L3319" s="100" t="s">
        <v>402</v>
      </c>
      <c r="M3319" s="42">
        <v>0.85</v>
      </c>
      <c r="N3319" s="102">
        <v>0.15</v>
      </c>
      <c r="O3319" s="208">
        <f>Ugovori_OPULJP[[#This Row],[Bespovratna sredstva - Ukupno (EU+Nac) HRK
= Ukupna ugovorena vrijednost bespovratnih sredstava]]*Ugovori_OPULJP[[#This Row],[EU STOPA SUFINANCIRANJA %
EU CO-FINANCING RATE %]]</f>
        <v>329255.49849999999</v>
      </c>
      <c r="P3319" s="208">
        <f>Ugovori_OPULJP[[#This Row],[Bespovratna sredstva - Ukupno (EU+Nac) HRK
= Ukupna ugovorena vrijednost bespovratnih sredstava]]*Ugovori_OPULJP[[#This Row],[STOPA NACIONALNOG SUFINANCIRANJA %]]</f>
        <v>58103.911499999995</v>
      </c>
      <c r="Q3319" s="211">
        <v>387359.41</v>
      </c>
      <c r="R3319" s="208">
        <v>0</v>
      </c>
      <c r="S3319" s="208">
        <v>0</v>
      </c>
      <c r="T3319" s="211">
        <f>Ugovori_OPULJP[[#This Row],[Bespovratna sredstva - Ukupno (EU+Nac) HRK
= Ukupna ugovorena vrijednost bespovratnih sredstava]]+Ugovori_OPULJP[[#This Row],[Javni doprinos korisnika - HRK]]+Ugovori_OPULJP[[#This Row],[Privatni doprinos korisnika - HRK]]</f>
        <v>387359.41</v>
      </c>
      <c r="U3319" s="44" t="s">
        <v>10098</v>
      </c>
      <c r="V3319" s="44" t="s">
        <v>710</v>
      </c>
      <c r="W3319" s="124" t="s">
        <v>11964</v>
      </c>
      <c r="X3319" s="31" t="s">
        <v>10100</v>
      </c>
      <c r="Y3319" s="11"/>
    </row>
    <row r="3320" spans="1:25" ht="66.75" customHeight="1" x14ac:dyDescent="0.2">
      <c r="A3320" s="131" t="s">
        <v>11518</v>
      </c>
      <c r="B3320" s="122" t="s">
        <v>9914</v>
      </c>
      <c r="C3320" s="21" t="s">
        <v>10095</v>
      </c>
      <c r="D3320" s="56" t="s">
        <v>11415</v>
      </c>
      <c r="E3320" s="17" t="s">
        <v>74</v>
      </c>
      <c r="F3320" s="116" t="s">
        <v>11519</v>
      </c>
      <c r="G3320" s="116" t="s">
        <v>11520</v>
      </c>
      <c r="H3320" s="120">
        <v>44532</v>
      </c>
      <c r="I3320" s="120">
        <v>45079</v>
      </c>
      <c r="J3320" s="120" t="str">
        <f ca="1">IF(Ugovori_OPULJP[[#This Row],[DATUM ZAVRŠETKA OPERACIJE]]&lt;TODAY(),"završen","u provedbi")</f>
        <v>u provedbi</v>
      </c>
      <c r="K3320" s="121" t="s">
        <v>11521</v>
      </c>
      <c r="L3320" s="100" t="s">
        <v>153</v>
      </c>
      <c r="M3320" s="65" t="s">
        <v>3052</v>
      </c>
      <c r="N3320" s="102">
        <v>0.15</v>
      </c>
      <c r="O3320" s="103">
        <f>Ugovori_OPULJP[[#This Row],[Bespovratna sredstva - Ukupno (EU+Nac) HRK
= Ukupna ugovorena vrijednost bespovratnih sredstava]]*Ugovori_OPULJP[[#This Row],[EU STOPA SUFINANCIRANJA %
EU CO-FINANCING RATE %]]</f>
        <v>369060.52249999996</v>
      </c>
      <c r="P3320" s="103">
        <f>Ugovori_OPULJP[[#This Row],[Bespovratna sredstva - Ukupno (EU+Nac) HRK
= Ukupna ugovorena vrijednost bespovratnih sredstava]]*Ugovori_OPULJP[[#This Row],[STOPA NACIONALNOG SUFINANCIRANJA %]]</f>
        <v>65128.327499999992</v>
      </c>
      <c r="Q3320" s="101">
        <v>434188.85</v>
      </c>
      <c r="R3320" s="103">
        <v>0</v>
      </c>
      <c r="S3320" s="103">
        <v>0</v>
      </c>
      <c r="T3320" s="101">
        <f>Ugovori_OPULJP[[#This Row],[Bespovratna sredstva - Ukupno (EU+Nac) HRK
= Ukupna ugovorena vrijednost bespovratnih sredstava]]+Ugovori_OPULJP[[#This Row],[Javni doprinos korisnika - HRK]]+Ugovori_OPULJP[[#This Row],[Privatni doprinos korisnika - HRK]]</f>
        <v>434188.85</v>
      </c>
      <c r="U3320" s="17" t="s">
        <v>10098</v>
      </c>
      <c r="V3320" s="17" t="s">
        <v>710</v>
      </c>
      <c r="W3320" s="124" t="s">
        <v>11522</v>
      </c>
      <c r="X3320" s="35" t="s">
        <v>10100</v>
      </c>
      <c r="Y3320" s="11"/>
    </row>
    <row r="3321" spans="1:25" ht="66.75" customHeight="1" x14ac:dyDescent="0.2">
      <c r="A3321" s="257" t="s">
        <v>12530</v>
      </c>
      <c r="B3321" s="160" t="s">
        <v>9914</v>
      </c>
      <c r="C3321" s="21" t="s">
        <v>10095</v>
      </c>
      <c r="D3321" s="123" t="s">
        <v>11415</v>
      </c>
      <c r="E3321" s="17" t="s">
        <v>74</v>
      </c>
      <c r="F3321" s="116" t="s">
        <v>12558</v>
      </c>
      <c r="G3321" s="116" t="s">
        <v>12571</v>
      </c>
      <c r="H3321" s="230">
        <v>44670</v>
      </c>
      <c r="I3321" s="230">
        <v>45035</v>
      </c>
      <c r="J3321" s="236" t="str">
        <f ca="1">IF(Ugovori_OPULJP[[#This Row],[DATUM ZAVRŠETKA OPERACIJE]]&lt;TODAY(),"završen","u provedbi")</f>
        <v>u provedbi</v>
      </c>
      <c r="K3321" s="117" t="s">
        <v>11619</v>
      </c>
      <c r="L3321" s="117" t="s">
        <v>31</v>
      </c>
      <c r="M3321" s="42">
        <v>0.85</v>
      </c>
      <c r="N3321" s="102">
        <v>0.15</v>
      </c>
      <c r="O3321" s="246">
        <f>Ugovori_OPULJP[[#This Row],[Bespovratna sredstva - Ukupno (EU+Nac) HRK
= Ukupna ugovorena vrijednost bespovratnih sredstava]]*Ugovori_OPULJP[[#This Row],[EU STOPA SUFINANCIRANJA %
EU CO-FINANCING RATE %]]</f>
        <v>410473.5</v>
      </c>
      <c r="P3321" s="246">
        <f>Ugovori_OPULJP[[#This Row],[Bespovratna sredstva - Ukupno (EU+Nac) HRK
= Ukupna ugovorena vrijednost bespovratnih sredstava]]*Ugovori_OPULJP[[#This Row],[STOPA NACIONALNOG SUFINANCIRANJA %]]</f>
        <v>72436.5</v>
      </c>
      <c r="Q3321" s="252">
        <v>482910</v>
      </c>
      <c r="R3321" s="246">
        <v>0</v>
      </c>
      <c r="S3321" s="246">
        <v>0</v>
      </c>
      <c r="T3321" s="252">
        <f>Ugovori_OPULJP[[#This Row],[Bespovratna sredstva - Ukupno (EU+Nac) HRK
= Ukupna ugovorena vrijednost bespovratnih sredstava]]+Ugovori_OPULJP[[#This Row],[Javni doprinos korisnika - HRK]]+Ugovori_OPULJP[[#This Row],[Privatni doprinos korisnika - HRK]]</f>
        <v>482910</v>
      </c>
      <c r="U3321" s="17" t="s">
        <v>10098</v>
      </c>
      <c r="V3321" s="17" t="s">
        <v>710</v>
      </c>
      <c r="W3321" s="219" t="s">
        <v>12582</v>
      </c>
      <c r="X3321" s="35" t="s">
        <v>10100</v>
      </c>
      <c r="Y3321" s="11"/>
    </row>
    <row r="3322" spans="1:25" ht="66.75" customHeight="1" x14ac:dyDescent="0.2">
      <c r="A3322" s="257" t="s">
        <v>12597</v>
      </c>
      <c r="B3322" s="160" t="s">
        <v>9914</v>
      </c>
      <c r="C3322" s="225" t="s">
        <v>10095</v>
      </c>
      <c r="D3322" s="227" t="s">
        <v>11415</v>
      </c>
      <c r="E3322" s="44" t="s">
        <v>74</v>
      </c>
      <c r="F3322" s="116" t="s">
        <v>12600</v>
      </c>
      <c r="G3322" s="116" t="s">
        <v>119</v>
      </c>
      <c r="H3322" s="230">
        <v>44673</v>
      </c>
      <c r="I3322" s="230">
        <v>45038</v>
      </c>
      <c r="J3322" s="236" t="str">
        <f ca="1">IF(Ugovori_OPULJP[[#This Row],[DATUM ZAVRŠETKA OPERACIJE]]&lt;TODAY(),"završen","u provedbi")</f>
        <v>u provedbi</v>
      </c>
      <c r="K3322" s="117" t="s">
        <v>107</v>
      </c>
      <c r="L3322" s="117" t="s">
        <v>97</v>
      </c>
      <c r="M3322" s="86" t="s">
        <v>3052</v>
      </c>
      <c r="N3322" s="102">
        <v>0.15</v>
      </c>
      <c r="O3322" s="246">
        <f>Ugovori_OPULJP[[#This Row],[Bespovratna sredstva - Ukupno (EU+Nac) HRK
= Ukupna ugovorena vrijednost bespovratnih sredstava]]*Ugovori_OPULJP[[#This Row],[EU STOPA SUFINANCIRANJA %
EU CO-FINANCING RATE %]]</f>
        <v>405187.47750000004</v>
      </c>
      <c r="P3322" s="246">
        <f>Ugovori_OPULJP[[#This Row],[Bespovratna sredstva - Ukupno (EU+Nac) HRK
= Ukupna ugovorena vrijednost bespovratnih sredstava]]*Ugovori_OPULJP[[#This Row],[STOPA NACIONALNOG SUFINANCIRANJA %]]</f>
        <v>71503.672500000001</v>
      </c>
      <c r="Q3322" s="252">
        <v>476691.15</v>
      </c>
      <c r="R3322" s="246">
        <v>0</v>
      </c>
      <c r="S3322" s="246">
        <v>0</v>
      </c>
      <c r="T3322" s="252">
        <f>Ugovori_OPULJP[[#This Row],[Bespovratna sredstva - Ukupno (EU+Nac) HRK
= Ukupna ugovorena vrijednost bespovratnih sredstava]]+Ugovori_OPULJP[[#This Row],[Javni doprinos korisnika - HRK]]+Ugovori_OPULJP[[#This Row],[Privatni doprinos korisnika - HRK]]</f>
        <v>476691.15</v>
      </c>
      <c r="U3322" s="17" t="s">
        <v>10098</v>
      </c>
      <c r="V3322" s="17" t="s">
        <v>710</v>
      </c>
      <c r="W3322" s="219" t="s">
        <v>12604</v>
      </c>
      <c r="X3322" s="35" t="s">
        <v>10100</v>
      </c>
      <c r="Y3322" s="11"/>
    </row>
    <row r="3323" spans="1:25" ht="66.75" customHeight="1" x14ac:dyDescent="0.2">
      <c r="A3323" s="131" t="s">
        <v>11523</v>
      </c>
      <c r="B3323" s="122" t="s">
        <v>9914</v>
      </c>
      <c r="C3323" s="21" t="s">
        <v>10095</v>
      </c>
      <c r="D3323" s="123" t="s">
        <v>11415</v>
      </c>
      <c r="E3323" s="17" t="s">
        <v>74</v>
      </c>
      <c r="F3323" s="116" t="s">
        <v>11524</v>
      </c>
      <c r="G3323" s="116" t="s">
        <v>11525</v>
      </c>
      <c r="H3323" s="120">
        <v>44532</v>
      </c>
      <c r="I3323" s="120">
        <v>44897</v>
      </c>
      <c r="J3323" s="120" t="str">
        <f ca="1">IF(Ugovori_OPULJP[[#This Row],[DATUM ZAVRŠETKA OPERACIJE]]&lt;TODAY(),"završen","u provedbi")</f>
        <v>u provedbi</v>
      </c>
      <c r="K3323" s="121" t="s">
        <v>248</v>
      </c>
      <c r="L3323" s="121" t="s">
        <v>248</v>
      </c>
      <c r="M3323" s="65" t="s">
        <v>3052</v>
      </c>
      <c r="N3323" s="102">
        <v>0.15</v>
      </c>
      <c r="O3323" s="103">
        <f>Ugovori_OPULJP[[#This Row],[Bespovratna sredstva - Ukupno (EU+Nac) HRK
= Ukupna ugovorena vrijednost bespovratnih sredstava]]*Ugovori_OPULJP[[#This Row],[EU STOPA SUFINANCIRANJA %
EU CO-FINANCING RATE %]]</f>
        <v>359023.408</v>
      </c>
      <c r="P3323" s="103">
        <f>Ugovori_OPULJP[[#This Row],[Bespovratna sredstva - Ukupno (EU+Nac) HRK
= Ukupna ugovorena vrijednost bespovratnih sredstava]]*Ugovori_OPULJP[[#This Row],[STOPA NACIONALNOG SUFINANCIRANJA %]]</f>
        <v>63357.071999999993</v>
      </c>
      <c r="Q3323" s="101">
        <v>422380.48</v>
      </c>
      <c r="R3323" s="103">
        <v>0</v>
      </c>
      <c r="S3323" s="103">
        <v>0</v>
      </c>
      <c r="T3323" s="101">
        <f>Ugovori_OPULJP[[#This Row],[Bespovratna sredstva - Ukupno (EU+Nac) HRK
= Ukupna ugovorena vrijednost bespovratnih sredstava]]+Ugovori_OPULJP[[#This Row],[Javni doprinos korisnika - HRK]]+Ugovori_OPULJP[[#This Row],[Privatni doprinos korisnika - HRK]]</f>
        <v>422380.48</v>
      </c>
      <c r="U3323" s="17" t="s">
        <v>10098</v>
      </c>
      <c r="V3323" s="17" t="s">
        <v>710</v>
      </c>
      <c r="W3323" s="124" t="s">
        <v>11526</v>
      </c>
      <c r="X3323" s="35" t="s">
        <v>10100</v>
      </c>
      <c r="Y3323" s="11"/>
    </row>
    <row r="3324" spans="1:25" ht="66.75" customHeight="1" x14ac:dyDescent="0.2">
      <c r="A3324" s="131" t="s">
        <v>11527</v>
      </c>
      <c r="B3324" s="122" t="s">
        <v>9914</v>
      </c>
      <c r="C3324" s="21" t="s">
        <v>10095</v>
      </c>
      <c r="D3324" s="56" t="s">
        <v>11415</v>
      </c>
      <c r="E3324" s="17" t="s">
        <v>74</v>
      </c>
      <c r="F3324" s="116" t="s">
        <v>11528</v>
      </c>
      <c r="G3324" s="116" t="s">
        <v>11529</v>
      </c>
      <c r="H3324" s="120">
        <v>44532</v>
      </c>
      <c r="I3324" s="120">
        <v>45079</v>
      </c>
      <c r="J3324" s="120" t="str">
        <f ca="1">IF(Ugovori_OPULJP[[#This Row],[DATUM ZAVRŠETKA OPERACIJE]]&lt;TODAY(),"završen","u provedbi")</f>
        <v>u provedbi</v>
      </c>
      <c r="K3324" s="121" t="s">
        <v>153</v>
      </c>
      <c r="L3324" s="121" t="s">
        <v>31</v>
      </c>
      <c r="M3324" s="65" t="s">
        <v>3052</v>
      </c>
      <c r="N3324" s="102">
        <v>0.15</v>
      </c>
      <c r="O3324" s="103">
        <f>Ugovori_OPULJP[[#This Row],[Bespovratna sredstva - Ukupno (EU+Nac) HRK
= Ukupna ugovorena vrijednost bespovratnih sredstava]]*Ugovori_OPULJP[[#This Row],[EU STOPA SUFINANCIRANJA %
EU CO-FINANCING RATE %]]</f>
        <v>404139.64</v>
      </c>
      <c r="P3324" s="103">
        <f>Ugovori_OPULJP[[#This Row],[Bespovratna sredstva - Ukupno (EU+Nac) HRK
= Ukupna ugovorena vrijednost bespovratnih sredstava]]*Ugovori_OPULJP[[#This Row],[STOPA NACIONALNOG SUFINANCIRANJA %]]</f>
        <v>71318.759999999995</v>
      </c>
      <c r="Q3324" s="101">
        <v>475458.4</v>
      </c>
      <c r="R3324" s="103">
        <v>0</v>
      </c>
      <c r="S3324" s="103">
        <v>0</v>
      </c>
      <c r="T3324" s="101">
        <f>Ugovori_OPULJP[[#This Row],[Bespovratna sredstva - Ukupno (EU+Nac) HRK
= Ukupna ugovorena vrijednost bespovratnih sredstava]]+Ugovori_OPULJP[[#This Row],[Javni doprinos korisnika - HRK]]+Ugovori_OPULJP[[#This Row],[Privatni doprinos korisnika - HRK]]</f>
        <v>475458.4</v>
      </c>
      <c r="U3324" s="17" t="s">
        <v>10098</v>
      </c>
      <c r="V3324" s="17" t="s">
        <v>710</v>
      </c>
      <c r="W3324" s="124" t="s">
        <v>11530</v>
      </c>
      <c r="X3324" s="35" t="s">
        <v>10100</v>
      </c>
      <c r="Y3324" s="11"/>
    </row>
    <row r="3325" spans="1:25" ht="66.75" customHeight="1" x14ac:dyDescent="0.2">
      <c r="A3325" s="344" t="s">
        <v>13003</v>
      </c>
      <c r="B3325" s="324" t="s">
        <v>9914</v>
      </c>
      <c r="C3325" s="21" t="s">
        <v>10095</v>
      </c>
      <c r="D3325" s="56" t="s">
        <v>11415</v>
      </c>
      <c r="E3325" s="17" t="s">
        <v>74</v>
      </c>
      <c r="F3325" s="116" t="s">
        <v>13044</v>
      </c>
      <c r="G3325" s="329" t="s">
        <v>13026</v>
      </c>
      <c r="H3325" s="296">
        <v>44735</v>
      </c>
      <c r="I3325" s="296">
        <v>45283</v>
      </c>
      <c r="J3325" s="298" t="str">
        <f ca="1">IF(Ugovori_OPULJP[[#This Row],[DATUM ZAVRŠETKA OPERACIJE]]&lt;TODAY(),"završen","u provedbi")</f>
        <v>u provedbi</v>
      </c>
      <c r="K3325" s="330" t="s">
        <v>13092</v>
      </c>
      <c r="L3325" s="117" t="s">
        <v>31</v>
      </c>
      <c r="M3325" s="42">
        <v>0.85</v>
      </c>
      <c r="N3325" s="102">
        <v>0.15</v>
      </c>
      <c r="O3325" s="305">
        <f>Ugovori_OPULJP[[#This Row],[Bespovratna sredstva - Ukupno (EU+Nac) HRK
= Ukupna ugovorena vrijednost bespovratnih sredstava]]*Ugovori_OPULJP[[#This Row],[EU STOPA SUFINANCIRANJA %
EU CO-FINANCING RATE %]]</f>
        <v>371264.75949999999</v>
      </c>
      <c r="P3325" s="305">
        <f>Ugovori_OPULJP[[#This Row],[Bespovratna sredstva - Ukupno (EU+Nac) HRK
= Ukupna ugovorena vrijednost bespovratnih sredstava]]*Ugovori_OPULJP[[#This Row],[STOPA NACIONALNOG SUFINANCIRANJA %]]</f>
        <v>65517.3105</v>
      </c>
      <c r="Q3325" s="307">
        <v>436782.07</v>
      </c>
      <c r="R3325" s="305"/>
      <c r="S3325" s="305"/>
      <c r="T3325" s="307">
        <f>Ugovori_OPULJP[[#This Row],[Bespovratna sredstva - Ukupno (EU+Nac) HRK
= Ukupna ugovorena vrijednost bespovratnih sredstava]]+Ugovori_OPULJP[[#This Row],[Javni doprinos korisnika - HRK]]+Ugovori_OPULJP[[#This Row],[Privatni doprinos korisnika - HRK]]</f>
        <v>436782.07</v>
      </c>
      <c r="U3325" s="17" t="s">
        <v>10098</v>
      </c>
      <c r="V3325" s="17" t="s">
        <v>710</v>
      </c>
      <c r="W3325" s="318" t="s">
        <v>13072</v>
      </c>
      <c r="X3325" s="35" t="s">
        <v>10100</v>
      </c>
      <c r="Y3325" s="11"/>
    </row>
    <row r="3326" spans="1:25" ht="66.75" customHeight="1" x14ac:dyDescent="0.2">
      <c r="A3326" s="131" t="s">
        <v>11531</v>
      </c>
      <c r="B3326" s="122" t="s">
        <v>9914</v>
      </c>
      <c r="C3326" s="21" t="s">
        <v>10095</v>
      </c>
      <c r="D3326" s="56" t="s">
        <v>11415</v>
      </c>
      <c r="E3326" s="17" t="s">
        <v>74</v>
      </c>
      <c r="F3326" s="116" t="s">
        <v>11532</v>
      </c>
      <c r="G3326" s="116" t="s">
        <v>11533</v>
      </c>
      <c r="H3326" s="120">
        <v>44533</v>
      </c>
      <c r="I3326" s="120">
        <v>45080</v>
      </c>
      <c r="J3326" s="120" t="str">
        <f ca="1">IF(Ugovori_OPULJP[[#This Row],[DATUM ZAVRŠETKA OPERACIJE]]&lt;TODAY(),"završen","u provedbi")</f>
        <v>u provedbi</v>
      </c>
      <c r="K3326" s="121" t="s">
        <v>77</v>
      </c>
      <c r="L3326" s="121" t="s">
        <v>77</v>
      </c>
      <c r="M3326" s="65" t="s">
        <v>3052</v>
      </c>
      <c r="N3326" s="102">
        <v>0.15</v>
      </c>
      <c r="O3326" s="103">
        <f>Ugovori_OPULJP[[#This Row],[Bespovratna sredstva - Ukupno (EU+Nac) HRK
= Ukupna ugovorena vrijednost bespovratnih sredstava]]*Ugovori_OPULJP[[#This Row],[EU STOPA SUFINANCIRANJA %
EU CO-FINANCING RATE %]]</f>
        <v>420036</v>
      </c>
      <c r="P3326" s="103">
        <f>Ugovori_OPULJP[[#This Row],[Bespovratna sredstva - Ukupno (EU+Nac) HRK
= Ukupna ugovorena vrijednost bespovratnih sredstava]]*Ugovori_OPULJP[[#This Row],[STOPA NACIONALNOG SUFINANCIRANJA %]]</f>
        <v>74124</v>
      </c>
      <c r="Q3326" s="101">
        <v>494160</v>
      </c>
      <c r="R3326" s="103">
        <v>0</v>
      </c>
      <c r="S3326" s="103">
        <v>0</v>
      </c>
      <c r="T3326" s="101">
        <f>Ugovori_OPULJP[[#This Row],[Bespovratna sredstva - Ukupno (EU+Nac) HRK
= Ukupna ugovorena vrijednost bespovratnih sredstava]]+Ugovori_OPULJP[[#This Row],[Javni doprinos korisnika - HRK]]+Ugovori_OPULJP[[#This Row],[Privatni doprinos korisnika - HRK]]</f>
        <v>494160</v>
      </c>
      <c r="U3326" s="17" t="s">
        <v>10098</v>
      </c>
      <c r="V3326" s="17" t="s">
        <v>710</v>
      </c>
      <c r="W3326" s="124" t="s">
        <v>11534</v>
      </c>
      <c r="X3326" s="35" t="s">
        <v>10100</v>
      </c>
      <c r="Y3326" s="11"/>
    </row>
    <row r="3327" spans="1:25" ht="66.75" customHeight="1" x14ac:dyDescent="0.2">
      <c r="A3327" s="257" t="s">
        <v>12501</v>
      </c>
      <c r="B3327" s="160" t="s">
        <v>9914</v>
      </c>
      <c r="C3327" s="21" t="s">
        <v>10095</v>
      </c>
      <c r="D3327" s="56" t="s">
        <v>11415</v>
      </c>
      <c r="E3327" s="17" t="s">
        <v>74</v>
      </c>
      <c r="F3327" s="116" t="s">
        <v>12503</v>
      </c>
      <c r="G3327" s="116" t="s">
        <v>12505</v>
      </c>
      <c r="H3327" s="230">
        <v>44652</v>
      </c>
      <c r="I3327" s="230">
        <v>45200</v>
      </c>
      <c r="J3327" s="236" t="str">
        <f ca="1">IF(Ugovori_OPULJP[[#This Row],[DATUM ZAVRŠETKA OPERACIJE]]&lt;TODAY(),"završen","u provedbi")</f>
        <v>u provedbi</v>
      </c>
      <c r="K3327" s="117" t="s">
        <v>248</v>
      </c>
      <c r="L3327" s="117" t="s">
        <v>248</v>
      </c>
      <c r="M3327" s="42">
        <v>0.85</v>
      </c>
      <c r="N3327" s="102">
        <v>0.15</v>
      </c>
      <c r="O3327" s="246">
        <f>Ugovori_OPULJP[[#This Row],[Bespovratna sredstva - Ukupno (EU+Nac) HRK
= Ukupna ugovorena vrijednost bespovratnih sredstava]]*Ugovori_OPULJP[[#This Row],[EU STOPA SUFINANCIRANJA %
EU CO-FINANCING RATE %]]</f>
        <v>311414.7635</v>
      </c>
      <c r="P3327" s="246">
        <f>Ugovori_OPULJP[[#This Row],[Bespovratna sredstva - Ukupno (EU+Nac) HRK
= Ukupna ugovorena vrijednost bespovratnih sredstava]]*Ugovori_OPULJP[[#This Row],[STOPA NACIONALNOG SUFINANCIRANJA %]]</f>
        <v>54955.546499999997</v>
      </c>
      <c r="Q3327" s="252">
        <v>366370.31</v>
      </c>
      <c r="R3327" s="246">
        <v>0</v>
      </c>
      <c r="S3327" s="246">
        <v>0</v>
      </c>
      <c r="T3327" s="252">
        <f>Ugovori_OPULJP[[#This Row],[Bespovratna sredstva - Ukupno (EU+Nac) HRK
= Ukupna ugovorena vrijednost bespovratnih sredstava]]+Ugovori_OPULJP[[#This Row],[Javni doprinos korisnika - HRK]]+Ugovori_OPULJP[[#This Row],[Privatni doprinos korisnika - HRK]]</f>
        <v>366370.31</v>
      </c>
      <c r="U3327" s="17" t="s">
        <v>10098</v>
      </c>
      <c r="V3327" s="17" t="s">
        <v>710</v>
      </c>
      <c r="W3327" s="124" t="s">
        <v>12507</v>
      </c>
      <c r="X3327" s="35" t="s">
        <v>10100</v>
      </c>
      <c r="Y3327" s="11"/>
    </row>
    <row r="3328" spans="1:25" ht="66.75" customHeight="1" x14ac:dyDescent="0.2">
      <c r="A3328" s="257" t="s">
        <v>12608</v>
      </c>
      <c r="B3328" s="160" t="s">
        <v>9914</v>
      </c>
      <c r="C3328" s="225" t="s">
        <v>10095</v>
      </c>
      <c r="D3328" s="225" t="s">
        <v>11415</v>
      </c>
      <c r="E3328" s="44" t="s">
        <v>74</v>
      </c>
      <c r="F3328" s="116" t="s">
        <v>12618</v>
      </c>
      <c r="G3328" s="116" t="s">
        <v>12623</v>
      </c>
      <c r="H3328" s="230">
        <v>44670</v>
      </c>
      <c r="I3328" s="230">
        <v>45218</v>
      </c>
      <c r="J3328" s="236" t="str">
        <f ca="1">IF(Ugovori_OPULJP[[#This Row],[DATUM ZAVRŠETKA OPERACIJE]]&lt;TODAY(),"završen","u provedbi")</f>
        <v>u provedbi</v>
      </c>
      <c r="K3328" s="117" t="s">
        <v>248</v>
      </c>
      <c r="L3328" s="117" t="s">
        <v>248</v>
      </c>
      <c r="M3328" s="86" t="s">
        <v>3052</v>
      </c>
      <c r="N3328" s="102">
        <v>0.15</v>
      </c>
      <c r="O3328" s="246">
        <f>Ugovori_OPULJP[[#This Row],[Bespovratna sredstva - Ukupno (EU+Nac) HRK
= Ukupna ugovorena vrijednost bespovratnih sredstava]]*Ugovori_OPULJP[[#This Row],[EU STOPA SUFINANCIRANJA %
EU CO-FINANCING RATE %]]</f>
        <v>332676.3235</v>
      </c>
      <c r="P3328" s="246">
        <f>Ugovori_OPULJP[[#This Row],[Bespovratna sredstva - Ukupno (EU+Nac) HRK
= Ukupna ugovorena vrijednost bespovratnih sredstava]]*Ugovori_OPULJP[[#This Row],[STOPA NACIONALNOG SUFINANCIRANJA %]]</f>
        <v>58707.586499999998</v>
      </c>
      <c r="Q3328" s="252">
        <v>391383.91</v>
      </c>
      <c r="R3328" s="246">
        <v>0</v>
      </c>
      <c r="S3328" s="246">
        <v>0</v>
      </c>
      <c r="T3328" s="252">
        <f>Ugovori_OPULJP[[#This Row],[Bespovratna sredstva - Ukupno (EU+Nac) HRK
= Ukupna ugovorena vrijednost bespovratnih sredstava]]+Ugovori_OPULJP[[#This Row],[Javni doprinos korisnika - HRK]]+Ugovori_OPULJP[[#This Row],[Privatni doprinos korisnika - HRK]]</f>
        <v>391383.91</v>
      </c>
      <c r="U3328" s="17" t="s">
        <v>10098</v>
      </c>
      <c r="V3328" s="17" t="s">
        <v>710</v>
      </c>
      <c r="W3328" s="219" t="s">
        <v>12613</v>
      </c>
      <c r="X3328" s="35" t="s">
        <v>10100</v>
      </c>
      <c r="Y3328" s="11"/>
    </row>
    <row r="3329" spans="1:25" ht="66.75" customHeight="1" x14ac:dyDescent="0.2">
      <c r="A3329" s="257" t="s">
        <v>12609</v>
      </c>
      <c r="B3329" s="160" t="s">
        <v>9914</v>
      </c>
      <c r="C3329" s="225" t="s">
        <v>10095</v>
      </c>
      <c r="D3329" s="225" t="s">
        <v>11415</v>
      </c>
      <c r="E3329" s="44" t="s">
        <v>74</v>
      </c>
      <c r="F3329" s="116" t="s">
        <v>12619</v>
      </c>
      <c r="G3329" s="23" t="s">
        <v>11913</v>
      </c>
      <c r="H3329" s="230">
        <v>44676</v>
      </c>
      <c r="I3329" s="230">
        <v>45224</v>
      </c>
      <c r="J3329" s="236" t="str">
        <f ca="1">IF(Ugovori_OPULJP[[#This Row],[DATUM ZAVRŠETKA OPERACIJE]]&lt;TODAY(),"završen","u provedbi")</f>
        <v>u provedbi</v>
      </c>
      <c r="K3329" s="117" t="s">
        <v>11685</v>
      </c>
      <c r="L3329" s="117" t="s">
        <v>31</v>
      </c>
      <c r="M3329" s="86" t="s">
        <v>3052</v>
      </c>
      <c r="N3329" s="102">
        <v>0.15</v>
      </c>
      <c r="O3329" s="246">
        <f>Ugovori_OPULJP[[#This Row],[Bespovratna sredstva - Ukupno (EU+Nac) HRK
= Ukupna ugovorena vrijednost bespovratnih sredstava]]*Ugovori_OPULJP[[#This Row],[EU STOPA SUFINANCIRANJA %
EU CO-FINANCING RATE %]]</f>
        <v>424645.88150000002</v>
      </c>
      <c r="P3329" s="246">
        <f>Ugovori_OPULJP[[#This Row],[Bespovratna sredstva - Ukupno (EU+Nac) HRK
= Ukupna ugovorena vrijednost bespovratnih sredstava]]*Ugovori_OPULJP[[#This Row],[STOPA NACIONALNOG SUFINANCIRANJA %]]</f>
        <v>74937.508499999996</v>
      </c>
      <c r="Q3329" s="252">
        <v>499583.39</v>
      </c>
      <c r="R3329" s="246">
        <v>0</v>
      </c>
      <c r="S3329" s="246">
        <v>0</v>
      </c>
      <c r="T3329" s="252">
        <f>Ugovori_OPULJP[[#This Row],[Bespovratna sredstva - Ukupno (EU+Nac) HRK
= Ukupna ugovorena vrijednost bespovratnih sredstava]]+Ugovori_OPULJP[[#This Row],[Javni doprinos korisnika - HRK]]+Ugovori_OPULJP[[#This Row],[Privatni doprinos korisnika - HRK]]</f>
        <v>499583.39</v>
      </c>
      <c r="U3329" s="17" t="s">
        <v>10098</v>
      </c>
      <c r="V3329" s="17" t="s">
        <v>710</v>
      </c>
      <c r="W3329" s="219" t="s">
        <v>12614</v>
      </c>
      <c r="X3329" s="35" t="s">
        <v>10100</v>
      </c>
      <c r="Y3329" s="11"/>
    </row>
    <row r="3330" spans="1:25" ht="66.75" customHeight="1" x14ac:dyDescent="0.2">
      <c r="A3330" s="131" t="s">
        <v>11535</v>
      </c>
      <c r="B3330" s="122" t="s">
        <v>9914</v>
      </c>
      <c r="C3330" s="21" t="s">
        <v>10095</v>
      </c>
      <c r="D3330" s="56" t="s">
        <v>11415</v>
      </c>
      <c r="E3330" s="17" t="s">
        <v>74</v>
      </c>
      <c r="F3330" s="116" t="s">
        <v>11536</v>
      </c>
      <c r="G3330" s="116" t="s">
        <v>11537</v>
      </c>
      <c r="H3330" s="120">
        <v>44532</v>
      </c>
      <c r="I3330" s="120">
        <v>44928</v>
      </c>
      <c r="J3330" s="120" t="str">
        <f ca="1">IF(Ugovori_OPULJP[[#This Row],[DATUM ZAVRŠETKA OPERACIJE]]&lt;TODAY(),"završen","u provedbi")</f>
        <v>u provedbi</v>
      </c>
      <c r="K3330" s="121" t="s">
        <v>31</v>
      </c>
      <c r="L3330" s="121" t="s">
        <v>31</v>
      </c>
      <c r="M3330" s="65" t="s">
        <v>3052</v>
      </c>
      <c r="N3330" s="102">
        <v>0.15</v>
      </c>
      <c r="O3330" s="103">
        <f>Ugovori_OPULJP[[#This Row],[Bespovratna sredstva - Ukupno (EU+Nac) HRK
= Ukupna ugovorena vrijednost bespovratnih sredstava]]*Ugovori_OPULJP[[#This Row],[EU STOPA SUFINANCIRANJA %
EU CO-FINANCING RATE %]]</f>
        <v>414343.16749999998</v>
      </c>
      <c r="P3330" s="103">
        <f>Ugovori_OPULJP[[#This Row],[Bespovratna sredstva - Ukupno (EU+Nac) HRK
= Ukupna ugovorena vrijednost bespovratnih sredstava]]*Ugovori_OPULJP[[#This Row],[STOPA NACIONALNOG SUFINANCIRANJA %]]</f>
        <v>73119.382499999992</v>
      </c>
      <c r="Q3330" s="101">
        <v>487462.55</v>
      </c>
      <c r="R3330" s="103">
        <v>0</v>
      </c>
      <c r="S3330" s="103">
        <v>0</v>
      </c>
      <c r="T3330" s="101">
        <f>Ugovori_OPULJP[[#This Row],[Bespovratna sredstva - Ukupno (EU+Nac) HRK
= Ukupna ugovorena vrijednost bespovratnih sredstava]]+Ugovori_OPULJP[[#This Row],[Javni doprinos korisnika - HRK]]+Ugovori_OPULJP[[#This Row],[Privatni doprinos korisnika - HRK]]</f>
        <v>487462.55</v>
      </c>
      <c r="U3330" s="17" t="s">
        <v>10098</v>
      </c>
      <c r="V3330" s="17" t="s">
        <v>710</v>
      </c>
      <c r="W3330" s="124" t="s">
        <v>11538</v>
      </c>
      <c r="X3330" s="35" t="s">
        <v>10100</v>
      </c>
      <c r="Y3330" s="11"/>
    </row>
    <row r="3331" spans="1:25" ht="66.75" customHeight="1" x14ac:dyDescent="0.2">
      <c r="A3331" s="131" t="s">
        <v>12248</v>
      </c>
      <c r="B3331" s="160" t="s">
        <v>9914</v>
      </c>
      <c r="C3331" s="21" t="s">
        <v>10095</v>
      </c>
      <c r="D3331" s="56" t="s">
        <v>11415</v>
      </c>
      <c r="E3331" s="17" t="s">
        <v>74</v>
      </c>
      <c r="F3331" s="116" t="s">
        <v>12287</v>
      </c>
      <c r="G3331" s="310" t="s">
        <v>11909</v>
      </c>
      <c r="H3331" s="161">
        <v>44641</v>
      </c>
      <c r="I3331" s="161">
        <v>45128</v>
      </c>
      <c r="J3331" s="162" t="str">
        <f ca="1">IF(Ugovori_OPULJP[[#This Row],[DATUM ZAVRŠETKA OPERACIJE]]&lt;TODAY(),"završen","u provedbi")</f>
        <v>u provedbi</v>
      </c>
      <c r="K3331" s="117" t="s">
        <v>92</v>
      </c>
      <c r="L3331" s="117" t="s">
        <v>92</v>
      </c>
      <c r="M3331" s="42">
        <v>0.85</v>
      </c>
      <c r="N3331" s="102">
        <v>0.15</v>
      </c>
      <c r="O3331" s="164">
        <f>Ugovori_OPULJP[[#This Row],[Bespovratna sredstva - Ukupno (EU+Nac) HRK
= Ukupna ugovorena vrijednost bespovratnih sredstava]]*Ugovori_OPULJP[[#This Row],[EU STOPA SUFINANCIRANJA %
EU CO-FINANCING RATE %]]</f>
        <v>421517.22700000001</v>
      </c>
      <c r="P3331" s="164">
        <f>Ugovori_OPULJP[[#This Row],[Bespovratna sredstva - Ukupno (EU+Nac) HRK
= Ukupna ugovorena vrijednost bespovratnih sredstava]]*Ugovori_OPULJP[[#This Row],[STOPA NACIONALNOG SUFINANCIRANJA %]]</f>
        <v>74385.392999999996</v>
      </c>
      <c r="Q3331" s="165">
        <v>495902.62</v>
      </c>
      <c r="R3331" s="164">
        <v>0</v>
      </c>
      <c r="S3331" s="164">
        <v>0</v>
      </c>
      <c r="T3331" s="165">
        <f>Ugovori_OPULJP[[#This Row],[Bespovratna sredstva - Ukupno (EU+Nac) HRK
= Ukupna ugovorena vrijednost bespovratnih sredstava]]+Ugovori_OPULJP[[#This Row],[Javni doprinos korisnika - HRK]]+Ugovori_OPULJP[[#This Row],[Privatni doprinos korisnika - HRK]]</f>
        <v>495902.62</v>
      </c>
      <c r="U3331" s="17" t="s">
        <v>10098</v>
      </c>
      <c r="V3331" s="17" t="s">
        <v>710</v>
      </c>
      <c r="W3331" s="124" t="s">
        <v>12337</v>
      </c>
      <c r="X3331" s="35" t="s">
        <v>10100</v>
      </c>
      <c r="Y3331" s="11"/>
    </row>
    <row r="3332" spans="1:25" ht="66.75" customHeight="1" x14ac:dyDescent="0.2">
      <c r="A3332" s="131" t="s">
        <v>11539</v>
      </c>
      <c r="B3332" s="122" t="s">
        <v>9914</v>
      </c>
      <c r="C3332" s="21" t="s">
        <v>10095</v>
      </c>
      <c r="D3332" s="56" t="s">
        <v>11415</v>
      </c>
      <c r="E3332" s="17" t="s">
        <v>74</v>
      </c>
      <c r="F3332" s="116" t="s">
        <v>11540</v>
      </c>
      <c r="G3332" s="116" t="s">
        <v>11541</v>
      </c>
      <c r="H3332" s="120">
        <v>44532</v>
      </c>
      <c r="I3332" s="120">
        <v>44897</v>
      </c>
      <c r="J3332" s="120" t="str">
        <f ca="1">IF(Ugovori_OPULJP[[#This Row],[DATUM ZAVRŠETKA OPERACIJE]]&lt;TODAY(),"završen","u provedbi")</f>
        <v>u provedbi</v>
      </c>
      <c r="K3332" s="121" t="s">
        <v>11542</v>
      </c>
      <c r="L3332" s="100" t="s">
        <v>184</v>
      </c>
      <c r="M3332" s="65" t="s">
        <v>3052</v>
      </c>
      <c r="N3332" s="102">
        <v>0.15</v>
      </c>
      <c r="O3332" s="103">
        <f>Ugovori_OPULJP[[#This Row],[Bespovratna sredstva - Ukupno (EU+Nac) HRK
= Ukupna ugovorena vrijednost bespovratnih sredstava]]*Ugovori_OPULJP[[#This Row],[EU STOPA SUFINANCIRANJA %
EU CO-FINANCING RATE %]]</f>
        <v>370668</v>
      </c>
      <c r="P3332" s="103">
        <f>Ugovori_OPULJP[[#This Row],[Bespovratna sredstva - Ukupno (EU+Nac) HRK
= Ukupna ugovorena vrijednost bespovratnih sredstava]]*Ugovori_OPULJP[[#This Row],[STOPA NACIONALNOG SUFINANCIRANJA %]]</f>
        <v>65412</v>
      </c>
      <c r="Q3332" s="101">
        <v>436080</v>
      </c>
      <c r="R3332" s="103">
        <v>0</v>
      </c>
      <c r="S3332" s="103">
        <v>0</v>
      </c>
      <c r="T3332" s="101">
        <f>Ugovori_OPULJP[[#This Row],[Bespovratna sredstva - Ukupno (EU+Nac) HRK
= Ukupna ugovorena vrijednost bespovratnih sredstava]]+Ugovori_OPULJP[[#This Row],[Javni doprinos korisnika - HRK]]+Ugovori_OPULJP[[#This Row],[Privatni doprinos korisnika - HRK]]</f>
        <v>436080</v>
      </c>
      <c r="U3332" s="17" t="s">
        <v>10098</v>
      </c>
      <c r="V3332" s="17" t="s">
        <v>710</v>
      </c>
      <c r="W3332" s="124" t="s">
        <v>11543</v>
      </c>
      <c r="X3332" s="35" t="s">
        <v>10100</v>
      </c>
      <c r="Y3332" s="11"/>
    </row>
    <row r="3333" spans="1:25" ht="66.75" customHeight="1" x14ac:dyDescent="0.2">
      <c r="A3333" s="131" t="s">
        <v>11544</v>
      </c>
      <c r="B3333" s="122" t="s">
        <v>9914</v>
      </c>
      <c r="C3333" s="21" t="s">
        <v>10095</v>
      </c>
      <c r="D3333" s="56" t="s">
        <v>11415</v>
      </c>
      <c r="E3333" s="17" t="s">
        <v>74</v>
      </c>
      <c r="F3333" s="116" t="s">
        <v>11545</v>
      </c>
      <c r="G3333" s="116" t="s">
        <v>11546</v>
      </c>
      <c r="H3333" s="120">
        <v>44532</v>
      </c>
      <c r="I3333" s="120">
        <v>45079</v>
      </c>
      <c r="J3333" s="120" t="str">
        <f ca="1">IF(Ugovori_OPULJP[[#This Row],[DATUM ZAVRŠETKA OPERACIJE]]&lt;TODAY(),"završen","u provedbi")</f>
        <v>u provedbi</v>
      </c>
      <c r="K3333" s="121" t="s">
        <v>7193</v>
      </c>
      <c r="L3333" s="121" t="s">
        <v>31</v>
      </c>
      <c r="M3333" s="65" t="s">
        <v>3052</v>
      </c>
      <c r="N3333" s="102">
        <v>0.15</v>
      </c>
      <c r="O3333" s="103">
        <f>Ugovori_OPULJP[[#This Row],[Bespovratna sredstva - Ukupno (EU+Nac) HRK
= Ukupna ugovorena vrijednost bespovratnih sredstava]]*Ugovori_OPULJP[[#This Row],[EU STOPA SUFINANCIRANJA %
EU CO-FINANCING RATE %]]</f>
        <v>363666.44799999997</v>
      </c>
      <c r="P3333" s="103">
        <f>Ugovori_OPULJP[[#This Row],[Bespovratna sredstva - Ukupno (EU+Nac) HRK
= Ukupna ugovorena vrijednost bespovratnih sredstava]]*Ugovori_OPULJP[[#This Row],[STOPA NACIONALNOG SUFINANCIRANJA %]]</f>
        <v>64176.432000000001</v>
      </c>
      <c r="Q3333" s="101">
        <v>427842.88</v>
      </c>
      <c r="R3333" s="103">
        <v>0</v>
      </c>
      <c r="S3333" s="103">
        <v>0</v>
      </c>
      <c r="T3333" s="101">
        <f>Ugovori_OPULJP[[#This Row],[Bespovratna sredstva - Ukupno (EU+Nac) HRK
= Ukupna ugovorena vrijednost bespovratnih sredstava]]+Ugovori_OPULJP[[#This Row],[Javni doprinos korisnika - HRK]]+Ugovori_OPULJP[[#This Row],[Privatni doprinos korisnika - HRK]]</f>
        <v>427842.88</v>
      </c>
      <c r="U3333" s="17" t="s">
        <v>10098</v>
      </c>
      <c r="V3333" s="17" t="s">
        <v>710</v>
      </c>
      <c r="W3333" s="124" t="s">
        <v>11547</v>
      </c>
      <c r="X3333" s="35" t="s">
        <v>10100</v>
      </c>
      <c r="Y3333" s="11"/>
    </row>
    <row r="3334" spans="1:25" ht="66.75" customHeight="1" x14ac:dyDescent="0.2">
      <c r="A3334" s="131" t="s">
        <v>11548</v>
      </c>
      <c r="B3334" s="122" t="s">
        <v>9914</v>
      </c>
      <c r="C3334" s="21" t="s">
        <v>10095</v>
      </c>
      <c r="D3334" s="56" t="s">
        <v>11415</v>
      </c>
      <c r="E3334" s="17" t="s">
        <v>74</v>
      </c>
      <c r="F3334" s="116" t="s">
        <v>11549</v>
      </c>
      <c r="G3334" s="116" t="s">
        <v>11550</v>
      </c>
      <c r="H3334" s="120">
        <v>44532</v>
      </c>
      <c r="I3334" s="120">
        <v>44897</v>
      </c>
      <c r="J3334" s="120" t="str">
        <f ca="1">IF(Ugovori_OPULJP[[#This Row],[DATUM ZAVRŠETKA OPERACIJE]]&lt;TODAY(),"završen","u provedbi")</f>
        <v>u provedbi</v>
      </c>
      <c r="K3334" s="121" t="s">
        <v>6308</v>
      </c>
      <c r="L3334" s="100" t="s">
        <v>324</v>
      </c>
      <c r="M3334" s="65" t="s">
        <v>3052</v>
      </c>
      <c r="N3334" s="102">
        <v>0.15</v>
      </c>
      <c r="O3334" s="103">
        <f>Ugovori_OPULJP[[#This Row],[Bespovratna sredstva - Ukupno (EU+Nac) HRK
= Ukupna ugovorena vrijednost bespovratnih sredstava]]*Ugovori_OPULJP[[#This Row],[EU STOPA SUFINANCIRANJA %
EU CO-FINANCING RATE %]]</f>
        <v>351388.147</v>
      </c>
      <c r="P3334" s="103">
        <f>Ugovori_OPULJP[[#This Row],[Bespovratna sredstva - Ukupno (EU+Nac) HRK
= Ukupna ugovorena vrijednost bespovratnih sredstava]]*Ugovori_OPULJP[[#This Row],[STOPA NACIONALNOG SUFINANCIRANJA %]]</f>
        <v>62009.672999999995</v>
      </c>
      <c r="Q3334" s="101">
        <v>413397.82</v>
      </c>
      <c r="R3334" s="103">
        <v>0</v>
      </c>
      <c r="S3334" s="103">
        <v>0</v>
      </c>
      <c r="T3334" s="101">
        <f>Ugovori_OPULJP[[#This Row],[Bespovratna sredstva - Ukupno (EU+Nac) HRK
= Ukupna ugovorena vrijednost bespovratnih sredstava]]+Ugovori_OPULJP[[#This Row],[Javni doprinos korisnika - HRK]]+Ugovori_OPULJP[[#This Row],[Privatni doprinos korisnika - HRK]]</f>
        <v>413397.82</v>
      </c>
      <c r="U3334" s="17" t="s">
        <v>10098</v>
      </c>
      <c r="V3334" s="17" t="s">
        <v>710</v>
      </c>
      <c r="W3334" s="124" t="s">
        <v>11551</v>
      </c>
      <c r="X3334" s="35" t="s">
        <v>10100</v>
      </c>
      <c r="Y3334" s="11"/>
    </row>
    <row r="3335" spans="1:25" ht="66.75" customHeight="1" x14ac:dyDescent="0.2">
      <c r="A3335" s="213" t="s">
        <v>12249</v>
      </c>
      <c r="B3335" s="160" t="s">
        <v>9914</v>
      </c>
      <c r="C3335" s="21" t="s">
        <v>10095</v>
      </c>
      <c r="D3335" s="56" t="s">
        <v>11415</v>
      </c>
      <c r="E3335" s="17" t="s">
        <v>74</v>
      </c>
      <c r="F3335" s="116" t="s">
        <v>12288</v>
      </c>
      <c r="G3335" s="116" t="s">
        <v>1341</v>
      </c>
      <c r="H3335" s="161">
        <v>44641</v>
      </c>
      <c r="I3335" s="161">
        <v>45190</v>
      </c>
      <c r="J3335" s="162" t="str">
        <f ca="1">IF(Ugovori_OPULJP[[#This Row],[DATUM ZAVRŠETKA OPERACIJE]]&lt;TODAY(),"završen","u provedbi")</f>
        <v>u provedbi</v>
      </c>
      <c r="K3335" s="117" t="s">
        <v>92</v>
      </c>
      <c r="L3335" s="117" t="s">
        <v>92</v>
      </c>
      <c r="M3335" s="42">
        <v>0.85</v>
      </c>
      <c r="N3335" s="102">
        <v>0.15</v>
      </c>
      <c r="O3335" s="164">
        <f>Ugovori_OPULJP[[#This Row],[Bespovratna sredstva - Ukupno (EU+Nac) HRK
= Ukupna ugovorena vrijednost bespovratnih sredstava]]*Ugovori_OPULJP[[#This Row],[EU STOPA SUFINANCIRANJA %
EU CO-FINANCING RATE %]]</f>
        <v>358484.62699999998</v>
      </c>
      <c r="P3335" s="164">
        <f>Ugovori_OPULJP[[#This Row],[Bespovratna sredstva - Ukupno (EU+Nac) HRK
= Ukupna ugovorena vrijednost bespovratnih sredstava]]*Ugovori_OPULJP[[#This Row],[STOPA NACIONALNOG SUFINANCIRANJA %]]</f>
        <v>63261.992999999995</v>
      </c>
      <c r="Q3335" s="165">
        <v>421746.62</v>
      </c>
      <c r="R3335" s="164">
        <v>0</v>
      </c>
      <c r="S3335" s="164">
        <v>0</v>
      </c>
      <c r="T3335" s="165">
        <f>Ugovori_OPULJP[[#This Row],[Bespovratna sredstva - Ukupno (EU+Nac) HRK
= Ukupna ugovorena vrijednost bespovratnih sredstava]]+Ugovori_OPULJP[[#This Row],[Javni doprinos korisnika - HRK]]+Ugovori_OPULJP[[#This Row],[Privatni doprinos korisnika - HRK]]</f>
        <v>421746.62</v>
      </c>
      <c r="U3335" s="17" t="s">
        <v>10098</v>
      </c>
      <c r="V3335" s="17" t="s">
        <v>710</v>
      </c>
      <c r="W3335" s="124" t="s">
        <v>12338</v>
      </c>
      <c r="X3335" s="35" t="s">
        <v>10100</v>
      </c>
      <c r="Y3335" s="11"/>
    </row>
    <row r="3336" spans="1:25" ht="66.75" customHeight="1" x14ac:dyDescent="0.2">
      <c r="A3336" s="131" t="s">
        <v>11552</v>
      </c>
      <c r="B3336" s="122" t="s">
        <v>9914</v>
      </c>
      <c r="C3336" s="21" t="s">
        <v>10095</v>
      </c>
      <c r="D3336" s="56" t="s">
        <v>11415</v>
      </c>
      <c r="E3336" s="17" t="s">
        <v>74</v>
      </c>
      <c r="F3336" s="116" t="s">
        <v>11553</v>
      </c>
      <c r="G3336" s="116" t="s">
        <v>11554</v>
      </c>
      <c r="H3336" s="120">
        <v>44532</v>
      </c>
      <c r="I3336" s="120">
        <v>44897</v>
      </c>
      <c r="J3336" s="120" t="str">
        <f ca="1">IF(Ugovori_OPULJP[[#This Row],[DATUM ZAVRŠETKA OPERACIJE]]&lt;TODAY(),"završen","u provedbi")</f>
        <v>u provedbi</v>
      </c>
      <c r="K3336" s="121" t="s">
        <v>402</v>
      </c>
      <c r="L3336" s="100" t="s">
        <v>402</v>
      </c>
      <c r="M3336" s="65" t="s">
        <v>3052</v>
      </c>
      <c r="N3336" s="102">
        <v>0.15</v>
      </c>
      <c r="O3336" s="103">
        <f>Ugovori_OPULJP[[#This Row],[Bespovratna sredstva - Ukupno (EU+Nac) HRK
= Ukupna ugovorena vrijednost bespovratnih sredstava]]*Ugovori_OPULJP[[#This Row],[EU STOPA SUFINANCIRANJA %
EU CO-FINANCING RATE %]]</f>
        <v>370068.75</v>
      </c>
      <c r="P3336" s="103">
        <f>Ugovori_OPULJP[[#This Row],[Bespovratna sredstva - Ukupno (EU+Nac) HRK
= Ukupna ugovorena vrijednost bespovratnih sredstava]]*Ugovori_OPULJP[[#This Row],[STOPA NACIONALNOG SUFINANCIRANJA %]]</f>
        <v>65306.25</v>
      </c>
      <c r="Q3336" s="101">
        <v>435375</v>
      </c>
      <c r="R3336" s="103">
        <v>0</v>
      </c>
      <c r="S3336" s="103">
        <v>0</v>
      </c>
      <c r="T3336" s="101">
        <f>Ugovori_OPULJP[[#This Row],[Bespovratna sredstva - Ukupno (EU+Nac) HRK
= Ukupna ugovorena vrijednost bespovratnih sredstava]]+Ugovori_OPULJP[[#This Row],[Javni doprinos korisnika - HRK]]+Ugovori_OPULJP[[#This Row],[Privatni doprinos korisnika - HRK]]</f>
        <v>435375</v>
      </c>
      <c r="U3336" s="17" t="s">
        <v>10098</v>
      </c>
      <c r="V3336" s="17" t="s">
        <v>710</v>
      </c>
      <c r="W3336" s="124" t="s">
        <v>11555</v>
      </c>
      <c r="X3336" s="35" t="s">
        <v>10100</v>
      </c>
      <c r="Y3336" s="11"/>
    </row>
    <row r="3337" spans="1:25" ht="66.75" customHeight="1" x14ac:dyDescent="0.2">
      <c r="A3337" s="131" t="s">
        <v>11556</v>
      </c>
      <c r="B3337" s="122" t="s">
        <v>9914</v>
      </c>
      <c r="C3337" s="21" t="s">
        <v>10095</v>
      </c>
      <c r="D3337" s="56" t="s">
        <v>11415</v>
      </c>
      <c r="E3337" s="17" t="s">
        <v>74</v>
      </c>
      <c r="F3337" s="116" t="s">
        <v>11557</v>
      </c>
      <c r="G3337" s="116" t="s">
        <v>11558</v>
      </c>
      <c r="H3337" s="120">
        <v>44532</v>
      </c>
      <c r="I3337" s="120">
        <v>44897</v>
      </c>
      <c r="J3337" s="120" t="str">
        <f ca="1">IF(Ugovori_OPULJP[[#This Row],[DATUM ZAVRŠETKA OPERACIJE]]&lt;TODAY(),"završen","u provedbi")</f>
        <v>u provedbi</v>
      </c>
      <c r="K3337" s="121" t="s">
        <v>243</v>
      </c>
      <c r="L3337" s="100" t="s">
        <v>243</v>
      </c>
      <c r="M3337" s="65" t="s">
        <v>3052</v>
      </c>
      <c r="N3337" s="102">
        <v>0.15</v>
      </c>
      <c r="O3337" s="103">
        <f>Ugovori_OPULJP[[#This Row],[Bespovratna sredstva - Ukupno (EU+Nac) HRK
= Ukupna ugovorena vrijednost bespovratnih sredstava]]*Ugovori_OPULJP[[#This Row],[EU STOPA SUFINANCIRANJA %
EU CO-FINANCING RATE %]]</f>
        <v>423352.88699999999</v>
      </c>
      <c r="P3337" s="103">
        <f>Ugovori_OPULJP[[#This Row],[Bespovratna sredstva - Ukupno (EU+Nac) HRK
= Ukupna ugovorena vrijednost bespovratnih sredstava]]*Ugovori_OPULJP[[#This Row],[STOPA NACIONALNOG SUFINANCIRANJA %]]</f>
        <v>74709.332999999999</v>
      </c>
      <c r="Q3337" s="101">
        <v>498062.22</v>
      </c>
      <c r="R3337" s="103">
        <v>0</v>
      </c>
      <c r="S3337" s="103">
        <v>0</v>
      </c>
      <c r="T3337" s="101">
        <f>Ugovori_OPULJP[[#This Row],[Bespovratna sredstva - Ukupno (EU+Nac) HRK
= Ukupna ugovorena vrijednost bespovratnih sredstava]]+Ugovori_OPULJP[[#This Row],[Javni doprinos korisnika - HRK]]+Ugovori_OPULJP[[#This Row],[Privatni doprinos korisnika - HRK]]</f>
        <v>498062.22</v>
      </c>
      <c r="U3337" s="17" t="s">
        <v>10098</v>
      </c>
      <c r="V3337" s="17" t="s">
        <v>710</v>
      </c>
      <c r="W3337" s="124" t="s">
        <v>11559</v>
      </c>
      <c r="X3337" s="35" t="s">
        <v>10100</v>
      </c>
      <c r="Y3337" s="11"/>
    </row>
    <row r="3338" spans="1:25" ht="66.75" customHeight="1" x14ac:dyDescent="0.2">
      <c r="A3338" s="131" t="s">
        <v>11560</v>
      </c>
      <c r="B3338" s="122" t="s">
        <v>9914</v>
      </c>
      <c r="C3338" s="21" t="s">
        <v>10095</v>
      </c>
      <c r="D3338" s="56" t="s">
        <v>11415</v>
      </c>
      <c r="E3338" s="17" t="s">
        <v>74</v>
      </c>
      <c r="F3338" s="116" t="s">
        <v>11561</v>
      </c>
      <c r="G3338" s="116" t="s">
        <v>11562</v>
      </c>
      <c r="H3338" s="120">
        <v>44553</v>
      </c>
      <c r="I3338" s="120">
        <v>44918</v>
      </c>
      <c r="J3338" s="120" t="str">
        <f ca="1">IF(Ugovori_OPULJP[[#This Row],[DATUM ZAVRŠETKA OPERACIJE]]&lt;TODAY(),"završen","u provedbi")</f>
        <v>u provedbi</v>
      </c>
      <c r="K3338" s="121" t="s">
        <v>77</v>
      </c>
      <c r="L3338" s="121" t="s">
        <v>248</v>
      </c>
      <c r="M3338" s="65" t="s">
        <v>3052</v>
      </c>
      <c r="N3338" s="102">
        <v>0.15</v>
      </c>
      <c r="O3338" s="103">
        <f>Ugovori_OPULJP[[#This Row],[Bespovratna sredstva - Ukupno (EU+Nac) HRK
= Ukupna ugovorena vrijednost bespovratnih sredstava]]*Ugovori_OPULJP[[#This Row],[EU STOPA SUFINANCIRANJA %
EU CO-FINANCING RATE %]]</f>
        <v>397341</v>
      </c>
      <c r="P3338" s="103">
        <f>Ugovori_OPULJP[[#This Row],[Bespovratna sredstva - Ukupno (EU+Nac) HRK
= Ukupna ugovorena vrijednost bespovratnih sredstava]]*Ugovori_OPULJP[[#This Row],[STOPA NACIONALNOG SUFINANCIRANJA %]]</f>
        <v>70119</v>
      </c>
      <c r="Q3338" s="101">
        <v>467460</v>
      </c>
      <c r="R3338" s="103">
        <v>0</v>
      </c>
      <c r="S3338" s="103">
        <v>0</v>
      </c>
      <c r="T3338" s="101">
        <f>Ugovori_OPULJP[[#This Row],[Bespovratna sredstva - Ukupno (EU+Nac) HRK
= Ukupna ugovorena vrijednost bespovratnih sredstava]]+Ugovori_OPULJP[[#This Row],[Javni doprinos korisnika - HRK]]+Ugovori_OPULJP[[#This Row],[Privatni doprinos korisnika - HRK]]</f>
        <v>467460</v>
      </c>
      <c r="U3338" s="17" t="s">
        <v>10098</v>
      </c>
      <c r="V3338" s="17" t="s">
        <v>710</v>
      </c>
      <c r="W3338" s="124" t="s">
        <v>11563</v>
      </c>
      <c r="X3338" s="35" t="s">
        <v>10100</v>
      </c>
      <c r="Y3338" s="11"/>
    </row>
    <row r="3339" spans="1:25" ht="66.75" customHeight="1" x14ac:dyDescent="0.2">
      <c r="A3339" s="131" t="s">
        <v>11564</v>
      </c>
      <c r="B3339" s="122" t="s">
        <v>9914</v>
      </c>
      <c r="C3339" s="21" t="s">
        <v>10095</v>
      </c>
      <c r="D3339" s="56" t="s">
        <v>11415</v>
      </c>
      <c r="E3339" s="17" t="s">
        <v>74</v>
      </c>
      <c r="F3339" s="116" t="s">
        <v>11565</v>
      </c>
      <c r="G3339" s="116" t="s">
        <v>11566</v>
      </c>
      <c r="H3339" s="120">
        <v>44502</v>
      </c>
      <c r="I3339" s="120">
        <v>45048</v>
      </c>
      <c r="J3339" s="120" t="str">
        <f ca="1">IF(Ugovori_OPULJP[[#This Row],[DATUM ZAVRŠETKA OPERACIJE]]&lt;TODAY(),"završen","u provedbi")</f>
        <v>u provedbi</v>
      </c>
      <c r="K3339" s="117" t="s">
        <v>209</v>
      </c>
      <c r="L3339" s="117" t="s">
        <v>209</v>
      </c>
      <c r="M3339" s="42">
        <v>0.85</v>
      </c>
      <c r="N3339" s="102">
        <v>0.15</v>
      </c>
      <c r="O3339" s="103">
        <f>Ugovori_OPULJP[[#This Row],[Bespovratna sredstva - Ukupno (EU+Nac) HRK
= Ukupna ugovorena vrijednost bespovratnih sredstava]]*Ugovori_OPULJP[[#This Row],[EU STOPA SUFINANCIRANJA %
EU CO-FINANCING RATE %]]</f>
        <v>414670.783</v>
      </c>
      <c r="P3339" s="103">
        <f>Ugovori_OPULJP[[#This Row],[Bespovratna sredstva - Ukupno (EU+Nac) HRK
= Ukupna ugovorena vrijednost bespovratnih sredstava]]*Ugovori_OPULJP[[#This Row],[STOPA NACIONALNOG SUFINANCIRANJA %]]</f>
        <v>73177.197</v>
      </c>
      <c r="Q3339" s="101">
        <v>487847.98</v>
      </c>
      <c r="R3339" s="103">
        <v>0</v>
      </c>
      <c r="S3339" s="103">
        <v>0</v>
      </c>
      <c r="T3339" s="101">
        <f>Ugovori_OPULJP[[#This Row],[Bespovratna sredstva - Ukupno (EU+Nac) HRK
= Ukupna ugovorena vrijednost bespovratnih sredstava]]+Ugovori_OPULJP[[#This Row],[Javni doprinos korisnika - HRK]]+Ugovori_OPULJP[[#This Row],[Privatni doprinos korisnika - HRK]]</f>
        <v>487847.98</v>
      </c>
      <c r="U3339" s="17" t="s">
        <v>10098</v>
      </c>
      <c r="V3339" s="17" t="s">
        <v>710</v>
      </c>
      <c r="W3339" s="124" t="s">
        <v>11567</v>
      </c>
      <c r="X3339" s="35" t="s">
        <v>10100</v>
      </c>
      <c r="Y3339" s="11"/>
    </row>
    <row r="3340" spans="1:25" ht="66.75" customHeight="1" x14ac:dyDescent="0.2">
      <c r="A3340" s="257" t="s">
        <v>12610</v>
      </c>
      <c r="B3340" s="160" t="s">
        <v>9914</v>
      </c>
      <c r="C3340" s="225" t="s">
        <v>10095</v>
      </c>
      <c r="D3340" s="225" t="s">
        <v>11415</v>
      </c>
      <c r="E3340" s="44" t="s">
        <v>74</v>
      </c>
      <c r="F3340" s="116" t="s">
        <v>12620</v>
      </c>
      <c r="G3340" s="116" t="s">
        <v>12624</v>
      </c>
      <c r="H3340" s="230">
        <v>44671</v>
      </c>
      <c r="I3340" s="230">
        <v>45219</v>
      </c>
      <c r="J3340" s="236" t="str">
        <f ca="1">IF(Ugovori_OPULJP[[#This Row],[DATUM ZAVRŠETKA OPERACIJE]]&lt;TODAY(),"završen","u provedbi")</f>
        <v>u provedbi</v>
      </c>
      <c r="K3340" s="117" t="s">
        <v>11619</v>
      </c>
      <c r="L3340" s="117" t="s">
        <v>31</v>
      </c>
      <c r="M3340" s="86" t="s">
        <v>3052</v>
      </c>
      <c r="N3340" s="102">
        <v>0.15</v>
      </c>
      <c r="O3340" s="246">
        <f>Ugovori_OPULJP[[#This Row],[Bespovratna sredstva - Ukupno (EU+Nac) HRK
= Ukupna ugovorena vrijednost bespovratnih sredstava]]*Ugovori_OPULJP[[#This Row],[EU STOPA SUFINANCIRANJA %
EU CO-FINANCING RATE %]]</f>
        <v>417078.22950000002</v>
      </c>
      <c r="P3340" s="246">
        <f>Ugovori_OPULJP[[#This Row],[Bespovratna sredstva - Ukupno (EU+Nac) HRK
= Ukupna ugovorena vrijednost bespovratnih sredstava]]*Ugovori_OPULJP[[#This Row],[STOPA NACIONALNOG SUFINANCIRANJA %]]</f>
        <v>73602.040500000003</v>
      </c>
      <c r="Q3340" s="252">
        <v>490680.27</v>
      </c>
      <c r="R3340" s="246">
        <v>0</v>
      </c>
      <c r="S3340" s="246">
        <v>0</v>
      </c>
      <c r="T3340" s="252">
        <f>Ugovori_OPULJP[[#This Row],[Bespovratna sredstva - Ukupno (EU+Nac) HRK
= Ukupna ugovorena vrijednost bespovratnih sredstava]]+Ugovori_OPULJP[[#This Row],[Javni doprinos korisnika - HRK]]+Ugovori_OPULJP[[#This Row],[Privatni doprinos korisnika - HRK]]</f>
        <v>490680.27</v>
      </c>
      <c r="U3340" s="17" t="s">
        <v>10098</v>
      </c>
      <c r="V3340" s="17" t="s">
        <v>710</v>
      </c>
      <c r="W3340" s="219" t="s">
        <v>12615</v>
      </c>
      <c r="X3340" s="35" t="s">
        <v>10100</v>
      </c>
      <c r="Y3340" s="11"/>
    </row>
    <row r="3341" spans="1:25" ht="66.75" customHeight="1" x14ac:dyDescent="0.2">
      <c r="A3341" s="213" t="s">
        <v>12250</v>
      </c>
      <c r="B3341" s="160" t="s">
        <v>9914</v>
      </c>
      <c r="C3341" s="21" t="s">
        <v>10095</v>
      </c>
      <c r="D3341" s="56" t="s">
        <v>11415</v>
      </c>
      <c r="E3341" s="17" t="s">
        <v>74</v>
      </c>
      <c r="F3341" s="116" t="s">
        <v>12289</v>
      </c>
      <c r="G3341" s="116" t="s">
        <v>166</v>
      </c>
      <c r="H3341" s="161">
        <v>44641</v>
      </c>
      <c r="I3341" s="161">
        <v>45190</v>
      </c>
      <c r="J3341" s="162" t="str">
        <f ca="1">IF(Ugovori_OPULJP[[#This Row],[DATUM ZAVRŠETKA OPERACIJE]]&lt;TODAY(),"završen","u provedbi")</f>
        <v>u provedbi</v>
      </c>
      <c r="K3341" s="117" t="s">
        <v>31</v>
      </c>
      <c r="L3341" s="163" t="s">
        <v>31</v>
      </c>
      <c r="M3341" s="42">
        <v>0.85</v>
      </c>
      <c r="N3341" s="102">
        <v>0.15</v>
      </c>
      <c r="O3341" s="164">
        <f>Ugovori_OPULJP[[#This Row],[Bespovratna sredstva - Ukupno (EU+Nac) HRK
= Ukupna ugovorena vrijednost bespovratnih sredstava]]*Ugovori_OPULJP[[#This Row],[EU STOPA SUFINANCIRANJA %
EU CO-FINANCING RATE %]]</f>
        <v>317356.17</v>
      </c>
      <c r="P3341" s="164">
        <f>Ugovori_OPULJP[[#This Row],[Bespovratna sredstva - Ukupno (EU+Nac) HRK
= Ukupna ugovorena vrijednost bespovratnih sredstava]]*Ugovori_OPULJP[[#This Row],[STOPA NACIONALNOG SUFINANCIRANJA %]]</f>
        <v>56004.03</v>
      </c>
      <c r="Q3341" s="165">
        <v>373360.2</v>
      </c>
      <c r="R3341" s="164">
        <v>0</v>
      </c>
      <c r="S3341" s="164">
        <v>0</v>
      </c>
      <c r="T3341" s="165">
        <f>Ugovori_OPULJP[[#This Row],[Bespovratna sredstva - Ukupno (EU+Nac) HRK
= Ukupna ugovorena vrijednost bespovratnih sredstava]]+Ugovori_OPULJP[[#This Row],[Javni doprinos korisnika - HRK]]+Ugovori_OPULJP[[#This Row],[Privatni doprinos korisnika - HRK]]</f>
        <v>373360.2</v>
      </c>
      <c r="U3341" s="17" t="s">
        <v>10098</v>
      </c>
      <c r="V3341" s="17" t="s">
        <v>710</v>
      </c>
      <c r="W3341" s="124" t="s">
        <v>12339</v>
      </c>
      <c r="X3341" s="35" t="s">
        <v>10100</v>
      </c>
      <c r="Y3341" s="11"/>
    </row>
    <row r="3342" spans="1:25" ht="66.75" customHeight="1" x14ac:dyDescent="0.2">
      <c r="A3342" s="213" t="s">
        <v>12251</v>
      </c>
      <c r="B3342" s="160" t="s">
        <v>9914</v>
      </c>
      <c r="C3342" s="21" t="s">
        <v>10095</v>
      </c>
      <c r="D3342" s="56" t="s">
        <v>11415</v>
      </c>
      <c r="E3342" s="17" t="s">
        <v>74</v>
      </c>
      <c r="F3342" s="116" t="s">
        <v>12290</v>
      </c>
      <c r="G3342" s="107" t="s">
        <v>183</v>
      </c>
      <c r="H3342" s="161">
        <v>44641</v>
      </c>
      <c r="I3342" s="161">
        <v>45128</v>
      </c>
      <c r="J3342" s="162" t="str">
        <f ca="1">IF(Ugovori_OPULJP[[#This Row],[DATUM ZAVRŠETKA OPERACIJE]]&lt;TODAY(),"završen","u provedbi")</f>
        <v>u provedbi</v>
      </c>
      <c r="K3342" s="117" t="s">
        <v>184</v>
      </c>
      <c r="L3342" s="117" t="s">
        <v>184</v>
      </c>
      <c r="M3342" s="42">
        <v>0.85</v>
      </c>
      <c r="N3342" s="102">
        <v>0.15</v>
      </c>
      <c r="O3342" s="164">
        <f>Ugovori_OPULJP[[#This Row],[Bespovratna sredstva - Ukupno (EU+Nac) HRK
= Ukupna ugovorena vrijednost bespovratnih sredstava]]*Ugovori_OPULJP[[#This Row],[EU STOPA SUFINANCIRANJA %
EU CO-FINANCING RATE %]]</f>
        <v>398224.57500000001</v>
      </c>
      <c r="P3342" s="164">
        <f>Ugovori_OPULJP[[#This Row],[Bespovratna sredstva - Ukupno (EU+Nac) HRK
= Ukupna ugovorena vrijednost bespovratnih sredstava]]*Ugovori_OPULJP[[#This Row],[STOPA NACIONALNOG SUFINANCIRANJA %]]</f>
        <v>70274.925000000003</v>
      </c>
      <c r="Q3342" s="165">
        <v>468499.5</v>
      </c>
      <c r="R3342" s="164">
        <v>0</v>
      </c>
      <c r="S3342" s="164">
        <v>0</v>
      </c>
      <c r="T3342" s="165">
        <f>Ugovori_OPULJP[[#This Row],[Bespovratna sredstva - Ukupno (EU+Nac) HRK
= Ukupna ugovorena vrijednost bespovratnih sredstava]]+Ugovori_OPULJP[[#This Row],[Javni doprinos korisnika - HRK]]+Ugovori_OPULJP[[#This Row],[Privatni doprinos korisnika - HRK]]</f>
        <v>468499.5</v>
      </c>
      <c r="U3342" s="17" t="s">
        <v>10098</v>
      </c>
      <c r="V3342" s="17" t="s">
        <v>710</v>
      </c>
      <c r="W3342" s="124" t="s">
        <v>12340</v>
      </c>
      <c r="X3342" s="35" t="s">
        <v>10100</v>
      </c>
      <c r="Y3342" s="11"/>
    </row>
    <row r="3343" spans="1:25" ht="66.75" customHeight="1" x14ac:dyDescent="0.2">
      <c r="A3343" s="131" t="s">
        <v>11568</v>
      </c>
      <c r="B3343" s="122" t="s">
        <v>9914</v>
      </c>
      <c r="C3343" s="21" t="s">
        <v>10095</v>
      </c>
      <c r="D3343" s="56" t="s">
        <v>11415</v>
      </c>
      <c r="E3343" s="17" t="s">
        <v>74</v>
      </c>
      <c r="F3343" s="116" t="s">
        <v>11569</v>
      </c>
      <c r="G3343" s="116" t="s">
        <v>11570</v>
      </c>
      <c r="H3343" s="120">
        <v>44546</v>
      </c>
      <c r="I3343" s="120">
        <v>45093</v>
      </c>
      <c r="J3343" s="120" t="str">
        <f ca="1">IF(Ugovori_OPULJP[[#This Row],[DATUM ZAVRŠETKA OPERACIJE]]&lt;TODAY(),"završen","u provedbi")</f>
        <v>u provedbi</v>
      </c>
      <c r="K3343" s="121" t="s">
        <v>248</v>
      </c>
      <c r="L3343" s="121" t="s">
        <v>248</v>
      </c>
      <c r="M3343" s="65" t="s">
        <v>3052</v>
      </c>
      <c r="N3343" s="102">
        <v>0.15</v>
      </c>
      <c r="O3343" s="103">
        <f>Ugovori_OPULJP[[#This Row],[Bespovratna sredstva - Ukupno (EU+Nac) HRK
= Ukupna ugovorena vrijednost bespovratnih sredstava]]*Ugovori_OPULJP[[#This Row],[EU STOPA SUFINANCIRANJA %
EU CO-FINANCING RATE %]]</f>
        <v>422965.576</v>
      </c>
      <c r="P3343" s="103">
        <f>Ugovori_OPULJP[[#This Row],[Bespovratna sredstva - Ukupno (EU+Nac) HRK
= Ukupna ugovorena vrijednost bespovratnih sredstava]]*Ugovori_OPULJP[[#This Row],[STOPA NACIONALNOG SUFINANCIRANJA %]]</f>
        <v>74640.983999999997</v>
      </c>
      <c r="Q3343" s="101">
        <v>497606.56</v>
      </c>
      <c r="R3343" s="103">
        <v>0</v>
      </c>
      <c r="S3343" s="103">
        <v>0</v>
      </c>
      <c r="T3343" s="101">
        <f>Ugovori_OPULJP[[#This Row],[Bespovratna sredstva - Ukupno (EU+Nac) HRK
= Ukupna ugovorena vrijednost bespovratnih sredstava]]+Ugovori_OPULJP[[#This Row],[Javni doprinos korisnika - HRK]]+Ugovori_OPULJP[[#This Row],[Privatni doprinos korisnika - HRK]]</f>
        <v>497606.56</v>
      </c>
      <c r="U3343" s="17" t="s">
        <v>10098</v>
      </c>
      <c r="V3343" s="17" t="s">
        <v>710</v>
      </c>
      <c r="W3343" s="124" t="s">
        <v>11571</v>
      </c>
      <c r="X3343" s="35" t="s">
        <v>10100</v>
      </c>
      <c r="Y3343" s="11"/>
    </row>
    <row r="3344" spans="1:25" ht="66.75" customHeight="1" x14ac:dyDescent="0.2">
      <c r="A3344" s="131" t="s">
        <v>11572</v>
      </c>
      <c r="B3344" s="122" t="s">
        <v>9914</v>
      </c>
      <c r="C3344" s="21" t="s">
        <v>10095</v>
      </c>
      <c r="D3344" s="56" t="s">
        <v>11415</v>
      </c>
      <c r="E3344" s="17" t="s">
        <v>74</v>
      </c>
      <c r="F3344" s="116" t="s">
        <v>11573</v>
      </c>
      <c r="G3344" s="23" t="s">
        <v>11574</v>
      </c>
      <c r="H3344" s="120">
        <v>44557</v>
      </c>
      <c r="I3344" s="120">
        <v>45104</v>
      </c>
      <c r="J3344" s="120" t="str">
        <f ca="1">IF(Ugovori_OPULJP[[#This Row],[DATUM ZAVRŠETKA OPERACIJE]]&lt;TODAY(),"završen","u provedbi")</f>
        <v>u provedbi</v>
      </c>
      <c r="K3344" s="121" t="s">
        <v>5871</v>
      </c>
      <c r="L3344" s="121" t="s">
        <v>77</v>
      </c>
      <c r="M3344" s="65" t="s">
        <v>3052</v>
      </c>
      <c r="N3344" s="102">
        <v>0.15</v>
      </c>
      <c r="O3344" s="103">
        <f>Ugovori_OPULJP[[#This Row],[Bespovratna sredstva - Ukupno (EU+Nac) HRK
= Ukupna ugovorena vrijednost bespovratnih sredstava]]*Ugovori_OPULJP[[#This Row],[EU STOPA SUFINANCIRANJA %
EU CO-FINANCING RATE %]]</f>
        <v>420208.61800000002</v>
      </c>
      <c r="P3344" s="103">
        <f>Ugovori_OPULJP[[#This Row],[Bespovratna sredstva - Ukupno (EU+Nac) HRK
= Ukupna ugovorena vrijednost bespovratnih sredstava]]*Ugovori_OPULJP[[#This Row],[STOPA NACIONALNOG SUFINANCIRANJA %]]</f>
        <v>74154.462</v>
      </c>
      <c r="Q3344" s="101">
        <v>494363.08</v>
      </c>
      <c r="R3344" s="103">
        <v>0</v>
      </c>
      <c r="S3344" s="103">
        <v>0</v>
      </c>
      <c r="T3344" s="101">
        <f>Ugovori_OPULJP[[#This Row],[Bespovratna sredstva - Ukupno (EU+Nac) HRK
= Ukupna ugovorena vrijednost bespovratnih sredstava]]+Ugovori_OPULJP[[#This Row],[Javni doprinos korisnika - HRK]]+Ugovori_OPULJP[[#This Row],[Privatni doprinos korisnika - HRK]]</f>
        <v>494363.08</v>
      </c>
      <c r="U3344" s="44" t="s">
        <v>10098</v>
      </c>
      <c r="V3344" s="44" t="s">
        <v>710</v>
      </c>
      <c r="W3344" s="124" t="s">
        <v>11575</v>
      </c>
      <c r="X3344" s="31" t="s">
        <v>10100</v>
      </c>
      <c r="Y3344" s="11"/>
    </row>
    <row r="3345" spans="1:25" ht="66.75" customHeight="1" x14ac:dyDescent="0.2">
      <c r="A3345" s="344" t="s">
        <v>13004</v>
      </c>
      <c r="B3345" s="324" t="s">
        <v>9914</v>
      </c>
      <c r="C3345" s="21" t="s">
        <v>10095</v>
      </c>
      <c r="D3345" s="56" t="s">
        <v>11415</v>
      </c>
      <c r="E3345" s="17" t="s">
        <v>74</v>
      </c>
      <c r="F3345" s="116" t="s">
        <v>13045</v>
      </c>
      <c r="G3345" s="329" t="s">
        <v>11291</v>
      </c>
      <c r="H3345" s="296">
        <v>44735</v>
      </c>
      <c r="I3345" s="296">
        <v>45161</v>
      </c>
      <c r="J3345" s="298" t="str">
        <f ca="1">IF(Ugovori_OPULJP[[#This Row],[DATUM ZAVRŠETKA OPERACIJE]]&lt;TODAY(),"završen","u provedbi")</f>
        <v>u provedbi</v>
      </c>
      <c r="K3345" s="330" t="s">
        <v>31</v>
      </c>
      <c r="L3345" s="121" t="s">
        <v>31</v>
      </c>
      <c r="M3345" s="42">
        <v>0.85</v>
      </c>
      <c r="N3345" s="102">
        <v>0.15</v>
      </c>
      <c r="O3345" s="305">
        <f>Ugovori_OPULJP[[#This Row],[Bespovratna sredstva - Ukupno (EU+Nac) HRK
= Ukupna ugovorena vrijednost bespovratnih sredstava]]*Ugovori_OPULJP[[#This Row],[EU STOPA SUFINANCIRANJA %
EU CO-FINANCING RATE %]]</f>
        <v>339713.85599999997</v>
      </c>
      <c r="P3345" s="305">
        <f>Ugovori_OPULJP[[#This Row],[Bespovratna sredstva - Ukupno (EU+Nac) HRK
= Ukupna ugovorena vrijednost bespovratnih sredstava]]*Ugovori_OPULJP[[#This Row],[STOPA NACIONALNOG SUFINANCIRANJA %]]</f>
        <v>59949.503999999994</v>
      </c>
      <c r="Q3345" s="307">
        <v>399663.35999999999</v>
      </c>
      <c r="R3345" s="103">
        <v>0</v>
      </c>
      <c r="S3345" s="103">
        <v>0</v>
      </c>
      <c r="T3345" s="307">
        <f>Ugovori_OPULJP[[#This Row],[Bespovratna sredstva - Ukupno (EU+Nac) HRK
= Ukupna ugovorena vrijednost bespovratnih sredstava]]+Ugovori_OPULJP[[#This Row],[Javni doprinos korisnika - HRK]]+Ugovori_OPULJP[[#This Row],[Privatni doprinos korisnika - HRK]]</f>
        <v>399663.35999999999</v>
      </c>
      <c r="U3345" s="17" t="s">
        <v>10098</v>
      </c>
      <c r="V3345" s="17" t="s">
        <v>710</v>
      </c>
      <c r="W3345" s="318" t="s">
        <v>13073</v>
      </c>
      <c r="X3345" s="35" t="s">
        <v>10100</v>
      </c>
      <c r="Y3345" s="11"/>
    </row>
    <row r="3346" spans="1:25" ht="66.75" customHeight="1" x14ac:dyDescent="0.2">
      <c r="A3346" s="257" t="s">
        <v>12531</v>
      </c>
      <c r="B3346" s="160" t="s">
        <v>9914</v>
      </c>
      <c r="C3346" s="21" t="s">
        <v>10095</v>
      </c>
      <c r="D3346" s="56" t="s">
        <v>11415</v>
      </c>
      <c r="E3346" s="17" t="s">
        <v>74</v>
      </c>
      <c r="F3346" s="116" t="s">
        <v>12559</v>
      </c>
      <c r="G3346" s="116" t="s">
        <v>12572</v>
      </c>
      <c r="H3346" s="230">
        <v>44670</v>
      </c>
      <c r="I3346" s="230">
        <v>45035</v>
      </c>
      <c r="J3346" s="236" t="str">
        <f ca="1">IF(Ugovori_OPULJP[[#This Row],[DATUM ZAVRŠETKA OPERACIJE]]&lt;TODAY(),"završen","u provedbi")</f>
        <v>u provedbi</v>
      </c>
      <c r="K3346" s="117" t="s">
        <v>30</v>
      </c>
      <c r="L3346" s="117" t="s">
        <v>31</v>
      </c>
      <c r="M3346" s="42">
        <v>0.85</v>
      </c>
      <c r="N3346" s="102">
        <v>0.15</v>
      </c>
      <c r="O3346" s="246">
        <f>Ugovori_OPULJP[[#This Row],[Bespovratna sredstva - Ukupno (EU+Nac) HRK
= Ukupna ugovorena vrijednost bespovratnih sredstava]]*Ugovori_OPULJP[[#This Row],[EU STOPA SUFINANCIRANJA %
EU CO-FINANCING RATE %]]</f>
        <v>424203.72850000003</v>
      </c>
      <c r="P3346" s="246">
        <f>Ugovori_OPULJP[[#This Row],[Bespovratna sredstva - Ukupno (EU+Nac) HRK
= Ukupna ugovorena vrijednost bespovratnih sredstava]]*Ugovori_OPULJP[[#This Row],[STOPA NACIONALNOG SUFINANCIRANJA %]]</f>
        <v>74859.481499999994</v>
      </c>
      <c r="Q3346" s="252">
        <v>499063.21</v>
      </c>
      <c r="R3346" s="246">
        <v>0</v>
      </c>
      <c r="S3346" s="246">
        <v>0</v>
      </c>
      <c r="T3346" s="252">
        <f>Ugovori_OPULJP[[#This Row],[Bespovratna sredstva - Ukupno (EU+Nac) HRK
= Ukupna ugovorena vrijednost bespovratnih sredstava]]+Ugovori_OPULJP[[#This Row],[Javni doprinos korisnika - HRK]]+Ugovori_OPULJP[[#This Row],[Privatni doprinos korisnika - HRK]]</f>
        <v>499063.21</v>
      </c>
      <c r="U3346" s="17" t="s">
        <v>10098</v>
      </c>
      <c r="V3346" s="17" t="s">
        <v>710</v>
      </c>
      <c r="W3346" s="219" t="s">
        <v>12583</v>
      </c>
      <c r="X3346" s="35" t="s">
        <v>10100</v>
      </c>
      <c r="Y3346" s="11"/>
    </row>
    <row r="3347" spans="1:25" ht="66.75" customHeight="1" x14ac:dyDescent="0.2">
      <c r="A3347" s="213" t="s">
        <v>12252</v>
      </c>
      <c r="B3347" s="160" t="s">
        <v>9914</v>
      </c>
      <c r="C3347" s="21" t="s">
        <v>10095</v>
      </c>
      <c r="D3347" s="56" t="s">
        <v>11415</v>
      </c>
      <c r="E3347" s="17" t="s">
        <v>74</v>
      </c>
      <c r="F3347" s="116" t="s">
        <v>12291</v>
      </c>
      <c r="G3347" s="116" t="s">
        <v>10768</v>
      </c>
      <c r="H3347" s="161">
        <v>44641</v>
      </c>
      <c r="I3347" s="161">
        <v>45190</v>
      </c>
      <c r="J3347" s="162" t="str">
        <f ca="1">IF(Ugovori_OPULJP[[#This Row],[DATUM ZAVRŠETKA OPERACIJE]]&lt;TODAY(),"završen","u provedbi")</f>
        <v>u provedbi</v>
      </c>
      <c r="K3347" s="117" t="s">
        <v>12361</v>
      </c>
      <c r="L3347" s="163" t="s">
        <v>31</v>
      </c>
      <c r="M3347" s="42">
        <v>0.85</v>
      </c>
      <c r="N3347" s="102">
        <v>0.15</v>
      </c>
      <c r="O3347" s="164">
        <f>Ugovori_OPULJP[[#This Row],[Bespovratna sredstva - Ukupno (EU+Nac) HRK
= Ukupna ugovorena vrijednost bespovratnih sredstava]]*Ugovori_OPULJP[[#This Row],[EU STOPA SUFINANCIRANJA %
EU CO-FINANCING RATE %]]</f>
        <v>422073.05050000001</v>
      </c>
      <c r="P3347" s="164">
        <f>Ugovori_OPULJP[[#This Row],[Bespovratna sredstva - Ukupno (EU+Nac) HRK
= Ukupna ugovorena vrijednost bespovratnih sredstava]]*Ugovori_OPULJP[[#This Row],[STOPA NACIONALNOG SUFINANCIRANJA %]]</f>
        <v>74483.479500000001</v>
      </c>
      <c r="Q3347" s="165">
        <v>496556.53</v>
      </c>
      <c r="R3347" s="164">
        <v>0</v>
      </c>
      <c r="S3347" s="164">
        <v>0</v>
      </c>
      <c r="T3347" s="165">
        <f>Ugovori_OPULJP[[#This Row],[Bespovratna sredstva - Ukupno (EU+Nac) HRK
= Ukupna ugovorena vrijednost bespovratnih sredstava]]+Ugovori_OPULJP[[#This Row],[Javni doprinos korisnika - HRK]]+Ugovori_OPULJP[[#This Row],[Privatni doprinos korisnika - HRK]]</f>
        <v>496556.53</v>
      </c>
      <c r="U3347" s="17" t="s">
        <v>10098</v>
      </c>
      <c r="V3347" s="17" t="s">
        <v>710</v>
      </c>
      <c r="W3347" s="124" t="s">
        <v>12341</v>
      </c>
      <c r="X3347" s="35" t="s">
        <v>10100</v>
      </c>
      <c r="Y3347" s="11"/>
    </row>
    <row r="3348" spans="1:25" ht="66.75" customHeight="1" x14ac:dyDescent="0.2">
      <c r="A3348" s="130" t="s">
        <v>12450</v>
      </c>
      <c r="B3348" s="260" t="s">
        <v>9914</v>
      </c>
      <c r="C3348" s="194" t="s">
        <v>10095</v>
      </c>
      <c r="D3348" s="56" t="s">
        <v>11415</v>
      </c>
      <c r="E3348" s="17" t="s">
        <v>74</v>
      </c>
      <c r="F3348" s="116" t="s">
        <v>12474</v>
      </c>
      <c r="G3348" s="116" t="s">
        <v>12475</v>
      </c>
      <c r="H3348" s="198">
        <v>44641</v>
      </c>
      <c r="I3348" s="198">
        <v>45190</v>
      </c>
      <c r="J3348" s="200" t="str">
        <f ca="1">IF(Ugovori_OPULJP[[#This Row],[DATUM ZAVRŠETKA OPERACIJE]]&lt;TODAY(),"završen","u provedbi")</f>
        <v>u provedbi</v>
      </c>
      <c r="K3348" s="203" t="s">
        <v>402</v>
      </c>
      <c r="L3348" s="203" t="s">
        <v>402</v>
      </c>
      <c r="M3348" s="42">
        <v>0.85</v>
      </c>
      <c r="N3348" s="102">
        <v>0.15</v>
      </c>
      <c r="O3348" s="207">
        <f>Ugovori_OPULJP[[#This Row],[Bespovratna sredstva - Ukupno (EU+Nac) HRK
= Ukupna ugovorena vrijednost bespovratnih sredstava]]*Ugovori_OPULJP[[#This Row],[EU STOPA SUFINANCIRANJA %
EU CO-FINANCING RATE %]]</f>
        <v>392000.32249999995</v>
      </c>
      <c r="P3348" s="207">
        <f>Ugovori_OPULJP[[#This Row],[Bespovratna sredstva - Ukupno (EU+Nac) HRK
= Ukupna ugovorena vrijednost bespovratnih sredstava]]*Ugovori_OPULJP[[#This Row],[STOPA NACIONALNOG SUFINANCIRANJA %]]</f>
        <v>69176.527499999997</v>
      </c>
      <c r="Q3348" s="210">
        <v>461176.85</v>
      </c>
      <c r="R3348" s="103">
        <v>0</v>
      </c>
      <c r="S3348" s="103">
        <v>0</v>
      </c>
      <c r="T3348" s="210">
        <f>Ugovori_OPULJP[[#This Row],[Bespovratna sredstva - Ukupno (EU+Nac) HRK
= Ukupna ugovorena vrijednost bespovratnih sredstava]]+Ugovori_OPULJP[[#This Row],[Javni doprinos korisnika - HRK]]+Ugovori_OPULJP[[#This Row],[Privatni doprinos korisnika - HRK]]</f>
        <v>461176.85</v>
      </c>
      <c r="U3348" s="17" t="s">
        <v>10098</v>
      </c>
      <c r="V3348" s="17" t="s">
        <v>710</v>
      </c>
      <c r="W3348" s="190" t="s">
        <v>12498</v>
      </c>
      <c r="X3348" s="35" t="s">
        <v>10100</v>
      </c>
      <c r="Y3348" s="11"/>
    </row>
    <row r="3349" spans="1:25" ht="66.75" customHeight="1" x14ac:dyDescent="0.2">
      <c r="A3349" s="257" t="s">
        <v>12532</v>
      </c>
      <c r="B3349" s="160" t="s">
        <v>9914</v>
      </c>
      <c r="C3349" s="21" t="s">
        <v>10095</v>
      </c>
      <c r="D3349" s="56" t="s">
        <v>11415</v>
      </c>
      <c r="E3349" s="17" t="s">
        <v>74</v>
      </c>
      <c r="F3349" s="116" t="s">
        <v>12560</v>
      </c>
      <c r="G3349" s="116" t="s">
        <v>12174</v>
      </c>
      <c r="H3349" s="230">
        <v>44670</v>
      </c>
      <c r="I3349" s="230">
        <v>45035</v>
      </c>
      <c r="J3349" s="236" t="str">
        <f ca="1">IF(Ugovori_OPULJP[[#This Row],[DATUM ZAVRŠETKA OPERACIJE]]&lt;TODAY(),"završen","u provedbi")</f>
        <v>u provedbi</v>
      </c>
      <c r="K3349" s="117" t="s">
        <v>12594</v>
      </c>
      <c r="L3349" s="117" t="s">
        <v>92</v>
      </c>
      <c r="M3349" s="42">
        <v>0.85</v>
      </c>
      <c r="N3349" s="102">
        <v>0.15</v>
      </c>
      <c r="O3349" s="246">
        <f>Ugovori_OPULJP[[#This Row],[Bespovratna sredstva - Ukupno (EU+Nac) HRK
= Ukupna ugovorena vrijednost bespovratnih sredstava]]*Ugovori_OPULJP[[#This Row],[EU STOPA SUFINANCIRANJA %
EU CO-FINANCING RATE %]]</f>
        <v>396873.5</v>
      </c>
      <c r="P3349" s="246">
        <f>Ugovori_OPULJP[[#This Row],[Bespovratna sredstva - Ukupno (EU+Nac) HRK
= Ukupna ugovorena vrijednost bespovratnih sredstava]]*Ugovori_OPULJP[[#This Row],[STOPA NACIONALNOG SUFINANCIRANJA %]]</f>
        <v>70036.5</v>
      </c>
      <c r="Q3349" s="252">
        <v>466910</v>
      </c>
      <c r="R3349" s="246">
        <v>0</v>
      </c>
      <c r="S3349" s="246">
        <v>0</v>
      </c>
      <c r="T3349" s="252">
        <f>Ugovori_OPULJP[[#This Row],[Bespovratna sredstva - Ukupno (EU+Nac) HRK
= Ukupna ugovorena vrijednost bespovratnih sredstava]]+Ugovori_OPULJP[[#This Row],[Javni doprinos korisnika - HRK]]+Ugovori_OPULJP[[#This Row],[Privatni doprinos korisnika - HRK]]</f>
        <v>466910</v>
      </c>
      <c r="U3349" s="17" t="s">
        <v>10098</v>
      </c>
      <c r="V3349" s="17" t="s">
        <v>710</v>
      </c>
      <c r="W3349" s="219" t="s">
        <v>12584</v>
      </c>
      <c r="X3349" s="35" t="s">
        <v>10100</v>
      </c>
      <c r="Y3349" s="11"/>
    </row>
    <row r="3350" spans="1:25" ht="66.75" customHeight="1" x14ac:dyDescent="0.2">
      <c r="A3350" s="213" t="s">
        <v>12253</v>
      </c>
      <c r="B3350" s="160" t="s">
        <v>9914</v>
      </c>
      <c r="C3350" s="21" t="s">
        <v>10095</v>
      </c>
      <c r="D3350" s="56" t="s">
        <v>11415</v>
      </c>
      <c r="E3350" s="17" t="s">
        <v>74</v>
      </c>
      <c r="F3350" s="116" t="s">
        <v>12292</v>
      </c>
      <c r="G3350" s="116" t="s">
        <v>11906</v>
      </c>
      <c r="H3350" s="161">
        <v>44641</v>
      </c>
      <c r="I3350" s="161">
        <v>45098</v>
      </c>
      <c r="J3350" s="162" t="str">
        <f ca="1">IF(Ugovori_OPULJP[[#This Row],[DATUM ZAVRŠETKA OPERACIJE]]&lt;TODAY(),"završen","u provedbi")</f>
        <v>u provedbi</v>
      </c>
      <c r="K3350" s="117" t="s">
        <v>102</v>
      </c>
      <c r="L3350" s="163" t="s">
        <v>31</v>
      </c>
      <c r="M3350" s="42">
        <v>0.85</v>
      </c>
      <c r="N3350" s="102">
        <v>0.15</v>
      </c>
      <c r="O3350" s="164">
        <f>Ugovori_OPULJP[[#This Row],[Bespovratna sredstva - Ukupno (EU+Nac) HRK
= Ukupna ugovorena vrijednost bespovratnih sredstava]]*Ugovori_OPULJP[[#This Row],[EU STOPA SUFINANCIRANJA %
EU CO-FINANCING RATE %]]</f>
        <v>405990.92300000001</v>
      </c>
      <c r="P3350" s="164">
        <f>Ugovori_OPULJP[[#This Row],[Bespovratna sredstva - Ukupno (EU+Nac) HRK
= Ukupna ugovorena vrijednost bespovratnih sredstava]]*Ugovori_OPULJP[[#This Row],[STOPA NACIONALNOG SUFINANCIRANJA %]]</f>
        <v>71645.456999999995</v>
      </c>
      <c r="Q3350" s="165">
        <v>477636.38</v>
      </c>
      <c r="R3350" s="164">
        <v>0</v>
      </c>
      <c r="S3350" s="164">
        <v>0</v>
      </c>
      <c r="T3350" s="165">
        <f>Ugovori_OPULJP[[#This Row],[Bespovratna sredstva - Ukupno (EU+Nac) HRK
= Ukupna ugovorena vrijednost bespovratnih sredstava]]+Ugovori_OPULJP[[#This Row],[Javni doprinos korisnika - HRK]]+Ugovori_OPULJP[[#This Row],[Privatni doprinos korisnika - HRK]]</f>
        <v>477636.38</v>
      </c>
      <c r="U3350" s="17" t="s">
        <v>10098</v>
      </c>
      <c r="V3350" s="17" t="s">
        <v>710</v>
      </c>
      <c r="W3350" s="124" t="s">
        <v>12342</v>
      </c>
      <c r="X3350" s="35" t="s">
        <v>10100</v>
      </c>
      <c r="Y3350" s="11"/>
    </row>
    <row r="3351" spans="1:25" ht="66.75" customHeight="1" x14ac:dyDescent="0.2">
      <c r="A3351" s="131" t="s">
        <v>11576</v>
      </c>
      <c r="B3351" s="122" t="s">
        <v>9914</v>
      </c>
      <c r="C3351" s="21" t="s">
        <v>10095</v>
      </c>
      <c r="D3351" s="56" t="s">
        <v>11415</v>
      </c>
      <c r="E3351" s="17" t="s">
        <v>74</v>
      </c>
      <c r="F3351" s="116" t="s">
        <v>11577</v>
      </c>
      <c r="G3351" s="116" t="s">
        <v>11578</v>
      </c>
      <c r="H3351" s="120">
        <v>44554</v>
      </c>
      <c r="I3351" s="120">
        <v>44919</v>
      </c>
      <c r="J3351" s="120" t="str">
        <f ca="1">IF(Ugovori_OPULJP[[#This Row],[DATUM ZAVRŠETKA OPERACIJE]]&lt;TODAY(),"završen","u provedbi")</f>
        <v>u provedbi</v>
      </c>
      <c r="K3351" s="121" t="s">
        <v>320</v>
      </c>
      <c r="L3351" s="100" t="s">
        <v>320</v>
      </c>
      <c r="M3351" s="65" t="s">
        <v>3052</v>
      </c>
      <c r="N3351" s="102">
        <v>0.15</v>
      </c>
      <c r="O3351" s="103">
        <f>Ugovori_OPULJP[[#This Row],[Bespovratna sredstva - Ukupno (EU+Nac) HRK
= Ukupna ugovorena vrijednost bespovratnih sredstava]]*Ugovori_OPULJP[[#This Row],[EU STOPA SUFINANCIRANJA %
EU CO-FINANCING RATE %]]</f>
        <v>399282.49349999998</v>
      </c>
      <c r="P3351" s="103">
        <f>Ugovori_OPULJP[[#This Row],[Bespovratna sredstva - Ukupno (EU+Nac) HRK
= Ukupna ugovorena vrijednost bespovratnih sredstava]]*Ugovori_OPULJP[[#This Row],[STOPA NACIONALNOG SUFINANCIRANJA %]]</f>
        <v>70461.616499999989</v>
      </c>
      <c r="Q3351" s="101">
        <v>469744.11</v>
      </c>
      <c r="R3351" s="103">
        <v>0</v>
      </c>
      <c r="S3351" s="103">
        <v>0</v>
      </c>
      <c r="T3351" s="101">
        <f>Ugovori_OPULJP[[#This Row],[Bespovratna sredstva - Ukupno (EU+Nac) HRK
= Ukupna ugovorena vrijednost bespovratnih sredstava]]+Ugovori_OPULJP[[#This Row],[Javni doprinos korisnika - HRK]]+Ugovori_OPULJP[[#This Row],[Privatni doprinos korisnika - HRK]]</f>
        <v>469744.11</v>
      </c>
      <c r="U3351" s="44" t="s">
        <v>10098</v>
      </c>
      <c r="V3351" s="44" t="s">
        <v>710</v>
      </c>
      <c r="W3351" s="124" t="s">
        <v>11579</v>
      </c>
      <c r="X3351" s="31" t="s">
        <v>10100</v>
      </c>
      <c r="Y3351" s="11"/>
    </row>
    <row r="3352" spans="1:25" ht="66.75" customHeight="1" x14ac:dyDescent="0.2">
      <c r="A3352" s="257" t="s">
        <v>12533</v>
      </c>
      <c r="B3352" s="160" t="s">
        <v>9914</v>
      </c>
      <c r="C3352" s="21" t="s">
        <v>10095</v>
      </c>
      <c r="D3352" s="56" t="s">
        <v>11415</v>
      </c>
      <c r="E3352" s="17" t="s">
        <v>74</v>
      </c>
      <c r="F3352" s="116" t="s">
        <v>12561</v>
      </c>
      <c r="G3352" s="116" t="s">
        <v>12573</v>
      </c>
      <c r="H3352" s="230">
        <v>44670</v>
      </c>
      <c r="I3352" s="230">
        <v>45218</v>
      </c>
      <c r="J3352" s="236" t="str">
        <f ca="1">IF(Ugovori_OPULJP[[#This Row],[DATUM ZAVRŠETKA OPERACIJE]]&lt;TODAY(),"završen","u provedbi")</f>
        <v>u provedbi</v>
      </c>
      <c r="K3352" s="100" t="s">
        <v>31</v>
      </c>
      <c r="L3352" s="117" t="s">
        <v>31</v>
      </c>
      <c r="M3352" s="42">
        <v>0.85</v>
      </c>
      <c r="N3352" s="102">
        <v>0.15</v>
      </c>
      <c r="O3352" s="246">
        <f>Ugovori_OPULJP[[#This Row],[Bespovratna sredstva - Ukupno (EU+Nac) HRK
= Ukupna ugovorena vrijednost bespovratnih sredstava]]*Ugovori_OPULJP[[#This Row],[EU STOPA SUFINANCIRANJA %
EU CO-FINANCING RATE %]]</f>
        <v>414436.02149999997</v>
      </c>
      <c r="P3352" s="246">
        <f>Ugovori_OPULJP[[#This Row],[Bespovratna sredstva - Ukupno (EU+Nac) HRK
= Ukupna ugovorena vrijednost bespovratnih sredstava]]*Ugovori_OPULJP[[#This Row],[STOPA NACIONALNOG SUFINANCIRANJA %]]</f>
        <v>73135.768499999991</v>
      </c>
      <c r="Q3352" s="252">
        <v>487571.79</v>
      </c>
      <c r="R3352" s="246">
        <v>0</v>
      </c>
      <c r="S3352" s="246">
        <v>0</v>
      </c>
      <c r="T3352" s="252">
        <f>Ugovori_OPULJP[[#This Row],[Bespovratna sredstva - Ukupno (EU+Nac) HRK
= Ukupna ugovorena vrijednost bespovratnih sredstava]]+Ugovori_OPULJP[[#This Row],[Javni doprinos korisnika - HRK]]+Ugovori_OPULJP[[#This Row],[Privatni doprinos korisnika - HRK]]</f>
        <v>487571.79</v>
      </c>
      <c r="U3352" s="17" t="s">
        <v>10098</v>
      </c>
      <c r="V3352" s="17" t="s">
        <v>710</v>
      </c>
      <c r="W3352" s="219" t="s">
        <v>12585</v>
      </c>
      <c r="X3352" s="35" t="s">
        <v>10100</v>
      </c>
      <c r="Y3352" s="11"/>
    </row>
    <row r="3353" spans="1:25" ht="66.75" customHeight="1" x14ac:dyDescent="0.2">
      <c r="A3353" s="131" t="s">
        <v>11580</v>
      </c>
      <c r="B3353" s="122" t="s">
        <v>9914</v>
      </c>
      <c r="C3353" s="21" t="s">
        <v>10095</v>
      </c>
      <c r="D3353" s="56" t="s">
        <v>11415</v>
      </c>
      <c r="E3353" s="17" t="s">
        <v>74</v>
      </c>
      <c r="F3353" s="116" t="s">
        <v>11581</v>
      </c>
      <c r="G3353" s="116" t="s">
        <v>11582</v>
      </c>
      <c r="H3353" s="120">
        <v>44532</v>
      </c>
      <c r="I3353" s="120">
        <v>44897</v>
      </c>
      <c r="J3353" s="120" t="str">
        <f ca="1">IF(Ugovori_OPULJP[[#This Row],[DATUM ZAVRŠETKA OPERACIJE]]&lt;TODAY(),"završen","u provedbi")</f>
        <v>u provedbi</v>
      </c>
      <c r="K3353" s="121" t="s">
        <v>248</v>
      </c>
      <c r="L3353" s="100" t="s">
        <v>248</v>
      </c>
      <c r="M3353" s="65" t="s">
        <v>3052</v>
      </c>
      <c r="N3353" s="102">
        <v>0.15</v>
      </c>
      <c r="O3353" s="103">
        <f>Ugovori_OPULJP[[#This Row],[Bespovratna sredstva - Ukupno (EU+Nac) HRK
= Ukupna ugovorena vrijednost bespovratnih sredstava]]*Ugovori_OPULJP[[#This Row],[EU STOPA SUFINANCIRANJA %
EU CO-FINANCING RATE %]]</f>
        <v>366443.5</v>
      </c>
      <c r="P3353" s="103">
        <f>Ugovori_OPULJP[[#This Row],[Bespovratna sredstva - Ukupno (EU+Nac) HRK
= Ukupna ugovorena vrijednost bespovratnih sredstava]]*Ugovori_OPULJP[[#This Row],[STOPA NACIONALNOG SUFINANCIRANJA %]]</f>
        <v>64666.5</v>
      </c>
      <c r="Q3353" s="101">
        <v>431110</v>
      </c>
      <c r="R3353" s="103">
        <v>0</v>
      </c>
      <c r="S3353" s="103">
        <v>0</v>
      </c>
      <c r="T3353" s="101">
        <f>Ugovori_OPULJP[[#This Row],[Bespovratna sredstva - Ukupno (EU+Nac) HRK
= Ukupna ugovorena vrijednost bespovratnih sredstava]]+Ugovori_OPULJP[[#This Row],[Javni doprinos korisnika - HRK]]+Ugovori_OPULJP[[#This Row],[Privatni doprinos korisnika - HRK]]</f>
        <v>431110</v>
      </c>
      <c r="U3353" s="17" t="s">
        <v>10098</v>
      </c>
      <c r="V3353" s="17" t="s">
        <v>710</v>
      </c>
      <c r="W3353" s="124" t="s">
        <v>11583</v>
      </c>
      <c r="X3353" s="35" t="s">
        <v>10100</v>
      </c>
      <c r="Y3353" s="11"/>
    </row>
    <row r="3354" spans="1:25" ht="66.75" customHeight="1" x14ac:dyDescent="0.2">
      <c r="A3354" s="290" t="s">
        <v>12626</v>
      </c>
      <c r="B3354" s="160" t="s">
        <v>9914</v>
      </c>
      <c r="C3354" s="21" t="s">
        <v>10095</v>
      </c>
      <c r="D3354" s="56" t="s">
        <v>11415</v>
      </c>
      <c r="E3354" s="17" t="s">
        <v>74</v>
      </c>
      <c r="F3354" s="116" t="s">
        <v>12627</v>
      </c>
      <c r="G3354" s="116" t="s">
        <v>505</v>
      </c>
      <c r="H3354" s="267">
        <v>44673</v>
      </c>
      <c r="I3354" s="267">
        <v>45038</v>
      </c>
      <c r="J3354" s="272" t="str">
        <f ca="1">IF(Ugovori_OPULJP[[#This Row],[DATUM ZAVRŠETKA OPERACIJE]]&lt;TODAY(),"završen","u provedbi")</f>
        <v>u provedbi</v>
      </c>
      <c r="K3354" s="117" t="s">
        <v>248</v>
      </c>
      <c r="L3354" s="117" t="s">
        <v>248</v>
      </c>
      <c r="M3354" s="42">
        <v>0.85</v>
      </c>
      <c r="N3354" s="102">
        <v>0.15</v>
      </c>
      <c r="O3354" s="279">
        <f>Ugovori_OPULJP[[#This Row],[Bespovratna sredstva - Ukupno (EU+Nac) HRK
= Ukupna ugovorena vrijednost bespovratnih sredstava]]*Ugovori_OPULJP[[#This Row],[EU STOPA SUFINANCIRANJA %
EU CO-FINANCING RATE %]]</f>
        <v>423284.04549999995</v>
      </c>
      <c r="P3354" s="279">
        <f>Ugovori_OPULJP[[#This Row],[Bespovratna sredstva - Ukupno (EU+Nac) HRK
= Ukupna ugovorena vrijednost bespovratnih sredstava]]*Ugovori_OPULJP[[#This Row],[STOPA NACIONALNOG SUFINANCIRANJA %]]</f>
        <v>74697.184499999988</v>
      </c>
      <c r="Q3354" s="283">
        <v>497981.23</v>
      </c>
      <c r="R3354" s="279">
        <v>0</v>
      </c>
      <c r="S3354" s="279">
        <v>0</v>
      </c>
      <c r="T3354" s="283">
        <f>Ugovori_OPULJP[[#This Row],[Bespovratna sredstva - Ukupno (EU+Nac) HRK
= Ukupna ugovorena vrijednost bespovratnih sredstava]]+Ugovori_OPULJP[[#This Row],[Javni doprinos korisnika - HRK]]+Ugovori_OPULJP[[#This Row],[Privatni doprinos korisnika - HRK]]</f>
        <v>497981.23</v>
      </c>
      <c r="U3354" s="17" t="s">
        <v>10098</v>
      </c>
      <c r="V3354" s="17" t="s">
        <v>710</v>
      </c>
      <c r="W3354" s="124" t="s">
        <v>12628</v>
      </c>
      <c r="X3354" s="35" t="s">
        <v>10100</v>
      </c>
      <c r="Y3354" s="11"/>
    </row>
    <row r="3355" spans="1:25" ht="66.75" customHeight="1" x14ac:dyDescent="0.2">
      <c r="A3355" s="131" t="s">
        <v>11584</v>
      </c>
      <c r="B3355" s="122" t="s">
        <v>9914</v>
      </c>
      <c r="C3355" s="21" t="s">
        <v>10095</v>
      </c>
      <c r="D3355" s="56" t="s">
        <v>11415</v>
      </c>
      <c r="E3355" s="17" t="s">
        <v>74</v>
      </c>
      <c r="F3355" s="116" t="s">
        <v>11585</v>
      </c>
      <c r="G3355" s="116" t="s">
        <v>11586</v>
      </c>
      <c r="H3355" s="120">
        <v>44551</v>
      </c>
      <c r="I3355" s="120">
        <v>45098</v>
      </c>
      <c r="J3355" s="120" t="str">
        <f ca="1">IF(Ugovori_OPULJP[[#This Row],[DATUM ZAVRŠETKA OPERACIJE]]&lt;TODAY(),"završen","u provedbi")</f>
        <v>u provedbi</v>
      </c>
      <c r="K3355" s="121" t="s">
        <v>243</v>
      </c>
      <c r="L3355" s="121" t="s">
        <v>243</v>
      </c>
      <c r="M3355" s="65" t="s">
        <v>3052</v>
      </c>
      <c r="N3355" s="102">
        <v>0.15</v>
      </c>
      <c r="O3355" s="103">
        <f>Ugovori_OPULJP[[#This Row],[Bespovratna sredstva - Ukupno (EU+Nac) HRK
= Ukupna ugovorena vrijednost bespovratnih sredstava]]*Ugovori_OPULJP[[#This Row],[EU STOPA SUFINANCIRANJA %
EU CO-FINANCING RATE %]]</f>
        <v>374305.4645</v>
      </c>
      <c r="P3355" s="103">
        <f>Ugovori_OPULJP[[#This Row],[Bespovratna sredstva - Ukupno (EU+Nac) HRK
= Ukupna ugovorena vrijednost bespovratnih sredstava]]*Ugovori_OPULJP[[#This Row],[STOPA NACIONALNOG SUFINANCIRANJA %]]</f>
        <v>66053.905499999993</v>
      </c>
      <c r="Q3355" s="101">
        <v>440359.37</v>
      </c>
      <c r="R3355" s="103">
        <v>0</v>
      </c>
      <c r="S3355" s="103">
        <v>0</v>
      </c>
      <c r="T3355" s="101">
        <f>Ugovori_OPULJP[[#This Row],[Bespovratna sredstva - Ukupno (EU+Nac) HRK
= Ukupna ugovorena vrijednost bespovratnih sredstava]]+Ugovori_OPULJP[[#This Row],[Javni doprinos korisnika - HRK]]+Ugovori_OPULJP[[#This Row],[Privatni doprinos korisnika - HRK]]</f>
        <v>440359.37</v>
      </c>
      <c r="U3355" s="44" t="s">
        <v>10098</v>
      </c>
      <c r="V3355" s="44" t="s">
        <v>710</v>
      </c>
      <c r="W3355" s="124" t="s">
        <v>11587</v>
      </c>
      <c r="X3355" s="31" t="s">
        <v>10100</v>
      </c>
      <c r="Y3355" s="11"/>
    </row>
    <row r="3356" spans="1:25" ht="66.75" customHeight="1" x14ac:dyDescent="0.2">
      <c r="A3356" s="131" t="s">
        <v>11588</v>
      </c>
      <c r="B3356" s="122" t="s">
        <v>9914</v>
      </c>
      <c r="C3356" s="21" t="s">
        <v>10095</v>
      </c>
      <c r="D3356" s="56" t="s">
        <v>11415</v>
      </c>
      <c r="E3356" s="17" t="s">
        <v>74</v>
      </c>
      <c r="F3356" s="116" t="s">
        <v>11589</v>
      </c>
      <c r="G3356" s="116" t="s">
        <v>11590</v>
      </c>
      <c r="H3356" s="120">
        <v>44553</v>
      </c>
      <c r="I3356" s="120">
        <v>44918</v>
      </c>
      <c r="J3356" s="120" t="str">
        <f ca="1">IF(Ugovori_OPULJP[[#This Row],[DATUM ZAVRŠETKA OPERACIJE]]&lt;TODAY(),"završen","u provedbi")</f>
        <v>u provedbi</v>
      </c>
      <c r="K3356" s="121" t="s">
        <v>2305</v>
      </c>
      <c r="L3356" s="121" t="s">
        <v>31</v>
      </c>
      <c r="M3356" s="65" t="s">
        <v>3052</v>
      </c>
      <c r="N3356" s="102">
        <v>0.15</v>
      </c>
      <c r="O3356" s="103">
        <f>Ugovori_OPULJP[[#This Row],[Bespovratna sredstva - Ukupno (EU+Nac) HRK
= Ukupna ugovorena vrijednost bespovratnih sredstava]]*Ugovori_OPULJP[[#This Row],[EU STOPA SUFINANCIRANJA %
EU CO-FINANCING RATE %]]</f>
        <v>325851.90299999999</v>
      </c>
      <c r="P3356" s="103">
        <f>Ugovori_OPULJP[[#This Row],[Bespovratna sredstva - Ukupno (EU+Nac) HRK
= Ukupna ugovorena vrijednost bespovratnih sredstava]]*Ugovori_OPULJP[[#This Row],[STOPA NACIONALNOG SUFINANCIRANJA %]]</f>
        <v>57503.276999999995</v>
      </c>
      <c r="Q3356" s="101">
        <v>383355.18</v>
      </c>
      <c r="R3356" s="103">
        <v>0</v>
      </c>
      <c r="S3356" s="103">
        <v>0</v>
      </c>
      <c r="T3356" s="101">
        <f>Ugovori_OPULJP[[#This Row],[Bespovratna sredstva - Ukupno (EU+Nac) HRK
= Ukupna ugovorena vrijednost bespovratnih sredstava]]+Ugovori_OPULJP[[#This Row],[Javni doprinos korisnika - HRK]]+Ugovori_OPULJP[[#This Row],[Privatni doprinos korisnika - HRK]]</f>
        <v>383355.18</v>
      </c>
      <c r="U3356" s="17" t="s">
        <v>10098</v>
      </c>
      <c r="V3356" s="17" t="s">
        <v>710</v>
      </c>
      <c r="W3356" s="124" t="s">
        <v>11591</v>
      </c>
      <c r="X3356" s="35" t="s">
        <v>10100</v>
      </c>
      <c r="Y3356" s="11"/>
    </row>
    <row r="3357" spans="1:25" ht="66.75" customHeight="1" x14ac:dyDescent="0.2">
      <c r="A3357" s="257" t="s">
        <v>12534</v>
      </c>
      <c r="B3357" s="160" t="s">
        <v>9914</v>
      </c>
      <c r="C3357" s="21" t="s">
        <v>10095</v>
      </c>
      <c r="D3357" s="56" t="s">
        <v>11415</v>
      </c>
      <c r="E3357" s="17" t="s">
        <v>74</v>
      </c>
      <c r="F3357" s="116" t="s">
        <v>12562</v>
      </c>
      <c r="G3357" s="116" t="s">
        <v>6708</v>
      </c>
      <c r="H3357" s="230">
        <v>44670</v>
      </c>
      <c r="I3357" s="230">
        <v>45035</v>
      </c>
      <c r="J3357" s="236" t="str">
        <f ca="1">IF(Ugovori_OPULJP[[#This Row],[DATUM ZAVRŠETKA OPERACIJE]]&lt;TODAY(),"završen","u provedbi")</f>
        <v>u provedbi</v>
      </c>
      <c r="K3357" s="117" t="s">
        <v>12595</v>
      </c>
      <c r="L3357" s="117" t="s">
        <v>31</v>
      </c>
      <c r="M3357" s="42">
        <v>0.85</v>
      </c>
      <c r="N3357" s="102">
        <v>0.15</v>
      </c>
      <c r="O3357" s="246">
        <f>Ugovori_OPULJP[[#This Row],[Bespovratna sredstva - Ukupno (EU+Nac) HRK
= Ukupna ugovorena vrijednost bespovratnih sredstava]]*Ugovori_OPULJP[[#This Row],[EU STOPA SUFINANCIRANJA %
EU CO-FINANCING RATE %]]</f>
        <v>321437.13900000002</v>
      </c>
      <c r="P3357" s="246">
        <f>Ugovori_OPULJP[[#This Row],[Bespovratna sredstva - Ukupno (EU+Nac) HRK
= Ukupna ugovorena vrijednost bespovratnih sredstava]]*Ugovori_OPULJP[[#This Row],[STOPA NACIONALNOG SUFINANCIRANJA %]]</f>
        <v>56724.201000000001</v>
      </c>
      <c r="Q3357" s="252">
        <v>378161.34</v>
      </c>
      <c r="R3357" s="246">
        <v>0</v>
      </c>
      <c r="S3357" s="246">
        <v>0</v>
      </c>
      <c r="T3357" s="252">
        <f>Ugovori_OPULJP[[#This Row],[Bespovratna sredstva - Ukupno (EU+Nac) HRK
= Ukupna ugovorena vrijednost bespovratnih sredstava]]+Ugovori_OPULJP[[#This Row],[Javni doprinos korisnika - HRK]]+Ugovori_OPULJP[[#This Row],[Privatni doprinos korisnika - HRK]]</f>
        <v>378161.34</v>
      </c>
      <c r="U3357" s="17" t="s">
        <v>10098</v>
      </c>
      <c r="V3357" s="17" t="s">
        <v>710</v>
      </c>
      <c r="W3357" s="219" t="s">
        <v>12586</v>
      </c>
      <c r="X3357" s="35" t="s">
        <v>10100</v>
      </c>
      <c r="Y3357" s="11"/>
    </row>
    <row r="3358" spans="1:25" ht="66.75" customHeight="1" x14ac:dyDescent="0.2">
      <c r="A3358" s="131" t="s">
        <v>11592</v>
      </c>
      <c r="B3358" s="122" t="s">
        <v>9914</v>
      </c>
      <c r="C3358" s="21" t="s">
        <v>10095</v>
      </c>
      <c r="D3358" s="56" t="s">
        <v>11415</v>
      </c>
      <c r="E3358" s="17" t="s">
        <v>74</v>
      </c>
      <c r="F3358" s="116" t="s">
        <v>11593</v>
      </c>
      <c r="G3358" s="116" t="s">
        <v>11594</v>
      </c>
      <c r="H3358" s="120">
        <v>44554</v>
      </c>
      <c r="I3358" s="120">
        <v>45101</v>
      </c>
      <c r="J3358" s="120" t="str">
        <f ca="1">IF(Ugovori_OPULJP[[#This Row],[DATUM ZAVRŠETKA OPERACIJE]]&lt;TODAY(),"završen","u provedbi")</f>
        <v>u provedbi</v>
      </c>
      <c r="K3358" s="121" t="s">
        <v>402</v>
      </c>
      <c r="L3358" s="100" t="s">
        <v>402</v>
      </c>
      <c r="M3358" s="65" t="s">
        <v>3052</v>
      </c>
      <c r="N3358" s="102">
        <v>0.15</v>
      </c>
      <c r="O3358" s="103">
        <f>Ugovori_OPULJP[[#This Row],[Bespovratna sredstva - Ukupno (EU+Nac) HRK
= Ukupna ugovorena vrijednost bespovratnih sredstava]]*Ugovori_OPULJP[[#This Row],[EU STOPA SUFINANCIRANJA %
EU CO-FINANCING RATE %]]</f>
        <v>377278.77299999999</v>
      </c>
      <c r="P3358" s="103">
        <f>Ugovori_OPULJP[[#This Row],[Bespovratna sredstva - Ukupno (EU+Nac) HRK
= Ukupna ugovorena vrijednost bespovratnih sredstava]]*Ugovori_OPULJP[[#This Row],[STOPA NACIONALNOG SUFINANCIRANJA %]]</f>
        <v>66578.607000000004</v>
      </c>
      <c r="Q3358" s="101">
        <v>443857.38</v>
      </c>
      <c r="R3358" s="103">
        <v>0</v>
      </c>
      <c r="S3358" s="103">
        <v>0</v>
      </c>
      <c r="T3358" s="101">
        <f>Ugovori_OPULJP[[#This Row],[Bespovratna sredstva - Ukupno (EU+Nac) HRK
= Ukupna ugovorena vrijednost bespovratnih sredstava]]+Ugovori_OPULJP[[#This Row],[Javni doprinos korisnika - HRK]]+Ugovori_OPULJP[[#This Row],[Privatni doprinos korisnika - HRK]]</f>
        <v>443857.38</v>
      </c>
      <c r="U3358" s="17" t="s">
        <v>10098</v>
      </c>
      <c r="V3358" s="17" t="s">
        <v>710</v>
      </c>
      <c r="W3358" s="124" t="s">
        <v>11595</v>
      </c>
      <c r="X3358" s="35" t="s">
        <v>10100</v>
      </c>
      <c r="Y3358" s="11"/>
    </row>
    <row r="3359" spans="1:25" ht="66.75" customHeight="1" x14ac:dyDescent="0.2">
      <c r="A3359" s="131" t="s">
        <v>11596</v>
      </c>
      <c r="B3359" s="122" t="s">
        <v>9914</v>
      </c>
      <c r="C3359" s="21" t="s">
        <v>10095</v>
      </c>
      <c r="D3359" s="123" t="s">
        <v>11415</v>
      </c>
      <c r="E3359" s="17" t="s">
        <v>74</v>
      </c>
      <c r="F3359" s="116" t="s">
        <v>11597</v>
      </c>
      <c r="G3359" s="116" t="s">
        <v>11598</v>
      </c>
      <c r="H3359" s="120">
        <v>44550</v>
      </c>
      <c r="I3359" s="120">
        <v>44915</v>
      </c>
      <c r="J3359" s="120" t="str">
        <f ca="1">IF(Ugovori_OPULJP[[#This Row],[DATUM ZAVRŠETKA OPERACIJE]]&lt;TODAY(),"završen","u provedbi")</f>
        <v>u provedbi</v>
      </c>
      <c r="K3359" s="121" t="s">
        <v>510</v>
      </c>
      <c r="L3359" s="100" t="s">
        <v>266</v>
      </c>
      <c r="M3359" s="65" t="s">
        <v>3052</v>
      </c>
      <c r="N3359" s="102">
        <v>0.15</v>
      </c>
      <c r="O3359" s="103">
        <f>Ugovori_OPULJP[[#This Row],[Bespovratna sredstva - Ukupno (EU+Nac) HRK
= Ukupna ugovorena vrijednost bespovratnih sredstava]]*Ugovori_OPULJP[[#This Row],[EU STOPA SUFINANCIRANJA %
EU CO-FINANCING RATE %]]</f>
        <v>398911.8</v>
      </c>
      <c r="P3359" s="103">
        <f>Ugovori_OPULJP[[#This Row],[Bespovratna sredstva - Ukupno (EU+Nac) HRK
= Ukupna ugovorena vrijednost bespovratnih sredstava]]*Ugovori_OPULJP[[#This Row],[STOPA NACIONALNOG SUFINANCIRANJA %]]</f>
        <v>70396.2</v>
      </c>
      <c r="Q3359" s="101">
        <v>469308</v>
      </c>
      <c r="R3359" s="103">
        <v>0</v>
      </c>
      <c r="S3359" s="103">
        <v>0</v>
      </c>
      <c r="T3359" s="101">
        <f>Ugovori_OPULJP[[#This Row],[Bespovratna sredstva - Ukupno (EU+Nac) HRK
= Ukupna ugovorena vrijednost bespovratnih sredstava]]+Ugovori_OPULJP[[#This Row],[Javni doprinos korisnika - HRK]]+Ugovori_OPULJP[[#This Row],[Privatni doprinos korisnika - HRK]]</f>
        <v>469308</v>
      </c>
      <c r="U3359" s="17" t="s">
        <v>10098</v>
      </c>
      <c r="V3359" s="17" t="s">
        <v>710</v>
      </c>
      <c r="W3359" s="124" t="s">
        <v>11599</v>
      </c>
      <c r="X3359" s="35" t="s">
        <v>10100</v>
      </c>
      <c r="Y3359" s="11"/>
    </row>
    <row r="3360" spans="1:25" ht="66.75" customHeight="1" x14ac:dyDescent="0.2">
      <c r="A3360" s="130" t="s">
        <v>12652</v>
      </c>
      <c r="B3360" s="160" t="s">
        <v>9914</v>
      </c>
      <c r="C3360" s="21" t="s">
        <v>10095</v>
      </c>
      <c r="D3360" s="123" t="s">
        <v>11415</v>
      </c>
      <c r="E3360" s="17" t="s">
        <v>74</v>
      </c>
      <c r="F3360" s="116" t="s">
        <v>12630</v>
      </c>
      <c r="G3360" s="116" t="s">
        <v>12629</v>
      </c>
      <c r="H3360" s="267">
        <v>44692</v>
      </c>
      <c r="I3360" s="267">
        <v>45149</v>
      </c>
      <c r="J3360" s="272" t="str">
        <f ca="1">IF(Ugovori_OPULJP[[#This Row],[DATUM ZAVRŠETKA OPERACIJE]]&lt;TODAY(),"završen","u provedbi")</f>
        <v>u provedbi</v>
      </c>
      <c r="K3360" s="117" t="s">
        <v>171</v>
      </c>
      <c r="L3360" s="117" t="s">
        <v>171</v>
      </c>
      <c r="M3360" s="42">
        <v>0.85</v>
      </c>
      <c r="N3360" s="102">
        <v>0.15</v>
      </c>
      <c r="O3360" s="279">
        <f>Ugovori_OPULJP[[#This Row],[Bespovratna sredstva - Ukupno (EU+Nac) HRK
= Ukupna ugovorena vrijednost bespovratnih sredstava]]*Ugovori_OPULJP[[#This Row],[EU STOPA SUFINANCIRANJA %
EU CO-FINANCING RATE %]]</f>
        <v>396098.57199999999</v>
      </c>
      <c r="P3360" s="279">
        <f>Ugovori_OPULJP[[#This Row],[Bespovratna sredstva - Ukupno (EU+Nac) HRK
= Ukupna ugovorena vrijednost bespovratnih sredstava]]*Ugovori_OPULJP[[#This Row],[STOPA NACIONALNOG SUFINANCIRANJA %]]</f>
        <v>69899.747999999992</v>
      </c>
      <c r="Q3360" s="283">
        <v>465998.32</v>
      </c>
      <c r="R3360" s="279">
        <v>0</v>
      </c>
      <c r="S3360" s="279">
        <v>0</v>
      </c>
      <c r="T3360" s="283">
        <f>Ugovori_OPULJP[[#This Row],[Bespovratna sredstva - Ukupno (EU+Nac) HRK
= Ukupna ugovorena vrijednost bespovratnih sredstava]]+Ugovori_OPULJP[[#This Row],[Javni doprinos korisnika - HRK]]+Ugovori_OPULJP[[#This Row],[Privatni doprinos korisnika - HRK]]</f>
        <v>465998.32</v>
      </c>
      <c r="U3360" s="17" t="s">
        <v>10098</v>
      </c>
      <c r="V3360" s="17" t="s">
        <v>710</v>
      </c>
      <c r="W3360" s="124" t="s">
        <v>12631</v>
      </c>
      <c r="X3360" s="35" t="s">
        <v>10100</v>
      </c>
      <c r="Y3360" s="11"/>
    </row>
    <row r="3361" spans="1:25" ht="66.75" customHeight="1" x14ac:dyDescent="0.2">
      <c r="A3361" s="213" t="s">
        <v>12254</v>
      </c>
      <c r="B3361" s="160" t="s">
        <v>9914</v>
      </c>
      <c r="C3361" s="21" t="s">
        <v>10095</v>
      </c>
      <c r="D3361" s="123" t="s">
        <v>11415</v>
      </c>
      <c r="E3361" s="17" t="s">
        <v>74</v>
      </c>
      <c r="F3361" s="116" t="s">
        <v>12293</v>
      </c>
      <c r="G3361" s="116" t="s">
        <v>10735</v>
      </c>
      <c r="H3361" s="161">
        <v>44641</v>
      </c>
      <c r="I3361" s="161">
        <v>45067</v>
      </c>
      <c r="J3361" s="162" t="str">
        <f ca="1">IF(Ugovori_OPULJP[[#This Row],[DATUM ZAVRŠETKA OPERACIJE]]&lt;TODAY(),"završen","u provedbi")</f>
        <v>u provedbi</v>
      </c>
      <c r="K3361" s="117" t="s">
        <v>31</v>
      </c>
      <c r="L3361" s="163" t="s">
        <v>31</v>
      </c>
      <c r="M3361" s="42">
        <v>0.85</v>
      </c>
      <c r="N3361" s="102">
        <v>0.15</v>
      </c>
      <c r="O3361" s="164">
        <f>Ugovori_OPULJP[[#This Row],[Bespovratna sredstva - Ukupno (EU+Nac) HRK
= Ukupna ugovorena vrijednost bespovratnih sredstava]]*Ugovori_OPULJP[[#This Row],[EU STOPA SUFINANCIRANJA %
EU CO-FINANCING RATE %]]</f>
        <v>371883.92499999999</v>
      </c>
      <c r="P3361" s="164">
        <f>Ugovori_OPULJP[[#This Row],[Bespovratna sredstva - Ukupno (EU+Nac) HRK
= Ukupna ugovorena vrijednost bespovratnih sredstava]]*Ugovori_OPULJP[[#This Row],[STOPA NACIONALNOG SUFINANCIRANJA %]]</f>
        <v>65626.574999999997</v>
      </c>
      <c r="Q3361" s="165">
        <v>437510.5</v>
      </c>
      <c r="R3361" s="164">
        <v>0</v>
      </c>
      <c r="S3361" s="164">
        <v>0</v>
      </c>
      <c r="T3361" s="165">
        <f>Ugovori_OPULJP[[#This Row],[Bespovratna sredstva - Ukupno (EU+Nac) HRK
= Ukupna ugovorena vrijednost bespovratnih sredstava]]+Ugovori_OPULJP[[#This Row],[Javni doprinos korisnika - HRK]]+Ugovori_OPULJP[[#This Row],[Privatni doprinos korisnika - HRK]]</f>
        <v>437510.5</v>
      </c>
      <c r="U3361" s="17" t="s">
        <v>10098</v>
      </c>
      <c r="V3361" s="17" t="s">
        <v>710</v>
      </c>
      <c r="W3361" s="124" t="s">
        <v>12343</v>
      </c>
      <c r="X3361" s="35" t="s">
        <v>10100</v>
      </c>
      <c r="Y3361" s="11"/>
    </row>
    <row r="3362" spans="1:25" ht="66.75" customHeight="1" x14ac:dyDescent="0.2">
      <c r="A3362" s="131" t="s">
        <v>11600</v>
      </c>
      <c r="B3362" s="122" t="s">
        <v>9914</v>
      </c>
      <c r="C3362" s="21" t="s">
        <v>10095</v>
      </c>
      <c r="D3362" s="123" t="s">
        <v>11415</v>
      </c>
      <c r="E3362" s="17" t="s">
        <v>74</v>
      </c>
      <c r="F3362" s="116" t="s">
        <v>11601</v>
      </c>
      <c r="G3362" s="116" t="s">
        <v>11602</v>
      </c>
      <c r="H3362" s="120">
        <v>44554</v>
      </c>
      <c r="I3362" s="120">
        <v>45009</v>
      </c>
      <c r="J3362" s="120" t="str">
        <f ca="1">IF(Ugovori_OPULJP[[#This Row],[DATUM ZAVRŠETKA OPERACIJE]]&lt;TODAY(),"završen","u provedbi")</f>
        <v>u provedbi</v>
      </c>
      <c r="K3362" s="121" t="s">
        <v>31</v>
      </c>
      <c r="L3362" s="121" t="s">
        <v>31</v>
      </c>
      <c r="M3362" s="65" t="s">
        <v>3052</v>
      </c>
      <c r="N3362" s="102">
        <v>0.15</v>
      </c>
      <c r="O3362" s="103">
        <f>Ugovori_OPULJP[[#This Row],[Bespovratna sredstva - Ukupno (EU+Nac) HRK
= Ukupna ugovorena vrijednost bespovratnih sredstava]]*Ugovori_OPULJP[[#This Row],[EU STOPA SUFINANCIRANJA %
EU CO-FINANCING RATE %]]</f>
        <v>406533.75</v>
      </c>
      <c r="P3362" s="103">
        <f>Ugovori_OPULJP[[#This Row],[Bespovratna sredstva - Ukupno (EU+Nac) HRK
= Ukupna ugovorena vrijednost bespovratnih sredstava]]*Ugovori_OPULJP[[#This Row],[STOPA NACIONALNOG SUFINANCIRANJA %]]</f>
        <v>71741.25</v>
      </c>
      <c r="Q3362" s="101">
        <v>478275</v>
      </c>
      <c r="R3362" s="103">
        <v>0</v>
      </c>
      <c r="S3362" s="103">
        <v>0</v>
      </c>
      <c r="T3362" s="101">
        <f>Ugovori_OPULJP[[#This Row],[Bespovratna sredstva - Ukupno (EU+Nac) HRK
= Ukupna ugovorena vrijednost bespovratnih sredstava]]+Ugovori_OPULJP[[#This Row],[Javni doprinos korisnika - HRK]]+Ugovori_OPULJP[[#This Row],[Privatni doprinos korisnika - HRK]]</f>
        <v>478275</v>
      </c>
      <c r="U3362" s="44" t="s">
        <v>10098</v>
      </c>
      <c r="V3362" s="44" t="s">
        <v>710</v>
      </c>
      <c r="W3362" s="124" t="s">
        <v>11603</v>
      </c>
      <c r="X3362" s="31" t="s">
        <v>10100</v>
      </c>
      <c r="Y3362" s="11"/>
    </row>
    <row r="3363" spans="1:25" ht="66.75" customHeight="1" x14ac:dyDescent="0.2">
      <c r="A3363" s="257" t="s">
        <v>12535</v>
      </c>
      <c r="B3363" s="160" t="s">
        <v>9914</v>
      </c>
      <c r="C3363" s="21" t="s">
        <v>10095</v>
      </c>
      <c r="D3363" s="123" t="s">
        <v>11415</v>
      </c>
      <c r="E3363" s="17" t="s">
        <v>74</v>
      </c>
      <c r="F3363" s="116" t="s">
        <v>12563</v>
      </c>
      <c r="G3363" s="116" t="s">
        <v>12574</v>
      </c>
      <c r="H3363" s="230">
        <v>44670</v>
      </c>
      <c r="I3363" s="230">
        <v>45035</v>
      </c>
      <c r="J3363" s="236" t="str">
        <f ca="1">IF(Ugovori_OPULJP[[#This Row],[DATUM ZAVRŠETKA OPERACIJE]]&lt;TODAY(),"završen","u provedbi")</f>
        <v>u provedbi</v>
      </c>
      <c r="K3363" s="117" t="s">
        <v>152</v>
      </c>
      <c r="L3363" s="117" t="s">
        <v>31</v>
      </c>
      <c r="M3363" s="42">
        <v>0.85</v>
      </c>
      <c r="N3363" s="102">
        <v>0.15</v>
      </c>
      <c r="O3363" s="246">
        <f>Ugovori_OPULJP[[#This Row],[Bespovratna sredstva - Ukupno (EU+Nac) HRK
= Ukupna ugovorena vrijednost bespovratnih sredstava]]*Ugovori_OPULJP[[#This Row],[EU STOPA SUFINANCIRANJA %
EU CO-FINANCING RATE %]]</f>
        <v>387426.09</v>
      </c>
      <c r="P3363" s="246">
        <f>Ugovori_OPULJP[[#This Row],[Bespovratna sredstva - Ukupno (EU+Nac) HRK
= Ukupna ugovorena vrijednost bespovratnih sredstava]]*Ugovori_OPULJP[[#This Row],[STOPA NACIONALNOG SUFINANCIRANJA %]]</f>
        <v>68369.31</v>
      </c>
      <c r="Q3363" s="252">
        <v>455795.4</v>
      </c>
      <c r="R3363" s="246">
        <v>0</v>
      </c>
      <c r="S3363" s="246">
        <v>0</v>
      </c>
      <c r="T3363" s="252">
        <f>Ugovori_OPULJP[[#This Row],[Bespovratna sredstva - Ukupno (EU+Nac) HRK
= Ukupna ugovorena vrijednost bespovratnih sredstava]]+Ugovori_OPULJP[[#This Row],[Javni doprinos korisnika - HRK]]+Ugovori_OPULJP[[#This Row],[Privatni doprinos korisnika - HRK]]</f>
        <v>455795.4</v>
      </c>
      <c r="U3363" s="17" t="s">
        <v>10098</v>
      </c>
      <c r="V3363" s="17" t="s">
        <v>710</v>
      </c>
      <c r="W3363" s="219" t="s">
        <v>12587</v>
      </c>
      <c r="X3363" s="35" t="s">
        <v>10100</v>
      </c>
      <c r="Y3363" s="11"/>
    </row>
    <row r="3364" spans="1:25" ht="66.75" customHeight="1" x14ac:dyDescent="0.2">
      <c r="A3364" s="131" t="s">
        <v>11604</v>
      </c>
      <c r="B3364" s="122" t="s">
        <v>9914</v>
      </c>
      <c r="C3364" s="21" t="s">
        <v>10095</v>
      </c>
      <c r="D3364" s="123" t="s">
        <v>11415</v>
      </c>
      <c r="E3364" s="17" t="s">
        <v>74</v>
      </c>
      <c r="F3364" s="116" t="s">
        <v>11605</v>
      </c>
      <c r="G3364" s="116" t="s">
        <v>11606</v>
      </c>
      <c r="H3364" s="120">
        <v>44538</v>
      </c>
      <c r="I3364" s="120">
        <v>45024</v>
      </c>
      <c r="J3364" s="120" t="str">
        <f ca="1">IF(Ugovori_OPULJP[[#This Row],[DATUM ZAVRŠETKA OPERACIJE]]&lt;TODAY(),"završen","u provedbi")</f>
        <v>u provedbi</v>
      </c>
      <c r="K3364" s="121" t="s">
        <v>11607</v>
      </c>
      <c r="L3364" s="100" t="s">
        <v>97</v>
      </c>
      <c r="M3364" s="65" t="s">
        <v>3052</v>
      </c>
      <c r="N3364" s="102">
        <v>0.15</v>
      </c>
      <c r="O3364" s="103">
        <f>Ugovori_OPULJP[[#This Row],[Bespovratna sredstva - Ukupno (EU+Nac) HRK
= Ukupna ugovorena vrijednost bespovratnih sredstava]]*Ugovori_OPULJP[[#This Row],[EU STOPA SUFINANCIRANJA %
EU CO-FINANCING RATE %]]</f>
        <v>409503.06349999999</v>
      </c>
      <c r="P3364" s="103">
        <f>Ugovori_OPULJP[[#This Row],[Bespovratna sredstva - Ukupno (EU+Nac) HRK
= Ukupna ugovorena vrijednost bespovratnih sredstava]]*Ugovori_OPULJP[[#This Row],[STOPA NACIONALNOG SUFINANCIRANJA %]]</f>
        <v>72265.246499999994</v>
      </c>
      <c r="Q3364" s="101">
        <v>481768.31</v>
      </c>
      <c r="R3364" s="103">
        <v>0</v>
      </c>
      <c r="S3364" s="103">
        <v>0</v>
      </c>
      <c r="T3364" s="101">
        <f>Ugovori_OPULJP[[#This Row],[Bespovratna sredstva - Ukupno (EU+Nac) HRK
= Ukupna ugovorena vrijednost bespovratnih sredstava]]+Ugovori_OPULJP[[#This Row],[Javni doprinos korisnika - HRK]]+Ugovori_OPULJP[[#This Row],[Privatni doprinos korisnika - HRK]]</f>
        <v>481768.31</v>
      </c>
      <c r="U3364" s="17" t="s">
        <v>10098</v>
      </c>
      <c r="V3364" s="17" t="s">
        <v>710</v>
      </c>
      <c r="W3364" s="124" t="s">
        <v>11608</v>
      </c>
      <c r="X3364" s="35" t="s">
        <v>10100</v>
      </c>
      <c r="Y3364" s="11"/>
    </row>
    <row r="3365" spans="1:25" ht="66.75" customHeight="1" x14ac:dyDescent="0.2">
      <c r="A3365" s="213" t="s">
        <v>12255</v>
      </c>
      <c r="B3365" s="160" t="s">
        <v>9914</v>
      </c>
      <c r="C3365" s="21" t="s">
        <v>10095</v>
      </c>
      <c r="D3365" s="123" t="s">
        <v>11415</v>
      </c>
      <c r="E3365" s="17" t="s">
        <v>74</v>
      </c>
      <c r="F3365" s="116" t="s">
        <v>12294</v>
      </c>
      <c r="G3365" s="116" t="s">
        <v>12314</v>
      </c>
      <c r="H3365" s="161">
        <v>44641</v>
      </c>
      <c r="I3365" s="161">
        <v>45006</v>
      </c>
      <c r="J3365" s="162" t="str">
        <f ca="1">IF(Ugovori_OPULJP[[#This Row],[DATUM ZAVRŠETKA OPERACIJE]]&lt;TODAY(),"završen","u provedbi")</f>
        <v>u provedbi</v>
      </c>
      <c r="K3365" s="117" t="s">
        <v>92</v>
      </c>
      <c r="L3365" s="117" t="s">
        <v>92</v>
      </c>
      <c r="M3365" s="42">
        <v>0.85</v>
      </c>
      <c r="N3365" s="102">
        <v>0.15</v>
      </c>
      <c r="O3365" s="164">
        <f>Ugovori_OPULJP[[#This Row],[Bespovratna sredstva - Ukupno (EU+Nac) HRK
= Ukupna ugovorena vrijednost bespovratnih sredstava]]*Ugovori_OPULJP[[#This Row],[EU STOPA SUFINANCIRANJA %
EU CO-FINANCING RATE %]]</f>
        <v>367900.23849999998</v>
      </c>
      <c r="P3365" s="164">
        <f>Ugovori_OPULJP[[#This Row],[Bespovratna sredstva - Ukupno (EU+Nac) HRK
= Ukupna ugovorena vrijednost bespovratnih sredstava]]*Ugovori_OPULJP[[#This Row],[STOPA NACIONALNOG SUFINANCIRANJA %]]</f>
        <v>64923.571499999998</v>
      </c>
      <c r="Q3365" s="165">
        <v>432823.81</v>
      </c>
      <c r="R3365" s="164">
        <v>0</v>
      </c>
      <c r="S3365" s="164">
        <v>0</v>
      </c>
      <c r="T3365" s="165">
        <f>Ugovori_OPULJP[[#This Row],[Bespovratna sredstva - Ukupno (EU+Nac) HRK
= Ukupna ugovorena vrijednost bespovratnih sredstava]]+Ugovori_OPULJP[[#This Row],[Javni doprinos korisnika - HRK]]+Ugovori_OPULJP[[#This Row],[Privatni doprinos korisnika - HRK]]</f>
        <v>432823.81</v>
      </c>
      <c r="U3365" s="17" t="s">
        <v>10098</v>
      </c>
      <c r="V3365" s="17" t="s">
        <v>710</v>
      </c>
      <c r="W3365" s="124" t="s">
        <v>12344</v>
      </c>
      <c r="X3365" s="35" t="s">
        <v>10100</v>
      </c>
      <c r="Y3365" s="11"/>
    </row>
    <row r="3366" spans="1:25" ht="66.75" customHeight="1" x14ac:dyDescent="0.2">
      <c r="A3366" s="353" t="s">
        <v>13005</v>
      </c>
      <c r="B3366" s="324" t="s">
        <v>9914</v>
      </c>
      <c r="C3366" s="21" t="s">
        <v>10095</v>
      </c>
      <c r="D3366" s="123" t="s">
        <v>11415</v>
      </c>
      <c r="E3366" s="17" t="s">
        <v>74</v>
      </c>
      <c r="F3366" s="116" t="s">
        <v>13046</v>
      </c>
      <c r="G3366" s="329" t="s">
        <v>13027</v>
      </c>
      <c r="H3366" s="296">
        <v>44735</v>
      </c>
      <c r="I3366" s="296">
        <v>45283</v>
      </c>
      <c r="J3366" s="298" t="str">
        <f ca="1">IF(Ugovori_OPULJP[[#This Row],[DATUM ZAVRŠETKA OPERACIJE]]&lt;TODAY(),"završen","u provedbi")</f>
        <v>u provedbi</v>
      </c>
      <c r="K3366" s="330" t="s">
        <v>2305</v>
      </c>
      <c r="L3366" s="330" t="s">
        <v>31</v>
      </c>
      <c r="M3366" s="42">
        <v>0.85</v>
      </c>
      <c r="N3366" s="102">
        <v>0.15</v>
      </c>
      <c r="O3366" s="305">
        <f>Ugovori_OPULJP[[#This Row],[Bespovratna sredstva - Ukupno (EU+Nac) HRK
= Ukupna ugovorena vrijednost bespovratnih sredstava]]*Ugovori_OPULJP[[#This Row],[EU STOPA SUFINANCIRANJA %
EU CO-FINANCING RATE %]]</f>
        <v>419295.37799999997</v>
      </c>
      <c r="P3366" s="305">
        <f>Ugovori_OPULJP[[#This Row],[Bespovratna sredstva - Ukupno (EU+Nac) HRK
= Ukupna ugovorena vrijednost bespovratnih sredstava]]*Ugovori_OPULJP[[#This Row],[STOPA NACIONALNOG SUFINANCIRANJA %]]</f>
        <v>73993.301999999996</v>
      </c>
      <c r="Q3366" s="307">
        <v>493288.68</v>
      </c>
      <c r="R3366" s="103">
        <v>0</v>
      </c>
      <c r="S3366" s="103">
        <v>0</v>
      </c>
      <c r="T3366" s="307">
        <f>Ugovori_OPULJP[[#This Row],[Bespovratna sredstva - Ukupno (EU+Nac) HRK
= Ukupna ugovorena vrijednost bespovratnih sredstava]]+Ugovori_OPULJP[[#This Row],[Javni doprinos korisnika - HRK]]+Ugovori_OPULJP[[#This Row],[Privatni doprinos korisnika - HRK]]</f>
        <v>493288.68</v>
      </c>
      <c r="U3366" s="17" t="s">
        <v>10098</v>
      </c>
      <c r="V3366" s="17" t="s">
        <v>710</v>
      </c>
      <c r="W3366" s="318" t="s">
        <v>13074</v>
      </c>
      <c r="X3366" s="35" t="s">
        <v>10100</v>
      </c>
      <c r="Y3366" s="11"/>
    </row>
    <row r="3367" spans="1:25" ht="66.75" customHeight="1" x14ac:dyDescent="0.2">
      <c r="A3367" s="213" t="s">
        <v>12256</v>
      </c>
      <c r="B3367" s="160" t="s">
        <v>9914</v>
      </c>
      <c r="C3367" s="21" t="s">
        <v>10095</v>
      </c>
      <c r="D3367" s="123" t="s">
        <v>11415</v>
      </c>
      <c r="E3367" s="17" t="s">
        <v>74</v>
      </c>
      <c r="F3367" s="116" t="s">
        <v>10360</v>
      </c>
      <c r="G3367" s="116" t="s">
        <v>1420</v>
      </c>
      <c r="H3367" s="161">
        <v>44641</v>
      </c>
      <c r="I3367" s="161">
        <v>45190</v>
      </c>
      <c r="J3367" s="162" t="str">
        <f ca="1">IF(Ugovori_OPULJP[[#This Row],[DATUM ZAVRŠETKA OPERACIJE]]&lt;TODAY(),"završen","u provedbi")</f>
        <v>u provedbi</v>
      </c>
      <c r="K3367" s="117" t="s">
        <v>12362</v>
      </c>
      <c r="L3367" s="117" t="s">
        <v>184</v>
      </c>
      <c r="M3367" s="42">
        <v>0.85</v>
      </c>
      <c r="N3367" s="102">
        <v>0.15</v>
      </c>
      <c r="O3367" s="164">
        <f>Ugovori_OPULJP[[#This Row],[Bespovratna sredstva - Ukupno (EU+Nac) HRK
= Ukupna ugovorena vrijednost bespovratnih sredstava]]*Ugovori_OPULJP[[#This Row],[EU STOPA SUFINANCIRANJA %
EU CO-FINANCING RATE %]]</f>
        <v>381508.71299999999</v>
      </c>
      <c r="P3367" s="164">
        <f>Ugovori_OPULJP[[#This Row],[Bespovratna sredstva - Ukupno (EU+Nac) HRK
= Ukupna ugovorena vrijednost bespovratnih sredstava]]*Ugovori_OPULJP[[#This Row],[STOPA NACIONALNOG SUFINANCIRANJA %]]</f>
        <v>67325.066999999995</v>
      </c>
      <c r="Q3367" s="165">
        <v>448833.78</v>
      </c>
      <c r="R3367" s="164">
        <v>0</v>
      </c>
      <c r="S3367" s="164">
        <v>0</v>
      </c>
      <c r="T3367" s="165">
        <f>Ugovori_OPULJP[[#This Row],[Bespovratna sredstva - Ukupno (EU+Nac) HRK
= Ukupna ugovorena vrijednost bespovratnih sredstava]]+Ugovori_OPULJP[[#This Row],[Javni doprinos korisnika - HRK]]+Ugovori_OPULJP[[#This Row],[Privatni doprinos korisnika - HRK]]</f>
        <v>448833.78</v>
      </c>
      <c r="U3367" s="17" t="s">
        <v>10098</v>
      </c>
      <c r="V3367" s="17" t="s">
        <v>710</v>
      </c>
      <c r="W3367" s="124" t="s">
        <v>12345</v>
      </c>
      <c r="X3367" s="35" t="s">
        <v>10100</v>
      </c>
      <c r="Y3367" s="11"/>
    </row>
    <row r="3368" spans="1:25" ht="66.75" customHeight="1" x14ac:dyDescent="0.2">
      <c r="A3368" s="213" t="s">
        <v>12257</v>
      </c>
      <c r="B3368" s="160" t="s">
        <v>9914</v>
      </c>
      <c r="C3368" s="21" t="s">
        <v>10095</v>
      </c>
      <c r="D3368" s="123" t="s">
        <v>11415</v>
      </c>
      <c r="E3368" s="17" t="s">
        <v>74</v>
      </c>
      <c r="F3368" s="116" t="s">
        <v>12295</v>
      </c>
      <c r="G3368" s="107" t="s">
        <v>2471</v>
      </c>
      <c r="H3368" s="161">
        <v>44641</v>
      </c>
      <c r="I3368" s="161">
        <v>45190</v>
      </c>
      <c r="J3368" s="162" t="str">
        <f ca="1">IF(Ugovori_OPULJP[[#This Row],[DATUM ZAVRŠETKA OPERACIJE]]&lt;TODAY(),"završen","u provedbi")</f>
        <v>u provedbi</v>
      </c>
      <c r="K3368" s="117" t="s">
        <v>324</v>
      </c>
      <c r="L3368" s="117" t="s">
        <v>324</v>
      </c>
      <c r="M3368" s="42">
        <v>0.85</v>
      </c>
      <c r="N3368" s="102">
        <v>0.15</v>
      </c>
      <c r="O3368" s="164">
        <f>Ugovori_OPULJP[[#This Row],[Bespovratna sredstva - Ukupno (EU+Nac) HRK
= Ukupna ugovorena vrijednost bespovratnih sredstava]]*Ugovori_OPULJP[[#This Row],[EU STOPA SUFINANCIRANJA %
EU CO-FINANCING RATE %]]</f>
        <v>359930.375</v>
      </c>
      <c r="P3368" s="164">
        <f>Ugovori_OPULJP[[#This Row],[Bespovratna sredstva - Ukupno (EU+Nac) HRK
= Ukupna ugovorena vrijednost bespovratnih sredstava]]*Ugovori_OPULJP[[#This Row],[STOPA NACIONALNOG SUFINANCIRANJA %]]</f>
        <v>63517.125</v>
      </c>
      <c r="Q3368" s="165">
        <v>423447.5</v>
      </c>
      <c r="R3368" s="164">
        <v>0</v>
      </c>
      <c r="S3368" s="164">
        <v>0</v>
      </c>
      <c r="T3368" s="165">
        <f>Ugovori_OPULJP[[#This Row],[Bespovratna sredstva - Ukupno (EU+Nac) HRK
= Ukupna ugovorena vrijednost bespovratnih sredstava]]+Ugovori_OPULJP[[#This Row],[Javni doprinos korisnika - HRK]]+Ugovori_OPULJP[[#This Row],[Privatni doprinos korisnika - HRK]]</f>
        <v>423447.5</v>
      </c>
      <c r="U3368" s="17" t="s">
        <v>10098</v>
      </c>
      <c r="V3368" s="17" t="s">
        <v>710</v>
      </c>
      <c r="W3368" s="124" t="s">
        <v>12346</v>
      </c>
      <c r="X3368" s="35" t="s">
        <v>10100</v>
      </c>
      <c r="Y3368" s="11"/>
    </row>
    <row r="3369" spans="1:25" ht="66.75" customHeight="1" x14ac:dyDescent="0.2">
      <c r="A3369" s="257" t="s">
        <v>12611</v>
      </c>
      <c r="B3369" s="160" t="s">
        <v>9914</v>
      </c>
      <c r="C3369" s="225" t="s">
        <v>10095</v>
      </c>
      <c r="D3369" s="227" t="s">
        <v>11415</v>
      </c>
      <c r="E3369" s="44" t="s">
        <v>74</v>
      </c>
      <c r="F3369" s="116" t="s">
        <v>12621</v>
      </c>
      <c r="G3369" s="116" t="s">
        <v>3973</v>
      </c>
      <c r="H3369" s="230">
        <v>44673</v>
      </c>
      <c r="I3369" s="230">
        <v>45038</v>
      </c>
      <c r="J3369" s="236" t="str">
        <f ca="1">IF(Ugovori_OPULJP[[#This Row],[DATUM ZAVRŠETKA OPERACIJE]]&lt;TODAY(),"završen","u provedbi")</f>
        <v>u provedbi</v>
      </c>
      <c r="K3369" s="117" t="s">
        <v>77</v>
      </c>
      <c r="L3369" s="117" t="s">
        <v>77</v>
      </c>
      <c r="M3369" s="86" t="s">
        <v>3052</v>
      </c>
      <c r="N3369" s="102">
        <v>0.15</v>
      </c>
      <c r="O3369" s="246">
        <f>Ugovori_OPULJP[[#This Row],[Bespovratna sredstva - Ukupno (EU+Nac) HRK
= Ukupna ugovorena vrijednost bespovratnih sredstava]]*Ugovori_OPULJP[[#This Row],[EU STOPA SUFINANCIRANJA %
EU CO-FINANCING RATE %]]</f>
        <v>424490.23800000001</v>
      </c>
      <c r="P3369" s="246">
        <f>Ugovori_OPULJP[[#This Row],[Bespovratna sredstva - Ukupno (EU+Nac) HRK
= Ukupna ugovorena vrijednost bespovratnih sredstava]]*Ugovori_OPULJP[[#This Row],[STOPA NACIONALNOG SUFINANCIRANJA %]]</f>
        <v>74910.042000000001</v>
      </c>
      <c r="Q3369" s="252">
        <v>499400.28</v>
      </c>
      <c r="R3369" s="246">
        <v>0</v>
      </c>
      <c r="S3369" s="246">
        <v>0</v>
      </c>
      <c r="T3369" s="252">
        <f>Ugovori_OPULJP[[#This Row],[Bespovratna sredstva - Ukupno (EU+Nac) HRK
= Ukupna ugovorena vrijednost bespovratnih sredstava]]+Ugovori_OPULJP[[#This Row],[Javni doprinos korisnika - HRK]]+Ugovori_OPULJP[[#This Row],[Privatni doprinos korisnika - HRK]]</f>
        <v>499400.28</v>
      </c>
      <c r="U3369" s="17" t="s">
        <v>10098</v>
      </c>
      <c r="V3369" s="17" t="s">
        <v>710</v>
      </c>
      <c r="W3369" s="219" t="s">
        <v>12616</v>
      </c>
      <c r="X3369" s="35" t="s">
        <v>10100</v>
      </c>
      <c r="Y3369" s="11"/>
    </row>
    <row r="3370" spans="1:25" ht="66.75" customHeight="1" x14ac:dyDescent="0.2">
      <c r="A3370" s="131" t="s">
        <v>12451</v>
      </c>
      <c r="B3370" s="260" t="s">
        <v>9914</v>
      </c>
      <c r="C3370" s="194" t="s">
        <v>10095</v>
      </c>
      <c r="D3370" s="123" t="s">
        <v>11415</v>
      </c>
      <c r="E3370" s="17" t="s">
        <v>74</v>
      </c>
      <c r="F3370" s="116" t="s">
        <v>12476</v>
      </c>
      <c r="G3370" s="116" t="s">
        <v>2791</v>
      </c>
      <c r="H3370" s="198">
        <v>44641</v>
      </c>
      <c r="I3370" s="198">
        <v>45190</v>
      </c>
      <c r="J3370" s="200" t="str">
        <f ca="1">IF(Ugovori_OPULJP[[#This Row],[DATUM ZAVRŠETKA OPERACIJE]]&lt;TODAY(),"završen","u provedbi")</f>
        <v>u provedbi</v>
      </c>
      <c r="K3370" s="121" t="s">
        <v>2760</v>
      </c>
      <c r="L3370" s="203" t="s">
        <v>102</v>
      </c>
      <c r="M3370" s="42">
        <v>0.85</v>
      </c>
      <c r="N3370" s="102">
        <v>0.15</v>
      </c>
      <c r="O3370" s="207">
        <f>Ugovori_OPULJP[[#This Row],[Bespovratna sredstva - Ukupno (EU+Nac) HRK
= Ukupna ugovorena vrijednost bespovratnih sredstava]]*Ugovori_OPULJP[[#This Row],[EU STOPA SUFINANCIRANJA %
EU CO-FINANCING RATE %]]</f>
        <v>389373.21049999999</v>
      </c>
      <c r="P3370" s="207">
        <f>Ugovori_OPULJP[[#This Row],[Bespovratna sredstva - Ukupno (EU+Nac) HRK
= Ukupna ugovorena vrijednost bespovratnih sredstava]]*Ugovori_OPULJP[[#This Row],[STOPA NACIONALNOG SUFINANCIRANJA %]]</f>
        <v>68712.919500000004</v>
      </c>
      <c r="Q3370" s="210">
        <v>458086.13</v>
      </c>
      <c r="R3370" s="103">
        <v>0</v>
      </c>
      <c r="S3370" s="103">
        <v>0</v>
      </c>
      <c r="T3370" s="210">
        <f>Ugovori_OPULJP[[#This Row],[Bespovratna sredstva - Ukupno (EU+Nac) HRK
= Ukupna ugovorena vrijednost bespovratnih sredstava]]+Ugovori_OPULJP[[#This Row],[Javni doprinos korisnika - HRK]]+Ugovori_OPULJP[[#This Row],[Privatni doprinos korisnika - HRK]]</f>
        <v>458086.13</v>
      </c>
      <c r="U3370" s="17" t="s">
        <v>10098</v>
      </c>
      <c r="V3370" s="17" t="s">
        <v>710</v>
      </c>
      <c r="W3370" s="194" t="s">
        <v>12499</v>
      </c>
      <c r="X3370" s="35" t="s">
        <v>10100</v>
      </c>
      <c r="Y3370" s="11"/>
    </row>
    <row r="3371" spans="1:25" ht="66.75" customHeight="1" x14ac:dyDescent="0.2">
      <c r="A3371" s="131" t="s">
        <v>11609</v>
      </c>
      <c r="B3371" s="122" t="s">
        <v>9914</v>
      </c>
      <c r="C3371" s="21" t="s">
        <v>10095</v>
      </c>
      <c r="D3371" s="123" t="s">
        <v>11415</v>
      </c>
      <c r="E3371" s="17" t="s">
        <v>74</v>
      </c>
      <c r="F3371" s="116" t="s">
        <v>11610</v>
      </c>
      <c r="G3371" s="116" t="s">
        <v>11611</v>
      </c>
      <c r="H3371" s="120">
        <v>44558</v>
      </c>
      <c r="I3371" s="120">
        <v>45105</v>
      </c>
      <c r="J3371" s="120" t="str">
        <f ca="1">IF(Ugovori_OPULJP[[#This Row],[DATUM ZAVRŠETKA OPERACIJE]]&lt;TODAY(),"završen","u provedbi")</f>
        <v>u provedbi</v>
      </c>
      <c r="K3371" s="121" t="s">
        <v>153</v>
      </c>
      <c r="L3371" s="18" t="s">
        <v>153</v>
      </c>
      <c r="M3371" s="65" t="s">
        <v>3052</v>
      </c>
      <c r="N3371" s="42">
        <v>0.15</v>
      </c>
      <c r="O3371" s="103">
        <f>Ugovori_OPULJP[[#This Row],[Bespovratna sredstva - Ukupno (EU+Nac) HRK
= Ukupna ugovorena vrijednost bespovratnih sredstava]]*Ugovori_OPULJP[[#This Row],[EU STOPA SUFINANCIRANJA %
EU CO-FINANCING RATE %]]</f>
        <v>368791.88</v>
      </c>
      <c r="P3371" s="103">
        <f>Ugovori_OPULJP[[#This Row],[Bespovratna sredstva - Ukupno (EU+Nac) HRK
= Ukupna ugovorena vrijednost bespovratnih sredstava]]*Ugovori_OPULJP[[#This Row],[STOPA NACIONALNOG SUFINANCIRANJA %]]</f>
        <v>65080.92</v>
      </c>
      <c r="Q3371" s="101">
        <v>433872.8</v>
      </c>
      <c r="R3371" s="103">
        <v>0</v>
      </c>
      <c r="S3371" s="103">
        <v>0</v>
      </c>
      <c r="T3371" s="101">
        <f>Ugovori_OPULJP[[#This Row],[Bespovratna sredstva - Ukupno (EU+Nac) HRK
= Ukupna ugovorena vrijednost bespovratnih sredstava]]+Ugovori_OPULJP[[#This Row],[Javni doprinos korisnika - HRK]]+Ugovori_OPULJP[[#This Row],[Privatni doprinos korisnika - HRK]]</f>
        <v>433872.8</v>
      </c>
      <c r="U3371" s="44" t="s">
        <v>10098</v>
      </c>
      <c r="V3371" s="44" t="s">
        <v>710</v>
      </c>
      <c r="W3371" s="21" t="s">
        <v>11612</v>
      </c>
      <c r="X3371" s="31" t="s">
        <v>10100</v>
      </c>
      <c r="Y3371" s="11"/>
    </row>
    <row r="3372" spans="1:25" ht="66.75" customHeight="1" x14ac:dyDescent="0.2">
      <c r="A3372" s="131" t="s">
        <v>11613</v>
      </c>
      <c r="B3372" s="122" t="s">
        <v>9914</v>
      </c>
      <c r="C3372" s="21" t="s">
        <v>10095</v>
      </c>
      <c r="D3372" s="123" t="s">
        <v>11415</v>
      </c>
      <c r="E3372" s="17" t="s">
        <v>74</v>
      </c>
      <c r="F3372" s="116" t="s">
        <v>11614</v>
      </c>
      <c r="G3372" s="107" t="s">
        <v>4944</v>
      </c>
      <c r="H3372" s="120">
        <v>44502</v>
      </c>
      <c r="I3372" s="120">
        <v>44867</v>
      </c>
      <c r="J3372" s="120" t="str">
        <f ca="1">IF(Ugovori_OPULJP[[#This Row],[DATUM ZAVRŠETKA OPERACIJE]]&lt;TODAY(),"završen","u provedbi")</f>
        <v>u provedbi</v>
      </c>
      <c r="K3372" s="117" t="s">
        <v>209</v>
      </c>
      <c r="L3372" s="117" t="s">
        <v>209</v>
      </c>
      <c r="M3372" s="42">
        <v>0.85</v>
      </c>
      <c r="N3372" s="42">
        <v>0.15</v>
      </c>
      <c r="O3372" s="103">
        <f>Ugovori_OPULJP[[#This Row],[Bespovratna sredstva - Ukupno (EU+Nac) HRK
= Ukupna ugovorena vrijednost bespovratnih sredstava]]*Ugovori_OPULJP[[#This Row],[EU STOPA SUFINANCIRANJA %
EU CO-FINANCING RATE %]]</f>
        <v>410395.97149999999</v>
      </c>
      <c r="P3372" s="103">
        <f>Ugovori_OPULJP[[#This Row],[Bespovratna sredstva - Ukupno (EU+Nac) HRK
= Ukupna ugovorena vrijednost bespovratnih sredstava]]*Ugovori_OPULJP[[#This Row],[STOPA NACIONALNOG SUFINANCIRANJA %]]</f>
        <v>72422.818499999994</v>
      </c>
      <c r="Q3372" s="101">
        <v>482818.79</v>
      </c>
      <c r="R3372" s="103">
        <v>0</v>
      </c>
      <c r="S3372" s="103">
        <v>0</v>
      </c>
      <c r="T3372" s="101">
        <f>Ugovori_OPULJP[[#This Row],[Bespovratna sredstva - Ukupno (EU+Nac) HRK
= Ukupna ugovorena vrijednost bespovratnih sredstava]]+Ugovori_OPULJP[[#This Row],[Javni doprinos korisnika - HRK]]+Ugovori_OPULJP[[#This Row],[Privatni doprinos korisnika - HRK]]</f>
        <v>482818.79</v>
      </c>
      <c r="U3372" s="17" t="s">
        <v>10098</v>
      </c>
      <c r="V3372" s="17" t="s">
        <v>710</v>
      </c>
      <c r="W3372" s="21" t="s">
        <v>11615</v>
      </c>
      <c r="X3372" s="35" t="s">
        <v>10100</v>
      </c>
      <c r="Y3372" s="11"/>
    </row>
    <row r="3373" spans="1:25" ht="66.75" customHeight="1" x14ac:dyDescent="0.2">
      <c r="A3373" s="131" t="s">
        <v>11616</v>
      </c>
      <c r="B3373" s="122" t="s">
        <v>9914</v>
      </c>
      <c r="C3373" s="21" t="s">
        <v>10095</v>
      </c>
      <c r="D3373" s="123" t="s">
        <v>11415</v>
      </c>
      <c r="E3373" s="17" t="s">
        <v>74</v>
      </c>
      <c r="F3373" s="116" t="s">
        <v>11617</v>
      </c>
      <c r="G3373" s="116" t="s">
        <v>11618</v>
      </c>
      <c r="H3373" s="120">
        <v>44532</v>
      </c>
      <c r="I3373" s="120">
        <v>45079</v>
      </c>
      <c r="J3373" s="120" t="str">
        <f ca="1">IF(Ugovori_OPULJP[[#This Row],[DATUM ZAVRŠETKA OPERACIJE]]&lt;TODAY(),"završen","u provedbi")</f>
        <v>u provedbi</v>
      </c>
      <c r="K3373" s="121" t="s">
        <v>11619</v>
      </c>
      <c r="L3373" s="100" t="s">
        <v>31</v>
      </c>
      <c r="M3373" s="65" t="s">
        <v>3052</v>
      </c>
      <c r="N3373" s="42">
        <v>0.15</v>
      </c>
      <c r="O3373" s="103">
        <f>Ugovori_OPULJP[[#This Row],[Bespovratna sredstva - Ukupno (EU+Nac) HRK
= Ukupna ugovorena vrijednost bespovratnih sredstava]]*Ugovori_OPULJP[[#This Row],[EU STOPA SUFINANCIRANJA %
EU CO-FINANCING RATE %]]</f>
        <v>417712.67799999996</v>
      </c>
      <c r="P3373" s="103">
        <f>Ugovori_OPULJP[[#This Row],[Bespovratna sredstva - Ukupno (EU+Nac) HRK
= Ukupna ugovorena vrijednost bespovratnih sredstava]]*Ugovori_OPULJP[[#This Row],[STOPA NACIONALNOG SUFINANCIRANJA %]]</f>
        <v>73714.001999999993</v>
      </c>
      <c r="Q3373" s="101">
        <v>491426.68</v>
      </c>
      <c r="R3373" s="103">
        <v>0</v>
      </c>
      <c r="S3373" s="103">
        <v>0</v>
      </c>
      <c r="T3373" s="101">
        <f>Ugovori_OPULJP[[#This Row],[Bespovratna sredstva - Ukupno (EU+Nac) HRK
= Ukupna ugovorena vrijednost bespovratnih sredstava]]+Ugovori_OPULJP[[#This Row],[Javni doprinos korisnika - HRK]]+Ugovori_OPULJP[[#This Row],[Privatni doprinos korisnika - HRK]]</f>
        <v>491426.68</v>
      </c>
      <c r="U3373" s="17" t="s">
        <v>10098</v>
      </c>
      <c r="V3373" s="17" t="s">
        <v>710</v>
      </c>
      <c r="W3373" s="21" t="s">
        <v>11620</v>
      </c>
      <c r="X3373" s="35" t="s">
        <v>10100</v>
      </c>
      <c r="Y3373" s="11"/>
    </row>
    <row r="3374" spans="1:25" ht="66.75" customHeight="1" x14ac:dyDescent="0.2">
      <c r="A3374" s="353" t="s">
        <v>13006</v>
      </c>
      <c r="B3374" s="324" t="s">
        <v>9914</v>
      </c>
      <c r="C3374" s="21" t="s">
        <v>10095</v>
      </c>
      <c r="D3374" s="123" t="s">
        <v>11415</v>
      </c>
      <c r="E3374" s="17" t="s">
        <v>74</v>
      </c>
      <c r="F3374" s="116" t="s">
        <v>13047</v>
      </c>
      <c r="G3374" s="329" t="s">
        <v>13028</v>
      </c>
      <c r="H3374" s="296">
        <v>44735</v>
      </c>
      <c r="I3374" s="296">
        <v>45192</v>
      </c>
      <c r="J3374" s="298" t="str">
        <f ca="1">IF(Ugovori_OPULJP[[#This Row],[DATUM ZAVRŠETKA OPERACIJE]]&lt;TODAY(),"završen","u provedbi")</f>
        <v>u provedbi</v>
      </c>
      <c r="K3374" s="117" t="s">
        <v>8438</v>
      </c>
      <c r="L3374" s="330" t="s">
        <v>31</v>
      </c>
      <c r="M3374" s="42">
        <v>0.85</v>
      </c>
      <c r="N3374" s="42">
        <v>0.15</v>
      </c>
      <c r="O3374" s="305">
        <f>Ugovori_OPULJP[[#This Row],[Bespovratna sredstva - Ukupno (EU+Nac) HRK
= Ukupna ugovorena vrijednost bespovratnih sredstava]]*Ugovori_OPULJP[[#This Row],[EU STOPA SUFINANCIRANJA %
EU CO-FINANCING RATE %]]</f>
        <v>385921.62400000001</v>
      </c>
      <c r="P3374" s="305">
        <f>Ugovori_OPULJP[[#This Row],[Bespovratna sredstva - Ukupno (EU+Nac) HRK
= Ukupna ugovorena vrijednost bespovratnih sredstava]]*Ugovori_OPULJP[[#This Row],[STOPA NACIONALNOG SUFINANCIRANJA %]]</f>
        <v>68103.815999999992</v>
      </c>
      <c r="Q3374" s="307">
        <v>454025.44</v>
      </c>
      <c r="R3374" s="103">
        <v>0</v>
      </c>
      <c r="S3374" s="103">
        <v>0</v>
      </c>
      <c r="T3374" s="307">
        <f>Ugovori_OPULJP[[#This Row],[Bespovratna sredstva - Ukupno (EU+Nac) HRK
= Ukupna ugovorena vrijednost bespovratnih sredstava]]+Ugovori_OPULJP[[#This Row],[Javni doprinos korisnika - HRK]]+Ugovori_OPULJP[[#This Row],[Privatni doprinos korisnika - HRK]]</f>
        <v>454025.44</v>
      </c>
      <c r="U3374" s="17" t="s">
        <v>10098</v>
      </c>
      <c r="V3374" s="17" t="s">
        <v>710</v>
      </c>
      <c r="W3374" s="325" t="s">
        <v>13075</v>
      </c>
      <c r="X3374" s="35" t="s">
        <v>10100</v>
      </c>
      <c r="Y3374" s="11"/>
    </row>
    <row r="3375" spans="1:25" ht="66.75" customHeight="1" x14ac:dyDescent="0.2">
      <c r="A3375" s="131" t="s">
        <v>11621</v>
      </c>
      <c r="B3375" s="122" t="s">
        <v>9914</v>
      </c>
      <c r="C3375" s="21" t="s">
        <v>10095</v>
      </c>
      <c r="D3375" s="123" t="s">
        <v>11415</v>
      </c>
      <c r="E3375" s="17" t="s">
        <v>74</v>
      </c>
      <c r="F3375" s="116" t="s">
        <v>11622</v>
      </c>
      <c r="G3375" s="116" t="s">
        <v>11623</v>
      </c>
      <c r="H3375" s="120">
        <v>44553</v>
      </c>
      <c r="I3375" s="120">
        <v>45100</v>
      </c>
      <c r="J3375" s="120" t="str">
        <f ca="1">IF(Ugovori_OPULJP[[#This Row],[DATUM ZAVRŠETKA OPERACIJE]]&lt;TODAY(),"završen","u provedbi")</f>
        <v>u provedbi</v>
      </c>
      <c r="K3375" s="117" t="s">
        <v>11624</v>
      </c>
      <c r="L3375" s="121" t="s">
        <v>77</v>
      </c>
      <c r="M3375" s="65" t="s">
        <v>3052</v>
      </c>
      <c r="N3375" s="42">
        <v>0.15</v>
      </c>
      <c r="O3375" s="103">
        <f>Ugovori_OPULJP[[#This Row],[Bespovratna sredstva - Ukupno (EU+Nac) HRK
= Ukupna ugovorena vrijednost bespovratnih sredstava]]*Ugovori_OPULJP[[#This Row],[EU STOPA SUFINANCIRANJA %
EU CO-FINANCING RATE %]]</f>
        <v>388421.15100000001</v>
      </c>
      <c r="P3375" s="103">
        <f>Ugovori_OPULJP[[#This Row],[Bespovratna sredstva - Ukupno (EU+Nac) HRK
= Ukupna ugovorena vrijednost bespovratnih sredstava]]*Ugovori_OPULJP[[#This Row],[STOPA NACIONALNOG SUFINANCIRANJA %]]</f>
        <v>68544.909</v>
      </c>
      <c r="Q3375" s="101">
        <v>456966.06</v>
      </c>
      <c r="R3375" s="103">
        <v>0</v>
      </c>
      <c r="S3375" s="103">
        <v>0</v>
      </c>
      <c r="T3375" s="101">
        <f>Ugovori_OPULJP[[#This Row],[Bespovratna sredstva - Ukupno (EU+Nac) HRK
= Ukupna ugovorena vrijednost bespovratnih sredstava]]+Ugovori_OPULJP[[#This Row],[Javni doprinos korisnika - HRK]]+Ugovori_OPULJP[[#This Row],[Privatni doprinos korisnika - HRK]]</f>
        <v>456966.06</v>
      </c>
      <c r="U3375" s="17" t="s">
        <v>10098</v>
      </c>
      <c r="V3375" s="17" t="s">
        <v>710</v>
      </c>
      <c r="W3375" s="21" t="s">
        <v>11625</v>
      </c>
      <c r="X3375" s="35" t="s">
        <v>10100</v>
      </c>
      <c r="Y3375" s="11"/>
    </row>
    <row r="3376" spans="1:25" ht="66.75" customHeight="1" x14ac:dyDescent="0.2">
      <c r="A3376" s="222" t="s">
        <v>11626</v>
      </c>
      <c r="B3376" s="224" t="s">
        <v>9914</v>
      </c>
      <c r="C3376" s="226" t="s">
        <v>10095</v>
      </c>
      <c r="D3376" s="56" t="s">
        <v>11415</v>
      </c>
      <c r="E3376" s="17" t="s">
        <v>74</v>
      </c>
      <c r="F3376" s="212" t="s">
        <v>11627</v>
      </c>
      <c r="G3376" s="212" t="s">
        <v>11628</v>
      </c>
      <c r="H3376" s="231">
        <v>44536</v>
      </c>
      <c r="I3376" s="231">
        <v>45083</v>
      </c>
      <c r="J3376" s="231" t="str">
        <f ca="1">IF(Ugovori_OPULJP[[#This Row],[DATUM ZAVRŠETKA OPERACIJE]]&lt;TODAY(),"završen","u provedbi")</f>
        <v>u provedbi</v>
      </c>
      <c r="K3376" s="191" t="s">
        <v>248</v>
      </c>
      <c r="L3376" s="184" t="s">
        <v>248</v>
      </c>
      <c r="M3376" s="65" t="s">
        <v>3052</v>
      </c>
      <c r="N3376" s="42">
        <v>0.15</v>
      </c>
      <c r="O3376" s="206">
        <f>Ugovori_OPULJP[[#This Row],[Bespovratna sredstva - Ukupno (EU+Nac) HRK
= Ukupna ugovorena vrijednost bespovratnih sredstava]]*Ugovori_OPULJP[[#This Row],[EU STOPA SUFINANCIRANJA %
EU CO-FINANCING RATE %]]</f>
        <v>408425</v>
      </c>
      <c r="P3376" s="206">
        <f>Ugovori_OPULJP[[#This Row],[Bespovratna sredstva - Ukupno (EU+Nac) HRK
= Ukupna ugovorena vrijednost bespovratnih sredstava]]*Ugovori_OPULJP[[#This Row],[STOPA NACIONALNOG SUFINANCIRANJA %]]</f>
        <v>72075</v>
      </c>
      <c r="Q3376" s="189">
        <v>480500</v>
      </c>
      <c r="R3376" s="103">
        <v>0</v>
      </c>
      <c r="S3376" s="103">
        <v>0</v>
      </c>
      <c r="T3376" s="189">
        <f>Ugovori_OPULJP[[#This Row],[Bespovratna sredstva - Ukupno (EU+Nac) HRK
= Ukupna ugovorena vrijednost bespovratnih sredstava]]+Ugovori_OPULJP[[#This Row],[Javni doprinos korisnika - HRK]]+Ugovori_OPULJP[[#This Row],[Privatni doprinos korisnika - HRK]]</f>
        <v>480500</v>
      </c>
      <c r="U3376" s="17" t="s">
        <v>10098</v>
      </c>
      <c r="V3376" s="17" t="s">
        <v>710</v>
      </c>
      <c r="W3376" s="124" t="s">
        <v>11629</v>
      </c>
      <c r="X3376" s="35" t="s">
        <v>10100</v>
      </c>
      <c r="Y3376" s="11"/>
    </row>
    <row r="3377" spans="1:25" ht="66.75" customHeight="1" x14ac:dyDescent="0.2">
      <c r="A3377" s="258" t="s">
        <v>12536</v>
      </c>
      <c r="B3377" s="261" t="s">
        <v>9914</v>
      </c>
      <c r="C3377" s="226" t="s">
        <v>10095</v>
      </c>
      <c r="D3377" s="56" t="s">
        <v>11415</v>
      </c>
      <c r="E3377" s="17" t="s">
        <v>74</v>
      </c>
      <c r="F3377" s="212" t="s">
        <v>12564</v>
      </c>
      <c r="G3377" s="212" t="s">
        <v>5365</v>
      </c>
      <c r="H3377" s="266">
        <v>44670</v>
      </c>
      <c r="I3377" s="266">
        <v>45218</v>
      </c>
      <c r="J3377" s="271" t="str">
        <f ca="1">IF(Ugovori_OPULJP[[#This Row],[DATUM ZAVRŠETKA OPERACIJE]]&lt;TODAY(),"završen","u provedbi")</f>
        <v>u provedbi</v>
      </c>
      <c r="K3377" s="188" t="s">
        <v>5553</v>
      </c>
      <c r="L3377" s="188" t="s">
        <v>31</v>
      </c>
      <c r="M3377" s="42">
        <v>0.85</v>
      </c>
      <c r="N3377" s="42">
        <v>0.15</v>
      </c>
      <c r="O3377" s="278">
        <f>Ugovori_OPULJP[[#This Row],[Bespovratna sredstva - Ukupno (EU+Nac) HRK
= Ukupna ugovorena vrijednost bespovratnih sredstava]]*Ugovori_OPULJP[[#This Row],[EU STOPA SUFINANCIRANJA %
EU CO-FINANCING RATE %]]</f>
        <v>412105.83150000003</v>
      </c>
      <c r="P3377" s="278">
        <f>Ugovori_OPULJP[[#This Row],[Bespovratna sredstva - Ukupno (EU+Nac) HRK
= Ukupna ugovorena vrijednost bespovratnih sredstava]]*Ugovori_OPULJP[[#This Row],[STOPA NACIONALNOG SUFINANCIRANJA %]]</f>
        <v>72724.558499999999</v>
      </c>
      <c r="Q3377" s="282">
        <v>484830.39</v>
      </c>
      <c r="R3377" s="246">
        <v>0</v>
      </c>
      <c r="S3377" s="246">
        <v>0</v>
      </c>
      <c r="T3377" s="282">
        <f>Ugovori_OPULJP[[#This Row],[Bespovratna sredstva - Ukupno (EU+Nac) HRK
= Ukupna ugovorena vrijednost bespovratnih sredstava]]+Ugovori_OPULJP[[#This Row],[Javni doprinos korisnika - HRK]]+Ugovori_OPULJP[[#This Row],[Privatni doprinos korisnika - HRK]]</f>
        <v>484830.39</v>
      </c>
      <c r="U3377" s="17" t="s">
        <v>10098</v>
      </c>
      <c r="V3377" s="17" t="s">
        <v>710</v>
      </c>
      <c r="W3377" s="219" t="s">
        <v>12588</v>
      </c>
      <c r="X3377" s="35" t="s">
        <v>10100</v>
      </c>
      <c r="Y3377" s="11"/>
    </row>
    <row r="3378" spans="1:25" ht="66.75" customHeight="1" x14ac:dyDescent="0.2">
      <c r="A3378" s="222" t="s">
        <v>11630</v>
      </c>
      <c r="B3378" s="224" t="s">
        <v>9914</v>
      </c>
      <c r="C3378" s="226" t="s">
        <v>10095</v>
      </c>
      <c r="D3378" s="56" t="s">
        <v>11415</v>
      </c>
      <c r="E3378" s="17" t="s">
        <v>74</v>
      </c>
      <c r="F3378" s="212" t="s">
        <v>11631</v>
      </c>
      <c r="G3378" s="212" t="s">
        <v>11632</v>
      </c>
      <c r="H3378" s="185">
        <v>44550</v>
      </c>
      <c r="I3378" s="185">
        <v>44915</v>
      </c>
      <c r="J3378" s="231" t="str">
        <f ca="1">IF(Ugovori_OPULJP[[#This Row],[DATUM ZAVRŠETKA OPERACIJE]]&lt;TODAY(),"završen","u provedbi")</f>
        <v>u provedbi</v>
      </c>
      <c r="K3378" s="184" t="s">
        <v>31</v>
      </c>
      <c r="L3378" s="191" t="s">
        <v>31</v>
      </c>
      <c r="M3378" s="65" t="s">
        <v>3052</v>
      </c>
      <c r="N3378" s="42">
        <v>0.15</v>
      </c>
      <c r="O3378" s="206">
        <f>Ugovori_OPULJP[[#This Row],[Bespovratna sredstva - Ukupno (EU+Nac) HRK
= Ukupna ugovorena vrijednost bespovratnih sredstava]]*Ugovori_OPULJP[[#This Row],[EU STOPA SUFINANCIRANJA %
EU CO-FINANCING RATE %]]</f>
        <v>205151.25700000001</v>
      </c>
      <c r="P3378" s="206">
        <f>Ugovori_OPULJP[[#This Row],[Bespovratna sredstva - Ukupno (EU+Nac) HRK
= Ukupna ugovorena vrijednost bespovratnih sredstava]]*Ugovori_OPULJP[[#This Row],[STOPA NACIONALNOG SUFINANCIRANJA %]]</f>
        <v>36203.163</v>
      </c>
      <c r="Q3378" s="206">
        <v>241354.42</v>
      </c>
      <c r="R3378" s="103">
        <v>0</v>
      </c>
      <c r="S3378" s="103">
        <v>0</v>
      </c>
      <c r="T3378" s="189">
        <f>Ugovori_OPULJP[[#This Row],[Bespovratna sredstva - Ukupno (EU+Nac) HRK
= Ukupna ugovorena vrijednost bespovratnih sredstava]]+Ugovori_OPULJP[[#This Row],[Javni doprinos korisnika - HRK]]+Ugovori_OPULJP[[#This Row],[Privatni doprinos korisnika - HRK]]</f>
        <v>241354.42</v>
      </c>
      <c r="U3378" s="17" t="s">
        <v>10098</v>
      </c>
      <c r="V3378" s="17" t="s">
        <v>710</v>
      </c>
      <c r="W3378" s="124" t="s">
        <v>11633</v>
      </c>
      <c r="X3378" s="35" t="s">
        <v>10100</v>
      </c>
      <c r="Y3378" s="11"/>
    </row>
    <row r="3379" spans="1:25" ht="66.75" customHeight="1" x14ac:dyDescent="0.2">
      <c r="A3379" s="222" t="s">
        <v>11634</v>
      </c>
      <c r="B3379" s="224" t="s">
        <v>9914</v>
      </c>
      <c r="C3379" s="226" t="s">
        <v>10095</v>
      </c>
      <c r="D3379" s="56" t="s">
        <v>11415</v>
      </c>
      <c r="E3379" s="17" t="s">
        <v>74</v>
      </c>
      <c r="F3379" s="212" t="s">
        <v>11635</v>
      </c>
      <c r="G3379" s="212" t="s">
        <v>11636</v>
      </c>
      <c r="H3379" s="231">
        <v>44532</v>
      </c>
      <c r="I3379" s="231">
        <v>44897</v>
      </c>
      <c r="J3379" s="231" t="str">
        <f ca="1">IF(Ugovori_OPULJP[[#This Row],[DATUM ZAVRŠETKA OPERACIJE]]&lt;TODAY(),"završen","u provedbi")</f>
        <v>u provedbi</v>
      </c>
      <c r="K3379" s="191" t="s">
        <v>31</v>
      </c>
      <c r="L3379" s="184" t="s">
        <v>31</v>
      </c>
      <c r="M3379" s="65" t="s">
        <v>3052</v>
      </c>
      <c r="N3379" s="42">
        <v>0.15</v>
      </c>
      <c r="O3379" s="206">
        <f>Ugovori_OPULJP[[#This Row],[Bespovratna sredstva - Ukupno (EU+Nac) HRK
= Ukupna ugovorena vrijednost bespovratnih sredstava]]*Ugovori_OPULJP[[#This Row],[EU STOPA SUFINANCIRANJA %
EU CO-FINANCING RATE %]]</f>
        <v>373175.5</v>
      </c>
      <c r="P3379" s="206">
        <f>Ugovori_OPULJP[[#This Row],[Bespovratna sredstva - Ukupno (EU+Nac) HRK
= Ukupna ugovorena vrijednost bespovratnih sredstava]]*Ugovori_OPULJP[[#This Row],[STOPA NACIONALNOG SUFINANCIRANJA %]]</f>
        <v>65854.5</v>
      </c>
      <c r="Q3379" s="189">
        <v>439030</v>
      </c>
      <c r="R3379" s="103">
        <v>0</v>
      </c>
      <c r="S3379" s="103">
        <v>0</v>
      </c>
      <c r="T3379" s="189">
        <f>Ugovori_OPULJP[[#This Row],[Bespovratna sredstva - Ukupno (EU+Nac) HRK
= Ukupna ugovorena vrijednost bespovratnih sredstava]]+Ugovori_OPULJP[[#This Row],[Javni doprinos korisnika - HRK]]+Ugovori_OPULJP[[#This Row],[Privatni doprinos korisnika - HRK]]</f>
        <v>439030</v>
      </c>
      <c r="U3379" s="17" t="s">
        <v>10098</v>
      </c>
      <c r="V3379" s="17" t="s">
        <v>710</v>
      </c>
      <c r="W3379" s="124" t="s">
        <v>11637</v>
      </c>
      <c r="X3379" s="35" t="s">
        <v>10100</v>
      </c>
      <c r="Y3379" s="11"/>
    </row>
    <row r="3380" spans="1:25" ht="66.75" customHeight="1" x14ac:dyDescent="0.2">
      <c r="A3380" s="222" t="s">
        <v>11638</v>
      </c>
      <c r="B3380" s="224" t="s">
        <v>9914</v>
      </c>
      <c r="C3380" s="226" t="s">
        <v>10095</v>
      </c>
      <c r="D3380" s="56" t="s">
        <v>11415</v>
      </c>
      <c r="E3380" s="17" t="s">
        <v>74</v>
      </c>
      <c r="F3380" s="212" t="s">
        <v>11639</v>
      </c>
      <c r="G3380" s="212" t="s">
        <v>11640</v>
      </c>
      <c r="H3380" s="231">
        <v>44562</v>
      </c>
      <c r="I3380" s="231">
        <v>44927</v>
      </c>
      <c r="J3380" s="231" t="str">
        <f ca="1">IF(Ugovori_OPULJP[[#This Row],[DATUM ZAVRŠETKA OPERACIJE]]&lt;TODAY(),"završen","u provedbi")</f>
        <v>u provedbi</v>
      </c>
      <c r="K3380" s="188" t="s">
        <v>209</v>
      </c>
      <c r="L3380" s="188" t="s">
        <v>31</v>
      </c>
      <c r="M3380" s="42">
        <v>0.85</v>
      </c>
      <c r="N3380" s="42">
        <v>0.15</v>
      </c>
      <c r="O3380" s="206">
        <f>Ugovori_OPULJP[[#This Row],[Bespovratna sredstva - Ukupno (EU+Nac) HRK
= Ukupna ugovorena vrijednost bespovratnih sredstava]]*Ugovori_OPULJP[[#This Row],[EU STOPA SUFINANCIRANJA %
EU CO-FINANCING RATE %]]</f>
        <v>415280.70050000004</v>
      </c>
      <c r="P3380" s="206">
        <f>Ugovori_OPULJP[[#This Row],[Bespovratna sredstva - Ukupno (EU+Nac) HRK
= Ukupna ugovorena vrijednost bespovratnih sredstava]]*Ugovori_OPULJP[[#This Row],[STOPA NACIONALNOG SUFINANCIRANJA %]]</f>
        <v>73284.829500000007</v>
      </c>
      <c r="Q3380" s="189">
        <v>488565.53</v>
      </c>
      <c r="R3380" s="103">
        <v>0</v>
      </c>
      <c r="S3380" s="103">
        <v>0</v>
      </c>
      <c r="T3380" s="189">
        <f>Ugovori_OPULJP[[#This Row],[Bespovratna sredstva - Ukupno (EU+Nac) HRK
= Ukupna ugovorena vrijednost bespovratnih sredstava]]+Ugovori_OPULJP[[#This Row],[Javni doprinos korisnika - HRK]]+Ugovori_OPULJP[[#This Row],[Privatni doprinos korisnika - HRK]]</f>
        <v>488565.53</v>
      </c>
      <c r="U3380" s="17" t="s">
        <v>10098</v>
      </c>
      <c r="V3380" s="17" t="s">
        <v>710</v>
      </c>
      <c r="W3380" s="124" t="s">
        <v>11641</v>
      </c>
      <c r="X3380" s="35" t="s">
        <v>10100</v>
      </c>
      <c r="Y3380" s="11"/>
    </row>
    <row r="3381" spans="1:25" ht="66.75" customHeight="1" x14ac:dyDescent="0.2">
      <c r="A3381" s="222" t="s">
        <v>11642</v>
      </c>
      <c r="B3381" s="224" t="s">
        <v>9914</v>
      </c>
      <c r="C3381" s="226" t="s">
        <v>10095</v>
      </c>
      <c r="D3381" s="56" t="s">
        <v>11415</v>
      </c>
      <c r="E3381" s="17" t="s">
        <v>74</v>
      </c>
      <c r="F3381" s="212" t="s">
        <v>11643</v>
      </c>
      <c r="G3381" s="212" t="s">
        <v>11644</v>
      </c>
      <c r="H3381" s="231">
        <v>44557</v>
      </c>
      <c r="I3381" s="231">
        <v>45104</v>
      </c>
      <c r="J3381" s="231" t="str">
        <f ca="1">IF(Ugovori_OPULJP[[#This Row],[DATUM ZAVRŠETKA OPERACIJE]]&lt;TODAY(),"završen","u provedbi")</f>
        <v>u provedbi</v>
      </c>
      <c r="K3381" s="191" t="s">
        <v>248</v>
      </c>
      <c r="L3381" s="191" t="s">
        <v>248</v>
      </c>
      <c r="M3381" s="65" t="s">
        <v>3052</v>
      </c>
      <c r="N3381" s="42">
        <v>0.15</v>
      </c>
      <c r="O3381" s="206">
        <f>Ugovori_OPULJP[[#This Row],[Bespovratna sredstva - Ukupno (EU+Nac) HRK
= Ukupna ugovorena vrijednost bespovratnih sredstava]]*Ugovori_OPULJP[[#This Row],[EU STOPA SUFINANCIRANJA %
EU CO-FINANCING RATE %]]</f>
        <v>386352.54849999998</v>
      </c>
      <c r="P3381" s="206">
        <f>Ugovori_OPULJP[[#This Row],[Bespovratna sredstva - Ukupno (EU+Nac) HRK
= Ukupna ugovorena vrijednost bespovratnih sredstava]]*Ugovori_OPULJP[[#This Row],[STOPA NACIONALNOG SUFINANCIRANJA %]]</f>
        <v>68179.861499999999</v>
      </c>
      <c r="Q3381" s="189">
        <v>454532.41</v>
      </c>
      <c r="R3381" s="103">
        <v>0</v>
      </c>
      <c r="S3381" s="103">
        <v>0</v>
      </c>
      <c r="T3381" s="189">
        <f>Ugovori_OPULJP[[#This Row],[Bespovratna sredstva - Ukupno (EU+Nac) HRK
= Ukupna ugovorena vrijednost bespovratnih sredstava]]+Ugovori_OPULJP[[#This Row],[Javni doprinos korisnika - HRK]]+Ugovori_OPULJP[[#This Row],[Privatni doprinos korisnika - HRK]]</f>
        <v>454532.41</v>
      </c>
      <c r="U3381" s="44" t="s">
        <v>10098</v>
      </c>
      <c r="V3381" s="44" t="s">
        <v>710</v>
      </c>
      <c r="W3381" s="124" t="s">
        <v>11645</v>
      </c>
      <c r="X3381" s="31" t="s">
        <v>10100</v>
      </c>
      <c r="Y3381" s="11"/>
    </row>
    <row r="3382" spans="1:25" ht="66.75" customHeight="1" x14ac:dyDescent="0.2">
      <c r="A3382" s="258" t="s">
        <v>12537</v>
      </c>
      <c r="B3382" s="261" t="s">
        <v>9914</v>
      </c>
      <c r="C3382" s="226" t="s">
        <v>10095</v>
      </c>
      <c r="D3382" s="56" t="s">
        <v>11415</v>
      </c>
      <c r="E3382" s="17" t="s">
        <v>74</v>
      </c>
      <c r="F3382" s="212" t="s">
        <v>12565</v>
      </c>
      <c r="G3382" s="212" t="s">
        <v>11934</v>
      </c>
      <c r="H3382" s="266">
        <v>44670</v>
      </c>
      <c r="I3382" s="266">
        <v>45035</v>
      </c>
      <c r="J3382" s="271" t="str">
        <f ca="1">IF(Ugovori_OPULJP[[#This Row],[DATUM ZAVRŠETKA OPERACIJE]]&lt;TODAY(),"završen","u provedbi")</f>
        <v>u provedbi</v>
      </c>
      <c r="K3382" s="188" t="s">
        <v>12360</v>
      </c>
      <c r="L3382" s="188" t="s">
        <v>31</v>
      </c>
      <c r="M3382" s="42">
        <v>0.85</v>
      </c>
      <c r="N3382" s="42">
        <v>0.15</v>
      </c>
      <c r="O3382" s="278">
        <f>Ugovori_OPULJP[[#This Row],[Bespovratna sredstva - Ukupno (EU+Nac) HRK
= Ukupna ugovorena vrijednost bespovratnih sredstava]]*Ugovori_OPULJP[[#This Row],[EU STOPA SUFINANCIRANJA %
EU CO-FINANCING RATE %]]</f>
        <v>347965.13750000001</v>
      </c>
      <c r="P3382" s="278">
        <f>Ugovori_OPULJP[[#This Row],[Bespovratna sredstva - Ukupno (EU+Nac) HRK
= Ukupna ugovorena vrijednost bespovratnih sredstava]]*Ugovori_OPULJP[[#This Row],[STOPA NACIONALNOG SUFINANCIRANJA %]]</f>
        <v>61405.612499999996</v>
      </c>
      <c r="Q3382" s="282">
        <v>409370.75</v>
      </c>
      <c r="R3382" s="246">
        <v>0</v>
      </c>
      <c r="S3382" s="246">
        <v>0</v>
      </c>
      <c r="T3382" s="282">
        <f>Ugovori_OPULJP[[#This Row],[Bespovratna sredstva - Ukupno (EU+Nac) HRK
= Ukupna ugovorena vrijednost bespovratnih sredstava]]+Ugovori_OPULJP[[#This Row],[Javni doprinos korisnika - HRK]]+Ugovori_OPULJP[[#This Row],[Privatni doprinos korisnika - HRK]]</f>
        <v>409370.75</v>
      </c>
      <c r="U3382" s="17" t="s">
        <v>10098</v>
      </c>
      <c r="V3382" s="17" t="s">
        <v>710</v>
      </c>
      <c r="W3382" s="219" t="s">
        <v>12589</v>
      </c>
      <c r="X3382" s="35" t="s">
        <v>10100</v>
      </c>
      <c r="Y3382" s="11"/>
    </row>
    <row r="3383" spans="1:25" ht="66.75" customHeight="1" x14ac:dyDescent="0.2">
      <c r="A3383" s="222" t="s">
        <v>11646</v>
      </c>
      <c r="B3383" s="224" t="s">
        <v>9914</v>
      </c>
      <c r="C3383" s="226" t="s">
        <v>10095</v>
      </c>
      <c r="D3383" s="56" t="s">
        <v>11415</v>
      </c>
      <c r="E3383" s="17" t="s">
        <v>74</v>
      </c>
      <c r="F3383" s="212" t="s">
        <v>11647</v>
      </c>
      <c r="G3383" s="212" t="s">
        <v>11648</v>
      </c>
      <c r="H3383" s="231">
        <v>44532</v>
      </c>
      <c r="I3383" s="231">
        <v>44987</v>
      </c>
      <c r="J3383" s="231" t="str">
        <f ca="1">IF(Ugovori_OPULJP[[#This Row],[DATUM ZAVRŠETKA OPERACIJE]]&lt;TODAY(),"završen","u provedbi")</f>
        <v>u provedbi</v>
      </c>
      <c r="K3383" s="191" t="s">
        <v>31</v>
      </c>
      <c r="L3383" s="184" t="s">
        <v>31</v>
      </c>
      <c r="M3383" s="65" t="s">
        <v>3052</v>
      </c>
      <c r="N3383" s="42">
        <v>0.15</v>
      </c>
      <c r="O3383" s="206">
        <f>Ugovori_OPULJP[[#This Row],[Bespovratna sredstva - Ukupno (EU+Nac) HRK
= Ukupna ugovorena vrijednost bespovratnih sredstava]]*Ugovori_OPULJP[[#This Row],[EU STOPA SUFINANCIRANJA %
EU CO-FINANCING RATE %]]</f>
        <v>236126.45550000001</v>
      </c>
      <c r="P3383" s="206">
        <f>Ugovori_OPULJP[[#This Row],[Bespovratna sredstva - Ukupno (EU+Nac) HRK
= Ukupna ugovorena vrijednost bespovratnih sredstava]]*Ugovori_OPULJP[[#This Row],[STOPA NACIONALNOG SUFINANCIRANJA %]]</f>
        <v>41669.374499999998</v>
      </c>
      <c r="Q3383" s="189">
        <v>277795.83</v>
      </c>
      <c r="R3383" s="103">
        <v>0</v>
      </c>
      <c r="S3383" s="103">
        <v>0</v>
      </c>
      <c r="T3383" s="189">
        <f>Ugovori_OPULJP[[#This Row],[Bespovratna sredstva - Ukupno (EU+Nac) HRK
= Ukupna ugovorena vrijednost bespovratnih sredstava]]+Ugovori_OPULJP[[#This Row],[Javni doprinos korisnika - HRK]]+Ugovori_OPULJP[[#This Row],[Privatni doprinos korisnika - HRK]]</f>
        <v>277795.83</v>
      </c>
      <c r="U3383" s="17" t="s">
        <v>10098</v>
      </c>
      <c r="V3383" s="17" t="s">
        <v>710</v>
      </c>
      <c r="W3383" s="124" t="s">
        <v>11649</v>
      </c>
      <c r="X3383" s="35" t="s">
        <v>10100</v>
      </c>
      <c r="Y3383" s="11"/>
    </row>
    <row r="3384" spans="1:25" ht="66.75" customHeight="1" x14ac:dyDescent="0.2">
      <c r="A3384" s="222" t="s">
        <v>11650</v>
      </c>
      <c r="B3384" s="224" t="s">
        <v>9914</v>
      </c>
      <c r="C3384" s="226" t="s">
        <v>10095</v>
      </c>
      <c r="D3384" s="56" t="s">
        <v>11415</v>
      </c>
      <c r="E3384" s="17" t="s">
        <v>74</v>
      </c>
      <c r="F3384" s="212" t="s">
        <v>11651</v>
      </c>
      <c r="G3384" s="212" t="s">
        <v>11652</v>
      </c>
      <c r="H3384" s="231">
        <v>44554</v>
      </c>
      <c r="I3384" s="231">
        <v>45040</v>
      </c>
      <c r="J3384" s="231" t="str">
        <f ca="1">IF(Ugovori_OPULJP[[#This Row],[DATUM ZAVRŠETKA OPERACIJE]]&lt;TODAY(),"završen","u provedbi")</f>
        <v>u provedbi</v>
      </c>
      <c r="K3384" s="191" t="s">
        <v>243</v>
      </c>
      <c r="L3384" s="184" t="s">
        <v>243</v>
      </c>
      <c r="M3384" s="65" t="s">
        <v>3052</v>
      </c>
      <c r="N3384" s="42">
        <v>0.15</v>
      </c>
      <c r="O3384" s="206">
        <f>Ugovori_OPULJP[[#This Row],[Bespovratna sredstva - Ukupno (EU+Nac) HRK
= Ukupna ugovorena vrijednost bespovratnih sredstava]]*Ugovori_OPULJP[[#This Row],[EU STOPA SUFINANCIRANJA %
EU CO-FINANCING RATE %]]</f>
        <v>411590.16199999995</v>
      </c>
      <c r="P3384" s="206">
        <f>Ugovori_OPULJP[[#This Row],[Bespovratna sredstva - Ukupno (EU+Nac) HRK
= Ukupna ugovorena vrijednost bespovratnih sredstava]]*Ugovori_OPULJP[[#This Row],[STOPA NACIONALNOG SUFINANCIRANJA %]]</f>
        <v>72633.55799999999</v>
      </c>
      <c r="Q3384" s="189">
        <v>484223.72</v>
      </c>
      <c r="R3384" s="103">
        <v>0</v>
      </c>
      <c r="S3384" s="103">
        <v>0</v>
      </c>
      <c r="T3384" s="189">
        <f>Ugovori_OPULJP[[#This Row],[Bespovratna sredstva - Ukupno (EU+Nac) HRK
= Ukupna ugovorena vrijednost bespovratnih sredstava]]+Ugovori_OPULJP[[#This Row],[Javni doprinos korisnika - HRK]]+Ugovori_OPULJP[[#This Row],[Privatni doprinos korisnika - HRK]]</f>
        <v>484223.72</v>
      </c>
      <c r="U3384" s="44" t="s">
        <v>10098</v>
      </c>
      <c r="V3384" s="44" t="s">
        <v>710</v>
      </c>
      <c r="W3384" s="124" t="s">
        <v>11653</v>
      </c>
      <c r="X3384" s="31" t="s">
        <v>10100</v>
      </c>
      <c r="Y3384" s="11"/>
    </row>
    <row r="3385" spans="1:25" ht="66.75" customHeight="1" x14ac:dyDescent="0.2">
      <c r="A3385" s="222" t="s">
        <v>12185</v>
      </c>
      <c r="B3385" s="224" t="s">
        <v>9914</v>
      </c>
      <c r="C3385" s="226" t="s">
        <v>10095</v>
      </c>
      <c r="D3385" s="56" t="s">
        <v>11415</v>
      </c>
      <c r="E3385" s="17" t="s">
        <v>74</v>
      </c>
      <c r="F3385" s="212" t="s">
        <v>12196</v>
      </c>
      <c r="G3385" s="212" t="s">
        <v>12203</v>
      </c>
      <c r="H3385" s="231">
        <v>44621</v>
      </c>
      <c r="I3385" s="231">
        <v>45170</v>
      </c>
      <c r="J3385" s="237" t="str">
        <f ca="1">IF(Ugovori_OPULJP[[#This Row],[DATUM ZAVRŠETKA OPERACIJE]]&lt;TODAY(),"završen","u provedbi")</f>
        <v>u provedbi</v>
      </c>
      <c r="K3385" s="191" t="s">
        <v>31</v>
      </c>
      <c r="L3385" s="191" t="s">
        <v>31</v>
      </c>
      <c r="M3385" s="42">
        <v>0.85</v>
      </c>
      <c r="N3385" s="42">
        <v>0.15</v>
      </c>
      <c r="O3385" s="206">
        <f>Ugovori_OPULJP[[#This Row],[Bespovratna sredstva - Ukupno (EU+Nac) HRK
= Ukupna ugovorena vrijednost bespovratnih sredstava]]*Ugovori_OPULJP[[#This Row],[EU STOPA SUFINANCIRANJA %
EU CO-FINANCING RATE %]]</f>
        <v>363562</v>
      </c>
      <c r="P3385" s="206">
        <f>Ugovori_OPULJP[[#This Row],[Bespovratna sredstva - Ukupno (EU+Nac) HRK
= Ukupna ugovorena vrijednost bespovratnih sredstava]]*Ugovori_OPULJP[[#This Row],[STOPA NACIONALNOG SUFINANCIRANJA %]]</f>
        <v>64158</v>
      </c>
      <c r="Q3385" s="189">
        <v>427720</v>
      </c>
      <c r="R3385" s="103">
        <v>0</v>
      </c>
      <c r="S3385" s="103">
        <v>0</v>
      </c>
      <c r="T3385" s="189">
        <f>Ugovori_OPULJP[[#This Row],[Bespovratna sredstva - Ukupno (EU+Nac) HRK
= Ukupna ugovorena vrijednost bespovratnih sredstava]]+Ugovori_OPULJP[[#This Row],[Javni doprinos korisnika - HRK]]+Ugovori_OPULJP[[#This Row],[Privatni doprinos korisnika - HRK]]</f>
        <v>427720</v>
      </c>
      <c r="U3385" s="17" t="s">
        <v>10098</v>
      </c>
      <c r="V3385" s="17" t="s">
        <v>710</v>
      </c>
      <c r="W3385" s="124" t="s">
        <v>12212</v>
      </c>
      <c r="X3385" s="35" t="s">
        <v>10100</v>
      </c>
      <c r="Y3385" s="11"/>
    </row>
    <row r="3386" spans="1:25" ht="75" customHeight="1" x14ac:dyDescent="0.2">
      <c r="A3386" s="354" t="s">
        <v>12681</v>
      </c>
      <c r="B3386" s="261" t="s">
        <v>9914</v>
      </c>
      <c r="C3386" s="226" t="s">
        <v>10095</v>
      </c>
      <c r="D3386" s="56" t="s">
        <v>11415</v>
      </c>
      <c r="E3386" s="17" t="s">
        <v>74</v>
      </c>
      <c r="F3386" s="328" t="s">
        <v>12682</v>
      </c>
      <c r="G3386" s="212" t="s">
        <v>2460</v>
      </c>
      <c r="H3386" s="313">
        <v>44682</v>
      </c>
      <c r="I3386" s="313">
        <v>45231</v>
      </c>
      <c r="J3386" s="314" t="str">
        <f ca="1">IF(Ugovori_OPULJP[[#This Row],[DATUM ZAVRŠETKA OPERACIJE]]&lt;TODAY(),"završen","u provedbi")</f>
        <v>u provedbi</v>
      </c>
      <c r="K3386" s="188" t="s">
        <v>77</v>
      </c>
      <c r="L3386" s="188" t="s">
        <v>77</v>
      </c>
      <c r="M3386" s="42">
        <v>0.85</v>
      </c>
      <c r="N3386" s="42">
        <v>0.15</v>
      </c>
      <c r="O3386" s="316">
        <f>Ugovori_OPULJP[[#This Row],[Bespovratna sredstva - Ukupno (EU+Nac) HRK
= Ukupna ugovorena vrijednost bespovratnih sredstava]]*Ugovori_OPULJP[[#This Row],[EU STOPA SUFINANCIRANJA %
EU CO-FINANCING RATE %]]</f>
        <v>422949.1115</v>
      </c>
      <c r="P3386" s="316">
        <f>Ugovori_OPULJP[[#This Row],[Bespovratna sredstva - Ukupno (EU+Nac) HRK
= Ukupna ugovorena vrijednost bespovratnih sredstava]]*Ugovori_OPULJP[[#This Row],[STOPA NACIONALNOG SUFINANCIRANJA %]]</f>
        <v>74638.078500000003</v>
      </c>
      <c r="Q3386" s="317">
        <v>497587.19</v>
      </c>
      <c r="R3386" s="305">
        <v>0</v>
      </c>
      <c r="S3386" s="305">
        <v>0</v>
      </c>
      <c r="T3386" s="317">
        <f>Ugovori_OPULJP[[#This Row],[Bespovratna sredstva - Ukupno (EU+Nac) HRK
= Ukupna ugovorena vrijednost bespovratnih sredstava]]+Ugovori_OPULJP[[#This Row],[Javni doprinos korisnika - HRK]]+Ugovori_OPULJP[[#This Row],[Privatni doprinos korisnika - HRK]]</f>
        <v>497587.19</v>
      </c>
      <c r="U3386" s="17" t="s">
        <v>10098</v>
      </c>
      <c r="V3386" s="17" t="s">
        <v>710</v>
      </c>
      <c r="W3386" s="124" t="s">
        <v>12683</v>
      </c>
      <c r="X3386" s="35" t="s">
        <v>10100</v>
      </c>
      <c r="Y3386" s="11"/>
    </row>
    <row r="3387" spans="1:25" ht="66.75" customHeight="1" x14ac:dyDescent="0.2">
      <c r="A3387" s="258" t="s">
        <v>12598</v>
      </c>
      <c r="B3387" s="261" t="s">
        <v>9914</v>
      </c>
      <c r="C3387" s="326" t="s">
        <v>10095</v>
      </c>
      <c r="D3387" s="225" t="s">
        <v>11415</v>
      </c>
      <c r="E3387" s="44" t="s">
        <v>74</v>
      </c>
      <c r="F3387" s="212" t="s">
        <v>12601</v>
      </c>
      <c r="G3387" s="212" t="s">
        <v>2557</v>
      </c>
      <c r="H3387" s="266">
        <v>44670</v>
      </c>
      <c r="I3387" s="266">
        <v>45035</v>
      </c>
      <c r="J3387" s="271" t="str">
        <f ca="1">IF(Ugovori_OPULJP[[#This Row],[DATUM ZAVRŠETKA OPERACIJE]]&lt;TODAY(),"završen","u provedbi")</f>
        <v>u provedbi</v>
      </c>
      <c r="K3387" s="188" t="s">
        <v>30</v>
      </c>
      <c r="L3387" s="188" t="s">
        <v>31</v>
      </c>
      <c r="M3387" s="86" t="s">
        <v>3052</v>
      </c>
      <c r="N3387" s="42">
        <v>0.15</v>
      </c>
      <c r="O3387" s="278">
        <f>Ugovori_OPULJP[[#This Row],[Bespovratna sredstva - Ukupno (EU+Nac) HRK
= Ukupna ugovorena vrijednost bespovratnih sredstava]]*Ugovori_OPULJP[[#This Row],[EU STOPA SUFINANCIRANJA %
EU CO-FINANCING RATE %]]</f>
        <v>388121.89999999997</v>
      </c>
      <c r="P3387" s="278">
        <f>Ugovori_OPULJP[[#This Row],[Bespovratna sredstva - Ukupno (EU+Nac) HRK
= Ukupna ugovorena vrijednost bespovratnih sredstava]]*Ugovori_OPULJP[[#This Row],[STOPA NACIONALNOG SUFINANCIRANJA %]]</f>
        <v>68492.099999999991</v>
      </c>
      <c r="Q3387" s="282">
        <v>456614</v>
      </c>
      <c r="R3387" s="246">
        <v>0</v>
      </c>
      <c r="S3387" s="246">
        <v>0</v>
      </c>
      <c r="T3387" s="282">
        <f>Ugovori_OPULJP[[#This Row],[Bespovratna sredstva - Ukupno (EU+Nac) HRK
= Ukupna ugovorena vrijednost bespovratnih sredstava]]+Ugovori_OPULJP[[#This Row],[Javni doprinos korisnika - HRK]]+Ugovori_OPULJP[[#This Row],[Privatni doprinos korisnika - HRK]]</f>
        <v>456614</v>
      </c>
      <c r="U3387" s="17" t="s">
        <v>10098</v>
      </c>
      <c r="V3387" s="17" t="s">
        <v>710</v>
      </c>
      <c r="W3387" s="219" t="s">
        <v>12605</v>
      </c>
      <c r="X3387" s="35" t="s">
        <v>10100</v>
      </c>
      <c r="Y3387" s="11"/>
    </row>
    <row r="3388" spans="1:25" ht="66.75" customHeight="1" x14ac:dyDescent="0.2">
      <c r="A3388" s="258" t="s">
        <v>12538</v>
      </c>
      <c r="B3388" s="261" t="s">
        <v>9914</v>
      </c>
      <c r="C3388" s="226" t="s">
        <v>10095</v>
      </c>
      <c r="D3388" s="56" t="s">
        <v>11415</v>
      </c>
      <c r="E3388" s="17" t="s">
        <v>74</v>
      </c>
      <c r="F3388" s="212" t="s">
        <v>12566</v>
      </c>
      <c r="G3388" s="212" t="s">
        <v>12575</v>
      </c>
      <c r="H3388" s="266">
        <v>44670</v>
      </c>
      <c r="I3388" s="266">
        <v>45035</v>
      </c>
      <c r="J3388" s="271" t="str">
        <f ca="1">IF(Ugovori_OPULJP[[#This Row],[DATUM ZAVRŠETKA OPERACIJE]]&lt;TODAY(),"završen","u provedbi")</f>
        <v>u provedbi</v>
      </c>
      <c r="K3388" s="188" t="s">
        <v>12596</v>
      </c>
      <c r="L3388" s="188" t="s">
        <v>97</v>
      </c>
      <c r="M3388" s="42">
        <v>0.85</v>
      </c>
      <c r="N3388" s="42">
        <v>0.15</v>
      </c>
      <c r="O3388" s="278">
        <f>Ugovori_OPULJP[[#This Row],[Bespovratna sredstva - Ukupno (EU+Nac) HRK
= Ukupna ugovorena vrijednost bespovratnih sredstava]]*Ugovori_OPULJP[[#This Row],[EU STOPA SUFINANCIRANJA %
EU CO-FINANCING RATE %]]</f>
        <v>374767.76250000001</v>
      </c>
      <c r="P3388" s="278">
        <f>Ugovori_OPULJP[[#This Row],[Bespovratna sredstva - Ukupno (EU+Nac) HRK
= Ukupna ugovorena vrijednost bespovratnih sredstava]]*Ugovori_OPULJP[[#This Row],[STOPA NACIONALNOG SUFINANCIRANJA %]]</f>
        <v>66135.487500000003</v>
      </c>
      <c r="Q3388" s="282">
        <v>440903.25</v>
      </c>
      <c r="R3388" s="246">
        <v>0</v>
      </c>
      <c r="S3388" s="246">
        <v>0</v>
      </c>
      <c r="T3388" s="282">
        <f>Ugovori_OPULJP[[#This Row],[Bespovratna sredstva - Ukupno (EU+Nac) HRK
= Ukupna ugovorena vrijednost bespovratnih sredstava]]+Ugovori_OPULJP[[#This Row],[Javni doprinos korisnika - HRK]]+Ugovori_OPULJP[[#This Row],[Privatni doprinos korisnika - HRK]]</f>
        <v>440903.25</v>
      </c>
      <c r="U3388" s="17" t="s">
        <v>10098</v>
      </c>
      <c r="V3388" s="17" t="s">
        <v>710</v>
      </c>
      <c r="W3388" s="219" t="s">
        <v>12590</v>
      </c>
      <c r="X3388" s="35" t="s">
        <v>10100</v>
      </c>
      <c r="Y3388" s="11"/>
    </row>
    <row r="3389" spans="1:25" ht="66.75" customHeight="1" x14ac:dyDescent="0.2">
      <c r="A3389" s="346" t="s">
        <v>13007</v>
      </c>
      <c r="B3389" s="312" t="s">
        <v>9914</v>
      </c>
      <c r="C3389" s="226" t="s">
        <v>10095</v>
      </c>
      <c r="D3389" s="56" t="s">
        <v>11415</v>
      </c>
      <c r="E3389" s="17" t="s">
        <v>74</v>
      </c>
      <c r="F3389" s="212" t="s">
        <v>13048</v>
      </c>
      <c r="G3389" s="322" t="s">
        <v>13029</v>
      </c>
      <c r="H3389" s="313">
        <v>44735</v>
      </c>
      <c r="I3389" s="313">
        <v>45192</v>
      </c>
      <c r="J3389" s="314" t="str">
        <f ca="1">IF(Ugovori_OPULJP[[#This Row],[DATUM ZAVRŠETKA OPERACIJE]]&lt;TODAY(),"završen","u provedbi")</f>
        <v>u provedbi</v>
      </c>
      <c r="K3389" s="315" t="s">
        <v>31</v>
      </c>
      <c r="L3389" s="330" t="s">
        <v>31</v>
      </c>
      <c r="M3389" s="42">
        <v>0.85</v>
      </c>
      <c r="N3389" s="42">
        <v>0.15</v>
      </c>
      <c r="O3389" s="316">
        <f>Ugovori_OPULJP[[#This Row],[Bespovratna sredstva - Ukupno (EU+Nac) HRK
= Ukupna ugovorena vrijednost bespovratnih sredstava]]*Ugovori_OPULJP[[#This Row],[EU STOPA SUFINANCIRANJA %
EU CO-FINANCING RATE %]]</f>
        <v>356086.47100000002</v>
      </c>
      <c r="P3389" s="316">
        <f>Ugovori_OPULJP[[#This Row],[Bespovratna sredstva - Ukupno (EU+Nac) HRK
= Ukupna ugovorena vrijednost bespovratnih sredstava]]*Ugovori_OPULJP[[#This Row],[STOPA NACIONALNOG SUFINANCIRANJA %]]</f>
        <v>62838.788999999997</v>
      </c>
      <c r="Q3389" s="317">
        <v>418925.26</v>
      </c>
      <c r="R3389" s="103">
        <v>0</v>
      </c>
      <c r="S3389" s="103">
        <v>0</v>
      </c>
      <c r="T3389" s="317">
        <f>Ugovori_OPULJP[[#This Row],[Bespovratna sredstva - Ukupno (EU+Nac) HRK
= Ukupna ugovorena vrijednost bespovratnih sredstava]]+Ugovori_OPULJP[[#This Row],[Javni doprinos korisnika - HRK]]+Ugovori_OPULJP[[#This Row],[Privatni doprinos korisnika - HRK]]</f>
        <v>418925.26</v>
      </c>
      <c r="U3389" s="17" t="s">
        <v>10098</v>
      </c>
      <c r="V3389" s="17" t="s">
        <v>710</v>
      </c>
      <c r="W3389" s="318" t="s">
        <v>13076</v>
      </c>
      <c r="X3389" s="35" t="s">
        <v>10100</v>
      </c>
      <c r="Y3389" s="11"/>
    </row>
    <row r="3390" spans="1:25" ht="66.75" customHeight="1" x14ac:dyDescent="0.2">
      <c r="A3390" s="220" t="s">
        <v>11654</v>
      </c>
      <c r="B3390" s="224" t="s">
        <v>9914</v>
      </c>
      <c r="C3390" s="226" t="s">
        <v>10095</v>
      </c>
      <c r="D3390" s="56" t="s">
        <v>11415</v>
      </c>
      <c r="E3390" s="17" t="s">
        <v>74</v>
      </c>
      <c r="F3390" s="212" t="s">
        <v>11655</v>
      </c>
      <c r="G3390" s="212" t="s">
        <v>11656</v>
      </c>
      <c r="H3390" s="231">
        <v>44553</v>
      </c>
      <c r="I3390" s="231">
        <v>45100</v>
      </c>
      <c r="J3390" s="231" t="str">
        <f ca="1">IF(Ugovori_OPULJP[[#This Row],[DATUM ZAVRŠETKA OPERACIJE]]&lt;TODAY(),"završen","u provedbi")</f>
        <v>u provedbi</v>
      </c>
      <c r="K3390" s="188" t="s">
        <v>147</v>
      </c>
      <c r="L3390" s="191" t="s">
        <v>556</v>
      </c>
      <c r="M3390" s="65" t="s">
        <v>3052</v>
      </c>
      <c r="N3390" s="42">
        <v>0.15</v>
      </c>
      <c r="O3390" s="206">
        <f>Ugovori_OPULJP[[#This Row],[Bespovratna sredstva - Ukupno (EU+Nac) HRK
= Ukupna ugovorena vrijednost bespovratnih sredstava]]*Ugovori_OPULJP[[#This Row],[EU STOPA SUFINANCIRANJA %
EU CO-FINANCING RATE %]]</f>
        <v>320204.19699999999</v>
      </c>
      <c r="P3390" s="206">
        <f>Ugovori_OPULJP[[#This Row],[Bespovratna sredstva - Ukupno (EU+Nac) HRK
= Ukupna ugovorena vrijednost bespovratnih sredstava]]*Ugovori_OPULJP[[#This Row],[STOPA NACIONALNOG SUFINANCIRANJA %]]</f>
        <v>56506.623</v>
      </c>
      <c r="Q3390" s="189">
        <v>376710.82</v>
      </c>
      <c r="R3390" s="103">
        <v>0</v>
      </c>
      <c r="S3390" s="103">
        <v>0</v>
      </c>
      <c r="T3390" s="189">
        <f>Ugovori_OPULJP[[#This Row],[Bespovratna sredstva - Ukupno (EU+Nac) HRK
= Ukupna ugovorena vrijednost bespovratnih sredstava]]+Ugovori_OPULJP[[#This Row],[Javni doprinos korisnika - HRK]]+Ugovori_OPULJP[[#This Row],[Privatni doprinos korisnika - HRK]]</f>
        <v>376710.82</v>
      </c>
      <c r="U3390" s="17" t="s">
        <v>10098</v>
      </c>
      <c r="V3390" s="17" t="s">
        <v>710</v>
      </c>
      <c r="W3390" s="124" t="s">
        <v>11657</v>
      </c>
      <c r="X3390" s="35" t="s">
        <v>10100</v>
      </c>
      <c r="Y3390" s="11"/>
    </row>
    <row r="3391" spans="1:25" ht="66.75" customHeight="1" x14ac:dyDescent="0.2">
      <c r="A3391" s="346" t="s">
        <v>13008</v>
      </c>
      <c r="B3391" s="312" t="s">
        <v>9914</v>
      </c>
      <c r="C3391" s="226" t="s">
        <v>10095</v>
      </c>
      <c r="D3391" s="56" t="s">
        <v>11415</v>
      </c>
      <c r="E3391" s="17" t="s">
        <v>74</v>
      </c>
      <c r="F3391" s="212" t="s">
        <v>13049</v>
      </c>
      <c r="G3391" s="322" t="s">
        <v>11904</v>
      </c>
      <c r="H3391" s="313">
        <v>44735</v>
      </c>
      <c r="I3391" s="313">
        <v>45283</v>
      </c>
      <c r="J3391" s="314" t="str">
        <f ca="1">IF(Ugovori_OPULJP[[#This Row],[DATUM ZAVRŠETKA OPERACIJE]]&lt;TODAY(),"završen","u provedbi")</f>
        <v>u provedbi</v>
      </c>
      <c r="K3391" s="315" t="s">
        <v>13093</v>
      </c>
      <c r="L3391" s="191" t="s">
        <v>266</v>
      </c>
      <c r="M3391" s="79">
        <v>0.85</v>
      </c>
      <c r="N3391" s="79">
        <v>0.15</v>
      </c>
      <c r="O3391" s="316">
        <f>Ugovori_OPULJP[[#This Row],[Bespovratna sredstva - Ukupno (EU+Nac) HRK
= Ukupna ugovorena vrijednost bespovratnih sredstava]]*Ugovori_OPULJP[[#This Row],[EU STOPA SUFINANCIRANJA %
EU CO-FINANCING RATE %]]</f>
        <v>413503.79249999998</v>
      </c>
      <c r="P3391" s="316">
        <f>Ugovori_OPULJP[[#This Row],[Bespovratna sredstva - Ukupno (EU+Nac) HRK
= Ukupna ugovorena vrijednost bespovratnih sredstava]]*Ugovori_OPULJP[[#This Row],[STOPA NACIONALNOG SUFINANCIRANJA %]]</f>
        <v>72971.257499999992</v>
      </c>
      <c r="Q3391" s="317">
        <v>486475.05</v>
      </c>
      <c r="R3391" s="305"/>
      <c r="S3391" s="305"/>
      <c r="T3391" s="317">
        <f>Ugovori_OPULJP[[#This Row],[Bespovratna sredstva - Ukupno (EU+Nac) HRK
= Ukupna ugovorena vrijednost bespovratnih sredstava]]+Ugovori_OPULJP[[#This Row],[Javni doprinos korisnika - HRK]]+Ugovori_OPULJP[[#This Row],[Privatni doprinos korisnika - HRK]]</f>
        <v>486475.05</v>
      </c>
      <c r="U3391" s="17" t="s">
        <v>10098</v>
      </c>
      <c r="V3391" s="17" t="s">
        <v>710</v>
      </c>
      <c r="W3391" s="318" t="s">
        <v>13077</v>
      </c>
      <c r="X3391" s="35" t="s">
        <v>10100</v>
      </c>
      <c r="Y3391" s="11"/>
    </row>
    <row r="3392" spans="1:25" ht="66.75" customHeight="1" x14ac:dyDescent="0.2">
      <c r="A3392" s="350" t="s">
        <v>13009</v>
      </c>
      <c r="B3392" s="312" t="s">
        <v>9914</v>
      </c>
      <c r="C3392" s="226" t="s">
        <v>10095</v>
      </c>
      <c r="D3392" s="56" t="s">
        <v>11415</v>
      </c>
      <c r="E3392" s="17" t="s">
        <v>74</v>
      </c>
      <c r="F3392" s="212" t="s">
        <v>13050</v>
      </c>
      <c r="G3392" s="322" t="s">
        <v>76</v>
      </c>
      <c r="H3392" s="313">
        <v>44819</v>
      </c>
      <c r="I3392" s="313">
        <v>45184</v>
      </c>
      <c r="J3392" s="314" t="str">
        <f ca="1">IF(Ugovori_OPULJP[[#This Row],[DATUM ZAVRŠETKA OPERACIJE]]&lt;TODAY(),"završen","u provedbi")</f>
        <v>u provedbi</v>
      </c>
      <c r="K3392" s="315" t="s">
        <v>7582</v>
      </c>
      <c r="L3392" s="188" t="s">
        <v>77</v>
      </c>
      <c r="M3392" s="42">
        <v>0.85</v>
      </c>
      <c r="N3392" s="42">
        <v>0.15</v>
      </c>
      <c r="O3392" s="316">
        <f>Ugovori_OPULJP[[#This Row],[Bespovratna sredstva - Ukupno (EU+Nac) HRK
= Ukupna ugovorena vrijednost bespovratnih sredstava]]*Ugovori_OPULJP[[#This Row],[EU STOPA SUFINANCIRANJA %
EU CO-FINANCING RATE %]]</f>
        <v>394878.09100000001</v>
      </c>
      <c r="P3392" s="316">
        <f>Ugovori_OPULJP[[#This Row],[Bespovratna sredstva - Ukupno (EU+Nac) HRK
= Ukupna ugovorena vrijednost bespovratnih sredstava]]*Ugovori_OPULJP[[#This Row],[STOPA NACIONALNOG SUFINANCIRANJA %]]</f>
        <v>69684.369000000006</v>
      </c>
      <c r="Q3392" s="317">
        <v>464562.46</v>
      </c>
      <c r="R3392" s="103">
        <v>0</v>
      </c>
      <c r="S3392" s="103">
        <v>0</v>
      </c>
      <c r="T3392" s="317">
        <f>Ugovori_OPULJP[[#This Row],[Bespovratna sredstva - Ukupno (EU+Nac) HRK
= Ukupna ugovorena vrijednost bespovratnih sredstava]]+Ugovori_OPULJP[[#This Row],[Javni doprinos korisnika - HRK]]+Ugovori_OPULJP[[#This Row],[Privatni doprinos korisnika - HRK]]</f>
        <v>464562.46</v>
      </c>
      <c r="U3392" s="17" t="s">
        <v>10098</v>
      </c>
      <c r="V3392" s="17" t="s">
        <v>710</v>
      </c>
      <c r="W3392" s="318" t="s">
        <v>13078</v>
      </c>
      <c r="X3392" s="35" t="s">
        <v>10100</v>
      </c>
      <c r="Y3392" s="11"/>
    </row>
    <row r="3393" spans="1:25" ht="66.75" customHeight="1" x14ac:dyDescent="0.2">
      <c r="A3393" s="346" t="s">
        <v>13010</v>
      </c>
      <c r="B3393" s="312" t="s">
        <v>9914</v>
      </c>
      <c r="C3393" s="226" t="s">
        <v>10095</v>
      </c>
      <c r="D3393" s="56" t="s">
        <v>11415</v>
      </c>
      <c r="E3393" s="17" t="s">
        <v>74</v>
      </c>
      <c r="F3393" s="212" t="s">
        <v>13051</v>
      </c>
      <c r="G3393" s="322" t="s">
        <v>13030</v>
      </c>
      <c r="H3393" s="313">
        <v>44735</v>
      </c>
      <c r="I3393" s="313">
        <v>45100</v>
      </c>
      <c r="J3393" s="314" t="str">
        <f ca="1">IF(Ugovori_OPULJP[[#This Row],[DATUM ZAVRŠETKA OPERACIJE]]&lt;TODAY(),"završen","u provedbi")</f>
        <v>u provedbi</v>
      </c>
      <c r="K3393" s="315" t="s">
        <v>198</v>
      </c>
      <c r="L3393" s="315" t="s">
        <v>198</v>
      </c>
      <c r="M3393" s="42">
        <v>0.85</v>
      </c>
      <c r="N3393" s="42">
        <v>0.15</v>
      </c>
      <c r="O3393" s="316">
        <f>Ugovori_OPULJP[[#This Row],[Bespovratna sredstva - Ukupno (EU+Nac) HRK
= Ukupna ugovorena vrijednost bespovratnih sredstava]]*Ugovori_OPULJP[[#This Row],[EU STOPA SUFINANCIRANJA %
EU CO-FINANCING RATE %]]</f>
        <v>371615.52899999998</v>
      </c>
      <c r="P3393" s="316">
        <f>Ugovori_OPULJP[[#This Row],[Bespovratna sredstva - Ukupno (EU+Nac) HRK
= Ukupna ugovorena vrijednost bespovratnih sredstava]]*Ugovori_OPULJP[[#This Row],[STOPA NACIONALNOG SUFINANCIRANJA %]]</f>
        <v>65579.210999999996</v>
      </c>
      <c r="Q3393" s="317">
        <v>437194.74</v>
      </c>
      <c r="R3393" s="103">
        <v>0</v>
      </c>
      <c r="S3393" s="103">
        <v>0</v>
      </c>
      <c r="T3393" s="317">
        <f>Ugovori_OPULJP[[#This Row],[Bespovratna sredstva - Ukupno (EU+Nac) HRK
= Ukupna ugovorena vrijednost bespovratnih sredstava]]+Ugovori_OPULJP[[#This Row],[Javni doprinos korisnika - HRK]]+Ugovori_OPULJP[[#This Row],[Privatni doprinos korisnika - HRK]]</f>
        <v>437194.74</v>
      </c>
      <c r="U3393" s="17" t="s">
        <v>10098</v>
      </c>
      <c r="V3393" s="17" t="s">
        <v>710</v>
      </c>
      <c r="W3393" s="318" t="s">
        <v>13079</v>
      </c>
      <c r="X3393" s="35" t="s">
        <v>10100</v>
      </c>
      <c r="Y3393" s="11"/>
    </row>
    <row r="3394" spans="1:25" ht="66.75" customHeight="1" x14ac:dyDescent="0.2">
      <c r="A3394" s="257" t="s">
        <v>12539</v>
      </c>
      <c r="B3394" s="160" t="s">
        <v>9914</v>
      </c>
      <c r="C3394" s="21" t="s">
        <v>10095</v>
      </c>
      <c r="D3394" s="123" t="s">
        <v>11415</v>
      </c>
      <c r="E3394" s="17" t="s">
        <v>74</v>
      </c>
      <c r="F3394" s="116" t="s">
        <v>12567</v>
      </c>
      <c r="G3394" s="116" t="s">
        <v>2586</v>
      </c>
      <c r="H3394" s="230">
        <v>44670</v>
      </c>
      <c r="I3394" s="230">
        <v>45126</v>
      </c>
      <c r="J3394" s="236" t="str">
        <f ca="1">IF(Ugovori_OPULJP[[#This Row],[DATUM ZAVRŠETKA OPERACIJE]]&lt;TODAY(),"završen","u provedbi")</f>
        <v>u provedbi</v>
      </c>
      <c r="K3394" s="117" t="s">
        <v>92</v>
      </c>
      <c r="L3394" s="188" t="s">
        <v>92</v>
      </c>
      <c r="M3394" s="42">
        <v>0.85</v>
      </c>
      <c r="N3394" s="42">
        <v>0.15</v>
      </c>
      <c r="O3394" s="246">
        <f>Ugovori_OPULJP[[#This Row],[Bespovratna sredstva - Ukupno (EU+Nac) HRK
= Ukupna ugovorena vrijednost bespovratnih sredstava]]*Ugovori_OPULJP[[#This Row],[EU STOPA SUFINANCIRANJA %
EU CO-FINANCING RATE %]]</f>
        <v>421876.25</v>
      </c>
      <c r="P3394" s="246">
        <f>Ugovori_OPULJP[[#This Row],[Bespovratna sredstva - Ukupno (EU+Nac) HRK
= Ukupna ugovorena vrijednost bespovratnih sredstava]]*Ugovori_OPULJP[[#This Row],[STOPA NACIONALNOG SUFINANCIRANJA %]]</f>
        <v>74448.75</v>
      </c>
      <c r="Q3394" s="252">
        <v>496325</v>
      </c>
      <c r="R3394" s="246">
        <v>0</v>
      </c>
      <c r="S3394" s="246">
        <v>0</v>
      </c>
      <c r="T3394" s="252">
        <f>Ugovori_OPULJP[[#This Row],[Bespovratna sredstva - Ukupno (EU+Nac) HRK
= Ukupna ugovorena vrijednost bespovratnih sredstava]]+Ugovori_OPULJP[[#This Row],[Javni doprinos korisnika - HRK]]+Ugovori_OPULJP[[#This Row],[Privatni doprinos korisnika - HRK]]</f>
        <v>496325</v>
      </c>
      <c r="U3394" s="17" t="s">
        <v>10098</v>
      </c>
      <c r="V3394" s="17" t="s">
        <v>710</v>
      </c>
      <c r="W3394" s="225" t="s">
        <v>12591</v>
      </c>
      <c r="X3394" s="35" t="s">
        <v>10100</v>
      </c>
      <c r="Y3394" s="11"/>
    </row>
    <row r="3395" spans="1:25" ht="88.5" customHeight="1" x14ac:dyDescent="0.2">
      <c r="A3395" s="344" t="s">
        <v>13011</v>
      </c>
      <c r="B3395" s="324" t="s">
        <v>9914</v>
      </c>
      <c r="C3395" s="21" t="s">
        <v>10095</v>
      </c>
      <c r="D3395" s="123" t="s">
        <v>11415</v>
      </c>
      <c r="E3395" s="17" t="s">
        <v>74</v>
      </c>
      <c r="F3395" s="116" t="s">
        <v>13052</v>
      </c>
      <c r="G3395" s="329" t="s">
        <v>13031</v>
      </c>
      <c r="H3395" s="296">
        <v>44735</v>
      </c>
      <c r="I3395" s="296">
        <v>45192</v>
      </c>
      <c r="J3395" s="298" t="str">
        <f ca="1">IF(Ugovori_OPULJP[[#This Row],[DATUM ZAVRŠETKA OPERACIJE]]&lt;TODAY(),"završen","u provedbi")</f>
        <v>u provedbi</v>
      </c>
      <c r="K3395" s="330" t="s">
        <v>8405</v>
      </c>
      <c r="L3395" s="315" t="s">
        <v>31</v>
      </c>
      <c r="M3395" s="42">
        <v>0.85</v>
      </c>
      <c r="N3395" s="42">
        <v>0.15</v>
      </c>
      <c r="O3395" s="305">
        <f>Ugovori_OPULJP[[#This Row],[Bespovratna sredstva - Ukupno (EU+Nac) HRK
= Ukupna ugovorena vrijednost bespovratnih sredstava]]*Ugovori_OPULJP[[#This Row],[EU STOPA SUFINANCIRANJA %
EU CO-FINANCING RATE %]]</f>
        <v>305574.65999999997</v>
      </c>
      <c r="P3395" s="305">
        <f>Ugovori_OPULJP[[#This Row],[Bespovratna sredstva - Ukupno (EU+Nac) HRK
= Ukupna ugovorena vrijednost bespovratnih sredstava]]*Ugovori_OPULJP[[#This Row],[STOPA NACIONALNOG SUFINANCIRANJA %]]</f>
        <v>53924.939999999995</v>
      </c>
      <c r="Q3395" s="307">
        <v>359499.6</v>
      </c>
      <c r="R3395" s="103">
        <v>0</v>
      </c>
      <c r="S3395" s="103">
        <v>0</v>
      </c>
      <c r="T3395" s="307">
        <f>Ugovori_OPULJP[[#This Row],[Bespovratna sredstva - Ukupno (EU+Nac) HRK
= Ukupna ugovorena vrijednost bespovratnih sredstava]]+Ugovori_OPULJP[[#This Row],[Javni doprinos korisnika - HRK]]+Ugovori_OPULJP[[#This Row],[Privatni doprinos korisnika - HRK]]</f>
        <v>359499.6</v>
      </c>
      <c r="U3395" s="17" t="s">
        <v>10098</v>
      </c>
      <c r="V3395" s="17" t="s">
        <v>710</v>
      </c>
      <c r="W3395" s="318" t="s">
        <v>13080</v>
      </c>
      <c r="X3395" s="35" t="s">
        <v>10100</v>
      </c>
      <c r="Y3395" s="11"/>
    </row>
    <row r="3396" spans="1:25" ht="88.5" customHeight="1" x14ac:dyDescent="0.2">
      <c r="A3396" s="222" t="s">
        <v>12065</v>
      </c>
      <c r="B3396" s="122" t="s">
        <v>9914</v>
      </c>
      <c r="C3396" s="21" t="s">
        <v>10095</v>
      </c>
      <c r="D3396" s="123" t="s">
        <v>11415</v>
      </c>
      <c r="E3396" s="17" t="s">
        <v>74</v>
      </c>
      <c r="F3396" s="212" t="s">
        <v>12113</v>
      </c>
      <c r="G3396" s="212" t="s">
        <v>12114</v>
      </c>
      <c r="H3396" s="232">
        <v>44608</v>
      </c>
      <c r="I3396" s="232">
        <v>45154</v>
      </c>
      <c r="J3396" s="238" t="str">
        <f ca="1">IF(Ugovori_OPULJP[[#This Row],[DATUM ZAVRŠETKA OPERACIJE]]&lt;TODAY(),"završen","u provedbi")</f>
        <v>u provedbi</v>
      </c>
      <c r="K3396" s="241" t="s">
        <v>152</v>
      </c>
      <c r="L3396" s="241" t="s">
        <v>31</v>
      </c>
      <c r="M3396" s="79">
        <v>0.85</v>
      </c>
      <c r="N3396" s="145">
        <v>0.15</v>
      </c>
      <c r="O3396" s="247">
        <f>Ugovori_OPULJP[[#This Row],[Bespovratna sredstva - Ukupno (EU+Nac) HRK
= Ukupna ugovorena vrijednost bespovratnih sredstava]]*Ugovori_OPULJP[[#This Row],[EU STOPA SUFINANCIRANJA %
EU CO-FINANCING RATE %]]</f>
        <v>400058.875</v>
      </c>
      <c r="P3396" s="247">
        <f>Ugovori_OPULJP[[#This Row],[Bespovratna sredstva - Ukupno (EU+Nac) HRK
= Ukupna ugovorena vrijednost bespovratnih sredstava]]*Ugovori_OPULJP[[#This Row],[STOPA NACIONALNOG SUFINANCIRANJA %]]</f>
        <v>70598.625</v>
      </c>
      <c r="Q3396" s="141">
        <v>470657.5</v>
      </c>
      <c r="R3396" s="206">
        <v>0</v>
      </c>
      <c r="S3396" s="206">
        <v>0</v>
      </c>
      <c r="T3396" s="253">
        <f>Ugovori_OPULJP[[#This Row],[Bespovratna sredstva - Ukupno (EU+Nac) HRK
= Ukupna ugovorena vrijednost bespovratnih sredstava]]+Ugovori_OPULJP[[#This Row],[Javni doprinos korisnika - HRK]]+Ugovori_OPULJP[[#This Row],[Privatni doprinos korisnika - HRK]]</f>
        <v>470657.5</v>
      </c>
      <c r="U3396" s="44" t="s">
        <v>10098</v>
      </c>
      <c r="V3396" s="44" t="s">
        <v>710</v>
      </c>
      <c r="W3396" s="151" t="s">
        <v>12088</v>
      </c>
      <c r="X3396" s="35" t="s">
        <v>10100</v>
      </c>
      <c r="Y3396" s="11"/>
    </row>
    <row r="3397" spans="1:25" ht="88.5" customHeight="1" x14ac:dyDescent="0.2">
      <c r="A3397" s="222" t="s">
        <v>11658</v>
      </c>
      <c r="B3397" s="122" t="s">
        <v>9914</v>
      </c>
      <c r="C3397" s="21" t="s">
        <v>10095</v>
      </c>
      <c r="D3397" s="123" t="s">
        <v>11415</v>
      </c>
      <c r="E3397" s="17" t="s">
        <v>74</v>
      </c>
      <c r="F3397" s="212" t="s">
        <v>11659</v>
      </c>
      <c r="G3397" s="212" t="s">
        <v>11660</v>
      </c>
      <c r="H3397" s="231">
        <v>44502</v>
      </c>
      <c r="I3397" s="231">
        <v>45048</v>
      </c>
      <c r="J3397" s="231" t="str">
        <f ca="1">IF(Ugovori_OPULJP[[#This Row],[DATUM ZAVRŠETKA OPERACIJE]]&lt;TODAY(),"završen","u provedbi")</f>
        <v>u provedbi</v>
      </c>
      <c r="K3397" s="191" t="s">
        <v>209</v>
      </c>
      <c r="L3397" s="188" t="s">
        <v>209</v>
      </c>
      <c r="M3397" s="42">
        <v>0.85</v>
      </c>
      <c r="N3397" s="102">
        <v>0.15</v>
      </c>
      <c r="O3397" s="206">
        <f>Ugovori_OPULJP[[#This Row],[Bespovratna sredstva - Ukupno (EU+Nac) HRK
= Ukupna ugovorena vrijednost bespovratnih sredstava]]*Ugovori_OPULJP[[#This Row],[EU STOPA SUFINANCIRANJA %
EU CO-FINANCING RATE %]]</f>
        <v>417804.07</v>
      </c>
      <c r="P3397" s="206">
        <f>Ugovori_OPULJP[[#This Row],[Bespovratna sredstva - Ukupno (EU+Nac) HRK
= Ukupna ugovorena vrijednost bespovratnih sredstava]]*Ugovori_OPULJP[[#This Row],[STOPA NACIONALNOG SUFINANCIRANJA %]]</f>
        <v>73730.13</v>
      </c>
      <c r="Q3397" s="189">
        <v>491534.2</v>
      </c>
      <c r="R3397" s="206">
        <v>0</v>
      </c>
      <c r="S3397" s="206">
        <v>0</v>
      </c>
      <c r="T3397" s="189">
        <f>Ugovori_OPULJP[[#This Row],[Bespovratna sredstva - Ukupno (EU+Nac) HRK
= Ukupna ugovorena vrijednost bespovratnih sredstava]]+Ugovori_OPULJP[[#This Row],[Javni doprinos korisnika - HRK]]+Ugovori_OPULJP[[#This Row],[Privatni doprinos korisnika - HRK]]</f>
        <v>491534.2</v>
      </c>
      <c r="U3397" s="17" t="s">
        <v>10098</v>
      </c>
      <c r="V3397" s="17" t="s">
        <v>710</v>
      </c>
      <c r="W3397" s="124" t="s">
        <v>11661</v>
      </c>
      <c r="X3397" s="35" t="s">
        <v>10100</v>
      </c>
      <c r="Y3397" s="11"/>
    </row>
    <row r="3398" spans="1:25" ht="88.5" customHeight="1" x14ac:dyDescent="0.2">
      <c r="A3398" s="258" t="s">
        <v>12540</v>
      </c>
      <c r="B3398" s="261" t="s">
        <v>9914</v>
      </c>
      <c r="C3398" s="21" t="s">
        <v>10095</v>
      </c>
      <c r="D3398" s="56" t="s">
        <v>11415</v>
      </c>
      <c r="E3398" s="17" t="s">
        <v>74</v>
      </c>
      <c r="F3398" s="212" t="s">
        <v>12568</v>
      </c>
      <c r="G3398" s="212" t="s">
        <v>12576</v>
      </c>
      <c r="H3398" s="266">
        <v>44670</v>
      </c>
      <c r="I3398" s="266">
        <v>45218</v>
      </c>
      <c r="J3398" s="271" t="str">
        <f ca="1">IF(Ugovori_OPULJP[[#This Row],[DATUM ZAVRŠETKA OPERACIJE]]&lt;TODAY(),"završen","u provedbi")</f>
        <v>u provedbi</v>
      </c>
      <c r="K3398" s="184" t="s">
        <v>31</v>
      </c>
      <c r="L3398" s="188" t="s">
        <v>31</v>
      </c>
      <c r="M3398" s="42">
        <v>0.85</v>
      </c>
      <c r="N3398" s="102">
        <v>0.15</v>
      </c>
      <c r="O3398" s="278">
        <f>Ugovori_OPULJP[[#This Row],[Bespovratna sredstva - Ukupno (EU+Nac) HRK
= Ukupna ugovorena vrijednost bespovratnih sredstava]]*Ugovori_OPULJP[[#This Row],[EU STOPA SUFINANCIRANJA %
EU CO-FINANCING RATE %]]</f>
        <v>421036.98550000001</v>
      </c>
      <c r="P3398" s="278">
        <f>Ugovori_OPULJP[[#This Row],[Bespovratna sredstva - Ukupno (EU+Nac) HRK
= Ukupna ugovorena vrijednost bespovratnih sredstava]]*Ugovori_OPULJP[[#This Row],[STOPA NACIONALNOG SUFINANCIRANJA %]]</f>
        <v>74300.644499999995</v>
      </c>
      <c r="Q3398" s="282">
        <v>495337.63</v>
      </c>
      <c r="R3398" s="278">
        <v>0</v>
      </c>
      <c r="S3398" s="278">
        <v>0</v>
      </c>
      <c r="T3398" s="282">
        <f>Ugovori_OPULJP[[#This Row],[Bespovratna sredstva - Ukupno (EU+Nac) HRK
= Ukupna ugovorena vrijednost bespovratnih sredstava]]+Ugovori_OPULJP[[#This Row],[Javni doprinos korisnika - HRK]]+Ugovori_OPULJP[[#This Row],[Privatni doprinos korisnika - HRK]]</f>
        <v>495337.63</v>
      </c>
      <c r="U3398" s="17" t="s">
        <v>10098</v>
      </c>
      <c r="V3398" s="17" t="s">
        <v>710</v>
      </c>
      <c r="W3398" s="219" t="s">
        <v>12592</v>
      </c>
      <c r="X3398" s="35" t="s">
        <v>10100</v>
      </c>
      <c r="Y3398" s="11"/>
    </row>
    <row r="3399" spans="1:25" ht="88.5" customHeight="1" x14ac:dyDescent="0.2">
      <c r="A3399" s="222" t="s">
        <v>11662</v>
      </c>
      <c r="B3399" s="122" t="s">
        <v>9914</v>
      </c>
      <c r="C3399" s="21" t="s">
        <v>10095</v>
      </c>
      <c r="D3399" s="123" t="s">
        <v>11415</v>
      </c>
      <c r="E3399" s="17" t="s">
        <v>74</v>
      </c>
      <c r="F3399" s="212" t="s">
        <v>11663</v>
      </c>
      <c r="G3399" s="212" t="s">
        <v>11664</v>
      </c>
      <c r="H3399" s="231">
        <v>44553</v>
      </c>
      <c r="I3399" s="231">
        <v>44918</v>
      </c>
      <c r="J3399" s="231" t="str">
        <f ca="1">IF(Ugovori_OPULJP[[#This Row],[DATUM ZAVRŠETKA OPERACIJE]]&lt;TODAY(),"završen","u provedbi")</f>
        <v>u provedbi</v>
      </c>
      <c r="K3399" s="188" t="s">
        <v>31</v>
      </c>
      <c r="L3399" s="191" t="s">
        <v>31</v>
      </c>
      <c r="M3399" s="65" t="s">
        <v>3052</v>
      </c>
      <c r="N3399" s="102">
        <v>0.15</v>
      </c>
      <c r="O3399" s="206">
        <f>Ugovori_OPULJP[[#This Row],[Bespovratna sredstva - Ukupno (EU+Nac) HRK
= Ukupna ugovorena vrijednost bespovratnih sredstava]]*Ugovori_OPULJP[[#This Row],[EU STOPA SUFINANCIRANJA %
EU CO-FINANCING RATE %]]</f>
        <v>422444.76400000002</v>
      </c>
      <c r="P3399" s="206">
        <f>Ugovori_OPULJP[[#This Row],[Bespovratna sredstva - Ukupno (EU+Nac) HRK
= Ukupna ugovorena vrijednost bespovratnih sredstava]]*Ugovori_OPULJP[[#This Row],[STOPA NACIONALNOG SUFINANCIRANJA %]]</f>
        <v>74549.076000000001</v>
      </c>
      <c r="Q3399" s="189">
        <v>496993.84</v>
      </c>
      <c r="R3399" s="206">
        <v>0</v>
      </c>
      <c r="S3399" s="206">
        <v>0</v>
      </c>
      <c r="T3399" s="189">
        <f>Ugovori_OPULJP[[#This Row],[Bespovratna sredstva - Ukupno (EU+Nac) HRK
= Ukupna ugovorena vrijednost bespovratnih sredstava]]+Ugovori_OPULJP[[#This Row],[Javni doprinos korisnika - HRK]]+Ugovori_OPULJP[[#This Row],[Privatni doprinos korisnika - HRK]]</f>
        <v>496993.84</v>
      </c>
      <c r="U3399" s="17" t="s">
        <v>10098</v>
      </c>
      <c r="V3399" s="17" t="s">
        <v>710</v>
      </c>
      <c r="W3399" s="124" t="s">
        <v>11665</v>
      </c>
      <c r="X3399" s="35" t="s">
        <v>10100</v>
      </c>
      <c r="Y3399" s="11"/>
    </row>
    <row r="3400" spans="1:25" ht="88.5" customHeight="1" x14ac:dyDescent="0.2">
      <c r="A3400" s="220" t="s">
        <v>11666</v>
      </c>
      <c r="B3400" s="122" t="s">
        <v>9914</v>
      </c>
      <c r="C3400" s="21" t="s">
        <v>10095</v>
      </c>
      <c r="D3400" s="123" t="s">
        <v>11415</v>
      </c>
      <c r="E3400" s="17" t="s">
        <v>74</v>
      </c>
      <c r="F3400" s="212" t="s">
        <v>11667</v>
      </c>
      <c r="G3400" s="212" t="s">
        <v>11668</v>
      </c>
      <c r="H3400" s="231">
        <v>44553</v>
      </c>
      <c r="I3400" s="231">
        <v>44918</v>
      </c>
      <c r="J3400" s="231" t="str">
        <f ca="1">IF(Ugovori_OPULJP[[#This Row],[DATUM ZAVRŠETKA OPERACIJE]]&lt;TODAY(),"završen","u provedbi")</f>
        <v>u provedbi</v>
      </c>
      <c r="K3400" s="188" t="s">
        <v>320</v>
      </c>
      <c r="L3400" s="191" t="s">
        <v>320</v>
      </c>
      <c r="M3400" s="65" t="s">
        <v>3052</v>
      </c>
      <c r="N3400" s="102">
        <v>0.15</v>
      </c>
      <c r="O3400" s="206">
        <f>Ugovori_OPULJP[[#This Row],[Bespovratna sredstva - Ukupno (EU+Nac) HRK
= Ukupna ugovorena vrijednost bespovratnih sredstava]]*Ugovori_OPULJP[[#This Row],[EU STOPA SUFINANCIRANJA %
EU CO-FINANCING RATE %]]</f>
        <v>307019.78749999998</v>
      </c>
      <c r="P3400" s="206">
        <f>Ugovori_OPULJP[[#This Row],[Bespovratna sredstva - Ukupno (EU+Nac) HRK
= Ukupna ugovorena vrijednost bespovratnih sredstava]]*Ugovori_OPULJP[[#This Row],[STOPA NACIONALNOG SUFINANCIRANJA %]]</f>
        <v>54179.962500000001</v>
      </c>
      <c r="Q3400" s="189">
        <v>361199.75</v>
      </c>
      <c r="R3400" s="206">
        <v>0</v>
      </c>
      <c r="S3400" s="206">
        <v>0</v>
      </c>
      <c r="T3400" s="189">
        <f>Ugovori_OPULJP[[#This Row],[Bespovratna sredstva - Ukupno (EU+Nac) HRK
= Ukupna ugovorena vrijednost bespovratnih sredstava]]+Ugovori_OPULJP[[#This Row],[Javni doprinos korisnika - HRK]]+Ugovori_OPULJP[[#This Row],[Privatni doprinos korisnika - HRK]]</f>
        <v>361199.75</v>
      </c>
      <c r="U3400" s="17" t="s">
        <v>10098</v>
      </c>
      <c r="V3400" s="17" t="s">
        <v>710</v>
      </c>
      <c r="W3400" s="124" t="s">
        <v>11669</v>
      </c>
      <c r="X3400" s="35" t="s">
        <v>10100</v>
      </c>
      <c r="Y3400" s="11"/>
    </row>
    <row r="3401" spans="1:25" ht="88.5" customHeight="1" x14ac:dyDescent="0.2">
      <c r="A3401" s="220" t="s">
        <v>11670</v>
      </c>
      <c r="B3401" s="122" t="s">
        <v>9914</v>
      </c>
      <c r="C3401" s="21" t="s">
        <v>10095</v>
      </c>
      <c r="D3401" s="123" t="s">
        <v>11415</v>
      </c>
      <c r="E3401" s="17" t="s">
        <v>74</v>
      </c>
      <c r="F3401" s="212" t="s">
        <v>11671</v>
      </c>
      <c r="G3401" s="212" t="s">
        <v>11672</v>
      </c>
      <c r="H3401" s="231">
        <v>44553</v>
      </c>
      <c r="I3401" s="231">
        <v>44980</v>
      </c>
      <c r="J3401" s="231" t="str">
        <f ca="1">IF(Ugovori_OPULJP[[#This Row],[DATUM ZAVRŠETKA OPERACIJE]]&lt;TODAY(),"završen","u provedbi")</f>
        <v>u provedbi</v>
      </c>
      <c r="K3401" s="188" t="s">
        <v>153</v>
      </c>
      <c r="L3401" s="184" t="s">
        <v>153</v>
      </c>
      <c r="M3401" s="65" t="s">
        <v>3052</v>
      </c>
      <c r="N3401" s="102">
        <v>0.15</v>
      </c>
      <c r="O3401" s="206">
        <f>Ugovori_OPULJP[[#This Row],[Bespovratna sredstva - Ukupno (EU+Nac) HRK
= Ukupna ugovorena vrijednost bespovratnih sredstava]]*Ugovori_OPULJP[[#This Row],[EU STOPA SUFINANCIRANJA %
EU CO-FINANCING RATE %]]</f>
        <v>385147.90299999999</v>
      </c>
      <c r="P3401" s="206">
        <f>Ugovori_OPULJP[[#This Row],[Bespovratna sredstva - Ukupno (EU+Nac) HRK
= Ukupna ugovorena vrijednost bespovratnih sredstava]]*Ugovori_OPULJP[[#This Row],[STOPA NACIONALNOG SUFINANCIRANJA %]]</f>
        <v>67967.277000000002</v>
      </c>
      <c r="Q3401" s="189">
        <v>453115.18</v>
      </c>
      <c r="R3401" s="206">
        <v>0</v>
      </c>
      <c r="S3401" s="206">
        <v>0</v>
      </c>
      <c r="T3401" s="189">
        <f>Ugovori_OPULJP[[#This Row],[Bespovratna sredstva - Ukupno (EU+Nac) HRK
= Ukupna ugovorena vrijednost bespovratnih sredstava]]+Ugovori_OPULJP[[#This Row],[Javni doprinos korisnika - HRK]]+Ugovori_OPULJP[[#This Row],[Privatni doprinos korisnika - HRK]]</f>
        <v>453115.18</v>
      </c>
      <c r="U3401" s="17" t="s">
        <v>10098</v>
      </c>
      <c r="V3401" s="17" t="s">
        <v>710</v>
      </c>
      <c r="W3401" s="124" t="s">
        <v>11673</v>
      </c>
      <c r="X3401" s="35" t="s">
        <v>10100</v>
      </c>
      <c r="Y3401" s="11"/>
    </row>
    <row r="3402" spans="1:25" ht="88.5" customHeight="1" x14ac:dyDescent="0.2">
      <c r="A3402" s="222" t="s">
        <v>11674</v>
      </c>
      <c r="B3402" s="24" t="s">
        <v>9914</v>
      </c>
      <c r="C3402" s="21" t="s">
        <v>10095</v>
      </c>
      <c r="D3402" s="56" t="s">
        <v>11415</v>
      </c>
      <c r="E3402" s="17" t="s">
        <v>74</v>
      </c>
      <c r="F3402" s="212" t="s">
        <v>11675</v>
      </c>
      <c r="G3402" s="212" t="s">
        <v>11676</v>
      </c>
      <c r="H3402" s="231">
        <v>44559</v>
      </c>
      <c r="I3402" s="231">
        <v>44924</v>
      </c>
      <c r="J3402" s="231" t="str">
        <f ca="1">IF(Ugovori_OPULJP[[#This Row],[DATUM ZAVRŠETKA OPERACIJE]]&lt;TODAY(),"završen","u provedbi")</f>
        <v>u provedbi</v>
      </c>
      <c r="K3402" s="191" t="s">
        <v>1768</v>
      </c>
      <c r="L3402" s="184" t="s">
        <v>266</v>
      </c>
      <c r="M3402" s="65" t="s">
        <v>3052</v>
      </c>
      <c r="N3402" s="42">
        <v>0.15</v>
      </c>
      <c r="O3402" s="206">
        <f>Ugovori_OPULJP[[#This Row],[Bespovratna sredstva - Ukupno (EU+Nac) HRK
= Ukupna ugovorena vrijednost bespovratnih sredstava]]*Ugovori_OPULJP[[#This Row],[EU STOPA SUFINANCIRANJA %
EU CO-FINANCING RATE %]]</f>
        <v>376883.24249999999</v>
      </c>
      <c r="P3402" s="206">
        <f>Ugovori_OPULJP[[#This Row],[Bespovratna sredstva - Ukupno (EU+Nac) HRK
= Ukupna ugovorena vrijednost bespovratnih sredstava]]*Ugovori_OPULJP[[#This Row],[STOPA NACIONALNOG SUFINANCIRANJA %]]</f>
        <v>66508.807499999995</v>
      </c>
      <c r="Q3402" s="189">
        <v>443392.05</v>
      </c>
      <c r="R3402" s="206">
        <v>0</v>
      </c>
      <c r="S3402" s="206">
        <v>0</v>
      </c>
      <c r="T3402" s="189">
        <f>Ugovori_OPULJP[[#This Row],[Bespovratna sredstva - Ukupno (EU+Nac) HRK
= Ukupna ugovorena vrijednost bespovratnih sredstava]]+Ugovori_OPULJP[[#This Row],[Javni doprinos korisnika - HRK]]+Ugovori_OPULJP[[#This Row],[Privatni doprinos korisnika - HRK]]</f>
        <v>443392.05</v>
      </c>
      <c r="U3402" s="44" t="s">
        <v>10098</v>
      </c>
      <c r="V3402" s="44" t="s">
        <v>710</v>
      </c>
      <c r="W3402" s="124" t="s">
        <v>11677</v>
      </c>
      <c r="X3402" s="31" t="s">
        <v>10100</v>
      </c>
      <c r="Y3402" s="11"/>
    </row>
    <row r="3403" spans="1:25" ht="88.5" customHeight="1" x14ac:dyDescent="0.2">
      <c r="A3403" s="220" t="s">
        <v>11678</v>
      </c>
      <c r="B3403" s="24" t="s">
        <v>9914</v>
      </c>
      <c r="C3403" s="21" t="s">
        <v>10095</v>
      </c>
      <c r="D3403" s="56" t="s">
        <v>11415</v>
      </c>
      <c r="E3403" s="17" t="s">
        <v>74</v>
      </c>
      <c r="F3403" s="212" t="s">
        <v>11679</v>
      </c>
      <c r="G3403" s="212" t="s">
        <v>11680</v>
      </c>
      <c r="H3403" s="231">
        <v>44553</v>
      </c>
      <c r="I3403" s="231">
        <v>44918</v>
      </c>
      <c r="J3403" s="231" t="str">
        <f ca="1">IF(Ugovori_OPULJP[[#This Row],[DATUM ZAVRŠETKA OPERACIJE]]&lt;TODAY(),"završen","u provedbi")</f>
        <v>u provedbi</v>
      </c>
      <c r="K3403" s="188" t="s">
        <v>8438</v>
      </c>
      <c r="L3403" s="188" t="s">
        <v>31</v>
      </c>
      <c r="M3403" s="65" t="s">
        <v>3052</v>
      </c>
      <c r="N3403" s="42">
        <v>0.15</v>
      </c>
      <c r="O3403" s="206">
        <f>Ugovori_OPULJP[[#This Row],[Bespovratna sredstva - Ukupno (EU+Nac) HRK
= Ukupna ugovorena vrijednost bespovratnih sredstava]]*Ugovori_OPULJP[[#This Row],[EU STOPA SUFINANCIRANJA %
EU CO-FINANCING RATE %]]</f>
        <v>384854.56800000003</v>
      </c>
      <c r="P3403" s="206">
        <f>Ugovori_OPULJP[[#This Row],[Bespovratna sredstva - Ukupno (EU+Nac) HRK
= Ukupna ugovorena vrijednost bespovratnih sredstava]]*Ugovori_OPULJP[[#This Row],[STOPA NACIONALNOG SUFINANCIRANJA %]]</f>
        <v>67915.512000000002</v>
      </c>
      <c r="Q3403" s="189">
        <v>452770.08</v>
      </c>
      <c r="R3403" s="206">
        <v>0</v>
      </c>
      <c r="S3403" s="206">
        <v>0</v>
      </c>
      <c r="T3403" s="189">
        <f>Ugovori_OPULJP[[#This Row],[Bespovratna sredstva - Ukupno (EU+Nac) HRK
= Ukupna ugovorena vrijednost bespovratnih sredstava]]+Ugovori_OPULJP[[#This Row],[Javni doprinos korisnika - HRK]]+Ugovori_OPULJP[[#This Row],[Privatni doprinos korisnika - HRK]]</f>
        <v>452770.08</v>
      </c>
      <c r="U3403" s="17" t="s">
        <v>10098</v>
      </c>
      <c r="V3403" s="17" t="s">
        <v>710</v>
      </c>
      <c r="W3403" s="124" t="s">
        <v>11681</v>
      </c>
      <c r="X3403" s="35" t="s">
        <v>10100</v>
      </c>
      <c r="Y3403" s="11"/>
    </row>
    <row r="3404" spans="1:25" ht="88.5" customHeight="1" x14ac:dyDescent="0.2">
      <c r="A3404" s="222" t="s">
        <v>12066</v>
      </c>
      <c r="B3404" s="24" t="s">
        <v>9914</v>
      </c>
      <c r="C3404" s="21" t="s">
        <v>10095</v>
      </c>
      <c r="D3404" s="56" t="s">
        <v>11415</v>
      </c>
      <c r="E3404" s="17" t="s">
        <v>74</v>
      </c>
      <c r="F3404" s="212" t="s">
        <v>12115</v>
      </c>
      <c r="G3404" s="212" t="s">
        <v>12116</v>
      </c>
      <c r="H3404" s="232">
        <v>44608</v>
      </c>
      <c r="I3404" s="232">
        <v>45154</v>
      </c>
      <c r="J3404" s="238" t="str">
        <f ca="1">IF(Ugovori_OPULJP[[#This Row],[DATUM ZAVRŠETKA OPERACIJE]]&lt;TODAY(),"završen","u provedbi")</f>
        <v>u provedbi</v>
      </c>
      <c r="K3404" s="241" t="s">
        <v>97</v>
      </c>
      <c r="L3404" s="241" t="s">
        <v>97</v>
      </c>
      <c r="M3404" s="79">
        <v>0.85</v>
      </c>
      <c r="N3404" s="140">
        <v>0.15</v>
      </c>
      <c r="O3404" s="247">
        <f>Ugovori_OPULJP[[#This Row],[Bespovratna sredstva - Ukupno (EU+Nac) HRK
= Ukupna ugovorena vrijednost bespovratnih sredstava]]*Ugovori_OPULJP[[#This Row],[EU STOPA SUFINANCIRANJA %
EU CO-FINANCING RATE %]]</f>
        <v>344986.68650000001</v>
      </c>
      <c r="P3404" s="247">
        <f>Ugovori_OPULJP[[#This Row],[Bespovratna sredstva - Ukupno (EU+Nac) HRK
= Ukupna ugovorena vrijednost bespovratnih sredstava]]*Ugovori_OPULJP[[#This Row],[STOPA NACIONALNOG SUFINANCIRANJA %]]</f>
        <v>60880.003499999999</v>
      </c>
      <c r="Q3404" s="247">
        <v>405866.69</v>
      </c>
      <c r="R3404" s="206">
        <v>0</v>
      </c>
      <c r="S3404" s="206">
        <v>0</v>
      </c>
      <c r="T3404" s="253">
        <f>Ugovori_OPULJP[[#This Row],[Bespovratna sredstva - Ukupno (EU+Nac) HRK
= Ukupna ugovorena vrijednost bespovratnih sredstava]]+Ugovori_OPULJP[[#This Row],[Javni doprinos korisnika - HRK]]+Ugovori_OPULJP[[#This Row],[Privatni doprinos korisnika - HRK]]</f>
        <v>405866.69</v>
      </c>
      <c r="U3404" s="44" t="s">
        <v>10098</v>
      </c>
      <c r="V3404" s="44" t="s">
        <v>710</v>
      </c>
      <c r="W3404" s="151" t="s">
        <v>12089</v>
      </c>
      <c r="X3404" s="35" t="s">
        <v>10100</v>
      </c>
      <c r="Y3404" s="11"/>
    </row>
    <row r="3405" spans="1:25" ht="88.5" customHeight="1" x14ac:dyDescent="0.2">
      <c r="A3405" s="222" t="s">
        <v>12186</v>
      </c>
      <c r="B3405" s="24" t="s">
        <v>9914</v>
      </c>
      <c r="C3405" s="21" t="s">
        <v>10095</v>
      </c>
      <c r="D3405" s="56" t="s">
        <v>11415</v>
      </c>
      <c r="E3405" s="17" t="s">
        <v>74</v>
      </c>
      <c r="F3405" s="212" t="s">
        <v>12197</v>
      </c>
      <c r="G3405" s="212" t="s">
        <v>12204</v>
      </c>
      <c r="H3405" s="231">
        <v>44621</v>
      </c>
      <c r="I3405" s="231">
        <v>44986</v>
      </c>
      <c r="J3405" s="237" t="str">
        <f ca="1">IF(Ugovori_OPULJP[[#This Row],[DATUM ZAVRŠETKA OPERACIJE]]&lt;TODAY(),"završen","u provedbi")</f>
        <v>u provedbi</v>
      </c>
      <c r="K3405" s="191" t="s">
        <v>30</v>
      </c>
      <c r="L3405" s="191" t="s">
        <v>153</v>
      </c>
      <c r="M3405" s="42">
        <v>0.85</v>
      </c>
      <c r="N3405" s="42">
        <v>0.15</v>
      </c>
      <c r="O3405" s="206">
        <f>Ugovori_OPULJP[[#This Row],[Bespovratna sredstva - Ukupno (EU+Nac) HRK
= Ukupna ugovorena vrijednost bespovratnih sredstava]]*Ugovori_OPULJP[[#This Row],[EU STOPA SUFINANCIRANJA %
EU CO-FINANCING RATE %]]</f>
        <v>371250.84499999997</v>
      </c>
      <c r="P3405" s="206">
        <f>Ugovori_OPULJP[[#This Row],[Bespovratna sredstva - Ukupno (EU+Nac) HRK
= Ukupna ugovorena vrijednost bespovratnih sredstava]]*Ugovori_OPULJP[[#This Row],[STOPA NACIONALNOG SUFINANCIRANJA %]]</f>
        <v>65514.854999999996</v>
      </c>
      <c r="Q3405" s="189">
        <v>436765.7</v>
      </c>
      <c r="R3405" s="206">
        <v>0</v>
      </c>
      <c r="S3405" s="206">
        <v>0</v>
      </c>
      <c r="T3405" s="189">
        <f>Ugovori_OPULJP[[#This Row],[Bespovratna sredstva - Ukupno (EU+Nac) HRK
= Ukupna ugovorena vrijednost bespovratnih sredstava]]+Ugovori_OPULJP[[#This Row],[Javni doprinos korisnika - HRK]]+Ugovori_OPULJP[[#This Row],[Privatni doprinos korisnika - HRK]]</f>
        <v>436765.7</v>
      </c>
      <c r="U3405" s="17" t="s">
        <v>10098</v>
      </c>
      <c r="V3405" s="17" t="s">
        <v>710</v>
      </c>
      <c r="W3405" s="124" t="s">
        <v>12213</v>
      </c>
      <c r="X3405" s="35" t="s">
        <v>10100</v>
      </c>
      <c r="Y3405" s="11"/>
    </row>
    <row r="3406" spans="1:25" ht="88.5" customHeight="1" x14ac:dyDescent="0.2">
      <c r="A3406" s="258" t="s">
        <v>12510</v>
      </c>
      <c r="B3406" s="160" t="s">
        <v>9914</v>
      </c>
      <c r="C3406" s="21" t="s">
        <v>10095</v>
      </c>
      <c r="D3406" s="123" t="s">
        <v>11415</v>
      </c>
      <c r="E3406" s="17" t="s">
        <v>74</v>
      </c>
      <c r="F3406" s="212" t="s">
        <v>12514</v>
      </c>
      <c r="G3406" s="212" t="s">
        <v>12515</v>
      </c>
      <c r="H3406" s="266">
        <v>44651</v>
      </c>
      <c r="I3406" s="266">
        <v>45077</v>
      </c>
      <c r="J3406" s="271" t="str">
        <f ca="1">IF(Ugovori_OPULJP[[#This Row],[DATUM ZAVRŠETKA OPERACIJE]]&lt;TODAY(),"završen","u provedbi")</f>
        <v>u provedbi</v>
      </c>
      <c r="K3406" s="188" t="s">
        <v>5876</v>
      </c>
      <c r="L3406" s="188" t="s">
        <v>248</v>
      </c>
      <c r="M3406" s="42">
        <v>0.85</v>
      </c>
      <c r="N3406" s="102">
        <v>0.15</v>
      </c>
      <c r="O3406" s="278">
        <f>Ugovori_OPULJP[[#This Row],[Bespovratna sredstva - Ukupno (EU+Nac) HRK
= Ukupna ugovorena vrijednost bespovratnih sredstava]]*Ugovori_OPULJP[[#This Row],[EU STOPA SUFINANCIRANJA %
EU CO-FINANCING RATE %]]</f>
        <v>393250.8</v>
      </c>
      <c r="P3406" s="278">
        <f>Ugovori_OPULJP[[#This Row],[Bespovratna sredstva - Ukupno (EU+Nac) HRK
= Ukupna ugovorena vrijednost bespovratnih sredstava]]*Ugovori_OPULJP[[#This Row],[STOPA NACIONALNOG SUFINANCIRANJA %]]</f>
        <v>69397.2</v>
      </c>
      <c r="Q3406" s="282">
        <v>462648</v>
      </c>
      <c r="R3406" s="278">
        <v>0</v>
      </c>
      <c r="S3406" s="278">
        <v>0</v>
      </c>
      <c r="T3406" s="282">
        <f>Ugovori_OPULJP[[#This Row],[Bespovratna sredstva - Ukupno (EU+Nac) HRK
= Ukupna ugovorena vrijednost bespovratnih sredstava]]+Ugovori_OPULJP[[#This Row],[Javni doprinos korisnika - HRK]]+Ugovori_OPULJP[[#This Row],[Privatni doprinos korisnika - HRK]]</f>
        <v>462648</v>
      </c>
      <c r="U3406" s="17" t="s">
        <v>10098</v>
      </c>
      <c r="V3406" s="17" t="s">
        <v>710</v>
      </c>
      <c r="W3406" s="219" t="s">
        <v>12519</v>
      </c>
      <c r="X3406" s="35" t="s">
        <v>10100</v>
      </c>
      <c r="Y3406" s="11"/>
    </row>
    <row r="3407" spans="1:25" ht="88.5" customHeight="1" x14ac:dyDescent="0.2">
      <c r="A3407" s="346" t="s">
        <v>13012</v>
      </c>
      <c r="B3407" s="324" t="s">
        <v>9914</v>
      </c>
      <c r="C3407" s="21" t="s">
        <v>10095</v>
      </c>
      <c r="D3407" s="123" t="s">
        <v>11415</v>
      </c>
      <c r="E3407" s="17" t="s">
        <v>74</v>
      </c>
      <c r="F3407" s="212" t="s">
        <v>13053</v>
      </c>
      <c r="G3407" s="322" t="s">
        <v>2092</v>
      </c>
      <c r="H3407" s="313">
        <v>44735</v>
      </c>
      <c r="I3407" s="313">
        <v>45192</v>
      </c>
      <c r="J3407" s="314" t="str">
        <f ca="1">IF(Ugovori_OPULJP[[#This Row],[DATUM ZAVRŠETKA OPERACIJE]]&lt;TODAY(),"završen","u provedbi")</f>
        <v>u provedbi</v>
      </c>
      <c r="K3407" s="315" t="s">
        <v>97</v>
      </c>
      <c r="L3407" s="241" t="s">
        <v>97</v>
      </c>
      <c r="M3407" s="79">
        <v>0.85</v>
      </c>
      <c r="N3407" s="145">
        <v>0.15</v>
      </c>
      <c r="O3407" s="316">
        <f>Ugovori_OPULJP[[#This Row],[Bespovratna sredstva - Ukupno (EU+Nac) HRK
= Ukupna ugovorena vrijednost bespovratnih sredstava]]*Ugovori_OPULJP[[#This Row],[EU STOPA SUFINANCIRANJA %
EU CO-FINANCING RATE %]]</f>
        <v>417588</v>
      </c>
      <c r="P3407" s="316">
        <f>Ugovori_OPULJP[[#This Row],[Bespovratna sredstva - Ukupno (EU+Nac) HRK
= Ukupna ugovorena vrijednost bespovratnih sredstava]]*Ugovori_OPULJP[[#This Row],[STOPA NACIONALNOG SUFINANCIRANJA %]]</f>
        <v>73692</v>
      </c>
      <c r="Q3407" s="317">
        <v>491280</v>
      </c>
      <c r="R3407" s="316"/>
      <c r="S3407" s="316"/>
      <c r="T3407" s="317">
        <f>Ugovori_OPULJP[[#This Row],[Bespovratna sredstva - Ukupno (EU+Nac) HRK
= Ukupna ugovorena vrijednost bespovratnih sredstava]]+Ugovori_OPULJP[[#This Row],[Javni doprinos korisnika - HRK]]+Ugovori_OPULJP[[#This Row],[Privatni doprinos korisnika - HRK]]</f>
        <v>491280</v>
      </c>
      <c r="U3407" s="17" t="s">
        <v>10098</v>
      </c>
      <c r="V3407" s="17" t="s">
        <v>710</v>
      </c>
      <c r="W3407" s="318" t="s">
        <v>13081</v>
      </c>
      <c r="X3407" s="35" t="s">
        <v>10100</v>
      </c>
      <c r="Y3407" s="11"/>
    </row>
    <row r="3408" spans="1:25" ht="88.5" customHeight="1" x14ac:dyDescent="0.2">
      <c r="A3408" s="220" t="s">
        <v>11682</v>
      </c>
      <c r="B3408" s="122" t="s">
        <v>9914</v>
      </c>
      <c r="C3408" s="21" t="s">
        <v>10095</v>
      </c>
      <c r="D3408" s="123" t="s">
        <v>11415</v>
      </c>
      <c r="E3408" s="17" t="s">
        <v>74</v>
      </c>
      <c r="F3408" s="212" t="s">
        <v>11683</v>
      </c>
      <c r="G3408" s="212" t="s">
        <v>11684</v>
      </c>
      <c r="H3408" s="231">
        <v>44553</v>
      </c>
      <c r="I3408" s="231">
        <v>44918</v>
      </c>
      <c r="J3408" s="231" t="str">
        <f ca="1">IF(Ugovori_OPULJP[[#This Row],[DATUM ZAVRŠETKA OPERACIJE]]&lt;TODAY(),"završen","u provedbi")</f>
        <v>u provedbi</v>
      </c>
      <c r="K3408" s="188" t="s">
        <v>11685</v>
      </c>
      <c r="L3408" s="191" t="s">
        <v>31</v>
      </c>
      <c r="M3408" s="65" t="s">
        <v>3052</v>
      </c>
      <c r="N3408" s="102">
        <v>0.15</v>
      </c>
      <c r="O3408" s="206">
        <f>Ugovori_OPULJP[[#This Row],[Bespovratna sredstva - Ukupno (EU+Nac) HRK
= Ukupna ugovorena vrijednost bespovratnih sredstava]]*Ugovori_OPULJP[[#This Row],[EU STOPA SUFINANCIRANJA %
EU CO-FINANCING RATE %]]</f>
        <v>400035.5</v>
      </c>
      <c r="P3408" s="206">
        <f>Ugovori_OPULJP[[#This Row],[Bespovratna sredstva - Ukupno (EU+Nac) HRK
= Ukupna ugovorena vrijednost bespovratnih sredstava]]*Ugovori_OPULJP[[#This Row],[STOPA NACIONALNOG SUFINANCIRANJA %]]</f>
        <v>70594.5</v>
      </c>
      <c r="Q3408" s="189">
        <v>470630</v>
      </c>
      <c r="R3408" s="206">
        <v>0</v>
      </c>
      <c r="S3408" s="206">
        <v>0</v>
      </c>
      <c r="T3408" s="189">
        <f>Ugovori_OPULJP[[#This Row],[Bespovratna sredstva - Ukupno (EU+Nac) HRK
= Ukupna ugovorena vrijednost bespovratnih sredstava]]+Ugovori_OPULJP[[#This Row],[Javni doprinos korisnika - HRK]]+Ugovori_OPULJP[[#This Row],[Privatni doprinos korisnika - HRK]]</f>
        <v>470630</v>
      </c>
      <c r="U3408" s="44" t="s">
        <v>10098</v>
      </c>
      <c r="V3408" s="44" t="s">
        <v>710</v>
      </c>
      <c r="W3408" s="124" t="s">
        <v>11686</v>
      </c>
      <c r="X3408" s="35" t="s">
        <v>10100</v>
      </c>
      <c r="Y3408" s="11"/>
    </row>
    <row r="3409" spans="1:25" ht="88.5" customHeight="1" x14ac:dyDescent="0.2">
      <c r="A3409" s="346" t="s">
        <v>13013</v>
      </c>
      <c r="B3409" s="324" t="s">
        <v>9914</v>
      </c>
      <c r="C3409" s="21" t="s">
        <v>10095</v>
      </c>
      <c r="D3409" s="123" t="s">
        <v>11415</v>
      </c>
      <c r="E3409" s="17" t="s">
        <v>74</v>
      </c>
      <c r="F3409" s="212" t="s">
        <v>13054</v>
      </c>
      <c r="G3409" s="322" t="s">
        <v>7038</v>
      </c>
      <c r="H3409" s="313">
        <v>44735</v>
      </c>
      <c r="I3409" s="313">
        <v>45283</v>
      </c>
      <c r="J3409" s="314" t="str">
        <f ca="1">IF(Ugovori_OPULJP[[#This Row],[DATUM ZAVRŠETKA OPERACIJE]]&lt;TODAY(),"završen","u provedbi")</f>
        <v>u provedbi</v>
      </c>
      <c r="K3409" s="315" t="s">
        <v>324</v>
      </c>
      <c r="L3409" s="184" t="s">
        <v>324</v>
      </c>
      <c r="M3409" s="42">
        <v>0.85</v>
      </c>
      <c r="N3409" s="102">
        <v>0.15</v>
      </c>
      <c r="O3409" s="316">
        <f>Ugovori_OPULJP[[#This Row],[Bespovratna sredstva - Ukupno (EU+Nac) HRK
= Ukupna ugovorena vrijednost bespovratnih sredstava]]*Ugovori_OPULJP[[#This Row],[EU STOPA SUFINANCIRANJA %
EU CO-FINANCING RATE %]]</f>
        <v>375738.09700000001</v>
      </c>
      <c r="P3409" s="316">
        <f>Ugovori_OPULJP[[#This Row],[Bespovratna sredstva - Ukupno (EU+Nac) HRK
= Ukupna ugovorena vrijednost bespovratnih sredstava]]*Ugovori_OPULJP[[#This Row],[STOPA NACIONALNOG SUFINANCIRANJA %]]</f>
        <v>66306.722999999998</v>
      </c>
      <c r="Q3409" s="317">
        <v>442044.82</v>
      </c>
      <c r="R3409" s="206">
        <v>0</v>
      </c>
      <c r="S3409" s="206">
        <v>0</v>
      </c>
      <c r="T3409" s="317">
        <f>Ugovori_OPULJP[[#This Row],[Bespovratna sredstva - Ukupno (EU+Nac) HRK
= Ukupna ugovorena vrijednost bespovratnih sredstava]]+Ugovori_OPULJP[[#This Row],[Javni doprinos korisnika - HRK]]+Ugovori_OPULJP[[#This Row],[Privatni doprinos korisnika - HRK]]</f>
        <v>442044.82</v>
      </c>
      <c r="U3409" s="17" t="s">
        <v>10098</v>
      </c>
      <c r="V3409" s="17" t="s">
        <v>710</v>
      </c>
      <c r="W3409" s="318" t="s">
        <v>13082</v>
      </c>
      <c r="X3409" s="35" t="s">
        <v>10100</v>
      </c>
      <c r="Y3409" s="11"/>
    </row>
    <row r="3410" spans="1:25" ht="88.5" customHeight="1" x14ac:dyDescent="0.2">
      <c r="A3410" s="350" t="s">
        <v>13014</v>
      </c>
      <c r="B3410" s="324" t="s">
        <v>9914</v>
      </c>
      <c r="C3410" s="21" t="s">
        <v>10095</v>
      </c>
      <c r="D3410" s="123" t="s">
        <v>11415</v>
      </c>
      <c r="E3410" s="17" t="s">
        <v>74</v>
      </c>
      <c r="F3410" s="212" t="s">
        <v>13055</v>
      </c>
      <c r="G3410" s="322" t="s">
        <v>11920</v>
      </c>
      <c r="H3410" s="313">
        <v>44735</v>
      </c>
      <c r="I3410" s="313">
        <v>45100</v>
      </c>
      <c r="J3410" s="314" t="str">
        <f ca="1">IF(Ugovori_OPULJP[[#This Row],[DATUM ZAVRŠETKA OPERACIJE]]&lt;TODAY(),"završen","u provedbi")</f>
        <v>u provedbi</v>
      </c>
      <c r="K3410" s="315" t="s">
        <v>8337</v>
      </c>
      <c r="L3410" s="315" t="s">
        <v>31</v>
      </c>
      <c r="M3410" s="42">
        <v>0.85</v>
      </c>
      <c r="N3410" s="102">
        <v>0.15</v>
      </c>
      <c r="O3410" s="316">
        <f>Ugovori_OPULJP[[#This Row],[Bespovratna sredstva - Ukupno (EU+Nac) HRK
= Ukupna ugovorena vrijednost bespovratnih sredstava]]*Ugovori_OPULJP[[#This Row],[EU STOPA SUFINANCIRANJA %
EU CO-FINANCING RATE %]]</f>
        <v>414781.18949999998</v>
      </c>
      <c r="P3410" s="316">
        <f>Ugovori_OPULJP[[#This Row],[Bespovratna sredstva - Ukupno (EU+Nac) HRK
= Ukupna ugovorena vrijednost bespovratnih sredstava]]*Ugovori_OPULJP[[#This Row],[STOPA NACIONALNOG SUFINANCIRANJA %]]</f>
        <v>73196.680500000002</v>
      </c>
      <c r="Q3410" s="317">
        <v>487977.87</v>
      </c>
      <c r="R3410" s="206">
        <v>0</v>
      </c>
      <c r="S3410" s="206">
        <v>0</v>
      </c>
      <c r="T3410" s="317">
        <f>Ugovori_OPULJP[[#This Row],[Bespovratna sredstva - Ukupno (EU+Nac) HRK
= Ukupna ugovorena vrijednost bespovratnih sredstava]]+Ugovori_OPULJP[[#This Row],[Javni doprinos korisnika - HRK]]+Ugovori_OPULJP[[#This Row],[Privatni doprinos korisnika - HRK]]</f>
        <v>487977.87</v>
      </c>
      <c r="U3410" s="17" t="s">
        <v>10098</v>
      </c>
      <c r="V3410" s="17" t="s">
        <v>710</v>
      </c>
      <c r="W3410" s="318" t="s">
        <v>13083</v>
      </c>
      <c r="X3410" s="35" t="s">
        <v>10100</v>
      </c>
      <c r="Y3410" s="11"/>
    </row>
    <row r="3411" spans="1:25" ht="88.5" customHeight="1" x14ac:dyDescent="0.2">
      <c r="A3411" s="347" t="s">
        <v>13094</v>
      </c>
      <c r="B3411" s="160" t="s">
        <v>9914</v>
      </c>
      <c r="C3411" s="21" t="s">
        <v>10095</v>
      </c>
      <c r="D3411" s="123" t="s">
        <v>11415</v>
      </c>
      <c r="E3411" s="17" t="s">
        <v>74</v>
      </c>
      <c r="F3411" s="212" t="s">
        <v>13095</v>
      </c>
      <c r="G3411" s="212" t="s">
        <v>13096</v>
      </c>
      <c r="H3411" s="313">
        <v>44740</v>
      </c>
      <c r="I3411" s="313">
        <v>45288</v>
      </c>
      <c r="J3411" s="314" t="str">
        <f ca="1">IF(Ugovori_OPULJP[[#This Row],[DATUM ZAVRŠETKA OPERACIJE]]&lt;TODAY(),"završen","u provedbi")</f>
        <v>u provedbi</v>
      </c>
      <c r="K3411" s="188" t="s">
        <v>128</v>
      </c>
      <c r="L3411" s="188" t="s">
        <v>128</v>
      </c>
      <c r="M3411" s="42">
        <v>0.85</v>
      </c>
      <c r="N3411" s="102">
        <v>0.15</v>
      </c>
      <c r="O3411" s="316">
        <f>Ugovori_OPULJP[[#This Row],[Bespovratna sredstva - Ukupno (EU+Nac) HRK
= Ukupna ugovorena vrijednost bespovratnih sredstava]]*Ugovori_OPULJP[[#This Row],[EU STOPA SUFINANCIRANJA %
EU CO-FINANCING RATE %]]</f>
        <v>372462.06949999998</v>
      </c>
      <c r="P3411" s="316">
        <f>Ugovori_OPULJP[[#This Row],[Bespovratna sredstva - Ukupno (EU+Nac) HRK
= Ukupna ugovorena vrijednost bespovratnih sredstava]]*Ugovori_OPULJP[[#This Row],[STOPA NACIONALNOG SUFINANCIRANJA %]]</f>
        <v>65728.6005</v>
      </c>
      <c r="Q3411" s="317">
        <v>438190.67</v>
      </c>
      <c r="R3411" s="316">
        <v>0</v>
      </c>
      <c r="S3411" s="316">
        <v>0</v>
      </c>
      <c r="T3411" s="317">
        <f>Ugovori_OPULJP[[#This Row],[Bespovratna sredstva - Ukupno (EU+Nac) HRK
= Ukupna ugovorena vrijednost bespovratnih sredstava]]+Ugovori_OPULJP[[#This Row],[Javni doprinos korisnika - HRK]]+Ugovori_OPULJP[[#This Row],[Privatni doprinos korisnika - HRK]]</f>
        <v>438190.67</v>
      </c>
      <c r="U3411" s="17" t="s">
        <v>10098</v>
      </c>
      <c r="V3411" s="17" t="s">
        <v>710</v>
      </c>
      <c r="W3411" s="124" t="s">
        <v>13097</v>
      </c>
      <c r="X3411" s="35" t="s">
        <v>10100</v>
      </c>
      <c r="Y3411" s="11"/>
    </row>
    <row r="3412" spans="1:25" ht="88.5" customHeight="1" x14ac:dyDescent="0.2">
      <c r="A3412" s="220" t="s">
        <v>11687</v>
      </c>
      <c r="B3412" s="122" t="s">
        <v>9914</v>
      </c>
      <c r="C3412" s="21" t="s">
        <v>10095</v>
      </c>
      <c r="D3412" s="123" t="s">
        <v>11415</v>
      </c>
      <c r="E3412" s="17" t="s">
        <v>74</v>
      </c>
      <c r="F3412" s="212" t="s">
        <v>11688</v>
      </c>
      <c r="G3412" s="212" t="s">
        <v>11689</v>
      </c>
      <c r="H3412" s="231">
        <v>44553</v>
      </c>
      <c r="I3412" s="231">
        <v>44918</v>
      </c>
      <c r="J3412" s="231" t="str">
        <f ca="1">IF(Ugovori_OPULJP[[#This Row],[DATUM ZAVRŠETKA OPERACIJE]]&lt;TODAY(),"završen","u provedbi")</f>
        <v>u provedbi</v>
      </c>
      <c r="K3412" s="188" t="s">
        <v>2905</v>
      </c>
      <c r="L3412" s="188" t="s">
        <v>31</v>
      </c>
      <c r="M3412" s="65" t="s">
        <v>3052</v>
      </c>
      <c r="N3412" s="102">
        <v>0.15</v>
      </c>
      <c r="O3412" s="206">
        <f>Ugovori_OPULJP[[#This Row],[Bespovratna sredstva - Ukupno (EU+Nac) HRK
= Ukupna ugovorena vrijednost bespovratnih sredstava]]*Ugovori_OPULJP[[#This Row],[EU STOPA SUFINANCIRANJA %
EU CO-FINANCING RATE %]]</f>
        <v>406800.73499999999</v>
      </c>
      <c r="P3412" s="206">
        <f>Ugovori_OPULJP[[#This Row],[Bespovratna sredstva - Ukupno (EU+Nac) HRK
= Ukupna ugovorena vrijednost bespovratnih sredstava]]*Ugovori_OPULJP[[#This Row],[STOPA NACIONALNOG SUFINANCIRANJA %]]</f>
        <v>71788.364999999991</v>
      </c>
      <c r="Q3412" s="189">
        <v>478589.1</v>
      </c>
      <c r="R3412" s="206">
        <v>0</v>
      </c>
      <c r="S3412" s="206">
        <v>0</v>
      </c>
      <c r="T3412" s="189">
        <f>Ugovori_OPULJP[[#This Row],[Bespovratna sredstva - Ukupno (EU+Nac) HRK
= Ukupna ugovorena vrijednost bespovratnih sredstava]]+Ugovori_OPULJP[[#This Row],[Javni doprinos korisnika - HRK]]+Ugovori_OPULJP[[#This Row],[Privatni doprinos korisnika - HRK]]</f>
        <v>478589.1</v>
      </c>
      <c r="U3412" s="44" t="s">
        <v>10098</v>
      </c>
      <c r="V3412" s="44" t="s">
        <v>710</v>
      </c>
      <c r="W3412" s="124" t="s">
        <v>11690</v>
      </c>
      <c r="X3412" s="35" t="s">
        <v>10100</v>
      </c>
      <c r="Y3412" s="11"/>
    </row>
    <row r="3413" spans="1:25" ht="88.5" customHeight="1" x14ac:dyDescent="0.2">
      <c r="A3413" s="220" t="s">
        <v>11691</v>
      </c>
      <c r="B3413" s="122" t="s">
        <v>9914</v>
      </c>
      <c r="C3413" s="21" t="s">
        <v>10095</v>
      </c>
      <c r="D3413" s="123" t="s">
        <v>11415</v>
      </c>
      <c r="E3413" s="17" t="s">
        <v>74</v>
      </c>
      <c r="F3413" s="212" t="s">
        <v>11415</v>
      </c>
      <c r="G3413" s="212" t="s">
        <v>11692</v>
      </c>
      <c r="H3413" s="231">
        <v>44553</v>
      </c>
      <c r="I3413" s="231">
        <v>45100</v>
      </c>
      <c r="J3413" s="231" t="str">
        <f ca="1">IF(Ugovori_OPULJP[[#This Row],[DATUM ZAVRŠETKA OPERACIJE]]&lt;TODAY(),"završen","u provedbi")</f>
        <v>u provedbi</v>
      </c>
      <c r="K3413" s="117" t="s">
        <v>30</v>
      </c>
      <c r="L3413" s="184" t="s">
        <v>153</v>
      </c>
      <c r="M3413" s="65" t="s">
        <v>3052</v>
      </c>
      <c r="N3413" s="102">
        <v>0.15</v>
      </c>
      <c r="O3413" s="206">
        <f>Ugovori_OPULJP[[#This Row],[Bespovratna sredstva - Ukupno (EU+Nac) HRK
= Ukupna ugovorena vrijednost bespovratnih sredstava]]*Ugovori_OPULJP[[#This Row],[EU STOPA SUFINANCIRANJA %
EU CO-FINANCING RATE %]]</f>
        <v>382744.19649999996</v>
      </c>
      <c r="P3413" s="206">
        <f>Ugovori_OPULJP[[#This Row],[Bespovratna sredstva - Ukupno (EU+Nac) HRK
= Ukupna ugovorena vrijednost bespovratnih sredstava]]*Ugovori_OPULJP[[#This Row],[STOPA NACIONALNOG SUFINANCIRANJA %]]</f>
        <v>67543.093499999988</v>
      </c>
      <c r="Q3413" s="189">
        <v>450287.29</v>
      </c>
      <c r="R3413" s="206">
        <v>0</v>
      </c>
      <c r="S3413" s="206">
        <v>0</v>
      </c>
      <c r="T3413" s="189">
        <f>Ugovori_OPULJP[[#This Row],[Bespovratna sredstva - Ukupno (EU+Nac) HRK
= Ukupna ugovorena vrijednost bespovratnih sredstava]]+Ugovori_OPULJP[[#This Row],[Javni doprinos korisnika - HRK]]+Ugovori_OPULJP[[#This Row],[Privatni doprinos korisnika - HRK]]</f>
        <v>450287.29</v>
      </c>
      <c r="U3413" s="44" t="s">
        <v>10098</v>
      </c>
      <c r="V3413" s="44" t="s">
        <v>710</v>
      </c>
      <c r="W3413" s="124" t="s">
        <v>11693</v>
      </c>
      <c r="X3413" s="35" t="s">
        <v>10100</v>
      </c>
      <c r="Y3413" s="11"/>
    </row>
    <row r="3414" spans="1:25" ht="88.5" customHeight="1" x14ac:dyDescent="0.2">
      <c r="A3414" s="222" t="s">
        <v>11694</v>
      </c>
      <c r="B3414" s="122" t="s">
        <v>9914</v>
      </c>
      <c r="C3414" s="21" t="s">
        <v>10095</v>
      </c>
      <c r="D3414" s="123" t="s">
        <v>11415</v>
      </c>
      <c r="E3414" s="17" t="s">
        <v>74</v>
      </c>
      <c r="F3414" s="212" t="s">
        <v>11695</v>
      </c>
      <c r="G3414" s="212" t="s">
        <v>11696</v>
      </c>
      <c r="H3414" s="231">
        <v>44558</v>
      </c>
      <c r="I3414" s="231">
        <v>45105</v>
      </c>
      <c r="J3414" s="231" t="str">
        <f ca="1">IF(Ugovori_OPULJP[[#This Row],[DATUM ZAVRŠETKA OPERACIJE]]&lt;TODAY(),"završen","u provedbi")</f>
        <v>u provedbi</v>
      </c>
      <c r="K3414" s="191" t="s">
        <v>198</v>
      </c>
      <c r="L3414" s="184" t="s">
        <v>153</v>
      </c>
      <c r="M3414" s="65" t="s">
        <v>3052</v>
      </c>
      <c r="N3414" s="102">
        <v>0.15</v>
      </c>
      <c r="O3414" s="206">
        <f>Ugovori_OPULJP[[#This Row],[Bespovratna sredstva - Ukupno (EU+Nac) HRK
= Ukupna ugovorena vrijednost bespovratnih sredstava]]*Ugovori_OPULJP[[#This Row],[EU STOPA SUFINANCIRANJA %
EU CO-FINANCING RATE %]]</f>
        <v>424768.8</v>
      </c>
      <c r="P3414" s="206">
        <f>Ugovori_OPULJP[[#This Row],[Bespovratna sredstva - Ukupno (EU+Nac) HRK
= Ukupna ugovorena vrijednost bespovratnih sredstava]]*Ugovori_OPULJP[[#This Row],[STOPA NACIONALNOG SUFINANCIRANJA %]]</f>
        <v>74959.199999999997</v>
      </c>
      <c r="Q3414" s="189">
        <v>499728</v>
      </c>
      <c r="R3414" s="206">
        <v>0</v>
      </c>
      <c r="S3414" s="206">
        <v>0</v>
      </c>
      <c r="T3414" s="189">
        <f>Ugovori_OPULJP[[#This Row],[Bespovratna sredstva - Ukupno (EU+Nac) HRK
= Ukupna ugovorena vrijednost bespovratnih sredstava]]+Ugovori_OPULJP[[#This Row],[Javni doprinos korisnika - HRK]]+Ugovori_OPULJP[[#This Row],[Privatni doprinos korisnika - HRK]]</f>
        <v>499728</v>
      </c>
      <c r="U3414" s="44" t="s">
        <v>10098</v>
      </c>
      <c r="V3414" s="44" t="s">
        <v>710</v>
      </c>
      <c r="W3414" s="124" t="s">
        <v>11697</v>
      </c>
      <c r="X3414" s="31" t="s">
        <v>10100</v>
      </c>
      <c r="Y3414" s="11"/>
    </row>
    <row r="3415" spans="1:25" ht="88.5" customHeight="1" x14ac:dyDescent="0.2">
      <c r="A3415" s="222" t="s">
        <v>12187</v>
      </c>
      <c r="B3415" s="122" t="s">
        <v>9914</v>
      </c>
      <c r="C3415" s="21" t="s">
        <v>10095</v>
      </c>
      <c r="D3415" s="123" t="s">
        <v>11415</v>
      </c>
      <c r="E3415" s="17" t="s">
        <v>74</v>
      </c>
      <c r="F3415" s="212" t="s">
        <v>12198</v>
      </c>
      <c r="G3415" s="212" t="s">
        <v>12205</v>
      </c>
      <c r="H3415" s="231">
        <v>44621</v>
      </c>
      <c r="I3415" s="231">
        <v>45078</v>
      </c>
      <c r="J3415" s="237" t="str">
        <f ca="1">IF(Ugovori_OPULJP[[#This Row],[DATUM ZAVRŠETKA OPERACIJE]]&lt;TODAY(),"završen","u provedbi")</f>
        <v>u provedbi</v>
      </c>
      <c r="K3415" s="191" t="s">
        <v>12219</v>
      </c>
      <c r="L3415" s="191" t="s">
        <v>320</v>
      </c>
      <c r="M3415" s="42">
        <v>0.85</v>
      </c>
      <c r="N3415" s="102">
        <v>0.15</v>
      </c>
      <c r="O3415" s="206">
        <f>Ugovori_OPULJP[[#This Row],[Bespovratna sredstva - Ukupno (EU+Nac) HRK
= Ukupna ugovorena vrijednost bespovratnih sredstava]]*Ugovori_OPULJP[[#This Row],[EU STOPA SUFINANCIRANJA %
EU CO-FINANCING RATE %]]</f>
        <v>409591.81199999998</v>
      </c>
      <c r="P3415" s="206">
        <f>Ugovori_OPULJP[[#This Row],[Bespovratna sredstva - Ukupno (EU+Nac) HRK
= Ukupna ugovorena vrijednost bespovratnih sredstava]]*Ugovori_OPULJP[[#This Row],[STOPA NACIONALNOG SUFINANCIRANJA %]]</f>
        <v>72280.907999999996</v>
      </c>
      <c r="Q3415" s="189">
        <v>481872.72</v>
      </c>
      <c r="R3415" s="206">
        <v>0</v>
      </c>
      <c r="S3415" s="206">
        <v>0</v>
      </c>
      <c r="T3415" s="189">
        <f>Ugovori_OPULJP[[#This Row],[Bespovratna sredstva - Ukupno (EU+Nac) HRK
= Ukupna ugovorena vrijednost bespovratnih sredstava]]+Ugovori_OPULJP[[#This Row],[Javni doprinos korisnika - HRK]]+Ugovori_OPULJP[[#This Row],[Privatni doprinos korisnika - HRK]]</f>
        <v>481872.72</v>
      </c>
      <c r="U3415" s="17" t="s">
        <v>10098</v>
      </c>
      <c r="V3415" s="17" t="s">
        <v>710</v>
      </c>
      <c r="W3415" s="124" t="s">
        <v>12214</v>
      </c>
      <c r="X3415" s="35" t="s">
        <v>10100</v>
      </c>
      <c r="Y3415" s="11"/>
    </row>
    <row r="3416" spans="1:25" ht="88.5" customHeight="1" x14ac:dyDescent="0.2">
      <c r="A3416" s="222" t="s">
        <v>12067</v>
      </c>
      <c r="B3416" s="122" t="s">
        <v>9914</v>
      </c>
      <c r="C3416" s="21" t="s">
        <v>10095</v>
      </c>
      <c r="D3416" s="123" t="s">
        <v>11415</v>
      </c>
      <c r="E3416" s="17" t="s">
        <v>74</v>
      </c>
      <c r="F3416" s="212" t="s">
        <v>12117</v>
      </c>
      <c r="G3416" s="212" t="s">
        <v>12118</v>
      </c>
      <c r="H3416" s="232">
        <v>44608</v>
      </c>
      <c r="I3416" s="232">
        <v>44973</v>
      </c>
      <c r="J3416" s="238" t="str">
        <f ca="1">IF(Ugovori_OPULJP[[#This Row],[DATUM ZAVRŠETKA OPERACIJE]]&lt;TODAY(),"završen","u provedbi")</f>
        <v>u provedbi</v>
      </c>
      <c r="K3416" s="241" t="s">
        <v>9599</v>
      </c>
      <c r="L3416" s="241" t="s">
        <v>31</v>
      </c>
      <c r="M3416" s="79">
        <v>0.85</v>
      </c>
      <c r="N3416" s="145">
        <v>0.15</v>
      </c>
      <c r="O3416" s="247">
        <f>Ugovori_OPULJP[[#This Row],[Bespovratna sredstva - Ukupno (EU+Nac) HRK
= Ukupna ugovorena vrijednost bespovratnih sredstava]]*Ugovori_OPULJP[[#This Row],[EU STOPA SUFINANCIRANJA %
EU CO-FINANCING RATE %]]</f>
        <v>408977.3725</v>
      </c>
      <c r="P3416" s="247">
        <f>Ugovori_OPULJP[[#This Row],[Bespovratna sredstva - Ukupno (EU+Nac) HRK
= Ukupna ugovorena vrijednost bespovratnih sredstava]]*Ugovori_OPULJP[[#This Row],[STOPA NACIONALNOG SUFINANCIRANJA %]]</f>
        <v>72172.477499999994</v>
      </c>
      <c r="Q3416" s="247">
        <v>481149.85</v>
      </c>
      <c r="R3416" s="206">
        <v>0</v>
      </c>
      <c r="S3416" s="206">
        <v>0</v>
      </c>
      <c r="T3416" s="253">
        <f>Ugovori_OPULJP[[#This Row],[Bespovratna sredstva - Ukupno (EU+Nac) HRK
= Ukupna ugovorena vrijednost bespovratnih sredstava]]+Ugovori_OPULJP[[#This Row],[Javni doprinos korisnika - HRK]]+Ugovori_OPULJP[[#This Row],[Privatni doprinos korisnika - HRK]]</f>
        <v>481149.85</v>
      </c>
      <c r="U3416" s="44" t="s">
        <v>10098</v>
      </c>
      <c r="V3416" s="44" t="s">
        <v>710</v>
      </c>
      <c r="W3416" s="151" t="s">
        <v>12090</v>
      </c>
      <c r="X3416" s="31" t="s">
        <v>10100</v>
      </c>
      <c r="Y3416" s="11"/>
    </row>
    <row r="3417" spans="1:25" ht="88.5" customHeight="1" x14ac:dyDescent="0.2">
      <c r="A3417" s="347" t="s">
        <v>13101</v>
      </c>
      <c r="B3417" s="160" t="s">
        <v>9914</v>
      </c>
      <c r="C3417" s="21" t="s">
        <v>10095</v>
      </c>
      <c r="D3417" s="123" t="s">
        <v>11415</v>
      </c>
      <c r="E3417" s="17" t="s">
        <v>74</v>
      </c>
      <c r="F3417" s="212" t="s">
        <v>13105</v>
      </c>
      <c r="G3417" s="212" t="s">
        <v>3507</v>
      </c>
      <c r="H3417" s="313">
        <v>44742</v>
      </c>
      <c r="I3417" s="313">
        <v>45290</v>
      </c>
      <c r="J3417" s="314" t="str">
        <f ca="1">IF(Ugovori_OPULJP[[#This Row],[DATUM ZAVRŠETKA OPERACIJE]]&lt;TODAY(),"završen","u provedbi")</f>
        <v>u provedbi</v>
      </c>
      <c r="K3417" s="188" t="s">
        <v>97</v>
      </c>
      <c r="L3417" s="188" t="s">
        <v>97</v>
      </c>
      <c r="M3417" s="42">
        <v>0.85</v>
      </c>
      <c r="N3417" s="102">
        <v>0.15</v>
      </c>
      <c r="O3417" s="316">
        <f>Ugovori_OPULJP[[#This Row],[Bespovratna sredstva - Ukupno (EU+Nac) HRK
= Ukupna ugovorena vrijednost bespovratnih sredstava]]*Ugovori_OPULJP[[#This Row],[EU STOPA SUFINANCIRANJA %
EU CO-FINANCING RATE %]]</f>
        <v>398814.75550000003</v>
      </c>
      <c r="P3417" s="316">
        <f>Ugovori_OPULJP[[#This Row],[Bespovratna sredstva - Ukupno (EU+Nac) HRK
= Ukupna ugovorena vrijednost bespovratnih sredstava]]*Ugovori_OPULJP[[#This Row],[STOPA NACIONALNOG SUFINANCIRANJA %]]</f>
        <v>70379.074500000002</v>
      </c>
      <c r="Q3417" s="317">
        <v>469193.83</v>
      </c>
      <c r="R3417" s="316">
        <v>0</v>
      </c>
      <c r="S3417" s="316">
        <v>0</v>
      </c>
      <c r="T3417" s="317">
        <f>Ugovori_OPULJP[[#This Row],[Bespovratna sredstva - Ukupno (EU+Nac) HRK
= Ukupna ugovorena vrijednost bespovratnih sredstava]]+Ugovori_OPULJP[[#This Row],[Javni doprinos korisnika - HRK]]+Ugovori_OPULJP[[#This Row],[Privatni doprinos korisnika - HRK]]</f>
        <v>469193.83</v>
      </c>
      <c r="U3417" s="17" t="s">
        <v>10098</v>
      </c>
      <c r="V3417" s="17" t="s">
        <v>710</v>
      </c>
      <c r="W3417" s="124" t="s">
        <v>13111</v>
      </c>
      <c r="X3417" s="35" t="s">
        <v>10100</v>
      </c>
      <c r="Y3417" s="11"/>
    </row>
    <row r="3418" spans="1:25" ht="88.5" customHeight="1" x14ac:dyDescent="0.2">
      <c r="A3418" s="222" t="s">
        <v>11698</v>
      </c>
      <c r="B3418" s="122" t="s">
        <v>9914</v>
      </c>
      <c r="C3418" s="21" t="s">
        <v>10095</v>
      </c>
      <c r="D3418" s="123" t="s">
        <v>11415</v>
      </c>
      <c r="E3418" s="17" t="s">
        <v>74</v>
      </c>
      <c r="F3418" s="212" t="s">
        <v>2563</v>
      </c>
      <c r="G3418" s="212" t="s">
        <v>11699</v>
      </c>
      <c r="H3418" s="231">
        <v>44560</v>
      </c>
      <c r="I3418" s="231">
        <v>44925</v>
      </c>
      <c r="J3418" s="231" t="str">
        <f ca="1">IF(Ugovori_OPULJP[[#This Row],[DATUM ZAVRŠETKA OPERACIJE]]&lt;TODAY(),"završen","u provedbi")</f>
        <v>u provedbi</v>
      </c>
      <c r="K3418" s="191" t="s">
        <v>209</v>
      </c>
      <c r="L3418" s="121" t="s">
        <v>209</v>
      </c>
      <c r="M3418" s="65" t="s">
        <v>3052</v>
      </c>
      <c r="N3418" s="102">
        <v>0.15</v>
      </c>
      <c r="O3418" s="206">
        <f>Ugovori_OPULJP[[#This Row],[Bespovratna sredstva - Ukupno (EU+Nac) HRK
= Ukupna ugovorena vrijednost bespovratnih sredstava]]*Ugovori_OPULJP[[#This Row],[EU STOPA SUFINANCIRANJA %
EU CO-FINANCING RATE %]]</f>
        <v>342392.75</v>
      </c>
      <c r="P3418" s="206">
        <f>Ugovori_OPULJP[[#This Row],[Bespovratna sredstva - Ukupno (EU+Nac) HRK
= Ukupna ugovorena vrijednost bespovratnih sredstava]]*Ugovori_OPULJP[[#This Row],[STOPA NACIONALNOG SUFINANCIRANJA %]]</f>
        <v>60422.25</v>
      </c>
      <c r="Q3418" s="189">
        <v>402815</v>
      </c>
      <c r="R3418" s="206">
        <v>0</v>
      </c>
      <c r="S3418" s="206">
        <v>0</v>
      </c>
      <c r="T3418" s="189">
        <f>Ugovori_OPULJP[[#This Row],[Bespovratna sredstva - Ukupno (EU+Nac) HRK
= Ukupna ugovorena vrijednost bespovratnih sredstava]]+Ugovori_OPULJP[[#This Row],[Javni doprinos korisnika - HRK]]+Ugovori_OPULJP[[#This Row],[Privatni doprinos korisnika - HRK]]</f>
        <v>402815</v>
      </c>
      <c r="U3418" s="44" t="s">
        <v>10098</v>
      </c>
      <c r="V3418" s="44" t="s">
        <v>710</v>
      </c>
      <c r="W3418" s="124" t="s">
        <v>11700</v>
      </c>
      <c r="X3418" s="31" t="s">
        <v>10100</v>
      </c>
      <c r="Y3418" s="11"/>
    </row>
    <row r="3419" spans="1:25" ht="88.5" customHeight="1" x14ac:dyDescent="0.2">
      <c r="A3419" s="222" t="s">
        <v>12068</v>
      </c>
      <c r="B3419" s="122" t="s">
        <v>9914</v>
      </c>
      <c r="C3419" s="21" t="s">
        <v>10095</v>
      </c>
      <c r="D3419" s="123" t="s">
        <v>11415</v>
      </c>
      <c r="E3419" s="17" t="s">
        <v>74</v>
      </c>
      <c r="F3419" s="212" t="s">
        <v>12119</v>
      </c>
      <c r="G3419" s="212" t="s">
        <v>11929</v>
      </c>
      <c r="H3419" s="232">
        <v>44608</v>
      </c>
      <c r="I3419" s="232">
        <v>44973</v>
      </c>
      <c r="J3419" s="238" t="str">
        <f ca="1">IF(Ugovori_OPULJP[[#This Row],[DATUM ZAVRŠETKA OPERACIJE]]&lt;TODAY(),"završen","u provedbi")</f>
        <v>u provedbi</v>
      </c>
      <c r="K3419" s="241" t="s">
        <v>8389</v>
      </c>
      <c r="L3419" s="241" t="s">
        <v>31</v>
      </c>
      <c r="M3419" s="79">
        <v>0.85</v>
      </c>
      <c r="N3419" s="145">
        <v>0.15</v>
      </c>
      <c r="O3419" s="247">
        <f>Ugovori_OPULJP[[#This Row],[Bespovratna sredstva - Ukupno (EU+Nac) HRK
= Ukupna ugovorena vrijednost bespovratnih sredstava]]*Ugovori_OPULJP[[#This Row],[EU STOPA SUFINANCIRANJA %
EU CO-FINANCING RATE %]]</f>
        <v>418599.73800000001</v>
      </c>
      <c r="P3419" s="247">
        <f>Ugovori_OPULJP[[#This Row],[Bespovratna sredstva - Ukupno (EU+Nac) HRK
= Ukupna ugovorena vrijednost bespovratnih sredstava]]*Ugovori_OPULJP[[#This Row],[STOPA NACIONALNOG SUFINANCIRANJA %]]</f>
        <v>73870.542000000001</v>
      </c>
      <c r="Q3419" s="253">
        <v>492470.28</v>
      </c>
      <c r="R3419" s="206">
        <v>0</v>
      </c>
      <c r="S3419" s="206">
        <v>0</v>
      </c>
      <c r="T3419" s="253">
        <f>Ugovori_OPULJP[[#This Row],[Bespovratna sredstva - Ukupno (EU+Nac) HRK
= Ukupna ugovorena vrijednost bespovratnih sredstava]]+Ugovori_OPULJP[[#This Row],[Javni doprinos korisnika - HRK]]+Ugovori_OPULJP[[#This Row],[Privatni doprinos korisnika - HRK]]</f>
        <v>492470.28</v>
      </c>
      <c r="U3419" s="44" t="s">
        <v>10098</v>
      </c>
      <c r="V3419" s="44" t="s">
        <v>710</v>
      </c>
      <c r="W3419" s="151" t="s">
        <v>12091</v>
      </c>
      <c r="X3419" s="31" t="s">
        <v>10100</v>
      </c>
      <c r="Y3419" s="11"/>
    </row>
    <row r="3420" spans="1:25" ht="88.5" customHeight="1" x14ac:dyDescent="0.2">
      <c r="A3420" s="222" t="s">
        <v>12069</v>
      </c>
      <c r="B3420" s="122" t="s">
        <v>9914</v>
      </c>
      <c r="C3420" s="21" t="s">
        <v>10095</v>
      </c>
      <c r="D3420" s="123" t="s">
        <v>11415</v>
      </c>
      <c r="E3420" s="17" t="s">
        <v>74</v>
      </c>
      <c r="F3420" s="212" t="s">
        <v>12120</v>
      </c>
      <c r="G3420" s="212" t="s">
        <v>12121</v>
      </c>
      <c r="H3420" s="232">
        <v>44608</v>
      </c>
      <c r="I3420" s="232">
        <v>45032</v>
      </c>
      <c r="J3420" s="238" t="str">
        <f ca="1">IF(Ugovori_OPULJP[[#This Row],[DATUM ZAVRŠETKA OPERACIJE]]&lt;TODAY(),"završen","u provedbi")</f>
        <v>u provedbi</v>
      </c>
      <c r="K3420" s="127" t="s">
        <v>411</v>
      </c>
      <c r="L3420" s="241" t="s">
        <v>97</v>
      </c>
      <c r="M3420" s="79">
        <v>0.85</v>
      </c>
      <c r="N3420" s="145">
        <v>0.15</v>
      </c>
      <c r="O3420" s="247">
        <f>Ugovori_OPULJP[[#This Row],[Bespovratna sredstva - Ukupno (EU+Nac) HRK
= Ukupna ugovorena vrijednost bespovratnih sredstava]]*Ugovori_OPULJP[[#This Row],[EU STOPA SUFINANCIRANJA %
EU CO-FINANCING RATE %]]</f>
        <v>421430</v>
      </c>
      <c r="P3420" s="247">
        <f>Ugovori_OPULJP[[#This Row],[Bespovratna sredstva - Ukupno (EU+Nac) HRK
= Ukupna ugovorena vrijednost bespovratnih sredstava]]*Ugovori_OPULJP[[#This Row],[STOPA NACIONALNOG SUFINANCIRANJA %]]</f>
        <v>74370</v>
      </c>
      <c r="Q3420" s="253">
        <v>495800</v>
      </c>
      <c r="R3420" s="206">
        <v>0</v>
      </c>
      <c r="S3420" s="206">
        <v>0</v>
      </c>
      <c r="T3420" s="253">
        <f>Ugovori_OPULJP[[#This Row],[Bespovratna sredstva - Ukupno (EU+Nac) HRK
= Ukupna ugovorena vrijednost bespovratnih sredstava]]+Ugovori_OPULJP[[#This Row],[Javni doprinos korisnika - HRK]]+Ugovori_OPULJP[[#This Row],[Privatni doprinos korisnika - HRK]]</f>
        <v>495800</v>
      </c>
      <c r="U3420" s="44" t="s">
        <v>10098</v>
      </c>
      <c r="V3420" s="44" t="s">
        <v>710</v>
      </c>
      <c r="W3420" s="151" t="s">
        <v>12092</v>
      </c>
      <c r="X3420" s="31" t="s">
        <v>10100</v>
      </c>
      <c r="Y3420" s="11"/>
    </row>
    <row r="3421" spans="1:25" ht="88.5" customHeight="1" x14ac:dyDescent="0.2">
      <c r="A3421" s="222" t="s">
        <v>12070</v>
      </c>
      <c r="B3421" s="122" t="s">
        <v>9914</v>
      </c>
      <c r="C3421" s="21" t="s">
        <v>10095</v>
      </c>
      <c r="D3421" s="123" t="s">
        <v>11415</v>
      </c>
      <c r="E3421" s="17" t="s">
        <v>74</v>
      </c>
      <c r="F3421" s="212" t="s">
        <v>12122</v>
      </c>
      <c r="G3421" s="212" t="s">
        <v>12123</v>
      </c>
      <c r="H3421" s="232">
        <v>44608</v>
      </c>
      <c r="I3421" s="232">
        <v>45154</v>
      </c>
      <c r="J3421" s="238" t="str">
        <f ca="1">IF(Ugovori_OPULJP[[#This Row],[DATUM ZAVRŠETKA OPERACIJE]]&lt;TODAY(),"završen","u provedbi")</f>
        <v>u provedbi</v>
      </c>
      <c r="K3421" s="241" t="s">
        <v>10349</v>
      </c>
      <c r="L3421" s="241" t="s">
        <v>31</v>
      </c>
      <c r="M3421" s="79">
        <v>0.85</v>
      </c>
      <c r="N3421" s="145">
        <v>0.15</v>
      </c>
      <c r="O3421" s="247">
        <f>Ugovori_OPULJP[[#This Row],[Bespovratna sredstva - Ukupno (EU+Nac) HRK
= Ukupna ugovorena vrijednost bespovratnih sredstava]]*Ugovori_OPULJP[[#This Row],[EU STOPA SUFINANCIRANJA %
EU CO-FINANCING RATE %]]</f>
        <v>421729.99049999996</v>
      </c>
      <c r="P3421" s="247">
        <f>Ugovori_OPULJP[[#This Row],[Bespovratna sredstva - Ukupno (EU+Nac) HRK
= Ukupna ugovorena vrijednost bespovratnih sredstava]]*Ugovori_OPULJP[[#This Row],[STOPA NACIONALNOG SUFINANCIRANJA %]]</f>
        <v>74422.939499999993</v>
      </c>
      <c r="Q3421" s="253">
        <v>496152.93</v>
      </c>
      <c r="R3421" s="206">
        <v>0</v>
      </c>
      <c r="S3421" s="206">
        <v>0</v>
      </c>
      <c r="T3421" s="253">
        <f>Ugovori_OPULJP[[#This Row],[Bespovratna sredstva - Ukupno (EU+Nac) HRK
= Ukupna ugovorena vrijednost bespovratnih sredstava]]+Ugovori_OPULJP[[#This Row],[Javni doprinos korisnika - HRK]]+Ugovori_OPULJP[[#This Row],[Privatni doprinos korisnika - HRK]]</f>
        <v>496152.93</v>
      </c>
      <c r="U3421" s="44" t="s">
        <v>10098</v>
      </c>
      <c r="V3421" s="44" t="s">
        <v>710</v>
      </c>
      <c r="W3421" s="151" t="s">
        <v>12093</v>
      </c>
      <c r="X3421" s="31" t="s">
        <v>10100</v>
      </c>
      <c r="Y3421" s="11"/>
    </row>
    <row r="3422" spans="1:25" ht="88.5" customHeight="1" x14ac:dyDescent="0.2">
      <c r="A3422" s="222" t="s">
        <v>12150</v>
      </c>
      <c r="B3422" s="122" t="s">
        <v>9914</v>
      </c>
      <c r="C3422" s="226" t="s">
        <v>10095</v>
      </c>
      <c r="D3422" s="292" t="s">
        <v>11415</v>
      </c>
      <c r="E3422" s="183" t="s">
        <v>74</v>
      </c>
      <c r="F3422" s="212" t="s">
        <v>12153</v>
      </c>
      <c r="G3422" s="212" t="s">
        <v>12156</v>
      </c>
      <c r="H3422" s="231">
        <v>44608</v>
      </c>
      <c r="I3422" s="231">
        <v>44973</v>
      </c>
      <c r="J3422" s="237" t="str">
        <f ca="1">IF(Ugovori_OPULJP[[#This Row],[DATUM ZAVRŠETKA OPERACIJE]]&lt;TODAY(),"završen","u provedbi")</f>
        <v>u provedbi</v>
      </c>
      <c r="K3422" s="191" t="s">
        <v>209</v>
      </c>
      <c r="L3422" s="191" t="s">
        <v>209</v>
      </c>
      <c r="M3422" s="243">
        <v>0.85</v>
      </c>
      <c r="N3422" s="102">
        <v>0.15</v>
      </c>
      <c r="O3422" s="206">
        <f>Ugovori_OPULJP[[#This Row],[Bespovratna sredstva - Ukupno (EU+Nac) HRK
= Ukupna ugovorena vrijednost bespovratnih sredstava]]*Ugovori_OPULJP[[#This Row],[EU STOPA SUFINANCIRANJA %
EU CO-FINANCING RATE %]]</f>
        <v>381378.663</v>
      </c>
      <c r="P3422" s="206">
        <f>Ugovori_OPULJP[[#This Row],[Bespovratna sredstva - Ukupno (EU+Nac) HRK
= Ukupna ugovorena vrijednost bespovratnih sredstava]]*Ugovori_OPULJP[[#This Row],[STOPA NACIONALNOG SUFINANCIRANJA %]]</f>
        <v>67302.116999999998</v>
      </c>
      <c r="Q3422" s="189">
        <v>448680.78</v>
      </c>
      <c r="R3422" s="206">
        <v>0</v>
      </c>
      <c r="S3422" s="206">
        <v>0</v>
      </c>
      <c r="T3422" s="189">
        <f>Ugovori_OPULJP[[#This Row],[Bespovratna sredstva - Ukupno (EU+Nac) HRK
= Ukupna ugovorena vrijednost bespovratnih sredstava]]+Ugovori_OPULJP[[#This Row],[Javni doprinos korisnika - HRK]]+Ugovori_OPULJP[[#This Row],[Privatni doprinos korisnika - HRK]]</f>
        <v>448680.78</v>
      </c>
      <c r="U3422" s="44" t="s">
        <v>10098</v>
      </c>
      <c r="V3422" s="44" t="s">
        <v>710</v>
      </c>
      <c r="W3422" s="124" t="s">
        <v>12158</v>
      </c>
      <c r="X3422" s="35" t="s">
        <v>10100</v>
      </c>
      <c r="Y3422" s="11"/>
    </row>
    <row r="3423" spans="1:25" ht="88.5" customHeight="1" x14ac:dyDescent="0.2">
      <c r="A3423" s="222" t="s">
        <v>12151</v>
      </c>
      <c r="B3423" s="122" t="s">
        <v>9914</v>
      </c>
      <c r="C3423" s="226" t="s">
        <v>10095</v>
      </c>
      <c r="D3423" s="292" t="s">
        <v>11415</v>
      </c>
      <c r="E3423" s="183" t="s">
        <v>74</v>
      </c>
      <c r="F3423" s="212" t="s">
        <v>12154</v>
      </c>
      <c r="G3423" s="212" t="s">
        <v>12157</v>
      </c>
      <c r="H3423" s="231">
        <v>44608</v>
      </c>
      <c r="I3423" s="231">
        <v>45032</v>
      </c>
      <c r="J3423" s="237" t="str">
        <f ca="1">IF(Ugovori_OPULJP[[#This Row],[DATUM ZAVRŠETKA OPERACIJE]]&lt;TODAY(),"završen","u provedbi")</f>
        <v>u provedbi</v>
      </c>
      <c r="K3423" s="191" t="s">
        <v>402</v>
      </c>
      <c r="L3423" s="191" t="s">
        <v>402</v>
      </c>
      <c r="M3423" s="243">
        <v>0.85</v>
      </c>
      <c r="N3423" s="102">
        <v>0.15</v>
      </c>
      <c r="O3423" s="206">
        <f>Ugovori_OPULJP[[#This Row],[Bespovratna sredstva - Ukupno (EU+Nac) HRK
= Ukupna ugovorena vrijednost bespovratnih sredstava]]*Ugovori_OPULJP[[#This Row],[EU STOPA SUFINANCIRANJA %
EU CO-FINANCING RATE %]]</f>
        <v>397222.68</v>
      </c>
      <c r="P3423" s="206">
        <f>Ugovori_OPULJP[[#This Row],[Bespovratna sredstva - Ukupno (EU+Nac) HRK
= Ukupna ugovorena vrijednost bespovratnih sredstava]]*Ugovori_OPULJP[[#This Row],[STOPA NACIONALNOG SUFINANCIRANJA %]]</f>
        <v>70098.12</v>
      </c>
      <c r="Q3423" s="189">
        <v>467320.8</v>
      </c>
      <c r="R3423" s="206">
        <v>0</v>
      </c>
      <c r="S3423" s="206">
        <v>0</v>
      </c>
      <c r="T3423" s="189">
        <f>Ugovori_OPULJP[[#This Row],[Bespovratna sredstva - Ukupno (EU+Nac) HRK
= Ukupna ugovorena vrijednost bespovratnih sredstava]]+Ugovori_OPULJP[[#This Row],[Javni doprinos korisnika - HRK]]+Ugovori_OPULJP[[#This Row],[Privatni doprinos korisnika - HRK]]</f>
        <v>467320.8</v>
      </c>
      <c r="U3423" s="44" t="s">
        <v>10098</v>
      </c>
      <c r="V3423" s="44" t="s">
        <v>710</v>
      </c>
      <c r="W3423" s="124" t="s">
        <v>12159</v>
      </c>
      <c r="X3423" s="35" t="s">
        <v>10100</v>
      </c>
      <c r="Y3423" s="11"/>
    </row>
    <row r="3424" spans="1:25" ht="88.5" customHeight="1" x14ac:dyDescent="0.2">
      <c r="A3424" s="222" t="s">
        <v>12071</v>
      </c>
      <c r="B3424" s="122" t="s">
        <v>9914</v>
      </c>
      <c r="C3424" s="226" t="s">
        <v>10095</v>
      </c>
      <c r="D3424" s="292" t="s">
        <v>11415</v>
      </c>
      <c r="E3424" s="183" t="s">
        <v>74</v>
      </c>
      <c r="F3424" s="212" t="s">
        <v>12124</v>
      </c>
      <c r="G3424" s="212" t="s">
        <v>12125</v>
      </c>
      <c r="H3424" s="232">
        <v>44608</v>
      </c>
      <c r="I3424" s="232">
        <v>45032</v>
      </c>
      <c r="J3424" s="238" t="str">
        <f ca="1">IF(Ugovori_OPULJP[[#This Row],[DATUM ZAVRŠETKA OPERACIJE]]&lt;TODAY(),"završen","u provedbi")</f>
        <v>u provedbi</v>
      </c>
      <c r="K3424" s="241" t="s">
        <v>97</v>
      </c>
      <c r="L3424" s="191" t="s">
        <v>97</v>
      </c>
      <c r="M3424" s="303">
        <v>0.85</v>
      </c>
      <c r="N3424" s="145">
        <v>0.15</v>
      </c>
      <c r="O3424" s="247">
        <f>Ugovori_OPULJP[[#This Row],[Bespovratna sredstva - Ukupno (EU+Nac) HRK
= Ukupna ugovorena vrijednost bespovratnih sredstava]]*Ugovori_OPULJP[[#This Row],[EU STOPA SUFINANCIRANJA %
EU CO-FINANCING RATE %]]</f>
        <v>346997.28499999997</v>
      </c>
      <c r="P3424" s="247">
        <f>Ugovori_OPULJP[[#This Row],[Bespovratna sredstva - Ukupno (EU+Nac) HRK
= Ukupna ugovorena vrijednost bespovratnih sredstava]]*Ugovori_OPULJP[[#This Row],[STOPA NACIONALNOG SUFINANCIRANJA %]]</f>
        <v>61234.814999999995</v>
      </c>
      <c r="Q3424" s="253">
        <v>408232.1</v>
      </c>
      <c r="R3424" s="206">
        <v>0</v>
      </c>
      <c r="S3424" s="206">
        <v>0</v>
      </c>
      <c r="T3424" s="253">
        <f>Ugovori_OPULJP[[#This Row],[Bespovratna sredstva - Ukupno (EU+Nac) HRK
= Ukupna ugovorena vrijednost bespovratnih sredstava]]+Ugovori_OPULJP[[#This Row],[Javni doprinos korisnika - HRK]]+Ugovori_OPULJP[[#This Row],[Privatni doprinos korisnika - HRK]]</f>
        <v>408232.1</v>
      </c>
      <c r="U3424" s="44" t="s">
        <v>10098</v>
      </c>
      <c r="V3424" s="44" t="s">
        <v>710</v>
      </c>
      <c r="W3424" s="151" t="s">
        <v>12094</v>
      </c>
      <c r="X3424" s="31" t="s">
        <v>10100</v>
      </c>
      <c r="Y3424" s="11"/>
    </row>
    <row r="3425" spans="1:25" ht="88.5" customHeight="1" x14ac:dyDescent="0.2">
      <c r="A3425" s="221" t="s">
        <v>12258</v>
      </c>
      <c r="B3425" s="160" t="s">
        <v>9914</v>
      </c>
      <c r="C3425" s="226" t="s">
        <v>10095</v>
      </c>
      <c r="D3425" s="292" t="s">
        <v>11415</v>
      </c>
      <c r="E3425" s="183" t="s">
        <v>74</v>
      </c>
      <c r="F3425" s="212" t="s">
        <v>12296</v>
      </c>
      <c r="G3425" s="212" t="s">
        <v>12315</v>
      </c>
      <c r="H3425" s="229">
        <v>44641</v>
      </c>
      <c r="I3425" s="229">
        <v>45190</v>
      </c>
      <c r="J3425" s="235" t="str">
        <f ca="1">IF(Ugovori_OPULJP[[#This Row],[DATUM ZAVRŠETKA OPERACIJE]]&lt;TODAY(),"završen","u provedbi")</f>
        <v>u provedbi</v>
      </c>
      <c r="K3425" s="188" t="s">
        <v>209</v>
      </c>
      <c r="L3425" s="191" t="s">
        <v>209</v>
      </c>
      <c r="M3425" s="243">
        <v>0.85</v>
      </c>
      <c r="N3425" s="102">
        <v>0.15</v>
      </c>
      <c r="O3425" s="245">
        <f>Ugovori_OPULJP[[#This Row],[Bespovratna sredstva - Ukupno (EU+Nac) HRK
= Ukupna ugovorena vrijednost bespovratnih sredstava]]*Ugovori_OPULJP[[#This Row],[EU STOPA SUFINANCIRANJA %
EU CO-FINANCING RATE %]]</f>
        <v>343984.99549999996</v>
      </c>
      <c r="P3425" s="245">
        <f>Ugovori_OPULJP[[#This Row],[Bespovratna sredstva - Ukupno (EU+Nac) HRK
= Ukupna ugovorena vrijednost bespovratnih sredstava]]*Ugovori_OPULJP[[#This Row],[STOPA NACIONALNOG SUFINANCIRANJA %]]</f>
        <v>60703.234499999991</v>
      </c>
      <c r="Q3425" s="251">
        <v>404688.23</v>
      </c>
      <c r="R3425" s="245">
        <v>0</v>
      </c>
      <c r="S3425" s="245">
        <v>0</v>
      </c>
      <c r="T3425" s="251">
        <f>Ugovori_OPULJP[[#This Row],[Bespovratna sredstva - Ukupno (EU+Nac) HRK
= Ukupna ugovorena vrijednost bespovratnih sredstava]]+Ugovori_OPULJP[[#This Row],[Javni doprinos korisnika - HRK]]+Ugovori_OPULJP[[#This Row],[Privatni doprinos korisnika - HRK]]</f>
        <v>404688.23</v>
      </c>
      <c r="U3425" s="17" t="s">
        <v>10098</v>
      </c>
      <c r="V3425" s="17" t="s">
        <v>710</v>
      </c>
      <c r="W3425" s="124" t="s">
        <v>12347</v>
      </c>
      <c r="X3425" s="35" t="s">
        <v>10100</v>
      </c>
      <c r="Y3425" s="11"/>
    </row>
    <row r="3426" spans="1:25" ht="88.5" customHeight="1" x14ac:dyDescent="0.2">
      <c r="A3426" s="222" t="s">
        <v>12072</v>
      </c>
      <c r="B3426" s="122" t="s">
        <v>9914</v>
      </c>
      <c r="C3426" s="226" t="s">
        <v>10095</v>
      </c>
      <c r="D3426" s="292" t="s">
        <v>11415</v>
      </c>
      <c r="E3426" s="183" t="s">
        <v>74</v>
      </c>
      <c r="F3426" s="212" t="s">
        <v>12126</v>
      </c>
      <c r="G3426" s="212" t="s">
        <v>12127</v>
      </c>
      <c r="H3426" s="232">
        <v>44608</v>
      </c>
      <c r="I3426" s="232">
        <v>45062</v>
      </c>
      <c r="J3426" s="238" t="str">
        <f ca="1">IF(Ugovori_OPULJP[[#This Row],[DATUM ZAVRŠETKA OPERACIJE]]&lt;TODAY(),"završen","u provedbi")</f>
        <v>u provedbi</v>
      </c>
      <c r="K3426" s="241" t="s">
        <v>30</v>
      </c>
      <c r="L3426" s="241" t="s">
        <v>31</v>
      </c>
      <c r="M3426" s="303">
        <v>0.85</v>
      </c>
      <c r="N3426" s="145">
        <v>0.15</v>
      </c>
      <c r="O3426" s="247">
        <f>Ugovori_OPULJP[[#This Row],[Bespovratna sredstva - Ukupno (EU+Nac) HRK
= Ukupna ugovorena vrijednost bespovratnih sredstava]]*Ugovori_OPULJP[[#This Row],[EU STOPA SUFINANCIRANJA %
EU CO-FINANCING RATE %]]</f>
        <v>376120.29949999996</v>
      </c>
      <c r="P3426" s="247">
        <f>Ugovori_OPULJP[[#This Row],[Bespovratna sredstva - Ukupno (EU+Nac) HRK
= Ukupna ugovorena vrijednost bespovratnih sredstava]]*Ugovori_OPULJP[[#This Row],[STOPA NACIONALNOG SUFINANCIRANJA %]]</f>
        <v>66374.170499999993</v>
      </c>
      <c r="Q3426" s="253">
        <v>442494.47</v>
      </c>
      <c r="R3426" s="247">
        <v>0</v>
      </c>
      <c r="S3426" s="247">
        <v>0</v>
      </c>
      <c r="T3426" s="253">
        <f>Ugovori_OPULJP[[#This Row],[Bespovratna sredstva - Ukupno (EU+Nac) HRK
= Ukupna ugovorena vrijednost bespovratnih sredstava]]+Ugovori_OPULJP[[#This Row],[Javni doprinos korisnika - HRK]]+Ugovori_OPULJP[[#This Row],[Privatni doprinos korisnika - HRK]]</f>
        <v>442494.47</v>
      </c>
      <c r="U3426" s="44" t="s">
        <v>10098</v>
      </c>
      <c r="V3426" s="44" t="s">
        <v>710</v>
      </c>
      <c r="W3426" s="151" t="s">
        <v>12095</v>
      </c>
      <c r="X3426" s="31" t="s">
        <v>10100</v>
      </c>
      <c r="Y3426" s="11"/>
    </row>
    <row r="3427" spans="1:25" ht="88.5" customHeight="1" x14ac:dyDescent="0.2">
      <c r="A3427" s="222" t="s">
        <v>12073</v>
      </c>
      <c r="B3427" s="122" t="s">
        <v>9914</v>
      </c>
      <c r="C3427" s="226" t="s">
        <v>10095</v>
      </c>
      <c r="D3427" s="292" t="s">
        <v>11415</v>
      </c>
      <c r="E3427" s="183" t="s">
        <v>74</v>
      </c>
      <c r="F3427" s="212" t="s">
        <v>12128</v>
      </c>
      <c r="G3427" s="212" t="s">
        <v>12129</v>
      </c>
      <c r="H3427" s="232">
        <v>44608</v>
      </c>
      <c r="I3427" s="232">
        <v>45154</v>
      </c>
      <c r="J3427" s="238" t="str">
        <f ca="1">IF(Ugovori_OPULJP[[#This Row],[DATUM ZAVRŠETKA OPERACIJE]]&lt;TODAY(),"završen","u provedbi")</f>
        <v>u provedbi</v>
      </c>
      <c r="K3427" s="241" t="s">
        <v>12147</v>
      </c>
      <c r="L3427" s="241" t="s">
        <v>31</v>
      </c>
      <c r="M3427" s="303">
        <v>0.85</v>
      </c>
      <c r="N3427" s="145">
        <v>0.15</v>
      </c>
      <c r="O3427" s="247">
        <f>Ugovori_OPULJP[[#This Row],[Bespovratna sredstva - Ukupno (EU+Nac) HRK
= Ukupna ugovorena vrijednost bespovratnih sredstava]]*Ugovori_OPULJP[[#This Row],[EU STOPA SUFINANCIRANJA %
EU CO-FINANCING RATE %]]</f>
        <v>410866.2</v>
      </c>
      <c r="P3427" s="247">
        <f>Ugovori_OPULJP[[#This Row],[Bespovratna sredstva - Ukupno (EU+Nac) HRK
= Ukupna ugovorena vrijednost bespovratnih sredstava]]*Ugovori_OPULJP[[#This Row],[STOPA NACIONALNOG SUFINANCIRANJA %]]</f>
        <v>72505.8</v>
      </c>
      <c r="Q3427" s="253">
        <v>483372</v>
      </c>
      <c r="R3427" s="247">
        <v>0</v>
      </c>
      <c r="S3427" s="247">
        <v>0</v>
      </c>
      <c r="T3427" s="253">
        <f>Ugovori_OPULJP[[#This Row],[Bespovratna sredstva - Ukupno (EU+Nac) HRK
= Ukupna ugovorena vrijednost bespovratnih sredstava]]+Ugovori_OPULJP[[#This Row],[Javni doprinos korisnika - HRK]]+Ugovori_OPULJP[[#This Row],[Privatni doprinos korisnika - HRK]]</f>
        <v>483372</v>
      </c>
      <c r="U3427" s="44" t="s">
        <v>10098</v>
      </c>
      <c r="V3427" s="44" t="s">
        <v>710</v>
      </c>
      <c r="W3427" s="151" t="s">
        <v>12096</v>
      </c>
      <c r="X3427" s="31" t="s">
        <v>10100</v>
      </c>
      <c r="Y3427" s="11"/>
    </row>
    <row r="3428" spans="1:25" ht="88.5" customHeight="1" x14ac:dyDescent="0.2">
      <c r="A3428" s="222" t="s">
        <v>11701</v>
      </c>
      <c r="B3428" s="122" t="s">
        <v>9914</v>
      </c>
      <c r="C3428" s="226" t="s">
        <v>10095</v>
      </c>
      <c r="D3428" s="292" t="s">
        <v>11415</v>
      </c>
      <c r="E3428" s="183" t="s">
        <v>74</v>
      </c>
      <c r="F3428" s="212" t="s">
        <v>11702</v>
      </c>
      <c r="G3428" s="212" t="s">
        <v>11703</v>
      </c>
      <c r="H3428" s="231">
        <v>44502</v>
      </c>
      <c r="I3428" s="231">
        <v>45048</v>
      </c>
      <c r="J3428" s="231" t="str">
        <f ca="1">IF(Ugovori_OPULJP[[#This Row],[DATUM ZAVRŠETKA OPERACIJE]]&lt;TODAY(),"završen","u provedbi")</f>
        <v>u provedbi</v>
      </c>
      <c r="K3428" s="188" t="s">
        <v>209</v>
      </c>
      <c r="L3428" s="241" t="s">
        <v>31</v>
      </c>
      <c r="M3428" s="243">
        <v>0.85</v>
      </c>
      <c r="N3428" s="102">
        <v>0.15</v>
      </c>
      <c r="O3428" s="206">
        <f>Ugovori_OPULJP[[#This Row],[Bespovratna sredstva - Ukupno (EU+Nac) HRK
= Ukupna ugovorena vrijednost bespovratnih sredstava]]*Ugovori_OPULJP[[#This Row],[EU STOPA SUFINANCIRANJA %
EU CO-FINANCING RATE %]]</f>
        <v>420458.29700000002</v>
      </c>
      <c r="P3428" s="206">
        <f>Ugovori_OPULJP[[#This Row],[Bespovratna sredstva - Ukupno (EU+Nac) HRK
= Ukupna ugovorena vrijednost bespovratnih sredstava]]*Ugovori_OPULJP[[#This Row],[STOPA NACIONALNOG SUFINANCIRANJA %]]</f>
        <v>74198.523000000001</v>
      </c>
      <c r="Q3428" s="189">
        <v>494656.82</v>
      </c>
      <c r="R3428" s="206">
        <v>0</v>
      </c>
      <c r="S3428" s="206">
        <v>0</v>
      </c>
      <c r="T3428" s="189">
        <f>Ugovori_OPULJP[[#This Row],[Bespovratna sredstva - Ukupno (EU+Nac) HRK
= Ukupna ugovorena vrijednost bespovratnih sredstava]]+Ugovori_OPULJP[[#This Row],[Javni doprinos korisnika - HRK]]+Ugovori_OPULJP[[#This Row],[Privatni doprinos korisnika - HRK]]</f>
        <v>494656.82</v>
      </c>
      <c r="U3428" s="44" t="s">
        <v>10098</v>
      </c>
      <c r="V3428" s="44" t="s">
        <v>710</v>
      </c>
      <c r="W3428" s="124" t="s">
        <v>11704</v>
      </c>
      <c r="X3428" s="31" t="s">
        <v>10100</v>
      </c>
      <c r="Y3428" s="11"/>
    </row>
    <row r="3429" spans="1:25" ht="88.5" customHeight="1" x14ac:dyDescent="0.2">
      <c r="A3429" s="222" t="s">
        <v>12074</v>
      </c>
      <c r="B3429" s="122" t="s">
        <v>9914</v>
      </c>
      <c r="C3429" s="226" t="s">
        <v>10095</v>
      </c>
      <c r="D3429" s="292" t="s">
        <v>11415</v>
      </c>
      <c r="E3429" s="183" t="s">
        <v>74</v>
      </c>
      <c r="F3429" s="212" t="s">
        <v>12130</v>
      </c>
      <c r="G3429" s="212" t="s">
        <v>12131</v>
      </c>
      <c r="H3429" s="233">
        <v>44608</v>
      </c>
      <c r="I3429" s="233">
        <v>45062</v>
      </c>
      <c r="J3429" s="239" t="str">
        <f ca="1">IF(Ugovori_OPULJP[[#This Row],[DATUM ZAVRŠETKA OPERACIJE]]&lt;TODAY(),"završen","u provedbi")</f>
        <v>u provedbi</v>
      </c>
      <c r="K3429" s="240" t="s">
        <v>31</v>
      </c>
      <c r="L3429" s="241" t="s">
        <v>31</v>
      </c>
      <c r="M3429" s="303">
        <v>0.85</v>
      </c>
      <c r="N3429" s="145">
        <v>0.15</v>
      </c>
      <c r="O3429" s="249">
        <f>Ugovori_OPULJP[[#This Row],[Bespovratna sredstva - Ukupno (EU+Nac) HRK
= Ukupna ugovorena vrijednost bespovratnih sredstava]]*Ugovori_OPULJP[[#This Row],[EU STOPA SUFINANCIRANJA %
EU CO-FINANCING RATE %]]</f>
        <v>399472.12849999999</v>
      </c>
      <c r="P3429" s="249">
        <f>Ugovori_OPULJP[[#This Row],[Bespovratna sredstva - Ukupno (EU+Nac) HRK
= Ukupna ugovorena vrijednost bespovratnih sredstava]]*Ugovori_OPULJP[[#This Row],[STOPA NACIONALNOG SUFINANCIRANJA %]]</f>
        <v>70495.0815</v>
      </c>
      <c r="Q3429" s="254">
        <v>469967.21</v>
      </c>
      <c r="R3429" s="249">
        <v>0</v>
      </c>
      <c r="S3429" s="249">
        <v>0</v>
      </c>
      <c r="T3429" s="254">
        <f>Ugovori_OPULJP[[#This Row],[Bespovratna sredstva - Ukupno (EU+Nac) HRK
= Ukupna ugovorena vrijednost bespovratnih sredstava]]+Ugovori_OPULJP[[#This Row],[Javni doprinos korisnika - HRK]]+Ugovori_OPULJP[[#This Row],[Privatni doprinos korisnika - HRK]]</f>
        <v>469967.21</v>
      </c>
      <c r="U3429" s="44" t="s">
        <v>10098</v>
      </c>
      <c r="V3429" s="44" t="s">
        <v>710</v>
      </c>
      <c r="W3429" s="150" t="s">
        <v>12097</v>
      </c>
      <c r="X3429" s="31" t="s">
        <v>10100</v>
      </c>
      <c r="Y3429" s="11"/>
    </row>
    <row r="3430" spans="1:25" ht="88.5" customHeight="1" x14ac:dyDescent="0.2">
      <c r="A3430" s="222" t="s">
        <v>12075</v>
      </c>
      <c r="B3430" s="24" t="s">
        <v>9914</v>
      </c>
      <c r="C3430" s="21" t="s">
        <v>10095</v>
      </c>
      <c r="D3430" s="56" t="s">
        <v>11415</v>
      </c>
      <c r="E3430" s="17" t="s">
        <v>74</v>
      </c>
      <c r="F3430" s="212" t="s">
        <v>12132</v>
      </c>
      <c r="G3430" s="212" t="s">
        <v>12133</v>
      </c>
      <c r="H3430" s="232">
        <v>44608</v>
      </c>
      <c r="I3430" s="232">
        <v>45062</v>
      </c>
      <c r="J3430" s="238" t="str">
        <f ca="1">IF(Ugovori_OPULJP[[#This Row],[DATUM ZAVRŠETKA OPERACIJE]]&lt;TODAY(),"završen","u provedbi")</f>
        <v>u provedbi</v>
      </c>
      <c r="K3430" s="241" t="s">
        <v>5612</v>
      </c>
      <c r="L3430" s="241" t="s">
        <v>31</v>
      </c>
      <c r="M3430" s="303">
        <v>0.85</v>
      </c>
      <c r="N3430" s="145">
        <v>0.15</v>
      </c>
      <c r="O3430" s="247">
        <f>Ugovori_OPULJP[[#This Row],[Bespovratna sredstva - Ukupno (EU+Nac) HRK
= Ukupna ugovorena vrijednost bespovratnih sredstava]]*Ugovori_OPULJP[[#This Row],[EU STOPA SUFINANCIRANJA %
EU CO-FINANCING RATE %]]</f>
        <v>301066.43</v>
      </c>
      <c r="P3430" s="247">
        <f>Ugovori_OPULJP[[#This Row],[Bespovratna sredstva - Ukupno (EU+Nac) HRK
= Ukupna ugovorena vrijednost bespovratnih sredstava]]*Ugovori_OPULJP[[#This Row],[STOPA NACIONALNOG SUFINANCIRANJA %]]</f>
        <v>53129.369999999995</v>
      </c>
      <c r="Q3430" s="253">
        <v>354195.8</v>
      </c>
      <c r="R3430" s="247">
        <v>0</v>
      </c>
      <c r="S3430" s="247">
        <v>0</v>
      </c>
      <c r="T3430" s="253">
        <f>Ugovori_OPULJP[[#This Row],[Bespovratna sredstva - Ukupno (EU+Nac) HRK
= Ukupna ugovorena vrijednost bespovratnih sredstava]]+Ugovori_OPULJP[[#This Row],[Javni doprinos korisnika - HRK]]+Ugovori_OPULJP[[#This Row],[Privatni doprinos korisnika - HRK]]</f>
        <v>354195.8</v>
      </c>
      <c r="U3430" s="44" t="s">
        <v>10098</v>
      </c>
      <c r="V3430" s="44" t="s">
        <v>710</v>
      </c>
      <c r="W3430" s="151" t="s">
        <v>12098</v>
      </c>
      <c r="X3430" s="31" t="s">
        <v>10100</v>
      </c>
      <c r="Y3430" s="11"/>
    </row>
    <row r="3431" spans="1:25" ht="88.5" customHeight="1" x14ac:dyDescent="0.2">
      <c r="A3431" s="346" t="s">
        <v>13015</v>
      </c>
      <c r="B3431" s="323" t="s">
        <v>9914</v>
      </c>
      <c r="C3431" s="21" t="s">
        <v>10095</v>
      </c>
      <c r="D3431" s="56" t="s">
        <v>11415</v>
      </c>
      <c r="E3431" s="17" t="s">
        <v>74</v>
      </c>
      <c r="F3431" s="212" t="s">
        <v>13056</v>
      </c>
      <c r="G3431" s="322" t="s">
        <v>13032</v>
      </c>
      <c r="H3431" s="313">
        <v>44735</v>
      </c>
      <c r="I3431" s="313">
        <v>45283</v>
      </c>
      <c r="J3431" s="314" t="str">
        <f ca="1">IF(Ugovori_OPULJP[[#This Row],[DATUM ZAVRŠETKA OPERACIJE]]&lt;TODAY(),"završen","u provedbi")</f>
        <v>u provedbi</v>
      </c>
      <c r="K3431" s="315" t="s">
        <v>82</v>
      </c>
      <c r="L3431" s="184" t="s">
        <v>82</v>
      </c>
      <c r="M3431" s="243">
        <v>0.85</v>
      </c>
      <c r="N3431" s="102">
        <v>0.15</v>
      </c>
      <c r="O3431" s="316">
        <f>Ugovori_OPULJP[[#This Row],[Bespovratna sredstva - Ukupno (EU+Nac) HRK
= Ukupna ugovorena vrijednost bespovratnih sredstava]]*Ugovori_OPULJP[[#This Row],[EU STOPA SUFINANCIRANJA %
EU CO-FINANCING RATE %]]</f>
        <v>381964.05799999996</v>
      </c>
      <c r="P3431" s="316">
        <f>Ugovori_OPULJP[[#This Row],[Bespovratna sredstva - Ukupno (EU+Nac) HRK
= Ukupna ugovorena vrijednost bespovratnih sredstava]]*Ugovori_OPULJP[[#This Row],[STOPA NACIONALNOG SUFINANCIRANJA %]]</f>
        <v>67405.421999999991</v>
      </c>
      <c r="Q3431" s="317">
        <v>449369.48</v>
      </c>
      <c r="R3431" s="206">
        <v>0</v>
      </c>
      <c r="S3431" s="206">
        <v>0</v>
      </c>
      <c r="T3431" s="317">
        <f>Ugovori_OPULJP[[#This Row],[Bespovratna sredstva - Ukupno (EU+Nac) HRK
= Ukupna ugovorena vrijednost bespovratnih sredstava]]+Ugovori_OPULJP[[#This Row],[Javni doprinos korisnika - HRK]]+Ugovori_OPULJP[[#This Row],[Privatni doprinos korisnika - HRK]]</f>
        <v>449369.48</v>
      </c>
      <c r="U3431" s="17" t="s">
        <v>10098</v>
      </c>
      <c r="V3431" s="17" t="s">
        <v>710</v>
      </c>
      <c r="W3431" s="318" t="s">
        <v>13084</v>
      </c>
      <c r="X3431" s="35" t="s">
        <v>10100</v>
      </c>
      <c r="Y3431" s="11"/>
    </row>
    <row r="3432" spans="1:25" ht="88.5" customHeight="1" x14ac:dyDescent="0.2">
      <c r="A3432" s="350" t="s">
        <v>13016</v>
      </c>
      <c r="B3432" s="323" t="s">
        <v>9914</v>
      </c>
      <c r="C3432" s="21" t="s">
        <v>10095</v>
      </c>
      <c r="D3432" s="56" t="s">
        <v>11415</v>
      </c>
      <c r="E3432" s="17" t="s">
        <v>74</v>
      </c>
      <c r="F3432" s="212" t="s">
        <v>13057</v>
      </c>
      <c r="G3432" s="322" t="s">
        <v>596</v>
      </c>
      <c r="H3432" s="313">
        <v>44735</v>
      </c>
      <c r="I3432" s="313">
        <v>45100</v>
      </c>
      <c r="J3432" s="314" t="str">
        <f ca="1">IF(Ugovori_OPULJP[[#This Row],[DATUM ZAVRŠETKA OPERACIJE]]&lt;TODAY(),"završen","u provedbi")</f>
        <v>u provedbi</v>
      </c>
      <c r="K3432" s="315" t="s">
        <v>402</v>
      </c>
      <c r="L3432" s="184" t="s">
        <v>402</v>
      </c>
      <c r="M3432" s="243">
        <v>0.85</v>
      </c>
      <c r="N3432" s="102">
        <v>0.15</v>
      </c>
      <c r="O3432" s="316">
        <f>Ugovori_OPULJP[[#This Row],[Bespovratna sredstva - Ukupno (EU+Nac) HRK
= Ukupna ugovorena vrijednost bespovratnih sredstava]]*Ugovori_OPULJP[[#This Row],[EU STOPA SUFINANCIRANJA %
EU CO-FINANCING RATE %]]</f>
        <v>395666.228</v>
      </c>
      <c r="P3432" s="316">
        <f>Ugovori_OPULJP[[#This Row],[Bespovratna sredstva - Ukupno (EU+Nac) HRK
= Ukupna ugovorena vrijednost bespovratnih sredstava]]*Ugovori_OPULJP[[#This Row],[STOPA NACIONALNOG SUFINANCIRANJA %]]</f>
        <v>69823.45199999999</v>
      </c>
      <c r="Q3432" s="317">
        <v>465489.68</v>
      </c>
      <c r="R3432" s="206">
        <v>0</v>
      </c>
      <c r="S3432" s="206">
        <v>0</v>
      </c>
      <c r="T3432" s="317">
        <f>Ugovori_OPULJP[[#This Row],[Bespovratna sredstva - Ukupno (EU+Nac) HRK
= Ukupna ugovorena vrijednost bespovratnih sredstava]]+Ugovori_OPULJP[[#This Row],[Javni doprinos korisnika - HRK]]+Ugovori_OPULJP[[#This Row],[Privatni doprinos korisnika - HRK]]</f>
        <v>465489.68</v>
      </c>
      <c r="U3432" s="17" t="s">
        <v>10098</v>
      </c>
      <c r="V3432" s="17" t="s">
        <v>710</v>
      </c>
      <c r="W3432" s="325" t="s">
        <v>13085</v>
      </c>
      <c r="X3432" s="35" t="s">
        <v>10100</v>
      </c>
      <c r="Y3432" s="11"/>
    </row>
    <row r="3433" spans="1:25" ht="88.5" customHeight="1" x14ac:dyDescent="0.2">
      <c r="A3433" s="222" t="s">
        <v>12076</v>
      </c>
      <c r="B3433" s="24" t="s">
        <v>9914</v>
      </c>
      <c r="C3433" s="21" t="s">
        <v>10095</v>
      </c>
      <c r="D3433" s="56" t="s">
        <v>11415</v>
      </c>
      <c r="E3433" s="17" t="s">
        <v>74</v>
      </c>
      <c r="F3433" s="212" t="s">
        <v>12134</v>
      </c>
      <c r="G3433" s="212" t="s">
        <v>11911</v>
      </c>
      <c r="H3433" s="232">
        <v>44608</v>
      </c>
      <c r="I3433" s="232">
        <v>44973</v>
      </c>
      <c r="J3433" s="238" t="str">
        <f ca="1">IF(Ugovori_OPULJP[[#This Row],[DATUM ZAVRŠETKA OPERACIJE]]&lt;TODAY(),"završen","u provedbi")</f>
        <v>u provedbi</v>
      </c>
      <c r="K3433" s="241" t="s">
        <v>402</v>
      </c>
      <c r="L3433" s="241" t="s">
        <v>402</v>
      </c>
      <c r="M3433" s="303">
        <v>0.85</v>
      </c>
      <c r="N3433" s="145">
        <v>0.15</v>
      </c>
      <c r="O3433" s="247">
        <f>Ugovori_OPULJP[[#This Row],[Bespovratna sredstva - Ukupno (EU+Nac) HRK
= Ukupna ugovorena vrijednost bespovratnih sredstava]]*Ugovori_OPULJP[[#This Row],[EU STOPA SUFINANCIRANJA %
EU CO-FINANCING RATE %]]</f>
        <v>407706.7585</v>
      </c>
      <c r="P3433" s="247">
        <f>Ugovori_OPULJP[[#This Row],[Bespovratna sredstva - Ukupno (EU+Nac) HRK
= Ukupna ugovorena vrijednost bespovratnih sredstava]]*Ugovori_OPULJP[[#This Row],[STOPA NACIONALNOG SUFINANCIRANJA %]]</f>
        <v>71948.251499999998</v>
      </c>
      <c r="Q3433" s="253">
        <v>479655.01</v>
      </c>
      <c r="R3433" s="247">
        <v>0</v>
      </c>
      <c r="S3433" s="247">
        <v>0</v>
      </c>
      <c r="T3433" s="253">
        <f>Ugovori_OPULJP[[#This Row],[Bespovratna sredstva - Ukupno (EU+Nac) HRK
= Ukupna ugovorena vrijednost bespovratnih sredstava]]+Ugovori_OPULJP[[#This Row],[Javni doprinos korisnika - HRK]]+Ugovori_OPULJP[[#This Row],[Privatni doprinos korisnika - HRK]]</f>
        <v>479655.01</v>
      </c>
      <c r="U3433" s="44" t="s">
        <v>10098</v>
      </c>
      <c r="V3433" s="44" t="s">
        <v>710</v>
      </c>
      <c r="W3433" s="143" t="s">
        <v>12099</v>
      </c>
      <c r="X3433" s="31" t="s">
        <v>10100</v>
      </c>
      <c r="Y3433" s="11"/>
    </row>
    <row r="3434" spans="1:25" ht="88.5" customHeight="1" x14ac:dyDescent="0.2">
      <c r="A3434" s="350" t="s">
        <v>13017</v>
      </c>
      <c r="B3434" s="323" t="s">
        <v>9914</v>
      </c>
      <c r="C3434" s="21" t="s">
        <v>10095</v>
      </c>
      <c r="D3434" s="56" t="s">
        <v>11415</v>
      </c>
      <c r="E3434" s="17" t="s">
        <v>74</v>
      </c>
      <c r="F3434" s="212" t="s">
        <v>13058</v>
      </c>
      <c r="G3434" s="322" t="s">
        <v>11903</v>
      </c>
      <c r="H3434" s="313">
        <v>44735</v>
      </c>
      <c r="I3434" s="313">
        <v>45283</v>
      </c>
      <c r="J3434" s="314" t="str">
        <f ca="1">IF(Ugovori_OPULJP[[#This Row],[DATUM ZAVRŠETKA OPERACIJE]]&lt;TODAY(),"završen","u provedbi")</f>
        <v>u provedbi</v>
      </c>
      <c r="K3434" s="315" t="s">
        <v>82</v>
      </c>
      <c r="L3434" s="315" t="s">
        <v>82</v>
      </c>
      <c r="M3434" s="243">
        <v>0.85</v>
      </c>
      <c r="N3434" s="102">
        <v>0.15</v>
      </c>
      <c r="O3434" s="316">
        <f>Ugovori_OPULJP[[#This Row],[Bespovratna sredstva - Ukupno (EU+Nac) HRK
= Ukupna ugovorena vrijednost bespovratnih sredstava]]*Ugovori_OPULJP[[#This Row],[EU STOPA SUFINANCIRANJA %
EU CO-FINANCING RATE %]]</f>
        <v>352493.97149999999</v>
      </c>
      <c r="P3434" s="316">
        <f>Ugovori_OPULJP[[#This Row],[Bespovratna sredstva - Ukupno (EU+Nac) HRK
= Ukupna ugovorena vrijednost bespovratnih sredstava]]*Ugovori_OPULJP[[#This Row],[STOPA NACIONALNOG SUFINANCIRANJA %]]</f>
        <v>62204.818499999994</v>
      </c>
      <c r="Q3434" s="317">
        <v>414698.79</v>
      </c>
      <c r="R3434" s="206">
        <v>0</v>
      </c>
      <c r="S3434" s="206">
        <v>0</v>
      </c>
      <c r="T3434" s="317">
        <f>Ugovori_OPULJP[[#This Row],[Bespovratna sredstva - Ukupno (EU+Nac) HRK
= Ukupna ugovorena vrijednost bespovratnih sredstava]]+Ugovori_OPULJP[[#This Row],[Javni doprinos korisnika - HRK]]+Ugovori_OPULJP[[#This Row],[Privatni doprinos korisnika - HRK]]</f>
        <v>414698.79</v>
      </c>
      <c r="U3434" s="17" t="s">
        <v>10098</v>
      </c>
      <c r="V3434" s="17" t="s">
        <v>710</v>
      </c>
      <c r="W3434" s="325" t="s">
        <v>13086</v>
      </c>
      <c r="X3434" s="35" t="s">
        <v>10100</v>
      </c>
      <c r="Y3434" s="11"/>
    </row>
    <row r="3435" spans="1:25" ht="88.5" customHeight="1" x14ac:dyDescent="0.2">
      <c r="A3435" s="222" t="s">
        <v>11705</v>
      </c>
      <c r="B3435" s="24" t="s">
        <v>9914</v>
      </c>
      <c r="C3435" s="21" t="s">
        <v>10095</v>
      </c>
      <c r="D3435" s="56" t="s">
        <v>11415</v>
      </c>
      <c r="E3435" s="17" t="s">
        <v>74</v>
      </c>
      <c r="F3435" s="212" t="s">
        <v>11706</v>
      </c>
      <c r="G3435" s="212" t="s">
        <v>4028</v>
      </c>
      <c r="H3435" s="231">
        <v>44515</v>
      </c>
      <c r="I3435" s="231">
        <v>44880</v>
      </c>
      <c r="J3435" s="231" t="str">
        <f ca="1">IF(Ugovori_OPULJP[[#This Row],[DATUM ZAVRŠETKA OPERACIJE]]&lt;TODAY(),"završen","u provedbi")</f>
        <v>u provedbi</v>
      </c>
      <c r="K3435" s="188" t="s">
        <v>11707</v>
      </c>
      <c r="L3435" s="241" t="s">
        <v>266</v>
      </c>
      <c r="M3435" s="243">
        <v>0.85</v>
      </c>
      <c r="N3435" s="102">
        <v>0.15</v>
      </c>
      <c r="O3435" s="206">
        <f>Ugovori_OPULJP[[#This Row],[Bespovratna sredstva - Ukupno (EU+Nac) HRK
= Ukupna ugovorena vrijednost bespovratnih sredstava]]*Ugovori_OPULJP[[#This Row],[EU STOPA SUFINANCIRANJA %
EU CO-FINANCING RATE %]]</f>
        <v>408939.25</v>
      </c>
      <c r="P3435" s="206">
        <f>Ugovori_OPULJP[[#This Row],[Bespovratna sredstva - Ukupno (EU+Nac) HRK
= Ukupna ugovorena vrijednost bespovratnih sredstava]]*Ugovori_OPULJP[[#This Row],[STOPA NACIONALNOG SUFINANCIRANJA %]]</f>
        <v>72165.75</v>
      </c>
      <c r="Q3435" s="189">
        <v>481105</v>
      </c>
      <c r="R3435" s="206">
        <v>0</v>
      </c>
      <c r="S3435" s="206">
        <v>0</v>
      </c>
      <c r="T3435" s="189">
        <f>Ugovori_OPULJP[[#This Row],[Bespovratna sredstva - Ukupno (EU+Nac) HRK
= Ukupna ugovorena vrijednost bespovratnih sredstava]]+Ugovori_OPULJP[[#This Row],[Javni doprinos korisnika - HRK]]+Ugovori_OPULJP[[#This Row],[Privatni doprinos korisnika - HRK]]</f>
        <v>481105</v>
      </c>
      <c r="U3435" s="44" t="s">
        <v>10098</v>
      </c>
      <c r="V3435" s="44" t="s">
        <v>710</v>
      </c>
      <c r="W3435" s="21" t="s">
        <v>11708</v>
      </c>
      <c r="X3435" s="31" t="s">
        <v>10100</v>
      </c>
      <c r="Y3435" s="11"/>
    </row>
    <row r="3436" spans="1:25" ht="88.5" customHeight="1" x14ac:dyDescent="0.2">
      <c r="A3436" s="222" t="s">
        <v>12077</v>
      </c>
      <c r="B3436" s="24" t="s">
        <v>9914</v>
      </c>
      <c r="C3436" s="21" t="s">
        <v>10095</v>
      </c>
      <c r="D3436" s="56" t="s">
        <v>11415</v>
      </c>
      <c r="E3436" s="17" t="s">
        <v>74</v>
      </c>
      <c r="F3436" s="212" t="s">
        <v>12135</v>
      </c>
      <c r="G3436" s="212" t="s">
        <v>11926</v>
      </c>
      <c r="H3436" s="232">
        <v>44608</v>
      </c>
      <c r="I3436" s="232">
        <v>45154</v>
      </c>
      <c r="J3436" s="238" t="str">
        <f ca="1">IF(Ugovori_OPULJP[[#This Row],[DATUM ZAVRŠETKA OPERACIJE]]&lt;TODAY(),"završen","u provedbi")</f>
        <v>u provedbi</v>
      </c>
      <c r="K3436" s="241" t="s">
        <v>560</v>
      </c>
      <c r="L3436" s="241" t="s">
        <v>560</v>
      </c>
      <c r="M3436" s="303">
        <v>0.85</v>
      </c>
      <c r="N3436" s="145">
        <v>0.15</v>
      </c>
      <c r="O3436" s="247">
        <f>Ugovori_OPULJP[[#This Row],[Bespovratna sredstva - Ukupno (EU+Nac) HRK
= Ukupna ugovorena vrijednost bespovratnih sredstava]]*Ugovori_OPULJP[[#This Row],[EU STOPA SUFINANCIRANJA %
EU CO-FINANCING RATE %]]</f>
        <v>421792.22750000004</v>
      </c>
      <c r="P3436" s="247">
        <f>Ugovori_OPULJP[[#This Row],[Bespovratna sredstva - Ukupno (EU+Nac) HRK
= Ukupna ugovorena vrijednost bespovratnih sredstava]]*Ugovori_OPULJP[[#This Row],[STOPA NACIONALNOG SUFINANCIRANJA %]]</f>
        <v>74433.922500000001</v>
      </c>
      <c r="Q3436" s="254">
        <v>496226.15</v>
      </c>
      <c r="R3436" s="206">
        <v>0</v>
      </c>
      <c r="S3436" s="206">
        <v>0</v>
      </c>
      <c r="T3436" s="253">
        <f>Ugovori_OPULJP[[#This Row],[Bespovratna sredstva - Ukupno (EU+Nac) HRK
= Ukupna ugovorena vrijednost bespovratnih sredstava]]+Ugovori_OPULJP[[#This Row],[Javni doprinos korisnika - HRK]]+Ugovori_OPULJP[[#This Row],[Privatni doprinos korisnika - HRK]]</f>
        <v>496226.15</v>
      </c>
      <c r="U3436" s="44" t="s">
        <v>10098</v>
      </c>
      <c r="V3436" s="44" t="s">
        <v>710</v>
      </c>
      <c r="W3436" s="143" t="s">
        <v>12100</v>
      </c>
      <c r="X3436" s="31" t="s">
        <v>10100</v>
      </c>
      <c r="Y3436" s="11"/>
    </row>
    <row r="3437" spans="1:25" ht="88.5" customHeight="1" x14ac:dyDescent="0.2">
      <c r="A3437" s="222" t="s">
        <v>12078</v>
      </c>
      <c r="B3437" s="24" t="s">
        <v>9914</v>
      </c>
      <c r="C3437" s="21" t="s">
        <v>10095</v>
      </c>
      <c r="D3437" s="56" t="s">
        <v>11415</v>
      </c>
      <c r="E3437" s="17" t="s">
        <v>74</v>
      </c>
      <c r="F3437" s="212" t="s">
        <v>12136</v>
      </c>
      <c r="G3437" s="212" t="s">
        <v>11924</v>
      </c>
      <c r="H3437" s="232">
        <v>44608</v>
      </c>
      <c r="I3437" s="232">
        <v>44973</v>
      </c>
      <c r="J3437" s="238" t="str">
        <f ca="1">IF(Ugovori_OPULJP[[#This Row],[DATUM ZAVRŠETKA OPERACIJE]]&lt;TODAY(),"završen","u provedbi")</f>
        <v>u provedbi</v>
      </c>
      <c r="K3437" s="241" t="s">
        <v>320</v>
      </c>
      <c r="L3437" s="241" t="s">
        <v>320</v>
      </c>
      <c r="M3437" s="303">
        <v>0.85</v>
      </c>
      <c r="N3437" s="145">
        <v>0.15</v>
      </c>
      <c r="O3437" s="247">
        <f>Ugovori_OPULJP[[#This Row],[Bespovratna sredstva - Ukupno (EU+Nac) HRK
= Ukupna ugovorena vrijednost bespovratnih sredstava]]*Ugovori_OPULJP[[#This Row],[EU STOPA SUFINANCIRANJA %
EU CO-FINANCING RATE %]]</f>
        <v>381794.51699999999</v>
      </c>
      <c r="P3437" s="247">
        <f>Ugovori_OPULJP[[#This Row],[Bespovratna sredstva - Ukupno (EU+Nac) HRK
= Ukupna ugovorena vrijednost bespovratnih sredstava]]*Ugovori_OPULJP[[#This Row],[STOPA NACIONALNOG SUFINANCIRANJA %]]</f>
        <v>67375.502999999997</v>
      </c>
      <c r="Q3437" s="253">
        <v>449170.02</v>
      </c>
      <c r="R3437" s="206">
        <v>0</v>
      </c>
      <c r="S3437" s="206">
        <v>0</v>
      </c>
      <c r="T3437" s="253">
        <f>Ugovori_OPULJP[[#This Row],[Bespovratna sredstva - Ukupno (EU+Nac) HRK
= Ukupna ugovorena vrijednost bespovratnih sredstava]]+Ugovori_OPULJP[[#This Row],[Javni doprinos korisnika - HRK]]+Ugovori_OPULJP[[#This Row],[Privatni doprinos korisnika - HRK]]</f>
        <v>449170.02</v>
      </c>
      <c r="U3437" s="44" t="s">
        <v>10098</v>
      </c>
      <c r="V3437" s="44" t="s">
        <v>710</v>
      </c>
      <c r="W3437" s="143" t="s">
        <v>12101</v>
      </c>
      <c r="X3437" s="31" t="s">
        <v>10100</v>
      </c>
      <c r="Y3437" s="11"/>
    </row>
    <row r="3438" spans="1:25" ht="88.5" customHeight="1" x14ac:dyDescent="0.2">
      <c r="A3438" s="222" t="s">
        <v>12188</v>
      </c>
      <c r="B3438" s="24" t="s">
        <v>9914</v>
      </c>
      <c r="C3438" s="21" t="s">
        <v>10095</v>
      </c>
      <c r="D3438" s="56" t="s">
        <v>11415</v>
      </c>
      <c r="E3438" s="17" t="s">
        <v>74</v>
      </c>
      <c r="F3438" s="212" t="s">
        <v>12199</v>
      </c>
      <c r="G3438" s="212" t="s">
        <v>12206</v>
      </c>
      <c r="H3438" s="231">
        <v>44621</v>
      </c>
      <c r="I3438" s="231">
        <v>45170</v>
      </c>
      <c r="J3438" s="237" t="str">
        <f ca="1">IF(Ugovori_OPULJP[[#This Row],[DATUM ZAVRŠETKA OPERACIJE]]&lt;TODAY(),"završen","u provedbi")</f>
        <v>u provedbi</v>
      </c>
      <c r="K3438" s="191" t="s">
        <v>209</v>
      </c>
      <c r="L3438" s="191" t="s">
        <v>209</v>
      </c>
      <c r="M3438" s="243">
        <v>0.85</v>
      </c>
      <c r="N3438" s="102">
        <v>0.15</v>
      </c>
      <c r="O3438" s="206">
        <f>Ugovori_OPULJP[[#This Row],[Bespovratna sredstva - Ukupno (EU+Nac) HRK
= Ukupna ugovorena vrijednost bespovratnih sredstava]]*Ugovori_OPULJP[[#This Row],[EU STOPA SUFINANCIRANJA %
EU CO-FINANCING RATE %]]</f>
        <v>387105.69949999999</v>
      </c>
      <c r="P3438" s="206">
        <f>Ugovori_OPULJP[[#This Row],[Bespovratna sredstva - Ukupno (EU+Nac) HRK
= Ukupna ugovorena vrijednost bespovratnih sredstava]]*Ugovori_OPULJP[[#This Row],[STOPA NACIONALNOG SUFINANCIRANJA %]]</f>
        <v>68312.770499999999</v>
      </c>
      <c r="Q3438" s="189">
        <v>455418.47</v>
      </c>
      <c r="R3438" s="206">
        <v>0</v>
      </c>
      <c r="S3438" s="206">
        <v>0</v>
      </c>
      <c r="T3438" s="189">
        <f>Ugovori_OPULJP[[#This Row],[Bespovratna sredstva - Ukupno (EU+Nac) HRK
= Ukupna ugovorena vrijednost bespovratnih sredstava]]+Ugovori_OPULJP[[#This Row],[Javni doprinos korisnika - HRK]]+Ugovori_OPULJP[[#This Row],[Privatni doprinos korisnika - HRK]]</f>
        <v>455418.47</v>
      </c>
      <c r="U3438" s="17" t="s">
        <v>10098</v>
      </c>
      <c r="V3438" s="17" t="s">
        <v>710</v>
      </c>
      <c r="W3438" s="21" t="s">
        <v>12215</v>
      </c>
      <c r="X3438" s="35" t="s">
        <v>10100</v>
      </c>
      <c r="Y3438" s="11"/>
    </row>
    <row r="3439" spans="1:25" ht="88.5" customHeight="1" x14ac:dyDescent="0.2">
      <c r="A3439" s="222" t="s">
        <v>11709</v>
      </c>
      <c r="B3439" s="24" t="s">
        <v>9914</v>
      </c>
      <c r="C3439" s="21" t="s">
        <v>10095</v>
      </c>
      <c r="D3439" s="56" t="s">
        <v>11415</v>
      </c>
      <c r="E3439" s="17" t="s">
        <v>74</v>
      </c>
      <c r="F3439" s="212" t="s">
        <v>11710</v>
      </c>
      <c r="G3439" s="212" t="s">
        <v>7212</v>
      </c>
      <c r="H3439" s="231">
        <v>44504</v>
      </c>
      <c r="I3439" s="231">
        <v>44869</v>
      </c>
      <c r="J3439" s="231" t="str">
        <f ca="1">IF(Ugovori_OPULJP[[#This Row],[DATUM ZAVRŠETKA OPERACIJE]]&lt;TODAY(),"završen","u provedbi")</f>
        <v>u provedbi</v>
      </c>
      <c r="K3439" s="188" t="s">
        <v>209</v>
      </c>
      <c r="L3439" s="191" t="s">
        <v>31</v>
      </c>
      <c r="M3439" s="243">
        <v>0.85</v>
      </c>
      <c r="N3439" s="102">
        <v>0.15</v>
      </c>
      <c r="O3439" s="206">
        <f>Ugovori_OPULJP[[#This Row],[Bespovratna sredstva - Ukupno (EU+Nac) HRK
= Ukupna ugovorena vrijednost bespovratnih sredstava]]*Ugovori_OPULJP[[#This Row],[EU STOPA SUFINANCIRANJA %
EU CO-FINANCING RATE %]]</f>
        <v>394208.75</v>
      </c>
      <c r="P3439" s="206">
        <f>Ugovori_OPULJP[[#This Row],[Bespovratna sredstva - Ukupno (EU+Nac) HRK
= Ukupna ugovorena vrijednost bespovratnih sredstava]]*Ugovori_OPULJP[[#This Row],[STOPA NACIONALNOG SUFINANCIRANJA %]]</f>
        <v>69566.25</v>
      </c>
      <c r="Q3439" s="189">
        <v>463775</v>
      </c>
      <c r="R3439" s="206">
        <v>0</v>
      </c>
      <c r="S3439" s="206">
        <v>0</v>
      </c>
      <c r="T3439" s="189">
        <f>Ugovori_OPULJP[[#This Row],[Bespovratna sredstva - Ukupno (EU+Nac) HRK
= Ukupna ugovorena vrijednost bespovratnih sredstava]]+Ugovori_OPULJP[[#This Row],[Javni doprinos korisnika - HRK]]+Ugovori_OPULJP[[#This Row],[Privatni doprinos korisnika - HRK]]</f>
        <v>463775</v>
      </c>
      <c r="U3439" s="44" t="s">
        <v>10098</v>
      </c>
      <c r="V3439" s="44" t="s">
        <v>710</v>
      </c>
      <c r="W3439" s="21" t="s">
        <v>11711</v>
      </c>
      <c r="X3439" s="31" t="s">
        <v>10100</v>
      </c>
      <c r="Y3439" s="11"/>
    </row>
    <row r="3440" spans="1:25" ht="88.5" customHeight="1" x14ac:dyDescent="0.2">
      <c r="A3440" s="222" t="s">
        <v>12079</v>
      </c>
      <c r="B3440" s="24" t="s">
        <v>9914</v>
      </c>
      <c r="C3440" s="21" t="s">
        <v>10095</v>
      </c>
      <c r="D3440" s="56" t="s">
        <v>11415</v>
      </c>
      <c r="E3440" s="17" t="s">
        <v>74</v>
      </c>
      <c r="F3440" s="212" t="s">
        <v>12137</v>
      </c>
      <c r="G3440" s="212" t="s">
        <v>12138</v>
      </c>
      <c r="H3440" s="233">
        <v>44608</v>
      </c>
      <c r="I3440" s="233">
        <v>44973</v>
      </c>
      <c r="J3440" s="239" t="str">
        <f ca="1">IF(Ugovori_OPULJP[[#This Row],[DATUM ZAVRŠETKA OPERACIJE]]&lt;TODAY(),"završen","u provedbi")</f>
        <v>u provedbi</v>
      </c>
      <c r="K3440" s="240" t="s">
        <v>648</v>
      </c>
      <c r="L3440" s="191" t="s">
        <v>31</v>
      </c>
      <c r="M3440" s="303">
        <v>0.85</v>
      </c>
      <c r="N3440" s="145">
        <v>0.15</v>
      </c>
      <c r="O3440" s="249">
        <f>Ugovori_OPULJP[[#This Row],[Bespovratna sredstva - Ukupno (EU+Nac) HRK
= Ukupna ugovorena vrijednost bespovratnih sredstava]]*Ugovori_OPULJP[[#This Row],[EU STOPA SUFINANCIRANJA %
EU CO-FINANCING RATE %]]</f>
        <v>364591.826</v>
      </c>
      <c r="P3440" s="249">
        <f>Ugovori_OPULJP[[#This Row],[Bespovratna sredstva - Ukupno (EU+Nac) HRK
= Ukupna ugovorena vrijednost bespovratnih sredstava]]*Ugovori_OPULJP[[#This Row],[STOPA NACIONALNOG SUFINANCIRANJA %]]</f>
        <v>64339.733999999997</v>
      </c>
      <c r="Q3440" s="254">
        <v>428931.56</v>
      </c>
      <c r="R3440" s="206">
        <v>0</v>
      </c>
      <c r="S3440" s="206">
        <v>0</v>
      </c>
      <c r="T3440" s="254">
        <f>Ugovori_OPULJP[[#This Row],[Bespovratna sredstva - Ukupno (EU+Nac) HRK
= Ukupna ugovorena vrijednost bespovratnih sredstava]]+Ugovori_OPULJP[[#This Row],[Javni doprinos korisnika - HRK]]+Ugovori_OPULJP[[#This Row],[Privatni doprinos korisnika - HRK]]</f>
        <v>428931.56</v>
      </c>
      <c r="U3440" s="44" t="s">
        <v>10098</v>
      </c>
      <c r="V3440" s="44" t="s">
        <v>710</v>
      </c>
      <c r="W3440" s="285" t="s">
        <v>12102</v>
      </c>
      <c r="X3440" s="31" t="s">
        <v>10100</v>
      </c>
      <c r="Y3440" s="11"/>
    </row>
    <row r="3441" spans="1:25" ht="88.5" customHeight="1" x14ac:dyDescent="0.2">
      <c r="A3441" s="222" t="s">
        <v>12080</v>
      </c>
      <c r="B3441" s="24" t="s">
        <v>9914</v>
      </c>
      <c r="C3441" s="21" t="s">
        <v>10095</v>
      </c>
      <c r="D3441" s="56" t="s">
        <v>11415</v>
      </c>
      <c r="E3441" s="17" t="s">
        <v>74</v>
      </c>
      <c r="F3441" s="212" t="s">
        <v>12139</v>
      </c>
      <c r="G3441" s="212" t="s">
        <v>12140</v>
      </c>
      <c r="H3441" s="232">
        <v>44608</v>
      </c>
      <c r="I3441" s="232">
        <v>45154</v>
      </c>
      <c r="J3441" s="238" t="str">
        <f ca="1">IF(Ugovori_OPULJP[[#This Row],[DATUM ZAVRŠETKA OPERACIJE]]&lt;TODAY(),"završen","u provedbi")</f>
        <v>u provedbi</v>
      </c>
      <c r="K3441" s="241" t="s">
        <v>248</v>
      </c>
      <c r="L3441" s="191" t="s">
        <v>248</v>
      </c>
      <c r="M3441" s="303">
        <v>0.85</v>
      </c>
      <c r="N3441" s="145">
        <v>0.15</v>
      </c>
      <c r="O3441" s="247">
        <f>Ugovori_OPULJP[[#This Row],[Bespovratna sredstva - Ukupno (EU+Nac) HRK
= Ukupna ugovorena vrijednost bespovratnih sredstava]]*Ugovori_OPULJP[[#This Row],[EU STOPA SUFINANCIRANJA %
EU CO-FINANCING RATE %]]</f>
        <v>401202.81349999999</v>
      </c>
      <c r="P3441" s="247">
        <f>Ugovori_OPULJP[[#This Row],[Bespovratna sredstva - Ukupno (EU+Nac) HRK
= Ukupna ugovorena vrijednost bespovratnih sredstava]]*Ugovori_OPULJP[[#This Row],[STOPA NACIONALNOG SUFINANCIRANJA %]]</f>
        <v>70800.496499999994</v>
      </c>
      <c r="Q3441" s="253">
        <v>472003.31</v>
      </c>
      <c r="R3441" s="206">
        <v>0</v>
      </c>
      <c r="S3441" s="206">
        <v>0</v>
      </c>
      <c r="T3441" s="253">
        <f>Ugovori_OPULJP[[#This Row],[Bespovratna sredstva - Ukupno (EU+Nac) HRK
= Ukupna ugovorena vrijednost bespovratnih sredstava]]+Ugovori_OPULJP[[#This Row],[Javni doprinos korisnika - HRK]]+Ugovori_OPULJP[[#This Row],[Privatni doprinos korisnika - HRK]]</f>
        <v>472003.31</v>
      </c>
      <c r="U3441" s="44" t="s">
        <v>10098</v>
      </c>
      <c r="V3441" s="44" t="s">
        <v>710</v>
      </c>
      <c r="W3441" s="143" t="s">
        <v>12103</v>
      </c>
      <c r="X3441" s="31" t="s">
        <v>10100</v>
      </c>
      <c r="Y3441" s="11"/>
    </row>
    <row r="3442" spans="1:25" ht="88.5" customHeight="1" x14ac:dyDescent="0.2">
      <c r="A3442" s="221" t="s">
        <v>12259</v>
      </c>
      <c r="B3442" s="166" t="s">
        <v>9914</v>
      </c>
      <c r="C3442" s="21" t="s">
        <v>10095</v>
      </c>
      <c r="D3442" s="56" t="s">
        <v>11415</v>
      </c>
      <c r="E3442" s="17" t="s">
        <v>74</v>
      </c>
      <c r="F3442" s="212" t="s">
        <v>12297</v>
      </c>
      <c r="G3442" s="212" t="s">
        <v>12316</v>
      </c>
      <c r="H3442" s="229">
        <v>44641</v>
      </c>
      <c r="I3442" s="229">
        <v>45006</v>
      </c>
      <c r="J3442" s="235" t="str">
        <f ca="1">IF(Ugovori_OPULJP[[#This Row],[DATUM ZAVRŠETKA OPERACIJE]]&lt;TODAY(),"završen","u provedbi")</f>
        <v>u provedbi</v>
      </c>
      <c r="K3442" s="188" t="s">
        <v>320</v>
      </c>
      <c r="L3442" s="241" t="s">
        <v>320</v>
      </c>
      <c r="M3442" s="243">
        <v>0.85</v>
      </c>
      <c r="N3442" s="102">
        <v>0.15</v>
      </c>
      <c r="O3442" s="245">
        <f>Ugovori_OPULJP[[#This Row],[Bespovratna sredstva - Ukupno (EU+Nac) HRK
= Ukupna ugovorena vrijednost bespovratnih sredstava]]*Ugovori_OPULJP[[#This Row],[EU STOPA SUFINANCIRANJA %
EU CO-FINANCING RATE %]]</f>
        <v>302548.77899999998</v>
      </c>
      <c r="P3442" s="245">
        <f>Ugovori_OPULJP[[#This Row],[Bespovratna sredstva - Ukupno (EU+Nac) HRK
= Ukupna ugovorena vrijednost bespovratnih sredstava]]*Ugovori_OPULJP[[#This Row],[STOPA NACIONALNOG SUFINANCIRANJA %]]</f>
        <v>53390.960999999996</v>
      </c>
      <c r="Q3442" s="251">
        <v>355939.74</v>
      </c>
      <c r="R3442" s="245">
        <v>0</v>
      </c>
      <c r="S3442" s="245">
        <v>0</v>
      </c>
      <c r="T3442" s="251">
        <f>Ugovori_OPULJP[[#This Row],[Bespovratna sredstva - Ukupno (EU+Nac) HRK
= Ukupna ugovorena vrijednost bespovratnih sredstava]]+Ugovori_OPULJP[[#This Row],[Javni doprinos korisnika - HRK]]+Ugovori_OPULJP[[#This Row],[Privatni doprinos korisnika - HRK]]</f>
        <v>355939.74</v>
      </c>
      <c r="U3442" s="17" t="s">
        <v>10098</v>
      </c>
      <c r="V3442" s="17" t="s">
        <v>710</v>
      </c>
      <c r="W3442" s="21" t="s">
        <v>12348</v>
      </c>
      <c r="X3442" s="35" t="s">
        <v>10100</v>
      </c>
      <c r="Y3442" s="11"/>
    </row>
    <row r="3443" spans="1:25" ht="88.5" customHeight="1" x14ac:dyDescent="0.2">
      <c r="A3443" s="221" t="s">
        <v>12260</v>
      </c>
      <c r="B3443" s="166" t="s">
        <v>9914</v>
      </c>
      <c r="C3443" s="21" t="s">
        <v>10095</v>
      </c>
      <c r="D3443" s="56" t="s">
        <v>11415</v>
      </c>
      <c r="E3443" s="17" t="s">
        <v>74</v>
      </c>
      <c r="F3443" s="212" t="s">
        <v>12298</v>
      </c>
      <c r="G3443" s="212" t="s">
        <v>11365</v>
      </c>
      <c r="H3443" s="229">
        <v>44641</v>
      </c>
      <c r="I3443" s="229">
        <v>45006</v>
      </c>
      <c r="J3443" s="235" t="str">
        <f ca="1">IF(Ugovori_OPULJP[[#This Row],[DATUM ZAVRŠETKA OPERACIJE]]&lt;TODAY(),"završen","u provedbi")</f>
        <v>u provedbi</v>
      </c>
      <c r="K3443" s="188" t="s">
        <v>2414</v>
      </c>
      <c r="L3443" s="241" t="s">
        <v>77</v>
      </c>
      <c r="M3443" s="243">
        <v>0.85</v>
      </c>
      <c r="N3443" s="102">
        <v>0.15</v>
      </c>
      <c r="O3443" s="245">
        <f>Ugovori_OPULJP[[#This Row],[Bespovratna sredstva - Ukupno (EU+Nac) HRK
= Ukupna ugovorena vrijednost bespovratnih sredstava]]*Ugovori_OPULJP[[#This Row],[EU STOPA SUFINANCIRANJA %
EU CO-FINANCING RATE %]]</f>
        <v>373677.83299999998</v>
      </c>
      <c r="P3443" s="245">
        <f>Ugovori_OPULJP[[#This Row],[Bespovratna sredstva - Ukupno (EU+Nac) HRK
= Ukupna ugovorena vrijednost bespovratnih sredstava]]*Ugovori_OPULJP[[#This Row],[STOPA NACIONALNOG SUFINANCIRANJA %]]</f>
        <v>65943.146999999997</v>
      </c>
      <c r="Q3443" s="251">
        <v>439620.98</v>
      </c>
      <c r="R3443" s="245">
        <v>0</v>
      </c>
      <c r="S3443" s="245">
        <v>0</v>
      </c>
      <c r="T3443" s="251">
        <f>Ugovori_OPULJP[[#This Row],[Bespovratna sredstva - Ukupno (EU+Nac) HRK
= Ukupna ugovorena vrijednost bespovratnih sredstava]]+Ugovori_OPULJP[[#This Row],[Javni doprinos korisnika - HRK]]+Ugovori_OPULJP[[#This Row],[Privatni doprinos korisnika - HRK]]</f>
        <v>439620.98</v>
      </c>
      <c r="U3443" s="17" t="s">
        <v>10098</v>
      </c>
      <c r="V3443" s="17" t="s">
        <v>710</v>
      </c>
      <c r="W3443" s="21" t="s">
        <v>12349</v>
      </c>
      <c r="X3443" s="35" t="s">
        <v>10100</v>
      </c>
      <c r="Y3443" s="11"/>
    </row>
    <row r="3444" spans="1:25" ht="88.5" customHeight="1" x14ac:dyDescent="0.2">
      <c r="A3444" s="258" t="s">
        <v>12511</v>
      </c>
      <c r="B3444" s="166" t="s">
        <v>9914</v>
      </c>
      <c r="C3444" s="21" t="s">
        <v>10095</v>
      </c>
      <c r="D3444" s="56" t="s">
        <v>11415</v>
      </c>
      <c r="E3444" s="17" t="s">
        <v>74</v>
      </c>
      <c r="F3444" s="212" t="s">
        <v>10360</v>
      </c>
      <c r="G3444" s="212" t="s">
        <v>12516</v>
      </c>
      <c r="H3444" s="266">
        <v>44652</v>
      </c>
      <c r="I3444" s="266">
        <v>45017</v>
      </c>
      <c r="J3444" s="271" t="str">
        <f ca="1">IF(Ugovori_OPULJP[[#This Row],[DATUM ZAVRŠETKA OPERACIJE]]&lt;TODAY(),"završen","u provedbi")</f>
        <v>u provedbi</v>
      </c>
      <c r="K3444" s="188" t="s">
        <v>320</v>
      </c>
      <c r="L3444" s="191" t="s">
        <v>320</v>
      </c>
      <c r="M3444" s="243">
        <v>0.85</v>
      </c>
      <c r="N3444" s="102">
        <v>0.15</v>
      </c>
      <c r="O3444" s="278">
        <f>Ugovori_OPULJP[[#This Row],[Bespovratna sredstva - Ukupno (EU+Nac) HRK
= Ukupna ugovorena vrijednost bespovratnih sredstava]]*Ugovori_OPULJP[[#This Row],[EU STOPA SUFINANCIRANJA %
EU CO-FINANCING RATE %]]</f>
        <v>411465.875</v>
      </c>
      <c r="P3444" s="278">
        <f>Ugovori_OPULJP[[#This Row],[Bespovratna sredstva - Ukupno (EU+Nac) HRK
= Ukupna ugovorena vrijednost bespovratnih sredstava]]*Ugovori_OPULJP[[#This Row],[STOPA NACIONALNOG SUFINANCIRANJA %]]</f>
        <v>72611.625</v>
      </c>
      <c r="Q3444" s="282">
        <v>484077.5</v>
      </c>
      <c r="R3444" s="278">
        <v>0</v>
      </c>
      <c r="S3444" s="278">
        <v>0</v>
      </c>
      <c r="T3444" s="282">
        <f>Ugovori_OPULJP[[#This Row],[Bespovratna sredstva - Ukupno (EU+Nac) HRK
= Ukupna ugovorena vrijednost bespovratnih sredstava]]+Ugovori_OPULJP[[#This Row],[Javni doprinos korisnika - HRK]]+Ugovori_OPULJP[[#This Row],[Privatni doprinos korisnika - HRK]]</f>
        <v>484077.5</v>
      </c>
      <c r="U3444" s="17" t="s">
        <v>10098</v>
      </c>
      <c r="V3444" s="17" t="s">
        <v>710</v>
      </c>
      <c r="W3444" s="225" t="s">
        <v>12520</v>
      </c>
      <c r="X3444" s="35" t="s">
        <v>10100</v>
      </c>
      <c r="Y3444" s="11"/>
    </row>
    <row r="3445" spans="1:25" ht="88.5" customHeight="1" x14ac:dyDescent="0.2">
      <c r="A3445" s="221" t="s">
        <v>12261</v>
      </c>
      <c r="B3445" s="166" t="s">
        <v>9914</v>
      </c>
      <c r="C3445" s="21" t="s">
        <v>10095</v>
      </c>
      <c r="D3445" s="56" t="s">
        <v>11415</v>
      </c>
      <c r="E3445" s="17" t="s">
        <v>74</v>
      </c>
      <c r="F3445" s="212" t="s">
        <v>12299</v>
      </c>
      <c r="G3445" s="212" t="s">
        <v>12317</v>
      </c>
      <c r="H3445" s="229">
        <v>44641</v>
      </c>
      <c r="I3445" s="229">
        <v>45006</v>
      </c>
      <c r="J3445" s="235" t="str">
        <f ca="1">IF(Ugovori_OPULJP[[#This Row],[DATUM ZAVRŠETKA OPERACIJE]]&lt;TODAY(),"završen","u provedbi")</f>
        <v>u provedbi</v>
      </c>
      <c r="K3445" s="188" t="s">
        <v>31</v>
      </c>
      <c r="L3445" s="191" t="s">
        <v>31</v>
      </c>
      <c r="M3445" s="243">
        <v>0.85</v>
      </c>
      <c r="N3445" s="102">
        <v>0.15</v>
      </c>
      <c r="O3445" s="245">
        <f>Ugovori_OPULJP[[#This Row],[Bespovratna sredstva - Ukupno (EU+Nac) HRK
= Ukupna ugovorena vrijednost bespovratnih sredstava]]*Ugovori_OPULJP[[#This Row],[EU STOPA SUFINANCIRANJA %
EU CO-FINANCING RATE %]]</f>
        <v>370861.8</v>
      </c>
      <c r="P3445" s="245">
        <f>Ugovori_OPULJP[[#This Row],[Bespovratna sredstva - Ukupno (EU+Nac) HRK
= Ukupna ugovorena vrijednost bespovratnih sredstava]]*Ugovori_OPULJP[[#This Row],[STOPA NACIONALNOG SUFINANCIRANJA %]]</f>
        <v>65446.2</v>
      </c>
      <c r="Q3445" s="251">
        <v>436308</v>
      </c>
      <c r="R3445" s="245">
        <v>0</v>
      </c>
      <c r="S3445" s="245">
        <v>0</v>
      </c>
      <c r="T3445" s="251">
        <f>Ugovori_OPULJP[[#This Row],[Bespovratna sredstva - Ukupno (EU+Nac) HRK
= Ukupna ugovorena vrijednost bespovratnih sredstava]]+Ugovori_OPULJP[[#This Row],[Javni doprinos korisnika - HRK]]+Ugovori_OPULJP[[#This Row],[Privatni doprinos korisnika - HRK]]</f>
        <v>436308</v>
      </c>
      <c r="U3445" s="17" t="s">
        <v>10098</v>
      </c>
      <c r="V3445" s="17" t="s">
        <v>710</v>
      </c>
      <c r="W3445" s="21" t="s">
        <v>12350</v>
      </c>
      <c r="X3445" s="35" t="s">
        <v>10100</v>
      </c>
      <c r="Y3445" s="11"/>
    </row>
    <row r="3446" spans="1:25" ht="88.5" customHeight="1" x14ac:dyDescent="0.2">
      <c r="A3446" s="222" t="s">
        <v>12081</v>
      </c>
      <c r="B3446" s="122" t="s">
        <v>9914</v>
      </c>
      <c r="C3446" s="21" t="s">
        <v>10095</v>
      </c>
      <c r="D3446" s="123" t="s">
        <v>11415</v>
      </c>
      <c r="E3446" s="17" t="s">
        <v>74</v>
      </c>
      <c r="F3446" s="294" t="s">
        <v>12141</v>
      </c>
      <c r="G3446" s="212" t="s">
        <v>12142</v>
      </c>
      <c r="H3446" s="232">
        <v>44608</v>
      </c>
      <c r="I3446" s="232">
        <v>44973</v>
      </c>
      <c r="J3446" s="238" t="str">
        <f ca="1">IF(Ugovori_OPULJP[[#This Row],[DATUM ZAVRŠETKA OPERACIJE]]&lt;TODAY(),"završen","u provedbi")</f>
        <v>u provedbi</v>
      </c>
      <c r="K3446" s="241" t="s">
        <v>12148</v>
      </c>
      <c r="L3446" s="191" t="s">
        <v>556</v>
      </c>
      <c r="M3446" s="303">
        <v>0.85</v>
      </c>
      <c r="N3446" s="145">
        <v>0.15</v>
      </c>
      <c r="O3446" s="247">
        <f>Ugovori_OPULJP[[#This Row],[Bespovratna sredstva - Ukupno (EU+Nac) HRK
= Ukupna ugovorena vrijednost bespovratnih sredstava]]*Ugovori_OPULJP[[#This Row],[EU STOPA SUFINANCIRANJA %
EU CO-FINANCING RATE %]]</f>
        <v>385868.788</v>
      </c>
      <c r="P3446" s="247">
        <f>Ugovori_OPULJP[[#This Row],[Bespovratna sredstva - Ukupno (EU+Nac) HRK
= Ukupna ugovorena vrijednost bespovratnih sredstava]]*Ugovori_OPULJP[[#This Row],[STOPA NACIONALNOG SUFINANCIRANJA %]]</f>
        <v>68094.491999999998</v>
      </c>
      <c r="Q3446" s="253">
        <v>453963.28</v>
      </c>
      <c r="R3446" s="206">
        <v>0</v>
      </c>
      <c r="S3446" s="206">
        <v>0</v>
      </c>
      <c r="T3446" s="253">
        <f>Ugovori_OPULJP[[#This Row],[Bespovratna sredstva - Ukupno (EU+Nac) HRK
= Ukupna ugovorena vrijednost bespovratnih sredstava]]+Ugovori_OPULJP[[#This Row],[Javni doprinos korisnika - HRK]]+Ugovori_OPULJP[[#This Row],[Privatni doprinos korisnika - HRK]]</f>
        <v>453963.28</v>
      </c>
      <c r="U3446" s="44" t="s">
        <v>10098</v>
      </c>
      <c r="V3446" s="44" t="s">
        <v>710</v>
      </c>
      <c r="W3446" s="151" t="s">
        <v>12104</v>
      </c>
      <c r="X3446" s="31" t="s">
        <v>10100</v>
      </c>
      <c r="Y3446" s="11"/>
    </row>
    <row r="3447" spans="1:25" ht="88.5" customHeight="1" x14ac:dyDescent="0.2">
      <c r="A3447" s="221" t="s">
        <v>12262</v>
      </c>
      <c r="B3447" s="166" t="s">
        <v>9914</v>
      </c>
      <c r="C3447" s="21" t="s">
        <v>10095</v>
      </c>
      <c r="D3447" s="56" t="s">
        <v>11415</v>
      </c>
      <c r="E3447" s="17" t="s">
        <v>74</v>
      </c>
      <c r="F3447" s="212" t="s">
        <v>12300</v>
      </c>
      <c r="G3447" s="212" t="s">
        <v>12318</v>
      </c>
      <c r="H3447" s="229">
        <v>44641</v>
      </c>
      <c r="I3447" s="229">
        <v>45006</v>
      </c>
      <c r="J3447" s="235" t="str">
        <f ca="1">IF(Ugovori_OPULJP[[#This Row],[DATUM ZAVRŠETKA OPERACIJE]]&lt;TODAY(),"završen","u provedbi")</f>
        <v>u provedbi</v>
      </c>
      <c r="K3447" s="188" t="s">
        <v>248</v>
      </c>
      <c r="L3447" s="191" t="s">
        <v>248</v>
      </c>
      <c r="M3447" s="243">
        <v>0.85</v>
      </c>
      <c r="N3447" s="102">
        <v>0.15</v>
      </c>
      <c r="O3447" s="245">
        <f>Ugovori_OPULJP[[#This Row],[Bespovratna sredstva - Ukupno (EU+Nac) HRK
= Ukupna ugovorena vrijednost bespovratnih sredstava]]*Ugovori_OPULJP[[#This Row],[EU STOPA SUFINANCIRANJA %
EU CO-FINANCING RATE %]]</f>
        <v>365712.5</v>
      </c>
      <c r="P3447" s="245">
        <f>Ugovori_OPULJP[[#This Row],[Bespovratna sredstva - Ukupno (EU+Nac) HRK
= Ukupna ugovorena vrijednost bespovratnih sredstava]]*Ugovori_OPULJP[[#This Row],[STOPA NACIONALNOG SUFINANCIRANJA %]]</f>
        <v>64537.5</v>
      </c>
      <c r="Q3447" s="251">
        <v>430250</v>
      </c>
      <c r="R3447" s="245">
        <v>0</v>
      </c>
      <c r="S3447" s="245">
        <v>0</v>
      </c>
      <c r="T3447" s="251">
        <f>Ugovori_OPULJP[[#This Row],[Bespovratna sredstva - Ukupno (EU+Nac) HRK
= Ukupna ugovorena vrijednost bespovratnih sredstava]]+Ugovori_OPULJP[[#This Row],[Javni doprinos korisnika - HRK]]+Ugovori_OPULJP[[#This Row],[Privatni doprinos korisnika - HRK]]</f>
        <v>430250</v>
      </c>
      <c r="U3447" s="17" t="s">
        <v>10098</v>
      </c>
      <c r="V3447" s="17" t="s">
        <v>710</v>
      </c>
      <c r="W3447" s="21" t="s">
        <v>12351</v>
      </c>
      <c r="X3447" s="35" t="s">
        <v>10100</v>
      </c>
      <c r="Y3447" s="11"/>
    </row>
    <row r="3448" spans="1:25" ht="88.5" customHeight="1" x14ac:dyDescent="0.2">
      <c r="A3448" s="221" t="s">
        <v>12263</v>
      </c>
      <c r="B3448" s="166" t="s">
        <v>9914</v>
      </c>
      <c r="C3448" s="21" t="s">
        <v>10095</v>
      </c>
      <c r="D3448" s="56" t="s">
        <v>11415</v>
      </c>
      <c r="E3448" s="214" t="s">
        <v>74</v>
      </c>
      <c r="F3448" s="212" t="s">
        <v>12301</v>
      </c>
      <c r="G3448" s="212" t="s">
        <v>12319</v>
      </c>
      <c r="H3448" s="229">
        <v>44641</v>
      </c>
      <c r="I3448" s="229">
        <v>45098</v>
      </c>
      <c r="J3448" s="235" t="str">
        <f ca="1">IF(Ugovori_OPULJP[[#This Row],[DATUM ZAVRŠETKA OPERACIJE]]&lt;TODAY(),"završen","u provedbi")</f>
        <v>u provedbi</v>
      </c>
      <c r="K3448" s="188" t="s">
        <v>31</v>
      </c>
      <c r="L3448" s="191" t="s">
        <v>31</v>
      </c>
      <c r="M3448" s="243">
        <v>0.85</v>
      </c>
      <c r="N3448" s="102">
        <v>0.15</v>
      </c>
      <c r="O3448" s="245">
        <f>Ugovori_OPULJP[[#This Row],[Bespovratna sredstva - Ukupno (EU+Nac) HRK
= Ukupna ugovorena vrijednost bespovratnih sredstava]]*Ugovori_OPULJP[[#This Row],[EU STOPA SUFINANCIRANJA %
EU CO-FINANCING RATE %]]</f>
        <v>368084.44199999998</v>
      </c>
      <c r="P3448" s="245">
        <f>Ugovori_OPULJP[[#This Row],[Bespovratna sredstva - Ukupno (EU+Nac) HRK
= Ukupna ugovorena vrijednost bespovratnih sredstava]]*Ugovori_OPULJP[[#This Row],[STOPA NACIONALNOG SUFINANCIRANJA %]]</f>
        <v>64956.078000000001</v>
      </c>
      <c r="Q3448" s="251">
        <v>433040.52</v>
      </c>
      <c r="R3448" s="245">
        <v>0</v>
      </c>
      <c r="S3448" s="245">
        <v>0</v>
      </c>
      <c r="T3448" s="251">
        <f>Ugovori_OPULJP[[#This Row],[Bespovratna sredstva - Ukupno (EU+Nac) HRK
= Ukupna ugovorena vrijednost bespovratnih sredstava]]+Ugovori_OPULJP[[#This Row],[Javni doprinos korisnika - HRK]]+Ugovori_OPULJP[[#This Row],[Privatni doprinos korisnika - HRK]]</f>
        <v>433040.52</v>
      </c>
      <c r="U3448" s="214" t="s">
        <v>10098</v>
      </c>
      <c r="V3448" s="214" t="s">
        <v>710</v>
      </c>
      <c r="W3448" s="21" t="s">
        <v>12352</v>
      </c>
      <c r="X3448" s="215" t="s">
        <v>10100</v>
      </c>
      <c r="Y3448" s="11"/>
    </row>
    <row r="3449" spans="1:25" ht="88.5" customHeight="1" x14ac:dyDescent="0.2">
      <c r="A3449" s="346" t="s">
        <v>13018</v>
      </c>
      <c r="B3449" s="323" t="s">
        <v>9914</v>
      </c>
      <c r="C3449" s="21" t="s">
        <v>10095</v>
      </c>
      <c r="D3449" s="56" t="s">
        <v>11415</v>
      </c>
      <c r="E3449" s="17" t="s">
        <v>74</v>
      </c>
      <c r="F3449" s="212" t="s">
        <v>13059</v>
      </c>
      <c r="G3449" s="322" t="s">
        <v>3081</v>
      </c>
      <c r="H3449" s="313">
        <v>44735</v>
      </c>
      <c r="I3449" s="313">
        <v>45222</v>
      </c>
      <c r="J3449" s="314" t="str">
        <f ca="1">IF(Ugovori_OPULJP[[#This Row],[DATUM ZAVRŠETKA OPERACIJE]]&lt;TODAY(),"završen","u provedbi")</f>
        <v>u provedbi</v>
      </c>
      <c r="K3449" s="315" t="s">
        <v>209</v>
      </c>
      <c r="L3449" s="315" t="s">
        <v>209</v>
      </c>
      <c r="M3449" s="243">
        <v>0.85</v>
      </c>
      <c r="N3449" s="102">
        <v>0.15</v>
      </c>
      <c r="O3449" s="316">
        <f>Ugovori_OPULJP[[#This Row],[Bespovratna sredstva - Ukupno (EU+Nac) HRK
= Ukupna ugovorena vrijednost bespovratnih sredstava]]*Ugovori_OPULJP[[#This Row],[EU STOPA SUFINANCIRANJA %
EU CO-FINANCING RATE %]]</f>
        <v>402674.01900000003</v>
      </c>
      <c r="P3449" s="316">
        <f>Ugovori_OPULJP[[#This Row],[Bespovratna sredstva - Ukupno (EU+Nac) HRK
= Ukupna ugovorena vrijednost bespovratnih sredstava]]*Ugovori_OPULJP[[#This Row],[STOPA NACIONALNOG SUFINANCIRANJA %]]</f>
        <v>71060.120999999999</v>
      </c>
      <c r="Q3449" s="317">
        <v>473734.14</v>
      </c>
      <c r="R3449" s="206">
        <v>0</v>
      </c>
      <c r="S3449" s="206">
        <v>0</v>
      </c>
      <c r="T3449" s="317">
        <f>Ugovori_OPULJP[[#This Row],[Bespovratna sredstva - Ukupno (EU+Nac) HRK
= Ukupna ugovorena vrijednost bespovratnih sredstava]]+Ugovori_OPULJP[[#This Row],[Javni doprinos korisnika - HRK]]+Ugovori_OPULJP[[#This Row],[Privatni doprinos korisnika - HRK]]</f>
        <v>473734.14</v>
      </c>
      <c r="U3449" s="17" t="s">
        <v>10098</v>
      </c>
      <c r="V3449" s="17" t="s">
        <v>710</v>
      </c>
      <c r="W3449" s="325" t="s">
        <v>13087</v>
      </c>
      <c r="X3449" s="35" t="s">
        <v>10100</v>
      </c>
      <c r="Y3449" s="11"/>
    </row>
    <row r="3450" spans="1:25" ht="88.5" customHeight="1" x14ac:dyDescent="0.2">
      <c r="A3450" s="222" t="s">
        <v>11712</v>
      </c>
      <c r="B3450" s="24" t="s">
        <v>9914</v>
      </c>
      <c r="C3450" s="21" t="s">
        <v>10095</v>
      </c>
      <c r="D3450" s="56" t="s">
        <v>11415</v>
      </c>
      <c r="E3450" s="17" t="s">
        <v>74</v>
      </c>
      <c r="F3450" s="212" t="s">
        <v>11713</v>
      </c>
      <c r="G3450" s="195" t="s">
        <v>1462</v>
      </c>
      <c r="H3450" s="231">
        <v>44502</v>
      </c>
      <c r="I3450" s="231">
        <v>45048</v>
      </c>
      <c r="J3450" s="231" t="str">
        <f ca="1">IF(Ugovori_OPULJP[[#This Row],[DATUM ZAVRŠETKA OPERACIJE]]&lt;TODAY(),"završen","u provedbi")</f>
        <v>u provedbi</v>
      </c>
      <c r="K3450" s="188" t="s">
        <v>209</v>
      </c>
      <c r="L3450" s="191" t="s">
        <v>209</v>
      </c>
      <c r="M3450" s="243">
        <v>0.85</v>
      </c>
      <c r="N3450" s="102">
        <v>0.15</v>
      </c>
      <c r="O3450" s="206">
        <f>Ugovori_OPULJP[[#This Row],[Bespovratna sredstva - Ukupno (EU+Nac) HRK
= Ukupna ugovorena vrijednost bespovratnih sredstava]]*Ugovori_OPULJP[[#This Row],[EU STOPA SUFINANCIRANJA %
EU CO-FINANCING RATE %]]</f>
        <v>328160.5625</v>
      </c>
      <c r="P3450" s="206">
        <f>Ugovori_OPULJP[[#This Row],[Bespovratna sredstva - Ukupno (EU+Nac) HRK
= Ukupna ugovorena vrijednost bespovratnih sredstava]]*Ugovori_OPULJP[[#This Row],[STOPA NACIONALNOG SUFINANCIRANJA %]]</f>
        <v>57910.6875</v>
      </c>
      <c r="Q3450" s="189">
        <v>386071.25</v>
      </c>
      <c r="R3450" s="206">
        <v>0</v>
      </c>
      <c r="S3450" s="206">
        <v>0</v>
      </c>
      <c r="T3450" s="189">
        <f>Ugovori_OPULJP[[#This Row],[Bespovratna sredstva - Ukupno (EU+Nac) HRK
= Ukupna ugovorena vrijednost bespovratnih sredstava]]+Ugovori_OPULJP[[#This Row],[Javni doprinos korisnika - HRK]]+Ugovori_OPULJP[[#This Row],[Privatni doprinos korisnika - HRK]]</f>
        <v>386071.25</v>
      </c>
      <c r="U3450" s="17" t="s">
        <v>10098</v>
      </c>
      <c r="V3450" s="17" t="s">
        <v>710</v>
      </c>
      <c r="W3450" s="21" t="s">
        <v>11714</v>
      </c>
      <c r="X3450" s="31" t="s">
        <v>10100</v>
      </c>
      <c r="Y3450" s="11"/>
    </row>
    <row r="3451" spans="1:25" ht="88.5" customHeight="1" x14ac:dyDescent="0.2">
      <c r="A3451" s="258" t="s">
        <v>12541</v>
      </c>
      <c r="B3451" s="166" t="s">
        <v>9914</v>
      </c>
      <c r="C3451" s="21" t="s">
        <v>10095</v>
      </c>
      <c r="D3451" s="56" t="s">
        <v>11415</v>
      </c>
      <c r="E3451" s="17" t="s">
        <v>74</v>
      </c>
      <c r="F3451" s="212" t="s">
        <v>12569</v>
      </c>
      <c r="G3451" s="212" t="s">
        <v>12577</v>
      </c>
      <c r="H3451" s="266">
        <v>44670</v>
      </c>
      <c r="I3451" s="266">
        <v>45035</v>
      </c>
      <c r="J3451" s="271" t="str">
        <f ca="1">IF(Ugovori_OPULJP[[#This Row],[DATUM ZAVRŠETKA OPERACIJE]]&lt;TODAY(),"završen","u provedbi")</f>
        <v>u provedbi</v>
      </c>
      <c r="K3451" s="188" t="s">
        <v>556</v>
      </c>
      <c r="L3451" s="191" t="s">
        <v>556</v>
      </c>
      <c r="M3451" s="243">
        <v>0.85</v>
      </c>
      <c r="N3451" s="102">
        <v>0.15</v>
      </c>
      <c r="O3451" s="278">
        <f>Ugovori_OPULJP[[#This Row],[Bespovratna sredstva - Ukupno (EU+Nac) HRK
= Ukupna ugovorena vrijednost bespovratnih sredstava]]*Ugovori_OPULJP[[#This Row],[EU STOPA SUFINANCIRANJA %
EU CO-FINANCING RATE %]]</f>
        <v>419949.283</v>
      </c>
      <c r="P3451" s="278">
        <f>Ugovori_OPULJP[[#This Row],[Bespovratna sredstva - Ukupno (EU+Nac) HRK
= Ukupna ugovorena vrijednost bespovratnih sredstava]]*Ugovori_OPULJP[[#This Row],[STOPA NACIONALNOG SUFINANCIRANJA %]]</f>
        <v>74108.697</v>
      </c>
      <c r="Q3451" s="282">
        <v>494057.98</v>
      </c>
      <c r="R3451" s="278">
        <v>0</v>
      </c>
      <c r="S3451" s="278">
        <v>0</v>
      </c>
      <c r="T3451" s="282">
        <f>Ugovori_OPULJP[[#This Row],[Bespovratna sredstva - Ukupno (EU+Nac) HRK
= Ukupna ugovorena vrijednost bespovratnih sredstava]]+Ugovori_OPULJP[[#This Row],[Javni doprinos korisnika - HRK]]+Ugovori_OPULJP[[#This Row],[Privatni doprinos korisnika - HRK]]</f>
        <v>494057.98</v>
      </c>
      <c r="U3451" s="17" t="s">
        <v>10098</v>
      </c>
      <c r="V3451" s="17" t="s">
        <v>710</v>
      </c>
      <c r="W3451" s="225" t="s">
        <v>12593</v>
      </c>
      <c r="X3451" s="35" t="s">
        <v>10100</v>
      </c>
      <c r="Y3451" s="11"/>
    </row>
    <row r="3452" spans="1:25" ht="88.5" customHeight="1" x14ac:dyDescent="0.2">
      <c r="A3452" s="350" t="s">
        <v>13019</v>
      </c>
      <c r="B3452" s="323" t="s">
        <v>9914</v>
      </c>
      <c r="C3452" s="21" t="s">
        <v>10095</v>
      </c>
      <c r="D3452" s="56" t="s">
        <v>11415</v>
      </c>
      <c r="E3452" s="17" t="s">
        <v>74</v>
      </c>
      <c r="F3452" s="212" t="s">
        <v>13060</v>
      </c>
      <c r="G3452" s="322" t="s">
        <v>13033</v>
      </c>
      <c r="H3452" s="313">
        <v>44735</v>
      </c>
      <c r="I3452" s="313">
        <v>45100</v>
      </c>
      <c r="J3452" s="314" t="str">
        <f ca="1">IF(Ugovori_OPULJP[[#This Row],[DATUM ZAVRŠETKA OPERACIJE]]&lt;TODAY(),"završen","u provedbi")</f>
        <v>u provedbi</v>
      </c>
      <c r="K3452" s="315" t="s">
        <v>402</v>
      </c>
      <c r="L3452" s="315" t="s">
        <v>402</v>
      </c>
      <c r="M3452" s="243">
        <v>0.85</v>
      </c>
      <c r="N3452" s="102">
        <v>0.15</v>
      </c>
      <c r="O3452" s="316">
        <f>Ugovori_OPULJP[[#This Row],[Bespovratna sredstva - Ukupno (EU+Nac) HRK
= Ukupna ugovorena vrijednost bespovratnih sredstava]]*Ugovori_OPULJP[[#This Row],[EU STOPA SUFINANCIRANJA %
EU CO-FINANCING RATE %]]</f>
        <v>392294.89</v>
      </c>
      <c r="P3452" s="316">
        <f>Ugovori_OPULJP[[#This Row],[Bespovratna sredstva - Ukupno (EU+Nac) HRK
= Ukupna ugovorena vrijednost bespovratnih sredstava]]*Ugovori_OPULJP[[#This Row],[STOPA NACIONALNOG SUFINANCIRANJA %]]</f>
        <v>69228.509999999995</v>
      </c>
      <c r="Q3452" s="317">
        <v>461523.4</v>
      </c>
      <c r="R3452" s="206">
        <v>0</v>
      </c>
      <c r="S3452" s="206">
        <v>0</v>
      </c>
      <c r="T3452" s="317">
        <f>Ugovori_OPULJP[[#This Row],[Bespovratna sredstva - Ukupno (EU+Nac) HRK
= Ukupna ugovorena vrijednost bespovratnih sredstava]]+Ugovori_OPULJP[[#This Row],[Javni doprinos korisnika - HRK]]+Ugovori_OPULJP[[#This Row],[Privatni doprinos korisnika - HRK]]</f>
        <v>461523.4</v>
      </c>
      <c r="U3452" s="17" t="s">
        <v>10098</v>
      </c>
      <c r="V3452" s="17" t="s">
        <v>710</v>
      </c>
      <c r="W3452" s="325" t="s">
        <v>13088</v>
      </c>
      <c r="X3452" s="35" t="s">
        <v>10100</v>
      </c>
      <c r="Y3452" s="11"/>
    </row>
    <row r="3453" spans="1:25" ht="88.5" customHeight="1" x14ac:dyDescent="0.2">
      <c r="A3453" s="346" t="s">
        <v>13020</v>
      </c>
      <c r="B3453" s="323" t="s">
        <v>9914</v>
      </c>
      <c r="C3453" s="21" t="s">
        <v>10095</v>
      </c>
      <c r="D3453" s="56" t="s">
        <v>11415</v>
      </c>
      <c r="E3453" s="17" t="s">
        <v>74</v>
      </c>
      <c r="F3453" s="212" t="s">
        <v>13061</v>
      </c>
      <c r="G3453" s="322" t="s">
        <v>4533</v>
      </c>
      <c r="H3453" s="313">
        <v>44735</v>
      </c>
      <c r="I3453" s="313">
        <v>45100</v>
      </c>
      <c r="J3453" s="314" t="str">
        <f ca="1">IF(Ugovori_OPULJP[[#This Row],[DATUM ZAVRŠETKA OPERACIJE]]&lt;TODAY(),"završen","u provedbi")</f>
        <v>u provedbi</v>
      </c>
      <c r="K3453" s="315" t="s">
        <v>248</v>
      </c>
      <c r="L3453" s="315" t="s">
        <v>248</v>
      </c>
      <c r="M3453" s="243">
        <v>0.85</v>
      </c>
      <c r="N3453" s="102">
        <v>0.15</v>
      </c>
      <c r="O3453" s="316">
        <f>Ugovori_OPULJP[[#This Row],[Bespovratna sredstva - Ukupno (EU+Nac) HRK
= Ukupna ugovorena vrijednost bespovratnih sredstava]]*Ugovori_OPULJP[[#This Row],[EU STOPA SUFINANCIRANJA %
EU CO-FINANCING RATE %]]</f>
        <v>318741.092</v>
      </c>
      <c r="P3453" s="316">
        <f>Ugovori_OPULJP[[#This Row],[Bespovratna sredstva - Ukupno (EU+Nac) HRK
= Ukupna ugovorena vrijednost bespovratnih sredstava]]*Ugovori_OPULJP[[#This Row],[STOPA NACIONALNOG SUFINANCIRANJA %]]</f>
        <v>56248.428</v>
      </c>
      <c r="Q3453" s="317">
        <v>374989.52</v>
      </c>
      <c r="R3453" s="206">
        <v>0</v>
      </c>
      <c r="S3453" s="206">
        <v>0</v>
      </c>
      <c r="T3453" s="317">
        <f>Ugovori_OPULJP[[#This Row],[Bespovratna sredstva - Ukupno (EU+Nac) HRK
= Ukupna ugovorena vrijednost bespovratnih sredstava]]+Ugovori_OPULJP[[#This Row],[Javni doprinos korisnika - HRK]]+Ugovori_OPULJP[[#This Row],[Privatni doprinos korisnika - HRK]]</f>
        <v>374989.52</v>
      </c>
      <c r="U3453" s="17" t="s">
        <v>10098</v>
      </c>
      <c r="V3453" s="17" t="s">
        <v>710</v>
      </c>
      <c r="W3453" s="325" t="s">
        <v>13089</v>
      </c>
      <c r="X3453" s="35" t="s">
        <v>10100</v>
      </c>
      <c r="Y3453" s="11"/>
    </row>
    <row r="3454" spans="1:25" ht="88.5" customHeight="1" x14ac:dyDescent="0.2">
      <c r="A3454" s="350" t="s">
        <v>13021</v>
      </c>
      <c r="B3454" s="323" t="s">
        <v>9914</v>
      </c>
      <c r="C3454" s="21" t="s">
        <v>10095</v>
      </c>
      <c r="D3454" s="56" t="s">
        <v>11415</v>
      </c>
      <c r="E3454" s="17" t="s">
        <v>74</v>
      </c>
      <c r="F3454" s="212" t="s">
        <v>13062</v>
      </c>
      <c r="G3454" s="322" t="s">
        <v>13034</v>
      </c>
      <c r="H3454" s="313">
        <v>44735</v>
      </c>
      <c r="I3454" s="313">
        <v>45283</v>
      </c>
      <c r="J3454" s="314" t="str">
        <f ca="1">IF(Ugovori_OPULJP[[#This Row],[DATUM ZAVRŠETKA OPERACIJE]]&lt;TODAY(),"završen","u provedbi")</f>
        <v>u provedbi</v>
      </c>
      <c r="K3454" s="315" t="s">
        <v>102</v>
      </c>
      <c r="L3454" s="191" t="s">
        <v>102</v>
      </c>
      <c r="M3454" s="301" t="s">
        <v>3052</v>
      </c>
      <c r="N3454" s="102">
        <v>0.15</v>
      </c>
      <c r="O3454" s="316">
        <f>Ugovori_OPULJP[[#This Row],[Bespovratna sredstva - Ukupno (EU+Nac) HRK
= Ukupna ugovorena vrijednost bespovratnih sredstava]]*Ugovori_OPULJP[[#This Row],[EU STOPA SUFINANCIRANJA %
EU CO-FINANCING RATE %]]</f>
        <v>404387.04949999996</v>
      </c>
      <c r="P3454" s="316">
        <f>Ugovori_OPULJP[[#This Row],[Bespovratna sredstva - Ukupno (EU+Nac) HRK
= Ukupna ugovorena vrijednost bespovratnih sredstava]]*Ugovori_OPULJP[[#This Row],[STOPA NACIONALNOG SUFINANCIRANJA %]]</f>
        <v>71362.420499999993</v>
      </c>
      <c r="Q3454" s="317">
        <v>475749.47</v>
      </c>
      <c r="R3454" s="316"/>
      <c r="S3454" s="316"/>
      <c r="T3454" s="317">
        <f>Ugovori_OPULJP[[#This Row],[Bespovratna sredstva - Ukupno (EU+Nac) HRK
= Ukupna ugovorena vrijednost bespovratnih sredstava]]+Ugovori_OPULJP[[#This Row],[Javni doprinos korisnika - HRK]]+Ugovori_OPULJP[[#This Row],[Privatni doprinos korisnika - HRK]]</f>
        <v>475749.47</v>
      </c>
      <c r="U3454" s="17" t="s">
        <v>10098</v>
      </c>
      <c r="V3454" s="17" t="s">
        <v>710</v>
      </c>
      <c r="W3454" s="325" t="s">
        <v>13090</v>
      </c>
      <c r="X3454" s="35" t="s">
        <v>10100</v>
      </c>
      <c r="Y3454" s="11"/>
    </row>
    <row r="3455" spans="1:25" ht="88.5" customHeight="1" x14ac:dyDescent="0.2">
      <c r="A3455" s="222" t="s">
        <v>11715</v>
      </c>
      <c r="B3455" s="24" t="s">
        <v>9914</v>
      </c>
      <c r="C3455" s="21" t="s">
        <v>10095</v>
      </c>
      <c r="D3455" s="56" t="s">
        <v>11415</v>
      </c>
      <c r="E3455" s="17" t="s">
        <v>74</v>
      </c>
      <c r="F3455" s="212" t="s">
        <v>11716</v>
      </c>
      <c r="G3455" s="212" t="s">
        <v>4567</v>
      </c>
      <c r="H3455" s="231">
        <v>44502</v>
      </c>
      <c r="I3455" s="231">
        <v>44867</v>
      </c>
      <c r="J3455" s="231" t="str">
        <f ca="1">IF(Ugovori_OPULJP[[#This Row],[DATUM ZAVRŠETKA OPERACIJE]]&lt;TODAY(),"završen","u provedbi")</f>
        <v>u provedbi</v>
      </c>
      <c r="K3455" s="188" t="s">
        <v>209</v>
      </c>
      <c r="L3455" s="191" t="s">
        <v>31</v>
      </c>
      <c r="M3455" s="243">
        <v>0.85</v>
      </c>
      <c r="N3455" s="102">
        <v>0.15</v>
      </c>
      <c r="O3455" s="206">
        <f>Ugovori_OPULJP[[#This Row],[Bespovratna sredstva - Ukupno (EU+Nac) HRK
= Ukupna ugovorena vrijednost bespovratnih sredstava]]*Ugovori_OPULJP[[#This Row],[EU STOPA SUFINANCIRANJA %
EU CO-FINANCING RATE %]]</f>
        <v>407847.30599999998</v>
      </c>
      <c r="P3455" s="206">
        <f>Ugovori_OPULJP[[#This Row],[Bespovratna sredstva - Ukupno (EU+Nac) HRK
= Ukupna ugovorena vrijednost bespovratnih sredstava]]*Ugovori_OPULJP[[#This Row],[STOPA NACIONALNOG SUFINANCIRANJA %]]</f>
        <v>71973.053999999989</v>
      </c>
      <c r="Q3455" s="189">
        <v>479820.36</v>
      </c>
      <c r="R3455" s="206">
        <v>0</v>
      </c>
      <c r="S3455" s="206">
        <v>0</v>
      </c>
      <c r="T3455" s="189">
        <f>Ugovori_OPULJP[[#This Row],[Bespovratna sredstva - Ukupno (EU+Nac) HRK
= Ukupna ugovorena vrijednost bespovratnih sredstava]]+Ugovori_OPULJP[[#This Row],[Javni doprinos korisnika - HRK]]+Ugovori_OPULJP[[#This Row],[Privatni doprinos korisnika - HRK]]</f>
        <v>479820.36</v>
      </c>
      <c r="U3455" s="17" t="s">
        <v>10098</v>
      </c>
      <c r="V3455" s="17" t="s">
        <v>710</v>
      </c>
      <c r="W3455" s="21" t="s">
        <v>11717</v>
      </c>
      <c r="X3455" s="31" t="s">
        <v>10100</v>
      </c>
      <c r="Y3455" s="11"/>
    </row>
    <row r="3456" spans="1:25" ht="88.5" customHeight="1" x14ac:dyDescent="0.2">
      <c r="A3456" s="222" t="s">
        <v>11718</v>
      </c>
      <c r="B3456" s="24" t="s">
        <v>9914</v>
      </c>
      <c r="C3456" s="21" t="s">
        <v>10095</v>
      </c>
      <c r="D3456" s="56" t="s">
        <v>11415</v>
      </c>
      <c r="E3456" s="17" t="s">
        <v>74</v>
      </c>
      <c r="F3456" s="212" t="s">
        <v>11719</v>
      </c>
      <c r="G3456" s="212" t="s">
        <v>11720</v>
      </c>
      <c r="H3456" s="231">
        <v>44502</v>
      </c>
      <c r="I3456" s="231">
        <v>44987</v>
      </c>
      <c r="J3456" s="231" t="str">
        <f ca="1">IF(Ugovori_OPULJP[[#This Row],[DATUM ZAVRŠETKA OPERACIJE]]&lt;TODAY(),"završen","u provedbi")</f>
        <v>u provedbi</v>
      </c>
      <c r="K3456" s="191" t="s">
        <v>209</v>
      </c>
      <c r="L3456" s="191" t="s">
        <v>31</v>
      </c>
      <c r="M3456" s="243">
        <v>0.85</v>
      </c>
      <c r="N3456" s="102">
        <v>0.15</v>
      </c>
      <c r="O3456" s="206">
        <f>Ugovori_OPULJP[[#This Row],[Bespovratna sredstva - Ukupno (EU+Nac) HRK
= Ukupna ugovorena vrijednost bespovratnih sredstava]]*Ugovori_OPULJP[[#This Row],[EU STOPA SUFINANCIRANJA %
EU CO-FINANCING RATE %]]</f>
        <v>350691.04499999998</v>
      </c>
      <c r="P3456" s="206">
        <f>Ugovori_OPULJP[[#This Row],[Bespovratna sredstva - Ukupno (EU+Nac) HRK
= Ukupna ugovorena vrijednost bespovratnih sredstava]]*Ugovori_OPULJP[[#This Row],[STOPA NACIONALNOG SUFINANCIRANJA %]]</f>
        <v>61886.654999999999</v>
      </c>
      <c r="Q3456" s="189">
        <v>412577.7</v>
      </c>
      <c r="R3456" s="206">
        <v>0</v>
      </c>
      <c r="S3456" s="206">
        <v>0</v>
      </c>
      <c r="T3456" s="189">
        <f>Ugovori_OPULJP[[#This Row],[Bespovratna sredstva - Ukupno (EU+Nac) HRK
= Ukupna ugovorena vrijednost bespovratnih sredstava]]+Ugovori_OPULJP[[#This Row],[Javni doprinos korisnika - HRK]]+Ugovori_OPULJP[[#This Row],[Privatni doprinos korisnika - HRK]]</f>
        <v>412577.7</v>
      </c>
      <c r="U3456" s="17" t="s">
        <v>10098</v>
      </c>
      <c r="V3456" s="17" t="s">
        <v>710</v>
      </c>
      <c r="W3456" s="21" t="s">
        <v>11721</v>
      </c>
      <c r="X3456" s="31" t="s">
        <v>10100</v>
      </c>
      <c r="Y3456" s="11"/>
    </row>
    <row r="3457" spans="1:25" ht="88.5" customHeight="1" x14ac:dyDescent="0.2">
      <c r="A3457" s="222" t="s">
        <v>11722</v>
      </c>
      <c r="B3457" s="24" t="s">
        <v>9914</v>
      </c>
      <c r="C3457" s="21" t="s">
        <v>10095</v>
      </c>
      <c r="D3457" s="56" t="s">
        <v>11415</v>
      </c>
      <c r="E3457" s="17" t="s">
        <v>74</v>
      </c>
      <c r="F3457" s="212" t="s">
        <v>11723</v>
      </c>
      <c r="G3457" s="212" t="s">
        <v>552</v>
      </c>
      <c r="H3457" s="231">
        <v>44522</v>
      </c>
      <c r="I3457" s="231">
        <v>44887</v>
      </c>
      <c r="J3457" s="231" t="str">
        <f ca="1">IF(Ugovori_OPULJP[[#This Row],[DATUM ZAVRŠETKA OPERACIJE]]&lt;TODAY(),"završen","u provedbi")</f>
        <v>u provedbi</v>
      </c>
      <c r="K3457" s="191" t="s">
        <v>266</v>
      </c>
      <c r="L3457" s="191" t="s">
        <v>266</v>
      </c>
      <c r="M3457" s="243">
        <v>0.85</v>
      </c>
      <c r="N3457" s="102">
        <v>0.15</v>
      </c>
      <c r="O3457" s="206">
        <f>Ugovori_OPULJP[[#This Row],[Bespovratna sredstva - Ukupno (EU+Nac) HRK
= Ukupna ugovorena vrijednost bespovratnih sredstava]]*Ugovori_OPULJP[[#This Row],[EU STOPA SUFINANCIRANJA %
EU CO-FINANCING RATE %]]</f>
        <v>368758.04149999999</v>
      </c>
      <c r="P3457" s="206">
        <f>Ugovori_OPULJP[[#This Row],[Bespovratna sredstva - Ukupno (EU+Nac) HRK
= Ukupna ugovorena vrijednost bespovratnih sredstava]]*Ugovori_OPULJP[[#This Row],[STOPA NACIONALNOG SUFINANCIRANJA %]]</f>
        <v>65074.948499999999</v>
      </c>
      <c r="Q3457" s="189">
        <v>433832.99</v>
      </c>
      <c r="R3457" s="206">
        <v>0</v>
      </c>
      <c r="S3457" s="206">
        <v>0</v>
      </c>
      <c r="T3457" s="189">
        <v>433832.99</v>
      </c>
      <c r="U3457" s="17" t="s">
        <v>10098</v>
      </c>
      <c r="V3457" s="17" t="s">
        <v>710</v>
      </c>
      <c r="W3457" s="21" t="s">
        <v>11724</v>
      </c>
      <c r="X3457" s="31" t="s">
        <v>10100</v>
      </c>
      <c r="Y3457" s="11"/>
    </row>
    <row r="3458" spans="1:25" ht="88.5" customHeight="1" x14ac:dyDescent="0.2">
      <c r="A3458" s="222" t="s">
        <v>11725</v>
      </c>
      <c r="B3458" s="24" t="s">
        <v>9914</v>
      </c>
      <c r="C3458" s="21" t="s">
        <v>10095</v>
      </c>
      <c r="D3458" s="56" t="s">
        <v>11415</v>
      </c>
      <c r="E3458" s="17" t="s">
        <v>74</v>
      </c>
      <c r="F3458" s="212" t="s">
        <v>11726</v>
      </c>
      <c r="G3458" s="212" t="s">
        <v>1591</v>
      </c>
      <c r="H3458" s="231">
        <v>44502</v>
      </c>
      <c r="I3458" s="231">
        <v>44959</v>
      </c>
      <c r="J3458" s="231" t="str">
        <f ca="1">IF(Ugovori_OPULJP[[#This Row],[DATUM ZAVRŠETKA OPERACIJE]]&lt;TODAY(),"završen","u provedbi")</f>
        <v>u provedbi</v>
      </c>
      <c r="K3458" s="188" t="s">
        <v>209</v>
      </c>
      <c r="L3458" s="191" t="s">
        <v>31</v>
      </c>
      <c r="M3458" s="243">
        <v>0.85</v>
      </c>
      <c r="N3458" s="102">
        <v>0.15</v>
      </c>
      <c r="O3458" s="206">
        <f>Ugovori_OPULJP[[#This Row],[Bespovratna sredstva - Ukupno (EU+Nac) HRK
= Ukupna ugovorena vrijednost bespovratnih sredstava]]*Ugovori_OPULJP[[#This Row],[EU STOPA SUFINANCIRANJA %
EU CO-FINANCING RATE %]]</f>
        <v>403498.33199999999</v>
      </c>
      <c r="P3458" s="206">
        <f>Ugovori_OPULJP[[#This Row],[Bespovratna sredstva - Ukupno (EU+Nac) HRK
= Ukupna ugovorena vrijednost bespovratnih sredstava]]*Ugovori_OPULJP[[#This Row],[STOPA NACIONALNOG SUFINANCIRANJA %]]</f>
        <v>71205.587999999989</v>
      </c>
      <c r="Q3458" s="189">
        <v>474703.92</v>
      </c>
      <c r="R3458" s="206">
        <v>0</v>
      </c>
      <c r="S3458" s="206">
        <v>0</v>
      </c>
      <c r="T3458" s="189">
        <f>Ugovori_OPULJP[[#This Row],[Bespovratna sredstva - Ukupno (EU+Nac) HRK
= Ukupna ugovorena vrijednost bespovratnih sredstava]]+Ugovori_OPULJP[[#This Row],[Javni doprinos korisnika - HRK]]+Ugovori_OPULJP[[#This Row],[Privatni doprinos korisnika - HRK]]</f>
        <v>474703.92</v>
      </c>
      <c r="U3458" s="17" t="s">
        <v>10098</v>
      </c>
      <c r="V3458" s="17" t="s">
        <v>710</v>
      </c>
      <c r="W3458" s="21" t="s">
        <v>11727</v>
      </c>
      <c r="X3458" s="31" t="s">
        <v>10100</v>
      </c>
      <c r="Y3458" s="11"/>
    </row>
    <row r="3459" spans="1:25" ht="88.5" customHeight="1" x14ac:dyDescent="0.2">
      <c r="A3459" s="222" t="s">
        <v>11728</v>
      </c>
      <c r="B3459" s="24" t="s">
        <v>9914</v>
      </c>
      <c r="C3459" s="21" t="s">
        <v>10095</v>
      </c>
      <c r="D3459" s="56" t="s">
        <v>11415</v>
      </c>
      <c r="E3459" s="17" t="s">
        <v>74</v>
      </c>
      <c r="F3459" s="212" t="s">
        <v>11729</v>
      </c>
      <c r="G3459" s="212" t="s">
        <v>856</v>
      </c>
      <c r="H3459" s="231">
        <v>44502</v>
      </c>
      <c r="I3459" s="231">
        <v>44959</v>
      </c>
      <c r="J3459" s="231" t="str">
        <f ca="1">IF(Ugovori_OPULJP[[#This Row],[DATUM ZAVRŠETKA OPERACIJE]]&lt;TODAY(),"završen","u provedbi")</f>
        <v>u provedbi</v>
      </c>
      <c r="K3459" s="188" t="s">
        <v>510</v>
      </c>
      <c r="L3459" s="191" t="s">
        <v>266</v>
      </c>
      <c r="M3459" s="243">
        <v>0.85</v>
      </c>
      <c r="N3459" s="102">
        <v>0.15</v>
      </c>
      <c r="O3459" s="206">
        <f>Ugovori_OPULJP[[#This Row],[Bespovratna sredstva - Ukupno (EU+Nac) HRK
= Ukupna ugovorena vrijednost bespovratnih sredstava]]*Ugovori_OPULJP[[#This Row],[EU STOPA SUFINANCIRANJA %
EU CO-FINANCING RATE %]]</f>
        <v>403379.15350000001</v>
      </c>
      <c r="P3459" s="206">
        <f>Ugovori_OPULJP[[#This Row],[Bespovratna sredstva - Ukupno (EU+Nac) HRK
= Ukupna ugovorena vrijednost bespovratnih sredstava]]*Ugovori_OPULJP[[#This Row],[STOPA NACIONALNOG SUFINANCIRANJA %]]</f>
        <v>71184.556500000006</v>
      </c>
      <c r="Q3459" s="189">
        <v>474563.71</v>
      </c>
      <c r="R3459" s="206">
        <v>0</v>
      </c>
      <c r="S3459" s="206">
        <v>0</v>
      </c>
      <c r="T3459" s="189">
        <f>Ugovori_OPULJP[[#This Row],[Bespovratna sredstva - Ukupno (EU+Nac) HRK
= Ukupna ugovorena vrijednost bespovratnih sredstava]]+Ugovori_OPULJP[[#This Row],[Javni doprinos korisnika - HRK]]+Ugovori_OPULJP[[#This Row],[Privatni doprinos korisnika - HRK]]</f>
        <v>474563.71</v>
      </c>
      <c r="U3459" s="17" t="s">
        <v>10098</v>
      </c>
      <c r="V3459" s="17" t="s">
        <v>710</v>
      </c>
      <c r="W3459" s="21" t="s">
        <v>11730</v>
      </c>
      <c r="X3459" s="31" t="s">
        <v>10100</v>
      </c>
      <c r="Y3459" s="11"/>
    </row>
    <row r="3460" spans="1:25" ht="88.5" customHeight="1" x14ac:dyDescent="0.2">
      <c r="A3460" s="222" t="s">
        <v>11731</v>
      </c>
      <c r="B3460" s="24" t="s">
        <v>9914</v>
      </c>
      <c r="C3460" s="21" t="s">
        <v>10095</v>
      </c>
      <c r="D3460" s="56" t="s">
        <v>11415</v>
      </c>
      <c r="E3460" s="17" t="s">
        <v>74</v>
      </c>
      <c r="F3460" s="212" t="s">
        <v>11732</v>
      </c>
      <c r="G3460" s="212" t="s">
        <v>11733</v>
      </c>
      <c r="H3460" s="231">
        <v>44560</v>
      </c>
      <c r="I3460" s="231">
        <v>45107</v>
      </c>
      <c r="J3460" s="231" t="str">
        <f ca="1">IF(Ugovori_OPULJP[[#This Row],[DATUM ZAVRŠETKA OPERACIJE]]&lt;TODAY(),"završen","u provedbi")</f>
        <v>u provedbi</v>
      </c>
      <c r="K3460" s="191" t="s">
        <v>209</v>
      </c>
      <c r="L3460" s="191" t="s">
        <v>209</v>
      </c>
      <c r="M3460" s="301" t="s">
        <v>3052</v>
      </c>
      <c r="N3460" s="102">
        <v>0.15</v>
      </c>
      <c r="O3460" s="206">
        <f>Ugovori_OPULJP[[#This Row],[Bespovratna sredstva - Ukupno (EU+Nac) HRK
= Ukupna ugovorena vrijednost bespovratnih sredstava]]*Ugovori_OPULJP[[#This Row],[EU STOPA SUFINANCIRANJA %
EU CO-FINANCING RATE %]]</f>
        <v>418243.34149999998</v>
      </c>
      <c r="P3460" s="206">
        <f>Ugovori_OPULJP[[#This Row],[Bespovratna sredstva - Ukupno (EU+Nac) HRK
= Ukupna ugovorena vrijednost bespovratnih sredstava]]*Ugovori_OPULJP[[#This Row],[STOPA NACIONALNOG SUFINANCIRANJA %]]</f>
        <v>73807.648499999996</v>
      </c>
      <c r="Q3460" s="189">
        <v>492050.99</v>
      </c>
      <c r="R3460" s="206">
        <v>0</v>
      </c>
      <c r="S3460" s="206">
        <v>0</v>
      </c>
      <c r="T3460" s="189">
        <f>Ugovori_OPULJP[[#This Row],[Bespovratna sredstva - Ukupno (EU+Nac) HRK
= Ukupna ugovorena vrijednost bespovratnih sredstava]]+Ugovori_OPULJP[[#This Row],[Javni doprinos korisnika - HRK]]+Ugovori_OPULJP[[#This Row],[Privatni doprinos korisnika - HRK]]</f>
        <v>492050.99</v>
      </c>
      <c r="U3460" s="44" t="s">
        <v>10098</v>
      </c>
      <c r="V3460" s="44" t="s">
        <v>710</v>
      </c>
      <c r="W3460" s="21" t="s">
        <v>11734</v>
      </c>
      <c r="X3460" s="31" t="s">
        <v>10100</v>
      </c>
      <c r="Y3460" s="11"/>
    </row>
    <row r="3461" spans="1:25" ht="88.5" customHeight="1" x14ac:dyDescent="0.2">
      <c r="A3461" s="222" t="s">
        <v>12082</v>
      </c>
      <c r="B3461" s="24" t="s">
        <v>9914</v>
      </c>
      <c r="C3461" s="21" t="s">
        <v>10095</v>
      </c>
      <c r="D3461" s="56" t="s">
        <v>11415</v>
      </c>
      <c r="E3461" s="17" t="s">
        <v>74</v>
      </c>
      <c r="F3461" s="212" t="s">
        <v>12143</v>
      </c>
      <c r="G3461" s="195" t="s">
        <v>1021</v>
      </c>
      <c r="H3461" s="233">
        <v>44608</v>
      </c>
      <c r="I3461" s="233">
        <v>45032</v>
      </c>
      <c r="J3461" s="239" t="str">
        <f ca="1">IF(Ugovori_OPULJP[[#This Row],[DATUM ZAVRŠETKA OPERACIJE]]&lt;TODAY(),"završen","u provedbi")</f>
        <v>u provedbi</v>
      </c>
      <c r="K3461" s="240" t="s">
        <v>7350</v>
      </c>
      <c r="L3461" s="191" t="s">
        <v>31</v>
      </c>
      <c r="M3461" s="303">
        <v>0.85</v>
      </c>
      <c r="N3461" s="145">
        <v>0.15</v>
      </c>
      <c r="O3461" s="249">
        <f>Ugovori_OPULJP[[#This Row],[Bespovratna sredstva - Ukupno (EU+Nac) HRK
= Ukupna ugovorena vrijednost bespovratnih sredstava]]*Ugovori_OPULJP[[#This Row],[EU STOPA SUFINANCIRANJA %
EU CO-FINANCING RATE %]]</f>
        <v>376185.74949999998</v>
      </c>
      <c r="P3461" s="249">
        <f>Ugovori_OPULJP[[#This Row],[Bespovratna sredstva - Ukupno (EU+Nac) HRK
= Ukupna ugovorena vrijednost bespovratnih sredstava]]*Ugovori_OPULJP[[#This Row],[STOPA NACIONALNOG SUFINANCIRANJA %]]</f>
        <v>66385.720499999996</v>
      </c>
      <c r="Q3461" s="253">
        <v>442571.47</v>
      </c>
      <c r="R3461" s="206">
        <v>0</v>
      </c>
      <c r="S3461" s="206">
        <v>0</v>
      </c>
      <c r="T3461" s="254">
        <f>Ugovori_OPULJP[[#This Row],[Bespovratna sredstva - Ukupno (EU+Nac) HRK
= Ukupna ugovorena vrijednost bespovratnih sredstava]]+Ugovori_OPULJP[[#This Row],[Javni doprinos korisnika - HRK]]+Ugovori_OPULJP[[#This Row],[Privatni doprinos korisnika - HRK]]</f>
        <v>442571.47</v>
      </c>
      <c r="U3461" s="44" t="s">
        <v>10098</v>
      </c>
      <c r="V3461" s="44" t="s">
        <v>710</v>
      </c>
      <c r="W3461" s="285" t="s">
        <v>12105</v>
      </c>
      <c r="X3461" s="31" t="s">
        <v>10100</v>
      </c>
      <c r="Y3461" s="11"/>
    </row>
    <row r="3462" spans="1:25" ht="88.5" customHeight="1" x14ac:dyDescent="0.2">
      <c r="A3462" s="222" t="s">
        <v>11735</v>
      </c>
      <c r="B3462" s="24" t="s">
        <v>9914</v>
      </c>
      <c r="C3462" s="21" t="s">
        <v>10095</v>
      </c>
      <c r="D3462" s="56" t="s">
        <v>11415</v>
      </c>
      <c r="E3462" s="17" t="s">
        <v>74</v>
      </c>
      <c r="F3462" s="212" t="s">
        <v>11736</v>
      </c>
      <c r="G3462" s="212" t="s">
        <v>11737</v>
      </c>
      <c r="H3462" s="231">
        <v>44502</v>
      </c>
      <c r="I3462" s="231">
        <v>45048</v>
      </c>
      <c r="J3462" s="231" t="str">
        <f ca="1">IF(Ugovori_OPULJP[[#This Row],[DATUM ZAVRŠETKA OPERACIJE]]&lt;TODAY(),"završen","u provedbi")</f>
        <v>u provedbi</v>
      </c>
      <c r="K3462" s="188" t="s">
        <v>7350</v>
      </c>
      <c r="L3462" s="191" t="s">
        <v>31</v>
      </c>
      <c r="M3462" s="243">
        <v>0.85</v>
      </c>
      <c r="N3462" s="102">
        <v>0.15</v>
      </c>
      <c r="O3462" s="206">
        <f>Ugovori_OPULJP[[#This Row],[Bespovratna sredstva - Ukupno (EU+Nac) HRK
= Ukupna ugovorena vrijednost bespovratnih sredstava]]*Ugovori_OPULJP[[#This Row],[EU STOPA SUFINANCIRANJA %
EU CO-FINANCING RATE %]]</f>
        <v>414664.81599999999</v>
      </c>
      <c r="P3462" s="206">
        <f>Ugovori_OPULJP[[#This Row],[Bespovratna sredstva - Ukupno (EU+Nac) HRK
= Ukupna ugovorena vrijednost bespovratnih sredstava]]*Ugovori_OPULJP[[#This Row],[STOPA NACIONALNOG SUFINANCIRANJA %]]</f>
        <v>73176.144</v>
      </c>
      <c r="Q3462" s="189">
        <v>487840.96</v>
      </c>
      <c r="R3462" s="206">
        <v>0</v>
      </c>
      <c r="S3462" s="206">
        <v>0</v>
      </c>
      <c r="T3462" s="189">
        <f>Ugovori_OPULJP[[#This Row],[Bespovratna sredstva - Ukupno (EU+Nac) HRK
= Ukupna ugovorena vrijednost bespovratnih sredstava]]+Ugovori_OPULJP[[#This Row],[Javni doprinos korisnika - HRK]]+Ugovori_OPULJP[[#This Row],[Privatni doprinos korisnika - HRK]]</f>
        <v>487840.96</v>
      </c>
      <c r="U3462" s="17" t="s">
        <v>10098</v>
      </c>
      <c r="V3462" s="17" t="s">
        <v>710</v>
      </c>
      <c r="W3462" s="21" t="s">
        <v>11738</v>
      </c>
      <c r="X3462" s="31" t="s">
        <v>10100</v>
      </c>
      <c r="Y3462" s="11"/>
    </row>
    <row r="3463" spans="1:25" ht="88.5" customHeight="1" x14ac:dyDescent="0.2">
      <c r="A3463" s="222" t="s">
        <v>11739</v>
      </c>
      <c r="B3463" s="24" t="s">
        <v>9914</v>
      </c>
      <c r="C3463" s="21" t="s">
        <v>10095</v>
      </c>
      <c r="D3463" s="56" t="s">
        <v>11415</v>
      </c>
      <c r="E3463" s="17" t="s">
        <v>74</v>
      </c>
      <c r="F3463" s="212" t="s">
        <v>11740</v>
      </c>
      <c r="G3463" s="212" t="s">
        <v>11741</v>
      </c>
      <c r="H3463" s="231">
        <v>44502</v>
      </c>
      <c r="I3463" s="231">
        <v>44959</v>
      </c>
      <c r="J3463" s="231" t="str">
        <f ca="1">IF(Ugovori_OPULJP[[#This Row],[DATUM ZAVRŠETKA OPERACIJE]]&lt;TODAY(),"završen","u provedbi")</f>
        <v>u provedbi</v>
      </c>
      <c r="K3463" s="191" t="s">
        <v>7350</v>
      </c>
      <c r="L3463" s="191" t="s">
        <v>153</v>
      </c>
      <c r="M3463" s="243">
        <v>0.85</v>
      </c>
      <c r="N3463" s="102">
        <v>0.15</v>
      </c>
      <c r="O3463" s="206">
        <f>Ugovori_OPULJP[[#This Row],[Bespovratna sredstva - Ukupno (EU+Nac) HRK
= Ukupna ugovorena vrijednost bespovratnih sredstava]]*Ugovori_OPULJP[[#This Row],[EU STOPA SUFINANCIRANJA %
EU CO-FINANCING RATE %]]</f>
        <v>419666.25</v>
      </c>
      <c r="P3463" s="206">
        <f>Ugovori_OPULJP[[#This Row],[Bespovratna sredstva - Ukupno (EU+Nac) HRK
= Ukupna ugovorena vrijednost bespovratnih sredstava]]*Ugovori_OPULJP[[#This Row],[STOPA NACIONALNOG SUFINANCIRANJA %]]</f>
        <v>74058.75</v>
      </c>
      <c r="Q3463" s="189">
        <v>493725</v>
      </c>
      <c r="R3463" s="206">
        <v>0</v>
      </c>
      <c r="S3463" s="206">
        <v>0</v>
      </c>
      <c r="T3463" s="189">
        <f>Ugovori_OPULJP[[#This Row],[Bespovratna sredstva - Ukupno (EU+Nac) HRK
= Ukupna ugovorena vrijednost bespovratnih sredstava]]+Ugovori_OPULJP[[#This Row],[Javni doprinos korisnika - HRK]]+Ugovori_OPULJP[[#This Row],[Privatni doprinos korisnika - HRK]]</f>
        <v>493725</v>
      </c>
      <c r="U3463" s="17" t="s">
        <v>10098</v>
      </c>
      <c r="V3463" s="17" t="s">
        <v>710</v>
      </c>
      <c r="W3463" s="21" t="s">
        <v>11742</v>
      </c>
      <c r="X3463" s="31" t="s">
        <v>10100</v>
      </c>
      <c r="Y3463" s="11"/>
    </row>
    <row r="3464" spans="1:25" ht="88.5" customHeight="1" x14ac:dyDescent="0.2">
      <c r="A3464" s="222" t="s">
        <v>11743</v>
      </c>
      <c r="B3464" s="24" t="s">
        <v>9914</v>
      </c>
      <c r="C3464" s="21" t="s">
        <v>10095</v>
      </c>
      <c r="D3464" s="56" t="s">
        <v>11415</v>
      </c>
      <c r="E3464" s="17" t="s">
        <v>74</v>
      </c>
      <c r="F3464" s="212" t="s">
        <v>11744</v>
      </c>
      <c r="G3464" s="212" t="s">
        <v>11745</v>
      </c>
      <c r="H3464" s="231">
        <v>44502</v>
      </c>
      <c r="I3464" s="231">
        <v>45048</v>
      </c>
      <c r="J3464" s="231" t="str">
        <f ca="1">IF(Ugovori_OPULJP[[#This Row],[DATUM ZAVRŠETKA OPERACIJE]]&lt;TODAY(),"završen","u provedbi")</f>
        <v>u provedbi</v>
      </c>
      <c r="K3464" s="188" t="s">
        <v>209</v>
      </c>
      <c r="L3464" s="191" t="s">
        <v>209</v>
      </c>
      <c r="M3464" s="243">
        <v>0.85</v>
      </c>
      <c r="N3464" s="102">
        <v>0.15</v>
      </c>
      <c r="O3464" s="206">
        <f>Ugovori_OPULJP[[#This Row],[Bespovratna sredstva - Ukupno (EU+Nac) HRK
= Ukupna ugovorena vrijednost bespovratnih sredstava]]*Ugovori_OPULJP[[#This Row],[EU STOPA SUFINANCIRANJA %
EU CO-FINANCING RATE %]]</f>
        <v>396773.6335</v>
      </c>
      <c r="P3464" s="206">
        <f>Ugovori_OPULJP[[#This Row],[Bespovratna sredstva - Ukupno (EU+Nac) HRK
= Ukupna ugovorena vrijednost bespovratnih sredstava]]*Ugovori_OPULJP[[#This Row],[STOPA NACIONALNOG SUFINANCIRANJA %]]</f>
        <v>70018.876499999998</v>
      </c>
      <c r="Q3464" s="189">
        <v>466792.51</v>
      </c>
      <c r="R3464" s="206">
        <v>0</v>
      </c>
      <c r="S3464" s="206">
        <v>0</v>
      </c>
      <c r="T3464" s="189">
        <f>Ugovori_OPULJP[[#This Row],[Bespovratna sredstva - Ukupno (EU+Nac) HRK
= Ukupna ugovorena vrijednost bespovratnih sredstava]]+Ugovori_OPULJP[[#This Row],[Javni doprinos korisnika - HRK]]+Ugovori_OPULJP[[#This Row],[Privatni doprinos korisnika - HRK]]</f>
        <v>466792.51</v>
      </c>
      <c r="U3464" s="17" t="s">
        <v>10098</v>
      </c>
      <c r="V3464" s="17" t="s">
        <v>710</v>
      </c>
      <c r="W3464" s="21" t="s">
        <v>11746</v>
      </c>
      <c r="X3464" s="31" t="s">
        <v>10100</v>
      </c>
      <c r="Y3464" s="11"/>
    </row>
    <row r="3465" spans="1:25" ht="88.5" customHeight="1" x14ac:dyDescent="0.2">
      <c r="A3465" s="222" t="s">
        <v>11747</v>
      </c>
      <c r="B3465" s="24" t="s">
        <v>9914</v>
      </c>
      <c r="C3465" s="21" t="s">
        <v>10095</v>
      </c>
      <c r="D3465" s="56" t="s">
        <v>11415</v>
      </c>
      <c r="E3465" s="17" t="s">
        <v>74</v>
      </c>
      <c r="F3465" s="212" t="s">
        <v>11748</v>
      </c>
      <c r="G3465" s="212" t="s">
        <v>11749</v>
      </c>
      <c r="H3465" s="231">
        <v>44502</v>
      </c>
      <c r="I3465" s="231">
        <v>44959</v>
      </c>
      <c r="J3465" s="231" t="str">
        <f ca="1">IF(Ugovori_OPULJP[[#This Row],[DATUM ZAVRŠETKA OPERACIJE]]&lt;TODAY(),"završen","u provedbi")</f>
        <v>u provedbi</v>
      </c>
      <c r="K3465" s="188" t="s">
        <v>7350</v>
      </c>
      <c r="L3465" s="191" t="s">
        <v>31</v>
      </c>
      <c r="M3465" s="243">
        <v>0.85</v>
      </c>
      <c r="N3465" s="102">
        <v>0.15</v>
      </c>
      <c r="O3465" s="206">
        <f>Ugovori_OPULJP[[#This Row],[Bespovratna sredstva - Ukupno (EU+Nac) HRK
= Ukupna ugovorena vrijednost bespovratnih sredstava]]*Ugovori_OPULJP[[#This Row],[EU STOPA SUFINANCIRANJA %
EU CO-FINANCING RATE %]]</f>
        <v>422168.4375</v>
      </c>
      <c r="P3465" s="206">
        <f>Ugovori_OPULJP[[#This Row],[Bespovratna sredstva - Ukupno (EU+Nac) HRK
= Ukupna ugovorena vrijednost bespovratnih sredstava]]*Ugovori_OPULJP[[#This Row],[STOPA NACIONALNOG SUFINANCIRANJA %]]</f>
        <v>74500.3125</v>
      </c>
      <c r="Q3465" s="189">
        <v>496668.75</v>
      </c>
      <c r="R3465" s="206">
        <v>0</v>
      </c>
      <c r="S3465" s="206">
        <v>0</v>
      </c>
      <c r="T3465" s="189">
        <f>Ugovori_OPULJP[[#This Row],[Bespovratna sredstva - Ukupno (EU+Nac) HRK
= Ukupna ugovorena vrijednost bespovratnih sredstava]]+Ugovori_OPULJP[[#This Row],[Javni doprinos korisnika - HRK]]+Ugovori_OPULJP[[#This Row],[Privatni doprinos korisnika - HRK]]</f>
        <v>496668.75</v>
      </c>
      <c r="U3465" s="17" t="s">
        <v>10098</v>
      </c>
      <c r="V3465" s="17" t="s">
        <v>710</v>
      </c>
      <c r="W3465" s="21" t="s">
        <v>11750</v>
      </c>
      <c r="X3465" s="31" t="s">
        <v>10100</v>
      </c>
      <c r="Y3465" s="11"/>
    </row>
    <row r="3466" spans="1:25" ht="88.5" customHeight="1" x14ac:dyDescent="0.2">
      <c r="A3466" s="222" t="s">
        <v>11751</v>
      </c>
      <c r="B3466" s="24" t="s">
        <v>9914</v>
      </c>
      <c r="C3466" s="21" t="s">
        <v>10095</v>
      </c>
      <c r="D3466" s="56" t="s">
        <v>11415</v>
      </c>
      <c r="E3466" s="17" t="s">
        <v>74</v>
      </c>
      <c r="F3466" s="212" t="s">
        <v>11752</v>
      </c>
      <c r="G3466" s="212" t="s">
        <v>11753</v>
      </c>
      <c r="H3466" s="231">
        <v>44522</v>
      </c>
      <c r="I3466" s="231">
        <v>45068</v>
      </c>
      <c r="J3466" s="231" t="str">
        <f ca="1">IF(Ugovori_OPULJP[[#This Row],[DATUM ZAVRŠETKA OPERACIJE]]&lt;TODAY(),"završen","u provedbi")</f>
        <v>u provedbi</v>
      </c>
      <c r="K3466" s="191" t="s">
        <v>153</v>
      </c>
      <c r="L3466" s="191" t="s">
        <v>153</v>
      </c>
      <c r="M3466" s="243">
        <v>0.85</v>
      </c>
      <c r="N3466" s="102">
        <v>0.15</v>
      </c>
      <c r="O3466" s="206">
        <f>Ugovori_OPULJP[[#This Row],[Bespovratna sredstva - Ukupno (EU+Nac) HRK
= Ukupna ugovorena vrijednost bespovratnih sredstava]]*Ugovori_OPULJP[[#This Row],[EU STOPA SUFINANCIRANJA %
EU CO-FINANCING RATE %]]</f>
        <v>394315</v>
      </c>
      <c r="P3466" s="206">
        <f>Ugovori_OPULJP[[#This Row],[Bespovratna sredstva - Ukupno (EU+Nac) HRK
= Ukupna ugovorena vrijednost bespovratnih sredstava]]*Ugovori_OPULJP[[#This Row],[STOPA NACIONALNOG SUFINANCIRANJA %]]</f>
        <v>69585</v>
      </c>
      <c r="Q3466" s="189">
        <v>463900</v>
      </c>
      <c r="R3466" s="206">
        <v>0</v>
      </c>
      <c r="S3466" s="206">
        <v>0</v>
      </c>
      <c r="T3466" s="189">
        <v>463900</v>
      </c>
      <c r="U3466" s="17" t="s">
        <v>10098</v>
      </c>
      <c r="V3466" s="17" t="s">
        <v>710</v>
      </c>
      <c r="W3466" s="21" t="s">
        <v>11754</v>
      </c>
      <c r="X3466" s="35" t="s">
        <v>10100</v>
      </c>
      <c r="Y3466" s="11"/>
    </row>
    <row r="3467" spans="1:25" ht="88.5" customHeight="1" x14ac:dyDescent="0.2">
      <c r="A3467" s="222" t="s">
        <v>11755</v>
      </c>
      <c r="B3467" s="24" t="s">
        <v>9914</v>
      </c>
      <c r="C3467" s="21" t="s">
        <v>10095</v>
      </c>
      <c r="D3467" s="56" t="s">
        <v>11415</v>
      </c>
      <c r="E3467" s="17" t="s">
        <v>74</v>
      </c>
      <c r="F3467" s="212" t="s">
        <v>11756</v>
      </c>
      <c r="G3467" s="212" t="s">
        <v>11757</v>
      </c>
      <c r="H3467" s="231">
        <v>44502</v>
      </c>
      <c r="I3467" s="231">
        <v>45048</v>
      </c>
      <c r="J3467" s="231" t="str">
        <f ca="1">IF(Ugovori_OPULJP[[#This Row],[DATUM ZAVRŠETKA OPERACIJE]]&lt;TODAY(),"završen","u provedbi")</f>
        <v>u provedbi</v>
      </c>
      <c r="K3467" s="188" t="s">
        <v>209</v>
      </c>
      <c r="L3467" s="191" t="s">
        <v>31</v>
      </c>
      <c r="M3467" s="243">
        <v>0.85</v>
      </c>
      <c r="N3467" s="102">
        <v>0.15</v>
      </c>
      <c r="O3467" s="206">
        <f>Ugovori_OPULJP[[#This Row],[Bespovratna sredstva - Ukupno (EU+Nac) HRK
= Ukupna ugovorena vrijednost bespovratnih sredstava]]*Ugovori_OPULJP[[#This Row],[EU STOPA SUFINANCIRANJA %
EU CO-FINANCING RATE %]]</f>
        <v>420284.99900000001</v>
      </c>
      <c r="P3467" s="206">
        <f>Ugovori_OPULJP[[#This Row],[Bespovratna sredstva - Ukupno (EU+Nac) HRK
= Ukupna ugovorena vrijednost bespovratnih sredstava]]*Ugovori_OPULJP[[#This Row],[STOPA NACIONALNOG SUFINANCIRANJA %]]</f>
        <v>74167.940999999992</v>
      </c>
      <c r="Q3467" s="189">
        <v>494452.94</v>
      </c>
      <c r="R3467" s="206">
        <v>0</v>
      </c>
      <c r="S3467" s="206">
        <v>0</v>
      </c>
      <c r="T3467" s="189">
        <f>Ugovori_OPULJP[[#This Row],[Bespovratna sredstva - Ukupno (EU+Nac) HRK
= Ukupna ugovorena vrijednost bespovratnih sredstava]]+Ugovori_OPULJP[[#This Row],[Javni doprinos korisnika - HRK]]+Ugovori_OPULJP[[#This Row],[Privatni doprinos korisnika - HRK]]</f>
        <v>494452.94</v>
      </c>
      <c r="U3467" s="17" t="s">
        <v>10098</v>
      </c>
      <c r="V3467" s="17" t="s">
        <v>710</v>
      </c>
      <c r="W3467" s="21" t="s">
        <v>11758</v>
      </c>
      <c r="X3467" s="35" t="s">
        <v>10100</v>
      </c>
      <c r="Y3467" s="11"/>
    </row>
    <row r="3468" spans="1:25" ht="88.5" customHeight="1" x14ac:dyDescent="0.2">
      <c r="A3468" s="222" t="s">
        <v>11759</v>
      </c>
      <c r="B3468" s="24" t="s">
        <v>9914</v>
      </c>
      <c r="C3468" s="21" t="s">
        <v>10095</v>
      </c>
      <c r="D3468" s="56" t="s">
        <v>11415</v>
      </c>
      <c r="E3468" s="17" t="s">
        <v>74</v>
      </c>
      <c r="F3468" s="212" t="s">
        <v>11760</v>
      </c>
      <c r="G3468" s="212" t="s">
        <v>3882</v>
      </c>
      <c r="H3468" s="231">
        <v>44502</v>
      </c>
      <c r="I3468" s="231">
        <v>45048</v>
      </c>
      <c r="J3468" s="231" t="str">
        <f ca="1">IF(Ugovori_OPULJP[[#This Row],[DATUM ZAVRŠETKA OPERACIJE]]&lt;TODAY(),"završen","u provedbi")</f>
        <v>u provedbi</v>
      </c>
      <c r="K3468" s="188" t="s">
        <v>11761</v>
      </c>
      <c r="L3468" s="191" t="s">
        <v>153</v>
      </c>
      <c r="M3468" s="243">
        <v>0.85</v>
      </c>
      <c r="N3468" s="102">
        <v>0.15</v>
      </c>
      <c r="O3468" s="206">
        <f>Ugovori_OPULJP[[#This Row],[Bespovratna sredstva - Ukupno (EU+Nac) HRK
= Ukupna ugovorena vrijednost bespovratnih sredstava]]*Ugovori_OPULJP[[#This Row],[EU STOPA SUFINANCIRANJA %
EU CO-FINANCING RATE %]]</f>
        <v>420322.45</v>
      </c>
      <c r="P3468" s="206">
        <f>Ugovori_OPULJP[[#This Row],[Bespovratna sredstva - Ukupno (EU+Nac) HRK
= Ukupna ugovorena vrijednost bespovratnih sredstava]]*Ugovori_OPULJP[[#This Row],[STOPA NACIONALNOG SUFINANCIRANJA %]]</f>
        <v>74174.55</v>
      </c>
      <c r="Q3468" s="189">
        <v>494497</v>
      </c>
      <c r="R3468" s="206">
        <v>0</v>
      </c>
      <c r="S3468" s="206">
        <v>0</v>
      </c>
      <c r="T3468" s="189">
        <f>Ugovori_OPULJP[[#This Row],[Bespovratna sredstva - Ukupno (EU+Nac) HRK
= Ukupna ugovorena vrijednost bespovratnih sredstava]]+Ugovori_OPULJP[[#This Row],[Javni doprinos korisnika - HRK]]+Ugovori_OPULJP[[#This Row],[Privatni doprinos korisnika - HRK]]</f>
        <v>494497</v>
      </c>
      <c r="U3468" s="17" t="s">
        <v>10098</v>
      </c>
      <c r="V3468" s="17" t="s">
        <v>710</v>
      </c>
      <c r="W3468" s="21" t="s">
        <v>11762</v>
      </c>
      <c r="X3468" s="35" t="s">
        <v>10100</v>
      </c>
      <c r="Y3468" s="11"/>
    </row>
    <row r="3469" spans="1:25" ht="88.5" customHeight="1" x14ac:dyDescent="0.2">
      <c r="A3469" s="222" t="s">
        <v>11763</v>
      </c>
      <c r="B3469" s="24" t="s">
        <v>9914</v>
      </c>
      <c r="C3469" s="21" t="s">
        <v>10095</v>
      </c>
      <c r="D3469" s="56" t="s">
        <v>11415</v>
      </c>
      <c r="E3469" s="17" t="s">
        <v>74</v>
      </c>
      <c r="F3469" s="212" t="s">
        <v>11764</v>
      </c>
      <c r="G3469" s="212" t="s">
        <v>11765</v>
      </c>
      <c r="H3469" s="231">
        <v>44508</v>
      </c>
      <c r="I3469" s="231">
        <v>45054</v>
      </c>
      <c r="J3469" s="231" t="str">
        <f ca="1">IF(Ugovori_OPULJP[[#This Row],[DATUM ZAVRŠETKA OPERACIJE]]&lt;TODAY(),"završen","u provedbi")</f>
        <v>u provedbi</v>
      </c>
      <c r="K3469" s="191" t="s">
        <v>209</v>
      </c>
      <c r="L3469" s="191" t="s">
        <v>209</v>
      </c>
      <c r="M3469" s="243">
        <v>0.85</v>
      </c>
      <c r="N3469" s="102">
        <v>0.15</v>
      </c>
      <c r="O3469" s="206">
        <f>Ugovori_OPULJP[[#This Row],[Bespovratna sredstva - Ukupno (EU+Nac) HRK
= Ukupna ugovorena vrijednost bespovratnih sredstava]]*Ugovori_OPULJP[[#This Row],[EU STOPA SUFINANCIRANJA %
EU CO-FINANCING RATE %]]</f>
        <v>397358</v>
      </c>
      <c r="P3469" s="206">
        <f>Ugovori_OPULJP[[#This Row],[Bespovratna sredstva - Ukupno (EU+Nac) HRK
= Ukupna ugovorena vrijednost bespovratnih sredstava]]*Ugovori_OPULJP[[#This Row],[STOPA NACIONALNOG SUFINANCIRANJA %]]</f>
        <v>70122</v>
      </c>
      <c r="Q3469" s="189">
        <v>467480</v>
      </c>
      <c r="R3469" s="206">
        <v>0</v>
      </c>
      <c r="S3469" s="206">
        <v>0</v>
      </c>
      <c r="T3469" s="189">
        <f>Ugovori_OPULJP[[#This Row],[Bespovratna sredstva - Ukupno (EU+Nac) HRK
= Ukupna ugovorena vrijednost bespovratnih sredstava]]+Ugovori_OPULJP[[#This Row],[Javni doprinos korisnika - HRK]]+Ugovori_OPULJP[[#This Row],[Privatni doprinos korisnika - HRK]]</f>
        <v>467480</v>
      </c>
      <c r="U3469" s="17" t="s">
        <v>10098</v>
      </c>
      <c r="V3469" s="17" t="s">
        <v>710</v>
      </c>
      <c r="W3469" s="21" t="s">
        <v>11766</v>
      </c>
      <c r="X3469" s="35" t="s">
        <v>10100</v>
      </c>
      <c r="Y3469" s="11"/>
    </row>
    <row r="3470" spans="1:25" ht="88.5" customHeight="1" x14ac:dyDescent="0.2">
      <c r="A3470" s="222" t="s">
        <v>11767</v>
      </c>
      <c r="B3470" s="24" t="s">
        <v>9914</v>
      </c>
      <c r="C3470" s="21" t="s">
        <v>10095</v>
      </c>
      <c r="D3470" s="56" t="s">
        <v>11415</v>
      </c>
      <c r="E3470" s="17" t="s">
        <v>74</v>
      </c>
      <c r="F3470" s="212" t="s">
        <v>11768</v>
      </c>
      <c r="G3470" s="212" t="s">
        <v>5503</v>
      </c>
      <c r="H3470" s="231">
        <v>44515</v>
      </c>
      <c r="I3470" s="231">
        <v>44880</v>
      </c>
      <c r="J3470" s="231" t="str">
        <f ca="1">IF(Ugovori_OPULJP[[#This Row],[DATUM ZAVRŠETKA OPERACIJE]]&lt;TODAY(),"završen","u provedbi")</f>
        <v>u provedbi</v>
      </c>
      <c r="K3470" s="191" t="s">
        <v>7350</v>
      </c>
      <c r="L3470" s="191" t="s">
        <v>31</v>
      </c>
      <c r="M3470" s="243">
        <v>0.85</v>
      </c>
      <c r="N3470" s="102">
        <v>0.15</v>
      </c>
      <c r="O3470" s="206">
        <f>Ugovori_OPULJP[[#This Row],[Bespovratna sredstva - Ukupno (EU+Nac) HRK
= Ukupna ugovorena vrijednost bespovratnih sredstava]]*Ugovori_OPULJP[[#This Row],[EU STOPA SUFINANCIRANJA %
EU CO-FINANCING RATE %]]</f>
        <v>225520.2065</v>
      </c>
      <c r="P3470" s="206">
        <f>Ugovori_OPULJP[[#This Row],[Bespovratna sredstva - Ukupno (EU+Nac) HRK
= Ukupna ugovorena vrijednost bespovratnih sredstava]]*Ugovori_OPULJP[[#This Row],[STOPA NACIONALNOG SUFINANCIRANJA %]]</f>
        <v>39797.683499999999</v>
      </c>
      <c r="Q3470" s="189">
        <v>265317.89</v>
      </c>
      <c r="R3470" s="206">
        <v>0</v>
      </c>
      <c r="S3470" s="206">
        <v>0</v>
      </c>
      <c r="T3470" s="189">
        <f>Ugovori_OPULJP[[#This Row],[Bespovratna sredstva - Ukupno (EU+Nac) HRK
= Ukupna ugovorena vrijednost bespovratnih sredstava]]+Ugovori_OPULJP[[#This Row],[Javni doprinos korisnika - HRK]]+Ugovori_OPULJP[[#This Row],[Privatni doprinos korisnika - HRK]]</f>
        <v>265317.89</v>
      </c>
      <c r="U3470" s="17" t="s">
        <v>10098</v>
      </c>
      <c r="V3470" s="17" t="s">
        <v>710</v>
      </c>
      <c r="W3470" s="21" t="s">
        <v>11769</v>
      </c>
      <c r="X3470" s="35" t="s">
        <v>10100</v>
      </c>
      <c r="Y3470" s="11"/>
    </row>
    <row r="3471" spans="1:25" ht="88.5" customHeight="1" x14ac:dyDescent="0.2">
      <c r="A3471" s="222" t="s">
        <v>11770</v>
      </c>
      <c r="B3471" s="24" t="s">
        <v>9914</v>
      </c>
      <c r="C3471" s="21" t="s">
        <v>10095</v>
      </c>
      <c r="D3471" s="56" t="s">
        <v>11415</v>
      </c>
      <c r="E3471" s="17" t="s">
        <v>74</v>
      </c>
      <c r="F3471" s="212" t="s">
        <v>11771</v>
      </c>
      <c r="G3471" s="212" t="s">
        <v>8503</v>
      </c>
      <c r="H3471" s="231">
        <v>44502</v>
      </c>
      <c r="I3471" s="231">
        <v>44959</v>
      </c>
      <c r="J3471" s="231" t="str">
        <f ca="1">IF(Ugovori_OPULJP[[#This Row],[DATUM ZAVRŠETKA OPERACIJE]]&lt;TODAY(),"završen","u provedbi")</f>
        <v>u provedbi</v>
      </c>
      <c r="K3471" s="188" t="s">
        <v>209</v>
      </c>
      <c r="L3471" s="191" t="s">
        <v>31</v>
      </c>
      <c r="M3471" s="243">
        <v>0.85</v>
      </c>
      <c r="N3471" s="102">
        <v>0.15</v>
      </c>
      <c r="O3471" s="206">
        <f>Ugovori_OPULJP[[#This Row],[Bespovratna sredstva - Ukupno (EU+Nac) HRK
= Ukupna ugovorena vrijednost bespovratnih sredstava]]*Ugovori_OPULJP[[#This Row],[EU STOPA SUFINANCIRANJA %
EU CO-FINANCING RATE %]]</f>
        <v>399828.848</v>
      </c>
      <c r="P3471" s="206">
        <f>Ugovori_OPULJP[[#This Row],[Bespovratna sredstva - Ukupno (EU+Nac) HRK
= Ukupna ugovorena vrijednost bespovratnih sredstava]]*Ugovori_OPULJP[[#This Row],[STOPA NACIONALNOG SUFINANCIRANJA %]]</f>
        <v>70558.031999999992</v>
      </c>
      <c r="Q3471" s="189">
        <v>470386.88</v>
      </c>
      <c r="R3471" s="206">
        <v>0</v>
      </c>
      <c r="S3471" s="206">
        <v>0</v>
      </c>
      <c r="T3471" s="189">
        <f>Ugovori_OPULJP[[#This Row],[Bespovratna sredstva - Ukupno (EU+Nac) HRK
= Ukupna ugovorena vrijednost bespovratnih sredstava]]+Ugovori_OPULJP[[#This Row],[Javni doprinos korisnika - HRK]]+Ugovori_OPULJP[[#This Row],[Privatni doprinos korisnika - HRK]]</f>
        <v>470386.88</v>
      </c>
      <c r="U3471" s="17" t="s">
        <v>10098</v>
      </c>
      <c r="V3471" s="17" t="s">
        <v>710</v>
      </c>
      <c r="W3471" s="21" t="s">
        <v>11772</v>
      </c>
      <c r="X3471" s="35" t="s">
        <v>10100</v>
      </c>
      <c r="Y3471" s="11"/>
    </row>
    <row r="3472" spans="1:25" ht="88.5" customHeight="1" x14ac:dyDescent="0.2">
      <c r="A3472" s="222" t="s">
        <v>12083</v>
      </c>
      <c r="B3472" s="24" t="s">
        <v>9914</v>
      </c>
      <c r="C3472" s="21" t="s">
        <v>10095</v>
      </c>
      <c r="D3472" s="56" t="s">
        <v>11415</v>
      </c>
      <c r="E3472" s="17" t="s">
        <v>74</v>
      </c>
      <c r="F3472" s="212" t="s">
        <v>12144</v>
      </c>
      <c r="G3472" s="212" t="s">
        <v>12145</v>
      </c>
      <c r="H3472" s="232">
        <v>44608</v>
      </c>
      <c r="I3472" s="232">
        <v>45154</v>
      </c>
      <c r="J3472" s="238" t="str">
        <f ca="1">IF(Ugovori_OPULJP[[#This Row],[DATUM ZAVRŠETKA OPERACIJE]]&lt;TODAY(),"završen","u provedbi")</f>
        <v>u provedbi</v>
      </c>
      <c r="K3472" s="241" t="s">
        <v>153</v>
      </c>
      <c r="L3472" s="191" t="s">
        <v>153</v>
      </c>
      <c r="M3472" s="303">
        <v>0.85</v>
      </c>
      <c r="N3472" s="145">
        <v>0.15</v>
      </c>
      <c r="O3472" s="247">
        <f>Ugovori_OPULJP[[#This Row],[Bespovratna sredstva - Ukupno (EU+Nac) HRK
= Ukupna ugovorena vrijednost bespovratnih sredstava]]*Ugovori_OPULJP[[#This Row],[EU STOPA SUFINANCIRANJA %
EU CO-FINANCING RATE %]]</f>
        <v>393993.39400000003</v>
      </c>
      <c r="P3472" s="247">
        <f>Ugovori_OPULJP[[#This Row],[Bespovratna sredstva - Ukupno (EU+Nac) HRK
= Ukupna ugovorena vrijednost bespovratnih sredstava]]*Ugovori_OPULJP[[#This Row],[STOPA NACIONALNOG SUFINANCIRANJA %]]</f>
        <v>69528.245999999999</v>
      </c>
      <c r="Q3472" s="253">
        <v>463521.64</v>
      </c>
      <c r="R3472" s="206">
        <v>0</v>
      </c>
      <c r="S3472" s="206">
        <v>0</v>
      </c>
      <c r="T3472" s="253">
        <f>Ugovori_OPULJP[[#This Row],[Bespovratna sredstva - Ukupno (EU+Nac) HRK
= Ukupna ugovorena vrijednost bespovratnih sredstava]]+Ugovori_OPULJP[[#This Row],[Javni doprinos korisnika - HRK]]+Ugovori_OPULJP[[#This Row],[Privatni doprinos korisnika - HRK]]</f>
        <v>463521.64</v>
      </c>
      <c r="U3472" s="44" t="s">
        <v>10098</v>
      </c>
      <c r="V3472" s="44" t="s">
        <v>710</v>
      </c>
      <c r="W3472" s="143" t="s">
        <v>12106</v>
      </c>
      <c r="X3472" s="35" t="s">
        <v>10100</v>
      </c>
      <c r="Y3472" s="11"/>
    </row>
    <row r="3473" spans="1:25" ht="88.5" customHeight="1" x14ac:dyDescent="0.2">
      <c r="A3473" s="222" t="s">
        <v>11773</v>
      </c>
      <c r="B3473" s="24" t="s">
        <v>9914</v>
      </c>
      <c r="C3473" s="21" t="s">
        <v>10095</v>
      </c>
      <c r="D3473" s="56" t="s">
        <v>11415</v>
      </c>
      <c r="E3473" s="17" t="s">
        <v>74</v>
      </c>
      <c r="F3473" s="212" t="s">
        <v>11774</v>
      </c>
      <c r="G3473" s="212" t="s">
        <v>11775</v>
      </c>
      <c r="H3473" s="231">
        <v>44560</v>
      </c>
      <c r="I3473" s="231">
        <v>45107</v>
      </c>
      <c r="J3473" s="231" t="str">
        <f ca="1">IF(Ugovori_OPULJP[[#This Row],[DATUM ZAVRŠETKA OPERACIJE]]&lt;TODAY(),"završen","u provedbi")</f>
        <v>u provedbi</v>
      </c>
      <c r="K3473" s="191" t="s">
        <v>209</v>
      </c>
      <c r="L3473" s="191" t="s">
        <v>209</v>
      </c>
      <c r="M3473" s="301" t="s">
        <v>3052</v>
      </c>
      <c r="N3473" s="102">
        <v>0.15</v>
      </c>
      <c r="O3473" s="206">
        <f>Ugovori_OPULJP[[#This Row],[Bespovratna sredstva - Ukupno (EU+Nac) HRK
= Ukupna ugovorena vrijednost bespovratnih sredstava]]*Ugovori_OPULJP[[#This Row],[EU STOPA SUFINANCIRANJA %
EU CO-FINANCING RATE %]]</f>
        <v>419696</v>
      </c>
      <c r="P3473" s="206">
        <f>Ugovori_OPULJP[[#This Row],[Bespovratna sredstva - Ukupno (EU+Nac) HRK
= Ukupna ugovorena vrijednost bespovratnih sredstava]]*Ugovori_OPULJP[[#This Row],[STOPA NACIONALNOG SUFINANCIRANJA %]]</f>
        <v>74064</v>
      </c>
      <c r="Q3473" s="189">
        <v>493760</v>
      </c>
      <c r="R3473" s="206">
        <v>0</v>
      </c>
      <c r="S3473" s="206">
        <v>0</v>
      </c>
      <c r="T3473" s="189">
        <f>Ugovori_OPULJP[[#This Row],[Bespovratna sredstva - Ukupno (EU+Nac) HRK
= Ukupna ugovorena vrijednost bespovratnih sredstava]]+Ugovori_OPULJP[[#This Row],[Javni doprinos korisnika - HRK]]+Ugovori_OPULJP[[#This Row],[Privatni doprinos korisnika - HRK]]</f>
        <v>493760</v>
      </c>
      <c r="U3473" s="44" t="s">
        <v>10098</v>
      </c>
      <c r="V3473" s="44" t="s">
        <v>710</v>
      </c>
      <c r="W3473" s="21" t="s">
        <v>11776</v>
      </c>
      <c r="X3473" s="35" t="s">
        <v>10100</v>
      </c>
      <c r="Y3473" s="11"/>
    </row>
    <row r="3474" spans="1:25" ht="88.5" customHeight="1" x14ac:dyDescent="0.2">
      <c r="A3474" s="222" t="s">
        <v>11777</v>
      </c>
      <c r="B3474" s="24" t="s">
        <v>9914</v>
      </c>
      <c r="C3474" s="21" t="s">
        <v>10095</v>
      </c>
      <c r="D3474" s="56" t="s">
        <v>11415</v>
      </c>
      <c r="E3474" s="17" t="s">
        <v>74</v>
      </c>
      <c r="F3474" s="212" t="s">
        <v>11778</v>
      </c>
      <c r="G3474" s="212" t="s">
        <v>11779</v>
      </c>
      <c r="H3474" s="231">
        <v>44560</v>
      </c>
      <c r="I3474" s="231">
        <v>45015</v>
      </c>
      <c r="J3474" s="231" t="str">
        <f ca="1">IF(Ugovori_OPULJP[[#This Row],[DATUM ZAVRŠETKA OPERACIJE]]&lt;TODAY(),"završen","u provedbi")</f>
        <v>u provedbi</v>
      </c>
      <c r="K3474" s="191" t="s">
        <v>209</v>
      </c>
      <c r="L3474" s="191" t="s">
        <v>209</v>
      </c>
      <c r="M3474" s="301" t="s">
        <v>3052</v>
      </c>
      <c r="N3474" s="102">
        <v>0.15</v>
      </c>
      <c r="O3474" s="206">
        <f>Ugovori_OPULJP[[#This Row],[Bespovratna sredstva - Ukupno (EU+Nac) HRK
= Ukupna ugovorena vrijednost bespovratnih sredstava]]*Ugovori_OPULJP[[#This Row],[EU STOPA SUFINANCIRANJA %
EU CO-FINANCING RATE %]]</f>
        <v>375275</v>
      </c>
      <c r="P3474" s="206">
        <f>Ugovori_OPULJP[[#This Row],[Bespovratna sredstva - Ukupno (EU+Nac) HRK
= Ukupna ugovorena vrijednost bespovratnih sredstava]]*Ugovori_OPULJP[[#This Row],[STOPA NACIONALNOG SUFINANCIRANJA %]]</f>
        <v>66225</v>
      </c>
      <c r="Q3474" s="189">
        <v>441500</v>
      </c>
      <c r="R3474" s="206">
        <v>0</v>
      </c>
      <c r="S3474" s="206">
        <v>0</v>
      </c>
      <c r="T3474" s="189">
        <f>Ugovori_OPULJP[[#This Row],[Bespovratna sredstva - Ukupno (EU+Nac) HRK
= Ukupna ugovorena vrijednost bespovratnih sredstava]]+Ugovori_OPULJP[[#This Row],[Javni doprinos korisnika - HRK]]+Ugovori_OPULJP[[#This Row],[Privatni doprinos korisnika - HRK]]</f>
        <v>441500</v>
      </c>
      <c r="U3474" s="44" t="s">
        <v>10098</v>
      </c>
      <c r="V3474" s="44" t="s">
        <v>710</v>
      </c>
      <c r="W3474" s="21" t="s">
        <v>11780</v>
      </c>
      <c r="X3474" s="35" t="s">
        <v>10100</v>
      </c>
      <c r="Y3474" s="11"/>
    </row>
    <row r="3475" spans="1:25" ht="88.5" customHeight="1" x14ac:dyDescent="0.2">
      <c r="A3475" s="222" t="s">
        <v>11781</v>
      </c>
      <c r="B3475" s="24" t="s">
        <v>9914</v>
      </c>
      <c r="C3475" s="21" t="s">
        <v>10095</v>
      </c>
      <c r="D3475" s="56" t="s">
        <v>11415</v>
      </c>
      <c r="E3475" s="17" t="s">
        <v>74</v>
      </c>
      <c r="F3475" s="212" t="s">
        <v>11782</v>
      </c>
      <c r="G3475" s="212" t="s">
        <v>11783</v>
      </c>
      <c r="H3475" s="231">
        <v>44560</v>
      </c>
      <c r="I3475" s="231">
        <v>44925</v>
      </c>
      <c r="J3475" s="231" t="str">
        <f ca="1">IF(Ugovori_OPULJP[[#This Row],[DATUM ZAVRŠETKA OPERACIJE]]&lt;TODAY(),"završen","u provedbi")</f>
        <v>u provedbi</v>
      </c>
      <c r="K3475" s="191" t="s">
        <v>11761</v>
      </c>
      <c r="L3475" s="191" t="s">
        <v>31</v>
      </c>
      <c r="M3475" s="301" t="s">
        <v>3052</v>
      </c>
      <c r="N3475" s="102">
        <v>0.15</v>
      </c>
      <c r="O3475" s="206">
        <f>Ugovori_OPULJP[[#This Row],[Bespovratna sredstva - Ukupno (EU+Nac) HRK
= Ukupna ugovorena vrijednost bespovratnih sredstava]]*Ugovori_OPULJP[[#This Row],[EU STOPA SUFINANCIRANJA %
EU CO-FINANCING RATE %]]</f>
        <v>408185.3</v>
      </c>
      <c r="P3475" s="206">
        <f>Ugovori_OPULJP[[#This Row],[Bespovratna sredstva - Ukupno (EU+Nac) HRK
= Ukupna ugovorena vrijednost bespovratnih sredstava]]*Ugovori_OPULJP[[#This Row],[STOPA NACIONALNOG SUFINANCIRANJA %]]</f>
        <v>72032.7</v>
      </c>
      <c r="Q3475" s="189">
        <v>480218</v>
      </c>
      <c r="R3475" s="206">
        <v>0</v>
      </c>
      <c r="S3475" s="206">
        <v>0</v>
      </c>
      <c r="T3475" s="189">
        <f>Ugovori_OPULJP[[#This Row],[Bespovratna sredstva - Ukupno (EU+Nac) HRK
= Ukupna ugovorena vrijednost bespovratnih sredstava]]+Ugovori_OPULJP[[#This Row],[Javni doprinos korisnika - HRK]]+Ugovori_OPULJP[[#This Row],[Privatni doprinos korisnika - HRK]]</f>
        <v>480218</v>
      </c>
      <c r="U3475" s="44" t="s">
        <v>10098</v>
      </c>
      <c r="V3475" s="44" t="s">
        <v>710</v>
      </c>
      <c r="W3475" s="21" t="s">
        <v>11784</v>
      </c>
      <c r="X3475" s="35" t="s">
        <v>10100</v>
      </c>
      <c r="Y3475" s="11"/>
    </row>
    <row r="3476" spans="1:25" ht="88.5" customHeight="1" x14ac:dyDescent="0.2">
      <c r="A3476" s="258" t="s">
        <v>12599</v>
      </c>
      <c r="B3476" s="166" t="s">
        <v>9914</v>
      </c>
      <c r="C3476" s="225" t="s">
        <v>10095</v>
      </c>
      <c r="D3476" s="225" t="s">
        <v>11415</v>
      </c>
      <c r="E3476" s="44" t="s">
        <v>74</v>
      </c>
      <c r="F3476" s="212" t="s">
        <v>12602</v>
      </c>
      <c r="G3476" s="212" t="s">
        <v>12603</v>
      </c>
      <c r="H3476" s="266">
        <v>44671</v>
      </c>
      <c r="I3476" s="266">
        <v>45036</v>
      </c>
      <c r="J3476" s="271" t="str">
        <f ca="1">IF(Ugovori_OPULJP[[#This Row],[DATUM ZAVRŠETKA OPERACIJE]]&lt;TODAY(),"završen","u provedbi")</f>
        <v>u provedbi</v>
      </c>
      <c r="K3476" s="188" t="s">
        <v>7350</v>
      </c>
      <c r="L3476" s="191" t="s">
        <v>31</v>
      </c>
      <c r="M3476" s="300" t="s">
        <v>3052</v>
      </c>
      <c r="N3476" s="102">
        <v>0.15</v>
      </c>
      <c r="O3476" s="278">
        <f>Ugovori_OPULJP[[#This Row],[Bespovratna sredstva - Ukupno (EU+Nac) HRK
= Ukupna ugovorena vrijednost bespovratnih sredstava]]*Ugovori_OPULJP[[#This Row],[EU STOPA SUFINANCIRANJA %
EU CO-FINANCING RATE %]]</f>
        <v>368804.16249999998</v>
      </c>
      <c r="P3476" s="278">
        <f>Ugovori_OPULJP[[#This Row],[Bespovratna sredstva - Ukupno (EU+Nac) HRK
= Ukupna ugovorena vrijednost bespovratnih sredstava]]*Ugovori_OPULJP[[#This Row],[STOPA NACIONALNOG SUFINANCIRANJA %]]</f>
        <v>65083.087499999994</v>
      </c>
      <c r="Q3476" s="282">
        <v>433887.25</v>
      </c>
      <c r="R3476" s="278">
        <v>0</v>
      </c>
      <c r="S3476" s="278">
        <v>0</v>
      </c>
      <c r="T3476" s="282">
        <f>Ugovori_OPULJP[[#This Row],[Bespovratna sredstva - Ukupno (EU+Nac) HRK
= Ukupna ugovorena vrijednost bespovratnih sredstava]]+Ugovori_OPULJP[[#This Row],[Javni doprinos korisnika - HRK]]+Ugovori_OPULJP[[#This Row],[Privatni doprinos korisnika - HRK]]</f>
        <v>433887.25</v>
      </c>
      <c r="U3476" s="17" t="s">
        <v>10098</v>
      </c>
      <c r="V3476" s="17" t="s">
        <v>710</v>
      </c>
      <c r="W3476" s="225" t="s">
        <v>12606</v>
      </c>
      <c r="X3476" s="35" t="s">
        <v>10100</v>
      </c>
      <c r="Y3476" s="11"/>
    </row>
    <row r="3477" spans="1:25" ht="88.5" customHeight="1" x14ac:dyDescent="0.2">
      <c r="A3477" s="222" t="s">
        <v>12152</v>
      </c>
      <c r="B3477" s="24" t="s">
        <v>9914</v>
      </c>
      <c r="C3477" s="21" t="s">
        <v>10095</v>
      </c>
      <c r="D3477" s="56" t="s">
        <v>11415</v>
      </c>
      <c r="E3477" s="17" t="s">
        <v>74</v>
      </c>
      <c r="F3477" s="212" t="s">
        <v>12155</v>
      </c>
      <c r="G3477" s="195" t="s">
        <v>1139</v>
      </c>
      <c r="H3477" s="231">
        <v>44614</v>
      </c>
      <c r="I3477" s="231">
        <v>44979</v>
      </c>
      <c r="J3477" s="237" t="str">
        <f ca="1">IF(Ugovori_OPULJP[[#This Row],[DATUM ZAVRŠETKA OPERACIJE]]&lt;TODAY(),"završen","u provedbi")</f>
        <v>u provedbi</v>
      </c>
      <c r="K3477" s="191" t="s">
        <v>209</v>
      </c>
      <c r="L3477" s="191" t="s">
        <v>209</v>
      </c>
      <c r="M3477" s="243">
        <v>0.85</v>
      </c>
      <c r="N3477" s="102">
        <v>0.15</v>
      </c>
      <c r="O3477" s="206">
        <f>Ugovori_OPULJP[[#This Row],[Bespovratna sredstva - Ukupno (EU+Nac) HRK
= Ukupna ugovorena vrijednost bespovratnih sredstava]]*Ugovori_OPULJP[[#This Row],[EU STOPA SUFINANCIRANJA %
EU CO-FINANCING RATE %]]</f>
        <v>315305.27299999999</v>
      </c>
      <c r="P3477" s="206">
        <f>Ugovori_OPULJP[[#This Row],[Bespovratna sredstva - Ukupno (EU+Nac) HRK
= Ukupna ugovorena vrijednost bespovratnih sredstava]]*Ugovori_OPULJP[[#This Row],[STOPA NACIONALNOG SUFINANCIRANJA %]]</f>
        <v>55642.106999999996</v>
      </c>
      <c r="Q3477" s="189">
        <v>370947.38</v>
      </c>
      <c r="R3477" s="206">
        <v>0</v>
      </c>
      <c r="S3477" s="206">
        <v>0</v>
      </c>
      <c r="T3477" s="189">
        <f>Ugovori_OPULJP[[#This Row],[Bespovratna sredstva - Ukupno (EU+Nac) HRK
= Ukupna ugovorena vrijednost bespovratnih sredstava]]+Ugovori_OPULJP[[#This Row],[Javni doprinos korisnika - HRK]]+Ugovori_OPULJP[[#This Row],[Privatni doprinos korisnika - HRK]]</f>
        <v>370947.38</v>
      </c>
      <c r="U3477" s="17" t="s">
        <v>10098</v>
      </c>
      <c r="V3477" s="17" t="s">
        <v>710</v>
      </c>
      <c r="W3477" s="21" t="s">
        <v>12160</v>
      </c>
      <c r="X3477" s="35" t="s">
        <v>10100</v>
      </c>
      <c r="Y3477" s="11"/>
    </row>
    <row r="3478" spans="1:25" ht="88.5" customHeight="1" x14ac:dyDescent="0.2">
      <c r="A3478" s="221" t="s">
        <v>12264</v>
      </c>
      <c r="B3478" s="261" t="s">
        <v>9914</v>
      </c>
      <c r="C3478" s="226" t="s">
        <v>10095</v>
      </c>
      <c r="D3478" s="56" t="s">
        <v>11415</v>
      </c>
      <c r="E3478" s="17" t="s">
        <v>74</v>
      </c>
      <c r="F3478" s="212" t="s">
        <v>12302</v>
      </c>
      <c r="G3478" s="212" t="s">
        <v>12320</v>
      </c>
      <c r="H3478" s="229">
        <v>44641</v>
      </c>
      <c r="I3478" s="229">
        <v>45006</v>
      </c>
      <c r="J3478" s="235" t="str">
        <f ca="1">IF(Ugovori_OPULJP[[#This Row],[DATUM ZAVRŠETKA OPERACIJE]]&lt;TODAY(),"završen","u provedbi")</f>
        <v>u provedbi</v>
      </c>
      <c r="K3478" s="188" t="s">
        <v>209</v>
      </c>
      <c r="L3478" s="22" t="s">
        <v>31</v>
      </c>
      <c r="M3478" s="243">
        <v>0.85</v>
      </c>
      <c r="N3478" s="102">
        <v>0.15</v>
      </c>
      <c r="O3478" s="245">
        <f>Ugovori_OPULJP[[#This Row],[Bespovratna sredstva - Ukupno (EU+Nac) HRK
= Ukupna ugovorena vrijednost bespovratnih sredstava]]*Ugovori_OPULJP[[#This Row],[EU STOPA SUFINANCIRANJA %
EU CO-FINANCING RATE %]]</f>
        <v>414345.83649999998</v>
      </c>
      <c r="P3478" s="245">
        <f>Ugovori_OPULJP[[#This Row],[Bespovratna sredstva - Ukupno (EU+Nac) HRK
= Ukupna ugovorena vrijednost bespovratnih sredstava]]*Ugovori_OPULJP[[#This Row],[STOPA NACIONALNOG SUFINANCIRANJA %]]</f>
        <v>73119.853499999997</v>
      </c>
      <c r="Q3478" s="251">
        <v>487465.69</v>
      </c>
      <c r="R3478" s="245">
        <v>0</v>
      </c>
      <c r="S3478" s="245">
        <v>0</v>
      </c>
      <c r="T3478" s="251">
        <f>Ugovori_OPULJP[[#This Row],[Bespovratna sredstva - Ukupno (EU+Nac) HRK
= Ukupna ugovorena vrijednost bespovratnih sredstava]]+Ugovori_OPULJP[[#This Row],[Javni doprinos korisnika - HRK]]+Ugovori_OPULJP[[#This Row],[Privatni doprinos korisnika - HRK]]</f>
        <v>487465.69</v>
      </c>
      <c r="U3478" s="17" t="s">
        <v>10098</v>
      </c>
      <c r="V3478" s="17" t="s">
        <v>710</v>
      </c>
      <c r="W3478" s="124" t="s">
        <v>12353</v>
      </c>
      <c r="X3478" s="35" t="s">
        <v>10100</v>
      </c>
      <c r="Y3478" s="11"/>
    </row>
    <row r="3479" spans="1:25" ht="88.5" customHeight="1" x14ac:dyDescent="0.2">
      <c r="A3479" s="222" t="s">
        <v>12189</v>
      </c>
      <c r="B3479" s="224" t="s">
        <v>9914</v>
      </c>
      <c r="C3479" s="226" t="s">
        <v>10095</v>
      </c>
      <c r="D3479" s="56" t="s">
        <v>11415</v>
      </c>
      <c r="E3479" s="17" t="s">
        <v>74</v>
      </c>
      <c r="F3479" s="212" t="s">
        <v>12200</v>
      </c>
      <c r="G3479" s="212" t="s">
        <v>3287</v>
      </c>
      <c r="H3479" s="231">
        <v>44626</v>
      </c>
      <c r="I3479" s="231">
        <v>44991</v>
      </c>
      <c r="J3479" s="237" t="str">
        <f ca="1">IF(Ugovori_OPULJP[[#This Row],[DATUM ZAVRŠETKA OPERACIJE]]&lt;TODAY(),"završen","u provedbi")</f>
        <v>u provedbi</v>
      </c>
      <c r="K3479" s="191" t="s">
        <v>209</v>
      </c>
      <c r="L3479" s="191" t="s">
        <v>209</v>
      </c>
      <c r="M3479" s="243">
        <v>0.85</v>
      </c>
      <c r="N3479" s="102">
        <v>0.15</v>
      </c>
      <c r="O3479" s="206">
        <f>Ugovori_OPULJP[[#This Row],[Bespovratna sredstva - Ukupno (EU+Nac) HRK
= Ukupna ugovorena vrijednost bespovratnih sredstava]]*Ugovori_OPULJP[[#This Row],[EU STOPA SUFINANCIRANJA %
EU CO-FINANCING RATE %]]</f>
        <v>393972.83250000002</v>
      </c>
      <c r="P3479" s="206">
        <f>Ugovori_OPULJP[[#This Row],[Bespovratna sredstva - Ukupno (EU+Nac) HRK
= Ukupna ugovorena vrijednost bespovratnih sredstava]]*Ugovori_OPULJP[[#This Row],[STOPA NACIONALNOG SUFINANCIRANJA %]]</f>
        <v>69524.617499999993</v>
      </c>
      <c r="Q3479" s="189">
        <v>463497.45</v>
      </c>
      <c r="R3479" s="206">
        <v>0</v>
      </c>
      <c r="S3479" s="206">
        <v>0</v>
      </c>
      <c r="T3479" s="189">
        <f>Ugovori_OPULJP[[#This Row],[Bespovratna sredstva - Ukupno (EU+Nac) HRK
= Ukupna ugovorena vrijednost bespovratnih sredstava]]+Ugovori_OPULJP[[#This Row],[Javni doprinos korisnika - HRK]]+Ugovori_OPULJP[[#This Row],[Privatni doprinos korisnika - HRK]]</f>
        <v>463497.45</v>
      </c>
      <c r="U3479" s="17" t="s">
        <v>10098</v>
      </c>
      <c r="V3479" s="17" t="s">
        <v>710</v>
      </c>
      <c r="W3479" s="124" t="s">
        <v>12216</v>
      </c>
      <c r="X3479" s="35" t="s">
        <v>10100</v>
      </c>
      <c r="Y3479" s="11"/>
    </row>
    <row r="3480" spans="1:25" ht="88.5" customHeight="1" x14ac:dyDescent="0.2">
      <c r="A3480" s="222" t="s">
        <v>12084</v>
      </c>
      <c r="B3480" s="224" t="s">
        <v>9914</v>
      </c>
      <c r="C3480" s="226" t="s">
        <v>10095</v>
      </c>
      <c r="D3480" s="56" t="s">
        <v>11415</v>
      </c>
      <c r="E3480" s="17" t="s">
        <v>74</v>
      </c>
      <c r="F3480" s="212" t="s">
        <v>12146</v>
      </c>
      <c r="G3480" s="212" t="s">
        <v>1706</v>
      </c>
      <c r="H3480" s="233">
        <v>44608</v>
      </c>
      <c r="I3480" s="233">
        <v>45154</v>
      </c>
      <c r="J3480" s="239" t="str">
        <f ca="1">IF(Ugovori_OPULJP[[#This Row],[DATUM ZAVRŠETKA OPERACIJE]]&lt;TODAY(),"završen","u provedbi")</f>
        <v>u provedbi</v>
      </c>
      <c r="K3480" s="240" t="s">
        <v>510</v>
      </c>
      <c r="L3480" s="191" t="s">
        <v>266</v>
      </c>
      <c r="M3480" s="303">
        <v>0.85</v>
      </c>
      <c r="N3480" s="145">
        <v>0.15</v>
      </c>
      <c r="O3480" s="249">
        <f>Ugovori_OPULJP[[#This Row],[Bespovratna sredstva - Ukupno (EU+Nac) HRK
= Ukupna ugovorena vrijednost bespovratnih sredstava]]*Ugovori_OPULJP[[#This Row],[EU STOPA SUFINANCIRANJA %
EU CO-FINANCING RATE %]]</f>
        <v>396854.6385</v>
      </c>
      <c r="P3480" s="249">
        <f>Ugovori_OPULJP[[#This Row],[Bespovratna sredstva - Ukupno (EU+Nac) HRK
= Ukupna ugovorena vrijednost bespovratnih sredstava]]*Ugovori_OPULJP[[#This Row],[STOPA NACIONALNOG SUFINANCIRANJA %]]</f>
        <v>70033.171499999997</v>
      </c>
      <c r="Q3480" s="253">
        <v>466887.81</v>
      </c>
      <c r="R3480" s="206">
        <v>0</v>
      </c>
      <c r="S3480" s="206">
        <v>0</v>
      </c>
      <c r="T3480" s="254">
        <f>Ugovori_OPULJP[[#This Row],[Bespovratna sredstva - Ukupno (EU+Nac) HRK
= Ukupna ugovorena vrijednost bespovratnih sredstava]]+Ugovori_OPULJP[[#This Row],[Javni doprinos korisnika - HRK]]+Ugovori_OPULJP[[#This Row],[Privatni doprinos korisnika - HRK]]</f>
        <v>466887.81</v>
      </c>
      <c r="U3480" s="44" t="s">
        <v>10098</v>
      </c>
      <c r="V3480" s="44" t="s">
        <v>710</v>
      </c>
      <c r="W3480" s="150" t="s">
        <v>12107</v>
      </c>
      <c r="X3480" s="35" t="s">
        <v>10100</v>
      </c>
      <c r="Y3480" s="11"/>
    </row>
    <row r="3481" spans="1:25" ht="88.5" customHeight="1" x14ac:dyDescent="0.2">
      <c r="A3481" s="221" t="s">
        <v>12265</v>
      </c>
      <c r="B3481" s="261" t="s">
        <v>9914</v>
      </c>
      <c r="C3481" s="226" t="s">
        <v>10095</v>
      </c>
      <c r="D3481" s="56" t="s">
        <v>11415</v>
      </c>
      <c r="E3481" s="17" t="s">
        <v>74</v>
      </c>
      <c r="F3481" s="212" t="s">
        <v>12303</v>
      </c>
      <c r="G3481" s="212" t="s">
        <v>3898</v>
      </c>
      <c r="H3481" s="229">
        <v>44641</v>
      </c>
      <c r="I3481" s="229">
        <v>45006</v>
      </c>
      <c r="J3481" s="235" t="str">
        <f ca="1">IF(Ugovori_OPULJP[[#This Row],[DATUM ZAVRŠETKA OPERACIJE]]&lt;TODAY(),"završen","u provedbi")</f>
        <v>u provedbi</v>
      </c>
      <c r="K3481" s="188" t="s">
        <v>209</v>
      </c>
      <c r="L3481" s="22" t="s">
        <v>209</v>
      </c>
      <c r="M3481" s="243">
        <v>0.85</v>
      </c>
      <c r="N3481" s="102">
        <v>0.15</v>
      </c>
      <c r="O3481" s="245">
        <f>Ugovori_OPULJP[[#This Row],[Bespovratna sredstva - Ukupno (EU+Nac) HRK
= Ukupna ugovorena vrijednost bespovratnih sredstava]]*Ugovori_OPULJP[[#This Row],[EU STOPA SUFINANCIRANJA %
EU CO-FINANCING RATE %]]</f>
        <v>217268.54249999998</v>
      </c>
      <c r="P3481" s="245">
        <f>Ugovori_OPULJP[[#This Row],[Bespovratna sredstva - Ukupno (EU+Nac) HRK
= Ukupna ugovorena vrijednost bespovratnih sredstava]]*Ugovori_OPULJP[[#This Row],[STOPA NACIONALNOG SUFINANCIRANJA %]]</f>
        <v>38341.5075</v>
      </c>
      <c r="Q3481" s="251">
        <v>255610.05</v>
      </c>
      <c r="R3481" s="245">
        <v>0</v>
      </c>
      <c r="S3481" s="245">
        <v>0</v>
      </c>
      <c r="T3481" s="251">
        <f>Ugovori_OPULJP[[#This Row],[Bespovratna sredstva - Ukupno (EU+Nac) HRK
= Ukupna ugovorena vrijednost bespovratnih sredstava]]+Ugovori_OPULJP[[#This Row],[Javni doprinos korisnika - HRK]]+Ugovori_OPULJP[[#This Row],[Privatni doprinos korisnika - HRK]]</f>
        <v>255610.05</v>
      </c>
      <c r="U3481" s="17" t="s">
        <v>10098</v>
      </c>
      <c r="V3481" s="17" t="s">
        <v>710</v>
      </c>
      <c r="W3481" s="124" t="s">
        <v>12354</v>
      </c>
      <c r="X3481" s="35" t="s">
        <v>10100</v>
      </c>
      <c r="Y3481" s="11"/>
    </row>
    <row r="3482" spans="1:25" ht="88.5" customHeight="1" x14ac:dyDescent="0.2">
      <c r="A3482" s="221" t="s">
        <v>12266</v>
      </c>
      <c r="B3482" s="261" t="s">
        <v>9914</v>
      </c>
      <c r="C3482" s="226" t="s">
        <v>10095</v>
      </c>
      <c r="D3482" s="56" t="s">
        <v>11415</v>
      </c>
      <c r="E3482" s="17" t="s">
        <v>74</v>
      </c>
      <c r="F3482" s="212" t="s">
        <v>12304</v>
      </c>
      <c r="G3482" s="212" t="s">
        <v>12321</v>
      </c>
      <c r="H3482" s="229">
        <v>44641</v>
      </c>
      <c r="I3482" s="229">
        <v>45098</v>
      </c>
      <c r="J3482" s="235" t="str">
        <f ca="1">IF(Ugovori_OPULJP[[#This Row],[DATUM ZAVRŠETKA OPERACIJE]]&lt;TODAY(),"završen","u provedbi")</f>
        <v>u provedbi</v>
      </c>
      <c r="K3482" s="188" t="s">
        <v>12363</v>
      </c>
      <c r="L3482" s="191" t="s">
        <v>209</v>
      </c>
      <c r="M3482" s="243">
        <v>0.85</v>
      </c>
      <c r="N3482" s="102">
        <v>0.15</v>
      </c>
      <c r="O3482" s="245">
        <f>Ugovori_OPULJP[[#This Row],[Bespovratna sredstva - Ukupno (EU+Nac) HRK
= Ukupna ugovorena vrijednost bespovratnih sredstava]]*Ugovori_OPULJP[[#This Row],[EU STOPA SUFINANCIRANJA %
EU CO-FINANCING RATE %]]</f>
        <v>397802.788</v>
      </c>
      <c r="P3482" s="245">
        <f>Ugovori_OPULJP[[#This Row],[Bespovratna sredstva - Ukupno (EU+Nac) HRK
= Ukupna ugovorena vrijednost bespovratnih sredstava]]*Ugovori_OPULJP[[#This Row],[STOPA NACIONALNOG SUFINANCIRANJA %]]</f>
        <v>70200.491999999998</v>
      </c>
      <c r="Q3482" s="251">
        <v>468003.28</v>
      </c>
      <c r="R3482" s="245">
        <v>0</v>
      </c>
      <c r="S3482" s="245">
        <v>0</v>
      </c>
      <c r="T3482" s="251">
        <f>Ugovori_OPULJP[[#This Row],[Bespovratna sredstva - Ukupno (EU+Nac) HRK
= Ukupna ugovorena vrijednost bespovratnih sredstava]]+Ugovori_OPULJP[[#This Row],[Javni doprinos korisnika - HRK]]+Ugovori_OPULJP[[#This Row],[Privatni doprinos korisnika - HRK]]</f>
        <v>468003.28</v>
      </c>
      <c r="U3482" s="17" t="s">
        <v>10098</v>
      </c>
      <c r="V3482" s="17" t="s">
        <v>710</v>
      </c>
      <c r="W3482" s="124" t="s">
        <v>12355</v>
      </c>
      <c r="X3482" s="35" t="s">
        <v>10100</v>
      </c>
      <c r="Y3482" s="11"/>
    </row>
    <row r="3483" spans="1:25" ht="88.5" customHeight="1" x14ac:dyDescent="0.2">
      <c r="A3483" s="221" t="s">
        <v>12267</v>
      </c>
      <c r="B3483" s="261" t="s">
        <v>9914</v>
      </c>
      <c r="C3483" s="21" t="s">
        <v>10095</v>
      </c>
      <c r="D3483" s="56" t="s">
        <v>11415</v>
      </c>
      <c r="E3483" s="17" t="s">
        <v>74</v>
      </c>
      <c r="F3483" s="212" t="s">
        <v>12305</v>
      </c>
      <c r="G3483" s="212" t="s">
        <v>12322</v>
      </c>
      <c r="H3483" s="229">
        <v>44641</v>
      </c>
      <c r="I3483" s="229">
        <v>45006</v>
      </c>
      <c r="J3483" s="235" t="str">
        <f ca="1">IF(Ugovori_OPULJP[[#This Row],[DATUM ZAVRŠETKA OPERACIJE]]&lt;TODAY(),"završen","u provedbi")</f>
        <v>u provedbi</v>
      </c>
      <c r="K3483" s="188" t="s">
        <v>209</v>
      </c>
      <c r="L3483" s="191" t="s">
        <v>209</v>
      </c>
      <c r="M3483" s="243">
        <v>0.85</v>
      </c>
      <c r="N3483" s="102">
        <v>0.15</v>
      </c>
      <c r="O3483" s="245">
        <f>Ugovori_OPULJP[[#This Row],[Bespovratna sredstva - Ukupno (EU+Nac) HRK
= Ukupna ugovorena vrijednost bespovratnih sredstava]]*Ugovori_OPULJP[[#This Row],[EU STOPA SUFINANCIRANJA %
EU CO-FINANCING RATE %]]</f>
        <v>400459.62449999998</v>
      </c>
      <c r="P3483" s="245">
        <f>Ugovori_OPULJP[[#This Row],[Bespovratna sredstva - Ukupno (EU+Nac) HRK
= Ukupna ugovorena vrijednost bespovratnih sredstava]]*Ugovori_OPULJP[[#This Row],[STOPA NACIONALNOG SUFINANCIRANJA %]]</f>
        <v>70669.345499999996</v>
      </c>
      <c r="Q3483" s="251">
        <v>471128.97</v>
      </c>
      <c r="R3483" s="245">
        <v>0</v>
      </c>
      <c r="S3483" s="245">
        <v>0</v>
      </c>
      <c r="T3483" s="251">
        <f>Ugovori_OPULJP[[#This Row],[Bespovratna sredstva - Ukupno (EU+Nac) HRK
= Ukupna ugovorena vrijednost bespovratnih sredstava]]+Ugovori_OPULJP[[#This Row],[Javni doprinos korisnika - HRK]]+Ugovori_OPULJP[[#This Row],[Privatni doprinos korisnika - HRK]]</f>
        <v>471128.97</v>
      </c>
      <c r="U3483" s="17" t="s">
        <v>10098</v>
      </c>
      <c r="V3483" s="17" t="s">
        <v>710</v>
      </c>
      <c r="W3483" s="124" t="s">
        <v>12356</v>
      </c>
      <c r="X3483" s="35" t="s">
        <v>10100</v>
      </c>
      <c r="Y3483" s="11"/>
    </row>
    <row r="3484" spans="1:25" ht="88.5" customHeight="1" x14ac:dyDescent="0.2">
      <c r="A3484" s="223" t="s">
        <v>11785</v>
      </c>
      <c r="B3484" s="181" t="s">
        <v>11786</v>
      </c>
      <c r="C3484" s="35" t="s">
        <v>11787</v>
      </c>
      <c r="D3484" s="35" t="s">
        <v>11788</v>
      </c>
      <c r="E3484" s="17" t="s">
        <v>28</v>
      </c>
      <c r="F3484" s="195" t="s">
        <v>11789</v>
      </c>
      <c r="G3484" s="195" t="s">
        <v>32</v>
      </c>
      <c r="H3484" s="185">
        <v>42005</v>
      </c>
      <c r="I3484" s="185">
        <v>45291</v>
      </c>
      <c r="J3484" s="185" t="str">
        <f ca="1">IF(Ugovori_OPULJP[[#This Row],[DATUM ZAVRŠETKA OPERACIJE]]&lt;TODAY(),"završen","u provedbi")</f>
        <v>u provedbi</v>
      </c>
      <c r="K3484" s="184" t="s">
        <v>30</v>
      </c>
      <c r="L3484" s="191" t="s">
        <v>31</v>
      </c>
      <c r="M3484" s="243">
        <v>0.85</v>
      </c>
      <c r="N3484" s="102">
        <v>0.15</v>
      </c>
      <c r="O3484" s="206">
        <f>Ugovori_OPULJP[[#This Row],[Bespovratna sredstva - Ukupno (EU+Nac) HRK
= Ukupna ugovorena vrijednost bespovratnih sredstava]]*Ugovori_OPULJP[[#This Row],[EU STOPA SUFINANCIRANJA %
EU CO-FINANCING RATE %]]</f>
        <v>117789139.80149999</v>
      </c>
      <c r="P3484" s="206">
        <f>Ugovori_OPULJP[[#This Row],[Bespovratna sredstva - Ukupno (EU+Nac) HRK
= Ukupna ugovorena vrijednost bespovratnih sredstava]]*Ugovori_OPULJP[[#This Row],[STOPA NACIONALNOG SUFINANCIRANJA %]]</f>
        <v>20786318.7885</v>
      </c>
      <c r="Q3484" s="206">
        <v>138575458.59</v>
      </c>
      <c r="R3484" s="206">
        <v>0</v>
      </c>
      <c r="S3484" s="206">
        <v>0</v>
      </c>
      <c r="T3484" s="189">
        <f>Ugovori_OPULJP[[#This Row],[Bespovratna sredstva - Ukupno (EU+Nac) HRK
= Ukupna ugovorena vrijednost bespovratnih sredstava]]+Ugovori_OPULJP[[#This Row],[Javni doprinos korisnika - HRK]]+Ugovori_OPULJP[[#This Row],[Privatni doprinos korisnika - HRK]]</f>
        <v>138575458.59</v>
      </c>
      <c r="U3484" s="17" t="s">
        <v>32</v>
      </c>
      <c r="V3484" s="17" t="s">
        <v>29</v>
      </c>
      <c r="W3484" s="311" t="s">
        <v>11790</v>
      </c>
      <c r="X3484" s="35" t="s">
        <v>11791</v>
      </c>
      <c r="Y3484" s="11"/>
    </row>
    <row r="3485" spans="1:25" ht="88.5" customHeight="1" x14ac:dyDescent="0.2">
      <c r="A3485" s="223" t="s">
        <v>11792</v>
      </c>
      <c r="B3485" s="181" t="s">
        <v>11786</v>
      </c>
      <c r="C3485" s="35" t="s">
        <v>11787</v>
      </c>
      <c r="D3485" s="35" t="s">
        <v>11788</v>
      </c>
      <c r="E3485" s="17" t="s">
        <v>28</v>
      </c>
      <c r="F3485" s="195" t="s">
        <v>11793</v>
      </c>
      <c r="G3485" s="195" t="s">
        <v>8598</v>
      </c>
      <c r="H3485" s="185">
        <v>42005</v>
      </c>
      <c r="I3485" s="185">
        <v>45291</v>
      </c>
      <c r="J3485" s="185" t="str">
        <f ca="1">IF(Ugovori_OPULJP[[#This Row],[DATUM ZAVRŠETKA OPERACIJE]]&lt;TODAY(),"završen","u provedbi")</f>
        <v>u provedbi</v>
      </c>
      <c r="K3485" s="184" t="s">
        <v>30</v>
      </c>
      <c r="L3485" s="22" t="s">
        <v>31</v>
      </c>
      <c r="M3485" s="243">
        <v>0.85</v>
      </c>
      <c r="N3485" s="102">
        <v>0.15</v>
      </c>
      <c r="O3485" s="206">
        <f>Ugovori_OPULJP[[#This Row],[Bespovratna sredstva - Ukupno (EU+Nac) HRK
= Ukupna ugovorena vrijednost bespovratnih sredstava]]*Ugovori_OPULJP[[#This Row],[EU STOPA SUFINANCIRANJA %
EU CO-FINANCING RATE %]]</f>
        <v>23529417.715</v>
      </c>
      <c r="P3485" s="206">
        <f>Ugovori_OPULJP[[#This Row],[Bespovratna sredstva - Ukupno (EU+Nac) HRK
= Ukupna ugovorena vrijednost bespovratnih sredstava]]*Ugovori_OPULJP[[#This Row],[STOPA NACIONALNOG SUFINANCIRANJA %]]</f>
        <v>4152250.1849999996</v>
      </c>
      <c r="Q3485" s="206">
        <v>27681667.899999999</v>
      </c>
      <c r="R3485" s="206">
        <v>0</v>
      </c>
      <c r="S3485" s="206">
        <v>0</v>
      </c>
      <c r="T3485" s="189">
        <f>Ugovori_OPULJP[[#This Row],[Bespovratna sredstva - Ukupno (EU+Nac) HRK
= Ukupna ugovorena vrijednost bespovratnih sredstava]]+Ugovori_OPULJP[[#This Row],[Javni doprinos korisnika - HRK]]+Ugovori_OPULJP[[#This Row],[Privatni doprinos korisnika - HRK]]</f>
        <v>27681667.899999999</v>
      </c>
      <c r="U3485" s="17" t="s">
        <v>32</v>
      </c>
      <c r="V3485" s="17" t="s">
        <v>29</v>
      </c>
      <c r="W3485" s="311" t="s">
        <v>11794</v>
      </c>
      <c r="X3485" s="35" t="s">
        <v>11791</v>
      </c>
      <c r="Y3485" s="11"/>
    </row>
    <row r="3486" spans="1:25" ht="88.5" customHeight="1" x14ac:dyDescent="0.2">
      <c r="A3486" s="223" t="s">
        <v>11795</v>
      </c>
      <c r="B3486" s="181" t="s">
        <v>11786</v>
      </c>
      <c r="C3486" s="35" t="s">
        <v>11787</v>
      </c>
      <c r="D3486" s="35" t="s">
        <v>11788</v>
      </c>
      <c r="E3486" s="17" t="s">
        <v>28</v>
      </c>
      <c r="F3486" s="195" t="s">
        <v>11796</v>
      </c>
      <c r="G3486" s="195" t="s">
        <v>32</v>
      </c>
      <c r="H3486" s="185">
        <v>42005</v>
      </c>
      <c r="I3486" s="185">
        <v>44186</v>
      </c>
      <c r="J3486" s="185" t="str">
        <f ca="1">IF(Ugovori_OPULJP[[#This Row],[DATUM ZAVRŠETKA OPERACIJE]]&lt;TODAY(),"završen","u provedbi")</f>
        <v>završen</v>
      </c>
      <c r="K3486" s="184" t="s">
        <v>30</v>
      </c>
      <c r="L3486" s="22" t="s">
        <v>31</v>
      </c>
      <c r="M3486" s="102">
        <v>0.85</v>
      </c>
      <c r="N3486" s="102">
        <v>0.15</v>
      </c>
      <c r="O3486" s="248"/>
      <c r="P3486" s="248"/>
      <c r="Q3486" s="248"/>
      <c r="R3486" s="206">
        <v>0</v>
      </c>
      <c r="S3486" s="206">
        <v>0</v>
      </c>
      <c r="T3486" s="206">
        <v>0</v>
      </c>
      <c r="U3486" s="17" t="s">
        <v>32</v>
      </c>
      <c r="V3486" s="17" t="s">
        <v>29</v>
      </c>
      <c r="W3486" s="311" t="s">
        <v>11797</v>
      </c>
      <c r="X3486" s="35" t="s">
        <v>11791</v>
      </c>
      <c r="Y3486" s="11"/>
    </row>
    <row r="3487" spans="1:25" ht="88.5" customHeight="1" x14ac:dyDescent="0.2">
      <c r="A3487" s="223" t="s">
        <v>11798</v>
      </c>
      <c r="B3487" s="181" t="s">
        <v>11786</v>
      </c>
      <c r="C3487" s="35" t="s">
        <v>11787</v>
      </c>
      <c r="D3487" s="35" t="s">
        <v>11788</v>
      </c>
      <c r="E3487" s="17" t="s">
        <v>28</v>
      </c>
      <c r="F3487" s="195" t="s">
        <v>11799</v>
      </c>
      <c r="G3487" s="195" t="s">
        <v>5816</v>
      </c>
      <c r="H3487" s="185">
        <v>42005</v>
      </c>
      <c r="I3487" s="185">
        <v>45291</v>
      </c>
      <c r="J3487" s="185" t="str">
        <f ca="1">IF(Ugovori_OPULJP[[#This Row],[DATUM ZAVRŠETKA OPERACIJE]]&lt;TODAY(),"završen","u provedbi")</f>
        <v>u provedbi</v>
      </c>
      <c r="K3487" s="184" t="s">
        <v>30</v>
      </c>
      <c r="L3487" s="22" t="s">
        <v>31</v>
      </c>
      <c r="M3487" s="243">
        <v>0.85</v>
      </c>
      <c r="N3487" s="102">
        <v>0.15</v>
      </c>
      <c r="O3487" s="206">
        <f>Ugovori_OPULJP[[#This Row],[Bespovratna sredstva - Ukupno (EU+Nac) HRK
= Ukupna ugovorena vrijednost bespovratnih sredstava]]*Ugovori_OPULJP[[#This Row],[EU STOPA SUFINANCIRANJA %
EU CO-FINANCING RATE %]]</f>
        <v>23440952.622000001</v>
      </c>
      <c r="P3487" s="206">
        <f>Ugovori_OPULJP[[#This Row],[Bespovratna sredstva - Ukupno (EU+Nac) HRK
= Ukupna ugovorena vrijednost bespovratnih sredstava]]*Ugovori_OPULJP[[#This Row],[STOPA NACIONALNOG SUFINANCIRANJA %]]</f>
        <v>4136638.6979999999</v>
      </c>
      <c r="Q3487" s="206">
        <v>27577591.32</v>
      </c>
      <c r="R3487" s="206">
        <v>0</v>
      </c>
      <c r="S3487" s="206">
        <v>0</v>
      </c>
      <c r="T3487" s="189">
        <f>Ugovori_OPULJP[[#This Row],[Bespovratna sredstva - Ukupno (EU+Nac) HRK
= Ukupna ugovorena vrijednost bespovratnih sredstava]]+Ugovori_OPULJP[[#This Row],[Javni doprinos korisnika - HRK]]+Ugovori_OPULJP[[#This Row],[Privatni doprinos korisnika - HRK]]</f>
        <v>27577591.32</v>
      </c>
      <c r="U3487" s="17" t="s">
        <v>32</v>
      </c>
      <c r="V3487" s="17" t="s">
        <v>29</v>
      </c>
      <c r="W3487" s="311" t="s">
        <v>11800</v>
      </c>
      <c r="X3487" s="35" t="s">
        <v>11791</v>
      </c>
      <c r="Y3487" s="11"/>
    </row>
    <row r="3488" spans="1:25" ht="88.5" customHeight="1" x14ac:dyDescent="0.2">
      <c r="A3488" s="223" t="s">
        <v>11801</v>
      </c>
      <c r="B3488" s="181" t="s">
        <v>11786</v>
      </c>
      <c r="C3488" s="35" t="s">
        <v>11787</v>
      </c>
      <c r="D3488" s="35" t="s">
        <v>11788</v>
      </c>
      <c r="E3488" s="17" t="s">
        <v>28</v>
      </c>
      <c r="F3488" s="195" t="s">
        <v>11802</v>
      </c>
      <c r="G3488" s="195" t="s">
        <v>5039</v>
      </c>
      <c r="H3488" s="185">
        <v>42005</v>
      </c>
      <c r="I3488" s="185">
        <v>45291</v>
      </c>
      <c r="J3488" s="185" t="str">
        <f ca="1">IF(Ugovori_OPULJP[[#This Row],[DATUM ZAVRŠETKA OPERACIJE]]&lt;TODAY(),"završen","u provedbi")</f>
        <v>u provedbi</v>
      </c>
      <c r="K3488" s="184" t="s">
        <v>31</v>
      </c>
      <c r="L3488" s="22" t="s">
        <v>31</v>
      </c>
      <c r="M3488" s="243">
        <v>0.85</v>
      </c>
      <c r="N3488" s="102">
        <v>0.15</v>
      </c>
      <c r="O3488" s="206">
        <f>Ugovori_OPULJP[[#This Row],[Bespovratna sredstva - Ukupno (EU+Nac) HRK
= Ukupna ugovorena vrijednost bespovratnih sredstava]]*Ugovori_OPULJP[[#This Row],[EU STOPA SUFINANCIRANJA %
EU CO-FINANCING RATE %]]</f>
        <v>17200587.819499999</v>
      </c>
      <c r="P3488" s="206">
        <f>Ugovori_OPULJP[[#This Row],[Bespovratna sredstva - Ukupno (EU+Nac) HRK
= Ukupna ugovorena vrijednost bespovratnih sredstava]]*Ugovori_OPULJP[[#This Row],[STOPA NACIONALNOG SUFINANCIRANJA %]]</f>
        <v>3035397.8505000002</v>
      </c>
      <c r="Q3488" s="206">
        <v>20235985.670000002</v>
      </c>
      <c r="R3488" s="206">
        <v>0</v>
      </c>
      <c r="S3488" s="206">
        <v>0</v>
      </c>
      <c r="T3488" s="189">
        <f>Ugovori_OPULJP[[#This Row],[Bespovratna sredstva - Ukupno (EU+Nac) HRK
= Ukupna ugovorena vrijednost bespovratnih sredstava]]+Ugovori_OPULJP[[#This Row],[Javni doprinos korisnika - HRK]]+Ugovori_OPULJP[[#This Row],[Privatni doprinos korisnika - HRK]]</f>
        <v>20235985.670000002</v>
      </c>
      <c r="U3488" s="17" t="s">
        <v>32</v>
      </c>
      <c r="V3488" s="17" t="s">
        <v>29</v>
      </c>
      <c r="W3488" s="311" t="s">
        <v>11803</v>
      </c>
      <c r="X3488" s="35" t="s">
        <v>11791</v>
      </c>
      <c r="Y3488" s="11"/>
    </row>
    <row r="3489" spans="1:25" ht="88.5" customHeight="1" x14ac:dyDescent="0.2">
      <c r="A3489" s="223" t="s">
        <v>11804</v>
      </c>
      <c r="B3489" s="181" t="s">
        <v>11786</v>
      </c>
      <c r="C3489" s="35" t="s">
        <v>11787</v>
      </c>
      <c r="D3489" s="35" t="s">
        <v>11788</v>
      </c>
      <c r="E3489" s="17" t="s">
        <v>28</v>
      </c>
      <c r="F3489" s="195" t="s">
        <v>11805</v>
      </c>
      <c r="G3489" s="195" t="s">
        <v>11805</v>
      </c>
      <c r="H3489" s="185">
        <v>42005</v>
      </c>
      <c r="I3489" s="185">
        <v>45291</v>
      </c>
      <c r="J3489" s="185" t="str">
        <f ca="1">IF(Ugovori_OPULJP[[#This Row],[DATUM ZAVRŠETKA OPERACIJE]]&lt;TODAY(),"završen","u provedbi")</f>
        <v>u provedbi</v>
      </c>
      <c r="K3489" s="184" t="s">
        <v>30</v>
      </c>
      <c r="L3489" s="191" t="s">
        <v>31</v>
      </c>
      <c r="M3489" s="243">
        <v>0.85</v>
      </c>
      <c r="N3489" s="102">
        <v>0.15</v>
      </c>
      <c r="O3489" s="206">
        <f>Ugovori_OPULJP[[#This Row],[Bespovratna sredstva - Ukupno (EU+Nac) HRK
= Ukupna ugovorena vrijednost bespovratnih sredstava]]*Ugovori_OPULJP[[#This Row],[EU STOPA SUFINANCIRANJA %
EU CO-FINANCING RATE %]]</f>
        <v>16366491.251499999</v>
      </c>
      <c r="P3489" s="206">
        <f>Ugovori_OPULJP[[#This Row],[Bespovratna sredstva - Ukupno (EU+Nac) HRK
= Ukupna ugovorena vrijednost bespovratnih sredstava]]*Ugovori_OPULJP[[#This Row],[STOPA NACIONALNOG SUFINANCIRANJA %]]</f>
        <v>2888204.3385000001</v>
      </c>
      <c r="Q3489" s="206">
        <v>19254695.59</v>
      </c>
      <c r="R3489" s="206">
        <v>0</v>
      </c>
      <c r="S3489" s="206">
        <v>0</v>
      </c>
      <c r="T3489" s="189">
        <f>Ugovori_OPULJP[[#This Row],[Bespovratna sredstva - Ukupno (EU+Nac) HRK
= Ukupna ugovorena vrijednost bespovratnih sredstava]]+Ugovori_OPULJP[[#This Row],[Javni doprinos korisnika - HRK]]+Ugovori_OPULJP[[#This Row],[Privatni doprinos korisnika - HRK]]</f>
        <v>19254695.59</v>
      </c>
      <c r="U3489" s="17" t="s">
        <v>32</v>
      </c>
      <c r="V3489" s="17" t="s">
        <v>29</v>
      </c>
      <c r="W3489" s="311" t="s">
        <v>11806</v>
      </c>
      <c r="X3489" s="35" t="s">
        <v>11791</v>
      </c>
      <c r="Y3489" s="11"/>
    </row>
    <row r="3490" spans="1:25" ht="88.5" customHeight="1" x14ac:dyDescent="0.2">
      <c r="A3490" s="223" t="s">
        <v>11807</v>
      </c>
      <c r="B3490" s="181" t="s">
        <v>11786</v>
      </c>
      <c r="C3490" s="35" t="s">
        <v>11787</v>
      </c>
      <c r="D3490" s="35" t="s">
        <v>11788</v>
      </c>
      <c r="E3490" s="17" t="s">
        <v>28</v>
      </c>
      <c r="F3490" s="195" t="s">
        <v>11808</v>
      </c>
      <c r="G3490" s="195" t="s">
        <v>9953</v>
      </c>
      <c r="H3490" s="185">
        <v>42005</v>
      </c>
      <c r="I3490" s="185">
        <v>45291</v>
      </c>
      <c r="J3490" s="185" t="str">
        <f ca="1">IF(Ugovori_OPULJP[[#This Row],[DATUM ZAVRŠETKA OPERACIJE]]&lt;TODAY(),"završen","u provedbi")</f>
        <v>u provedbi</v>
      </c>
      <c r="K3490" s="184" t="s">
        <v>31</v>
      </c>
      <c r="L3490" s="191" t="s">
        <v>31</v>
      </c>
      <c r="M3490" s="243">
        <v>0.85</v>
      </c>
      <c r="N3490" s="102">
        <v>0.15</v>
      </c>
      <c r="O3490" s="206">
        <f>Ugovori_OPULJP[[#This Row],[Bespovratna sredstva - Ukupno (EU+Nac) HRK
= Ukupna ugovorena vrijednost bespovratnih sredstava]]*Ugovori_OPULJP[[#This Row],[EU STOPA SUFINANCIRANJA %
EU CO-FINANCING RATE %]]</f>
        <v>8236500</v>
      </c>
      <c r="P3490" s="206">
        <f>Ugovori_OPULJP[[#This Row],[Bespovratna sredstva - Ukupno (EU+Nac) HRK
= Ukupna ugovorena vrijednost bespovratnih sredstava]]*Ugovori_OPULJP[[#This Row],[STOPA NACIONALNOG SUFINANCIRANJA %]]</f>
        <v>1453500</v>
      </c>
      <c r="Q3490" s="206">
        <v>9690000</v>
      </c>
      <c r="R3490" s="206">
        <v>0</v>
      </c>
      <c r="S3490" s="206">
        <v>0</v>
      </c>
      <c r="T3490" s="189">
        <f>Ugovori_OPULJP[[#This Row],[Bespovratna sredstva - Ukupno (EU+Nac) HRK
= Ukupna ugovorena vrijednost bespovratnih sredstava]]+Ugovori_OPULJP[[#This Row],[Javni doprinos korisnika - HRK]]+Ugovori_OPULJP[[#This Row],[Privatni doprinos korisnika - HRK]]</f>
        <v>9690000</v>
      </c>
      <c r="U3490" s="17" t="s">
        <v>32</v>
      </c>
      <c r="V3490" s="17" t="s">
        <v>29</v>
      </c>
      <c r="W3490" s="311" t="s">
        <v>11809</v>
      </c>
      <c r="X3490" s="35" t="s">
        <v>11791</v>
      </c>
      <c r="Y3490" s="11"/>
    </row>
    <row r="3491" spans="1:25" ht="88.5" customHeight="1" x14ac:dyDescent="0.2">
      <c r="A3491" s="223" t="s">
        <v>11810</v>
      </c>
      <c r="B3491" s="181" t="s">
        <v>11786</v>
      </c>
      <c r="C3491" s="35" t="s">
        <v>11787</v>
      </c>
      <c r="D3491" s="35" t="s">
        <v>11788</v>
      </c>
      <c r="E3491" s="17" t="s">
        <v>28</v>
      </c>
      <c r="F3491" s="195" t="s">
        <v>11811</v>
      </c>
      <c r="G3491" s="195" t="s">
        <v>8599</v>
      </c>
      <c r="H3491" s="185">
        <v>42005</v>
      </c>
      <c r="I3491" s="185">
        <v>45291</v>
      </c>
      <c r="J3491" s="185" t="str">
        <f ca="1">IF(Ugovori_OPULJP[[#This Row],[DATUM ZAVRŠETKA OPERACIJE]]&lt;TODAY(),"završen","u provedbi")</f>
        <v>u provedbi</v>
      </c>
      <c r="K3491" s="184" t="s">
        <v>31</v>
      </c>
      <c r="L3491" s="191" t="s">
        <v>31</v>
      </c>
      <c r="M3491" s="243">
        <v>0.85</v>
      </c>
      <c r="N3491" s="102">
        <v>0.15</v>
      </c>
      <c r="O3491" s="206">
        <f>Ugovori_OPULJP[[#This Row],[Bespovratna sredstva - Ukupno (EU+Nac) HRK
= Ukupna ugovorena vrijednost bespovratnih sredstava]]*Ugovori_OPULJP[[#This Row],[EU STOPA SUFINANCIRANJA %
EU CO-FINANCING RATE %]]</f>
        <v>76901236.907000005</v>
      </c>
      <c r="P3491" s="206">
        <f>Ugovori_OPULJP[[#This Row],[Bespovratna sredstva - Ukupno (EU+Nac) HRK
= Ukupna ugovorena vrijednost bespovratnih sredstava]]*Ugovori_OPULJP[[#This Row],[STOPA NACIONALNOG SUFINANCIRANJA %]]</f>
        <v>13570806.513</v>
      </c>
      <c r="Q3491" s="206">
        <v>90472043.420000002</v>
      </c>
      <c r="R3491" s="206">
        <v>0</v>
      </c>
      <c r="S3491" s="206">
        <v>0</v>
      </c>
      <c r="T3491" s="189">
        <f>Ugovori_OPULJP[[#This Row],[Bespovratna sredstva - Ukupno (EU+Nac) HRK
= Ukupna ugovorena vrijednost bespovratnih sredstava]]+Ugovori_OPULJP[[#This Row],[Javni doprinos korisnika - HRK]]+Ugovori_OPULJP[[#This Row],[Privatni doprinos korisnika - HRK]]</f>
        <v>90472043.420000002</v>
      </c>
      <c r="U3491" s="17" t="s">
        <v>32</v>
      </c>
      <c r="V3491" s="17" t="s">
        <v>29</v>
      </c>
      <c r="W3491" s="311" t="s">
        <v>11812</v>
      </c>
      <c r="X3491" s="35" t="s">
        <v>11791</v>
      </c>
      <c r="Y3491" s="11"/>
    </row>
    <row r="3492" spans="1:25" ht="88.5" customHeight="1" x14ac:dyDescent="0.2">
      <c r="A3492" s="223" t="s">
        <v>11813</v>
      </c>
      <c r="B3492" s="181" t="s">
        <v>11786</v>
      </c>
      <c r="C3492" s="35" t="s">
        <v>11787</v>
      </c>
      <c r="D3492" s="35" t="s">
        <v>11788</v>
      </c>
      <c r="E3492" s="17" t="s">
        <v>28</v>
      </c>
      <c r="F3492" s="195" t="s">
        <v>10098</v>
      </c>
      <c r="G3492" s="195" t="s">
        <v>10098</v>
      </c>
      <c r="H3492" s="185">
        <v>42005</v>
      </c>
      <c r="I3492" s="185">
        <v>45291</v>
      </c>
      <c r="J3492" s="185" t="str">
        <f ca="1">IF(Ugovori_OPULJP[[#This Row],[DATUM ZAVRŠETKA OPERACIJE]]&lt;TODAY(),"završen","u provedbi")</f>
        <v>u provedbi</v>
      </c>
      <c r="K3492" s="184" t="s">
        <v>30</v>
      </c>
      <c r="L3492" s="191" t="s">
        <v>31</v>
      </c>
      <c r="M3492" s="243">
        <v>0.85</v>
      </c>
      <c r="N3492" s="243">
        <v>0.15</v>
      </c>
      <c r="O3492" s="206">
        <f>Ugovori_OPULJP[[#This Row],[Bespovratna sredstva - Ukupno (EU+Nac) HRK
= Ukupna ugovorena vrijednost bespovratnih sredstava]]*Ugovori_OPULJP[[#This Row],[EU STOPA SUFINANCIRANJA %
EU CO-FINANCING RATE %]]</f>
        <v>26255653.340500001</v>
      </c>
      <c r="P3492" s="206">
        <f>Ugovori_OPULJP[[#This Row],[Bespovratna sredstva - Ukupno (EU+Nac) HRK
= Ukupna ugovorena vrijednost bespovratnih sredstava]]*Ugovori_OPULJP[[#This Row],[STOPA NACIONALNOG SUFINANCIRANJA %]]</f>
        <v>4633350.5894999998</v>
      </c>
      <c r="Q3492" s="206">
        <v>30889003.93</v>
      </c>
      <c r="R3492" s="206">
        <v>0</v>
      </c>
      <c r="S3492" s="206">
        <v>0</v>
      </c>
      <c r="T3492" s="189">
        <f>Ugovori_OPULJP[[#This Row],[Bespovratna sredstva - Ukupno (EU+Nac) HRK
= Ukupna ugovorena vrijednost bespovratnih sredstava]]+Ugovori_OPULJP[[#This Row],[Javni doprinos korisnika - HRK]]+Ugovori_OPULJP[[#This Row],[Privatni doprinos korisnika - HRK]]</f>
        <v>30889003.93</v>
      </c>
      <c r="U3492" s="17" t="s">
        <v>32</v>
      </c>
      <c r="V3492" s="17" t="s">
        <v>29</v>
      </c>
      <c r="W3492" s="311" t="s">
        <v>11814</v>
      </c>
      <c r="X3492" s="35" t="s">
        <v>11791</v>
      </c>
      <c r="Y3492" s="11"/>
    </row>
    <row r="3493" spans="1:25" ht="88.5" customHeight="1" x14ac:dyDescent="0.2">
      <c r="A3493" s="223" t="s">
        <v>11815</v>
      </c>
      <c r="B3493" s="181" t="s">
        <v>11786</v>
      </c>
      <c r="C3493" s="35" t="s">
        <v>11787</v>
      </c>
      <c r="D3493" s="35" t="s">
        <v>11788</v>
      </c>
      <c r="E3493" s="17" t="s">
        <v>28</v>
      </c>
      <c r="F3493" s="195" t="s">
        <v>29</v>
      </c>
      <c r="G3493" s="195" t="s">
        <v>29</v>
      </c>
      <c r="H3493" s="185">
        <v>42005</v>
      </c>
      <c r="I3493" s="185">
        <v>45291</v>
      </c>
      <c r="J3493" s="185" t="str">
        <f ca="1">IF(Ugovori_OPULJP[[#This Row],[DATUM ZAVRŠETKA OPERACIJE]]&lt;TODAY(),"završen","u provedbi")</f>
        <v>u provedbi</v>
      </c>
      <c r="K3493" s="184" t="s">
        <v>30</v>
      </c>
      <c r="L3493" s="121" t="s">
        <v>31</v>
      </c>
      <c r="M3493" s="243">
        <v>0.85</v>
      </c>
      <c r="N3493" s="102">
        <v>0.15</v>
      </c>
      <c r="O3493" s="206">
        <f>Ugovori_OPULJP[[#This Row],[Bespovratna sredstva - Ukupno (EU+Nac) HRK
= Ukupna ugovorena vrijednost bespovratnih sredstava]]*Ugovori_OPULJP[[#This Row],[EU STOPA SUFINANCIRANJA %
EU CO-FINANCING RATE %]]</f>
        <v>206618585.52249998</v>
      </c>
      <c r="P3493" s="206">
        <f>Ugovori_OPULJP[[#This Row],[Bespovratna sredstva - Ukupno (EU+Nac) HRK
= Ukupna ugovorena vrijednost bespovratnih sredstava]]*Ugovori_OPULJP[[#This Row],[STOPA NACIONALNOG SUFINANCIRANJA %]]</f>
        <v>36462103.327500001</v>
      </c>
      <c r="Q3493" s="206">
        <v>243080688.84999999</v>
      </c>
      <c r="R3493" s="206">
        <v>0</v>
      </c>
      <c r="S3493" s="206">
        <v>0</v>
      </c>
      <c r="T3493" s="189">
        <f>Ugovori_OPULJP[[#This Row],[Bespovratna sredstva - Ukupno (EU+Nac) HRK
= Ukupna ugovorena vrijednost bespovratnih sredstava]]+Ugovori_OPULJP[[#This Row],[Javni doprinos korisnika - HRK]]+Ugovori_OPULJP[[#This Row],[Privatni doprinos korisnika - HRK]]</f>
        <v>243080688.84999999</v>
      </c>
      <c r="U3493" s="17" t="s">
        <v>32</v>
      </c>
      <c r="V3493" s="17" t="s">
        <v>29</v>
      </c>
      <c r="W3493" s="311" t="s">
        <v>11816</v>
      </c>
      <c r="X3493" s="35" t="s">
        <v>11791</v>
      </c>
      <c r="Y3493" s="11"/>
    </row>
    <row r="3494" spans="1:25" ht="88.5" customHeight="1" x14ac:dyDescent="0.2">
      <c r="A3494" s="223" t="s">
        <v>11817</v>
      </c>
      <c r="B3494" s="181" t="s">
        <v>11786</v>
      </c>
      <c r="C3494" s="35" t="s">
        <v>11787</v>
      </c>
      <c r="D3494" s="35" t="s">
        <v>11788</v>
      </c>
      <c r="E3494" s="17" t="s">
        <v>28</v>
      </c>
      <c r="F3494" s="195" t="s">
        <v>11818</v>
      </c>
      <c r="G3494" s="195" t="s">
        <v>11818</v>
      </c>
      <c r="H3494" s="185">
        <v>42005</v>
      </c>
      <c r="I3494" s="185">
        <v>45291</v>
      </c>
      <c r="J3494" s="185" t="str">
        <f ca="1">IF(Ugovori_OPULJP[[#This Row],[DATUM ZAVRŠETKA OPERACIJE]]&lt;TODAY(),"završen","u provedbi")</f>
        <v>u provedbi</v>
      </c>
      <c r="K3494" s="184" t="s">
        <v>31</v>
      </c>
      <c r="L3494" s="191" t="s">
        <v>31</v>
      </c>
      <c r="M3494" s="243">
        <v>0.85</v>
      </c>
      <c r="N3494" s="102">
        <v>0.15</v>
      </c>
      <c r="O3494" s="206">
        <f>Ugovori_OPULJP[[#This Row],[Bespovratna sredstva - Ukupno (EU+Nac) HRK
= Ukupna ugovorena vrijednost bespovratnih sredstava]]*Ugovori_OPULJP[[#This Row],[EU STOPA SUFINANCIRANJA %
EU CO-FINANCING RATE %]]</f>
        <v>13019947.488</v>
      </c>
      <c r="P3494" s="206">
        <f>Ugovori_OPULJP[[#This Row],[Bespovratna sredstva - Ukupno (EU+Nac) HRK
= Ukupna ugovorena vrijednost bespovratnih sredstava]]*Ugovori_OPULJP[[#This Row],[STOPA NACIONALNOG SUFINANCIRANJA %]]</f>
        <v>2297637.7919999999</v>
      </c>
      <c r="Q3494" s="206">
        <v>15317585.279999999</v>
      </c>
      <c r="R3494" s="206">
        <v>0</v>
      </c>
      <c r="S3494" s="206">
        <v>0</v>
      </c>
      <c r="T3494" s="189">
        <f>Ugovori_OPULJP[[#This Row],[Bespovratna sredstva - Ukupno (EU+Nac) HRK
= Ukupna ugovorena vrijednost bespovratnih sredstava]]+Ugovori_OPULJP[[#This Row],[Javni doprinos korisnika - HRK]]+Ugovori_OPULJP[[#This Row],[Privatni doprinos korisnika - HRK]]</f>
        <v>15317585.279999999</v>
      </c>
      <c r="U3494" s="17" t="s">
        <v>32</v>
      </c>
      <c r="V3494" s="17" t="s">
        <v>29</v>
      </c>
      <c r="W3494" s="311" t="s">
        <v>11819</v>
      </c>
      <c r="X3494" s="35" t="s">
        <v>11791</v>
      </c>
      <c r="Y3494" s="11"/>
    </row>
    <row r="3495" spans="1:25" ht="88.5" customHeight="1" x14ac:dyDescent="0.2">
      <c r="A3495" s="223" t="s">
        <v>11820</v>
      </c>
      <c r="B3495" s="181" t="s">
        <v>11786</v>
      </c>
      <c r="C3495" s="35" t="s">
        <v>11787</v>
      </c>
      <c r="D3495" s="35" t="s">
        <v>11788</v>
      </c>
      <c r="E3495" s="17" t="s">
        <v>28</v>
      </c>
      <c r="F3495" s="195" t="s">
        <v>11821</v>
      </c>
      <c r="G3495" s="195" t="s">
        <v>11821</v>
      </c>
      <c r="H3495" s="185">
        <v>42005</v>
      </c>
      <c r="I3495" s="185">
        <v>45291</v>
      </c>
      <c r="J3495" s="185" t="str">
        <f ca="1">IF(Ugovori_OPULJP[[#This Row],[DATUM ZAVRŠETKA OPERACIJE]]&lt;TODAY(),"završen","u provedbi")</f>
        <v>u provedbi</v>
      </c>
      <c r="K3495" s="184" t="s">
        <v>31</v>
      </c>
      <c r="L3495" s="191" t="s">
        <v>31</v>
      </c>
      <c r="M3495" s="243">
        <v>0.85</v>
      </c>
      <c r="N3495" s="102">
        <v>0.15</v>
      </c>
      <c r="O3495" s="206">
        <f>Ugovori_OPULJP[[#This Row],[Bespovratna sredstva - Ukupno (EU+Nac) HRK
= Ukupna ugovorena vrijednost bespovratnih sredstava]]*Ugovori_OPULJP[[#This Row],[EU STOPA SUFINANCIRANJA %
EU CO-FINANCING RATE %]]</f>
        <v>79688137.5</v>
      </c>
      <c r="P3495" s="206">
        <f>Ugovori_OPULJP[[#This Row],[Bespovratna sredstva - Ukupno (EU+Nac) HRK
= Ukupna ugovorena vrijednost bespovratnih sredstava]]*Ugovori_OPULJP[[#This Row],[STOPA NACIONALNOG SUFINANCIRANJA %]]</f>
        <v>14062612.5</v>
      </c>
      <c r="Q3495" s="206">
        <v>93750750</v>
      </c>
      <c r="R3495" s="206">
        <v>0</v>
      </c>
      <c r="S3495" s="206">
        <v>0</v>
      </c>
      <c r="T3495" s="189">
        <f>Ugovori_OPULJP[[#This Row],[Bespovratna sredstva - Ukupno (EU+Nac) HRK
= Ukupna ugovorena vrijednost bespovratnih sredstava]]+Ugovori_OPULJP[[#This Row],[Javni doprinos korisnika - HRK]]+Ugovori_OPULJP[[#This Row],[Privatni doprinos korisnika - HRK]]</f>
        <v>93750750</v>
      </c>
      <c r="U3495" s="17" t="s">
        <v>32</v>
      </c>
      <c r="V3495" s="17" t="s">
        <v>29</v>
      </c>
      <c r="W3495" s="311" t="s">
        <v>11822</v>
      </c>
      <c r="X3495" s="35" t="s">
        <v>11791</v>
      </c>
      <c r="Y3495" s="11"/>
    </row>
    <row r="3496" spans="1:25" ht="88.5" customHeight="1" x14ac:dyDescent="0.2">
      <c r="A3496" s="180" t="s">
        <v>11826</v>
      </c>
      <c r="B3496" s="181" t="s">
        <v>11786</v>
      </c>
      <c r="C3496" s="35" t="s">
        <v>11823</v>
      </c>
      <c r="D3496" s="35" t="s">
        <v>11824</v>
      </c>
      <c r="E3496" s="17" t="s">
        <v>28</v>
      </c>
      <c r="F3496" s="195" t="s">
        <v>9953</v>
      </c>
      <c r="G3496" s="195" t="s">
        <v>9953</v>
      </c>
      <c r="H3496" s="185">
        <v>42370</v>
      </c>
      <c r="I3496" s="185">
        <v>43100</v>
      </c>
      <c r="J3496" s="185" t="str">
        <f ca="1">IF(Ugovori_OPULJP[[#This Row],[DATUM ZAVRŠETKA OPERACIJE]]&lt;TODAY(),"završen","u provedbi")</f>
        <v>završen</v>
      </c>
      <c r="K3496" s="184" t="s">
        <v>31</v>
      </c>
      <c r="L3496" s="22" t="s">
        <v>31</v>
      </c>
      <c r="M3496" s="243">
        <v>0.85</v>
      </c>
      <c r="N3496" s="102">
        <v>0.15</v>
      </c>
      <c r="O3496" s="206">
        <f>Ugovori_OPULJP[[#This Row],[Bespovratna sredstva - Ukupno (EU+Nac) HRK
= Ukupna ugovorena vrijednost bespovratnih sredstava]]*Ugovori_OPULJP[[#This Row],[EU STOPA SUFINANCIRANJA %
EU CO-FINANCING RATE %]]</f>
        <v>34884</v>
      </c>
      <c r="P3496" s="206">
        <f>Ugovori_OPULJP[[#This Row],[Bespovratna sredstva - Ukupno (EU+Nac) HRK
= Ukupna ugovorena vrijednost bespovratnih sredstava]]*Ugovori_OPULJP[[#This Row],[STOPA NACIONALNOG SUFINANCIRANJA %]]</f>
        <v>6156</v>
      </c>
      <c r="Q3496" s="206">
        <v>41040</v>
      </c>
      <c r="R3496" s="206">
        <v>0</v>
      </c>
      <c r="S3496" s="206">
        <v>0</v>
      </c>
      <c r="T3496" s="189">
        <f>Ugovori_OPULJP[[#This Row],[Bespovratna sredstva - Ukupno (EU+Nac) HRK
= Ukupna ugovorena vrijednost bespovratnih sredstava]]+Ugovori_OPULJP[[#This Row],[Javni doprinos korisnika - HRK]]+Ugovori_OPULJP[[#This Row],[Privatni doprinos korisnika - HRK]]</f>
        <v>41040</v>
      </c>
      <c r="U3496" s="17" t="s">
        <v>32</v>
      </c>
      <c r="V3496" s="17" t="s">
        <v>29</v>
      </c>
      <c r="W3496" s="311" t="s">
        <v>11827</v>
      </c>
      <c r="X3496" s="35" t="s">
        <v>11825</v>
      </c>
      <c r="Y3496" s="11"/>
    </row>
    <row r="3497" spans="1:25" ht="88.5" customHeight="1" x14ac:dyDescent="0.2">
      <c r="A3497" s="180" t="s">
        <v>11828</v>
      </c>
      <c r="B3497" s="181" t="s">
        <v>11786</v>
      </c>
      <c r="C3497" s="35" t="s">
        <v>11823</v>
      </c>
      <c r="D3497" s="35" t="s">
        <v>11824</v>
      </c>
      <c r="E3497" s="17" t="s">
        <v>28</v>
      </c>
      <c r="F3497" s="195" t="s">
        <v>9953</v>
      </c>
      <c r="G3497" s="195" t="s">
        <v>9953</v>
      </c>
      <c r="H3497" s="185">
        <v>42370</v>
      </c>
      <c r="I3497" s="185">
        <v>43100</v>
      </c>
      <c r="J3497" s="185" t="str">
        <f ca="1">IF(Ugovori_OPULJP[[#This Row],[DATUM ZAVRŠETKA OPERACIJE]]&lt;TODAY(),"završen","u provedbi")</f>
        <v>završen</v>
      </c>
      <c r="K3497" s="184" t="s">
        <v>31</v>
      </c>
      <c r="L3497" s="191" t="s">
        <v>31</v>
      </c>
      <c r="M3497" s="243">
        <v>0.85</v>
      </c>
      <c r="N3497" s="102">
        <v>0.15</v>
      </c>
      <c r="O3497" s="206">
        <f>Ugovori_OPULJP[[#This Row],[Bespovratna sredstva - Ukupno (EU+Nac) HRK
= Ukupna ugovorena vrijednost bespovratnih sredstava]]*Ugovori_OPULJP[[#This Row],[EU STOPA SUFINANCIRANJA %
EU CO-FINANCING RATE %]]</f>
        <v>47812.5</v>
      </c>
      <c r="P3497" s="206">
        <f>Ugovori_OPULJP[[#This Row],[Bespovratna sredstva - Ukupno (EU+Nac) HRK
= Ukupna ugovorena vrijednost bespovratnih sredstava]]*Ugovori_OPULJP[[#This Row],[STOPA NACIONALNOG SUFINANCIRANJA %]]</f>
        <v>8437.5</v>
      </c>
      <c r="Q3497" s="206">
        <v>56250</v>
      </c>
      <c r="R3497" s="206">
        <v>0</v>
      </c>
      <c r="S3497" s="206">
        <v>0</v>
      </c>
      <c r="T3497" s="189">
        <f>Ugovori_OPULJP[[#This Row],[Bespovratna sredstva - Ukupno (EU+Nac) HRK
= Ukupna ugovorena vrijednost bespovratnih sredstava]]+Ugovori_OPULJP[[#This Row],[Javni doprinos korisnika - HRK]]+Ugovori_OPULJP[[#This Row],[Privatni doprinos korisnika - HRK]]</f>
        <v>56250</v>
      </c>
      <c r="U3497" s="17" t="s">
        <v>32</v>
      </c>
      <c r="V3497" s="17" t="s">
        <v>29</v>
      </c>
      <c r="W3497" s="311" t="s">
        <v>11829</v>
      </c>
      <c r="X3497" s="35" t="s">
        <v>11825</v>
      </c>
      <c r="Y3497" s="11"/>
    </row>
    <row r="3498" spans="1:25" ht="88.5" customHeight="1" x14ac:dyDescent="0.2">
      <c r="A3498" s="180" t="s">
        <v>11830</v>
      </c>
      <c r="B3498" s="181" t="s">
        <v>11786</v>
      </c>
      <c r="C3498" s="35" t="s">
        <v>11823</v>
      </c>
      <c r="D3498" s="35" t="s">
        <v>11824</v>
      </c>
      <c r="E3498" s="17" t="s">
        <v>28</v>
      </c>
      <c r="F3498" s="195" t="s">
        <v>10077</v>
      </c>
      <c r="G3498" s="195" t="s">
        <v>10077</v>
      </c>
      <c r="H3498" s="185">
        <v>42370</v>
      </c>
      <c r="I3498" s="185">
        <v>43100</v>
      </c>
      <c r="J3498" s="185" t="str">
        <f ca="1">IF(Ugovori_OPULJP[[#This Row],[DATUM ZAVRŠETKA OPERACIJE]]&lt;TODAY(),"završen","u provedbi")</f>
        <v>završen</v>
      </c>
      <c r="K3498" s="184" t="s">
        <v>31</v>
      </c>
      <c r="L3498" s="22" t="s">
        <v>31</v>
      </c>
      <c r="M3498" s="243">
        <v>0.85</v>
      </c>
      <c r="N3498" s="102">
        <v>0.15</v>
      </c>
      <c r="O3498" s="206">
        <f>Ugovori_OPULJP[[#This Row],[Bespovratna sredstva - Ukupno (EU+Nac) HRK
= Ukupna ugovorena vrijednost bespovratnih sredstava]]*Ugovori_OPULJP[[#This Row],[EU STOPA SUFINANCIRANJA %
EU CO-FINANCING RATE %]]</f>
        <v>17000</v>
      </c>
      <c r="P3498" s="206">
        <f>Ugovori_OPULJP[[#This Row],[Bespovratna sredstva - Ukupno (EU+Nac) HRK
= Ukupna ugovorena vrijednost bespovratnih sredstava]]*Ugovori_OPULJP[[#This Row],[STOPA NACIONALNOG SUFINANCIRANJA %]]</f>
        <v>3000</v>
      </c>
      <c r="Q3498" s="206">
        <v>20000</v>
      </c>
      <c r="R3498" s="206">
        <v>0</v>
      </c>
      <c r="S3498" s="206">
        <v>0</v>
      </c>
      <c r="T3498" s="189">
        <f>Ugovori_OPULJP[[#This Row],[Bespovratna sredstva - Ukupno (EU+Nac) HRK
= Ukupna ugovorena vrijednost bespovratnih sredstava]]+Ugovori_OPULJP[[#This Row],[Javni doprinos korisnika - HRK]]+Ugovori_OPULJP[[#This Row],[Privatni doprinos korisnika - HRK]]</f>
        <v>20000</v>
      </c>
      <c r="U3498" s="17" t="s">
        <v>32</v>
      </c>
      <c r="V3498" s="17" t="s">
        <v>29</v>
      </c>
      <c r="W3498" s="311" t="s">
        <v>11831</v>
      </c>
      <c r="X3498" s="35" t="s">
        <v>11825</v>
      </c>
      <c r="Y3498" s="11"/>
    </row>
    <row r="3499" spans="1:25" ht="88.5" customHeight="1" x14ac:dyDescent="0.2">
      <c r="A3499" s="180" t="s">
        <v>11832</v>
      </c>
      <c r="B3499" s="181" t="s">
        <v>11786</v>
      </c>
      <c r="C3499" s="35" t="s">
        <v>11823</v>
      </c>
      <c r="D3499" s="35" t="s">
        <v>11824</v>
      </c>
      <c r="E3499" s="17" t="s">
        <v>28</v>
      </c>
      <c r="F3499" s="195" t="s">
        <v>11833</v>
      </c>
      <c r="G3499" s="195" t="s">
        <v>678</v>
      </c>
      <c r="H3499" s="185">
        <v>42370</v>
      </c>
      <c r="I3499" s="185">
        <v>43524</v>
      </c>
      <c r="J3499" s="185" t="str">
        <f ca="1">IF(Ugovori_OPULJP[[#This Row],[DATUM ZAVRŠETKA OPERACIJE]]&lt;TODAY(),"završen","u provedbi")</f>
        <v>završen</v>
      </c>
      <c r="K3499" s="184" t="s">
        <v>31</v>
      </c>
      <c r="L3499" s="22" t="s">
        <v>31</v>
      </c>
      <c r="M3499" s="243">
        <v>0.85</v>
      </c>
      <c r="N3499" s="102">
        <v>0.15</v>
      </c>
      <c r="O3499" s="206">
        <f>Ugovori_OPULJP[[#This Row],[Bespovratna sredstva - Ukupno (EU+Nac) HRK
= Ukupna ugovorena vrijednost bespovratnih sredstava]]*Ugovori_OPULJP[[#This Row],[EU STOPA SUFINANCIRANJA %
EU CO-FINANCING RATE %]]</f>
        <v>442000</v>
      </c>
      <c r="P3499" s="206">
        <f>Ugovori_OPULJP[[#This Row],[Bespovratna sredstva - Ukupno (EU+Nac) HRK
= Ukupna ugovorena vrijednost bespovratnih sredstava]]*Ugovori_OPULJP[[#This Row],[STOPA NACIONALNOG SUFINANCIRANJA %]]</f>
        <v>78000</v>
      </c>
      <c r="Q3499" s="206">
        <v>520000</v>
      </c>
      <c r="R3499" s="206">
        <v>0</v>
      </c>
      <c r="S3499" s="206">
        <v>0</v>
      </c>
      <c r="T3499" s="189">
        <f>Ugovori_OPULJP[[#This Row],[Bespovratna sredstva - Ukupno (EU+Nac) HRK
= Ukupna ugovorena vrijednost bespovratnih sredstava]]+Ugovori_OPULJP[[#This Row],[Javni doprinos korisnika - HRK]]+Ugovori_OPULJP[[#This Row],[Privatni doprinos korisnika - HRK]]</f>
        <v>520000</v>
      </c>
      <c r="U3499" s="17" t="s">
        <v>32</v>
      </c>
      <c r="V3499" s="17" t="s">
        <v>29</v>
      </c>
      <c r="W3499" s="311" t="s">
        <v>11834</v>
      </c>
      <c r="X3499" s="35" t="s">
        <v>11825</v>
      </c>
      <c r="Y3499" s="11"/>
    </row>
    <row r="3500" spans="1:25" ht="88.5" customHeight="1" x14ac:dyDescent="0.2">
      <c r="A3500" s="180" t="s">
        <v>11835</v>
      </c>
      <c r="B3500" s="181" t="s">
        <v>11786</v>
      </c>
      <c r="C3500" s="35" t="s">
        <v>11823</v>
      </c>
      <c r="D3500" s="35" t="s">
        <v>11824</v>
      </c>
      <c r="E3500" s="17" t="s">
        <v>28</v>
      </c>
      <c r="F3500" s="195" t="s">
        <v>11836</v>
      </c>
      <c r="G3500" s="195" t="s">
        <v>11836</v>
      </c>
      <c r="H3500" s="185">
        <v>42370</v>
      </c>
      <c r="I3500" s="185">
        <v>43647</v>
      </c>
      <c r="J3500" s="185" t="str">
        <f ca="1">IF(Ugovori_OPULJP[[#This Row],[DATUM ZAVRŠETKA OPERACIJE]]&lt;TODAY(),"završen","u provedbi")</f>
        <v>završen</v>
      </c>
      <c r="K3500" s="184" t="s">
        <v>30</v>
      </c>
      <c r="L3500" s="191" t="s">
        <v>31</v>
      </c>
      <c r="M3500" s="243">
        <v>0.85</v>
      </c>
      <c r="N3500" s="102">
        <v>0.15</v>
      </c>
      <c r="O3500" s="206">
        <f>Ugovori_OPULJP[[#This Row],[Bespovratna sredstva - Ukupno (EU+Nac) HRK
= Ukupna ugovorena vrijednost bespovratnih sredstava]]*Ugovori_OPULJP[[#This Row],[EU STOPA SUFINANCIRANJA %
EU CO-FINANCING RATE %]]</f>
        <v>126042.25</v>
      </c>
      <c r="P3500" s="206">
        <f>Ugovori_OPULJP[[#This Row],[Bespovratna sredstva - Ukupno (EU+Nac) HRK
= Ukupna ugovorena vrijednost bespovratnih sredstava]]*Ugovori_OPULJP[[#This Row],[STOPA NACIONALNOG SUFINANCIRANJA %]]</f>
        <v>22242.75</v>
      </c>
      <c r="Q3500" s="206">
        <v>148285</v>
      </c>
      <c r="R3500" s="206">
        <v>0</v>
      </c>
      <c r="S3500" s="206">
        <v>0</v>
      </c>
      <c r="T3500" s="189">
        <f>Ugovori_OPULJP[[#This Row],[Bespovratna sredstva - Ukupno (EU+Nac) HRK
= Ukupna ugovorena vrijednost bespovratnih sredstava]]+Ugovori_OPULJP[[#This Row],[Javni doprinos korisnika - HRK]]+Ugovori_OPULJP[[#This Row],[Privatni doprinos korisnika - HRK]]</f>
        <v>148285</v>
      </c>
      <c r="U3500" s="17" t="s">
        <v>32</v>
      </c>
      <c r="V3500" s="17" t="s">
        <v>29</v>
      </c>
      <c r="W3500" s="311" t="s">
        <v>11837</v>
      </c>
      <c r="X3500" s="35" t="s">
        <v>11825</v>
      </c>
      <c r="Y3500" s="11"/>
    </row>
    <row r="3501" spans="1:25" ht="88.5" customHeight="1" x14ac:dyDescent="0.2">
      <c r="A3501" s="180" t="s">
        <v>11838</v>
      </c>
      <c r="B3501" s="181" t="s">
        <v>11786</v>
      </c>
      <c r="C3501" s="35" t="s">
        <v>11823</v>
      </c>
      <c r="D3501" s="35" t="s">
        <v>11824</v>
      </c>
      <c r="E3501" s="17" t="s">
        <v>28</v>
      </c>
      <c r="F3501" s="195" t="s">
        <v>11839</v>
      </c>
      <c r="G3501" s="195" t="s">
        <v>9923</v>
      </c>
      <c r="H3501" s="185">
        <v>42370</v>
      </c>
      <c r="I3501" s="185">
        <v>43465</v>
      </c>
      <c r="J3501" s="185" t="str">
        <f ca="1">IF(Ugovori_OPULJP[[#This Row],[DATUM ZAVRŠETKA OPERACIJE]]&lt;TODAY(),"završen","u provedbi")</f>
        <v>završen</v>
      </c>
      <c r="K3501" s="184" t="s">
        <v>31</v>
      </c>
      <c r="L3501" s="191" t="s">
        <v>31</v>
      </c>
      <c r="M3501" s="243">
        <v>0.85</v>
      </c>
      <c r="N3501" s="102">
        <v>0.15</v>
      </c>
      <c r="O3501" s="206">
        <f>Ugovori_OPULJP[[#This Row],[Bespovratna sredstva - Ukupno (EU+Nac) HRK
= Ukupna ugovorena vrijednost bespovratnih sredstava]]*Ugovori_OPULJP[[#This Row],[EU STOPA SUFINANCIRANJA %
EU CO-FINANCING RATE %]]</f>
        <v>508406.25</v>
      </c>
      <c r="P3501" s="206">
        <f>Ugovori_OPULJP[[#This Row],[Bespovratna sredstva - Ukupno (EU+Nac) HRK
= Ukupna ugovorena vrijednost bespovratnih sredstava]]*Ugovori_OPULJP[[#This Row],[STOPA NACIONALNOG SUFINANCIRANJA %]]</f>
        <v>89718.75</v>
      </c>
      <c r="Q3501" s="206">
        <v>598125</v>
      </c>
      <c r="R3501" s="206">
        <v>0</v>
      </c>
      <c r="S3501" s="206">
        <v>0</v>
      </c>
      <c r="T3501" s="189">
        <f>Ugovori_OPULJP[[#This Row],[Bespovratna sredstva - Ukupno (EU+Nac) HRK
= Ukupna ugovorena vrijednost bespovratnih sredstava]]+Ugovori_OPULJP[[#This Row],[Javni doprinos korisnika - HRK]]+Ugovori_OPULJP[[#This Row],[Privatni doprinos korisnika - HRK]]</f>
        <v>598125</v>
      </c>
      <c r="U3501" s="17" t="s">
        <v>32</v>
      </c>
      <c r="V3501" s="17" t="s">
        <v>29</v>
      </c>
      <c r="W3501" s="311" t="s">
        <v>11840</v>
      </c>
      <c r="X3501" s="35" t="s">
        <v>11825</v>
      </c>
      <c r="Y3501" s="11"/>
    </row>
    <row r="3502" spans="1:25" ht="88.5" customHeight="1" x14ac:dyDescent="0.2">
      <c r="A3502" s="180" t="s">
        <v>11841</v>
      </c>
      <c r="B3502" s="181" t="s">
        <v>11786</v>
      </c>
      <c r="C3502" s="35" t="s">
        <v>11823</v>
      </c>
      <c r="D3502" s="35" t="s">
        <v>11824</v>
      </c>
      <c r="E3502" s="17" t="s">
        <v>28</v>
      </c>
      <c r="F3502" s="195" t="s">
        <v>11842</v>
      </c>
      <c r="G3502" s="195" t="s">
        <v>9931</v>
      </c>
      <c r="H3502" s="185">
        <v>42370</v>
      </c>
      <c r="I3502" s="185">
        <v>43100</v>
      </c>
      <c r="J3502" s="185" t="str">
        <f ca="1">IF(Ugovori_OPULJP[[#This Row],[DATUM ZAVRŠETKA OPERACIJE]]&lt;TODAY(),"završen","u provedbi")</f>
        <v>završen</v>
      </c>
      <c r="K3502" s="184" t="s">
        <v>31</v>
      </c>
      <c r="L3502" s="191" t="s">
        <v>31</v>
      </c>
      <c r="M3502" s="243">
        <v>0.85</v>
      </c>
      <c r="N3502" s="102">
        <v>0.15</v>
      </c>
      <c r="O3502" s="206">
        <f>Ugovori_OPULJP[[#This Row],[Bespovratna sredstva - Ukupno (EU+Nac) HRK
= Ukupna ugovorena vrijednost bespovratnih sredstava]]*Ugovori_OPULJP[[#This Row],[EU STOPA SUFINANCIRANJA %
EU CO-FINANCING RATE %]]</f>
        <v>390235</v>
      </c>
      <c r="P3502" s="206">
        <f>Ugovori_OPULJP[[#This Row],[Bespovratna sredstva - Ukupno (EU+Nac) HRK
= Ukupna ugovorena vrijednost bespovratnih sredstava]]*Ugovori_OPULJP[[#This Row],[STOPA NACIONALNOG SUFINANCIRANJA %]]</f>
        <v>68865</v>
      </c>
      <c r="Q3502" s="206">
        <v>459100</v>
      </c>
      <c r="R3502" s="206">
        <v>0</v>
      </c>
      <c r="S3502" s="206">
        <v>0</v>
      </c>
      <c r="T3502" s="189">
        <f>Ugovori_OPULJP[[#This Row],[Bespovratna sredstva - Ukupno (EU+Nac) HRK
= Ukupna ugovorena vrijednost bespovratnih sredstava]]+Ugovori_OPULJP[[#This Row],[Javni doprinos korisnika - HRK]]+Ugovori_OPULJP[[#This Row],[Privatni doprinos korisnika - HRK]]</f>
        <v>459100</v>
      </c>
      <c r="U3502" s="17" t="s">
        <v>32</v>
      </c>
      <c r="V3502" s="17" t="s">
        <v>29</v>
      </c>
      <c r="W3502" s="311" t="s">
        <v>11843</v>
      </c>
      <c r="X3502" s="35" t="s">
        <v>11825</v>
      </c>
      <c r="Y3502" s="11"/>
    </row>
    <row r="3503" spans="1:25" ht="88.5" customHeight="1" x14ac:dyDescent="0.2">
      <c r="A3503" s="180" t="s">
        <v>11844</v>
      </c>
      <c r="B3503" s="181" t="s">
        <v>11786</v>
      </c>
      <c r="C3503" s="35" t="s">
        <v>11823</v>
      </c>
      <c r="D3503" s="35" t="s">
        <v>11824</v>
      </c>
      <c r="E3503" s="17" t="s">
        <v>28</v>
      </c>
      <c r="F3503" s="195" t="s">
        <v>11845</v>
      </c>
      <c r="G3503" s="195" t="s">
        <v>11845</v>
      </c>
      <c r="H3503" s="185">
        <v>42370</v>
      </c>
      <c r="I3503" s="185">
        <v>43100</v>
      </c>
      <c r="J3503" s="185" t="str">
        <f ca="1">IF(Ugovori_OPULJP[[#This Row],[DATUM ZAVRŠETKA OPERACIJE]]&lt;TODAY(),"završen","u provedbi")</f>
        <v>završen</v>
      </c>
      <c r="K3503" s="184" t="s">
        <v>31</v>
      </c>
      <c r="L3503" s="191" t="s">
        <v>31</v>
      </c>
      <c r="M3503" s="243">
        <v>0.85</v>
      </c>
      <c r="N3503" s="102">
        <v>0.15</v>
      </c>
      <c r="O3503" s="206">
        <f>Ugovori_OPULJP[[#This Row],[Bespovratna sredstva - Ukupno (EU+Nac) HRK
= Ukupna ugovorena vrijednost bespovratnih sredstava]]*Ugovori_OPULJP[[#This Row],[EU STOPA SUFINANCIRANJA %
EU CO-FINANCING RATE %]]</f>
        <v>125375</v>
      </c>
      <c r="P3503" s="206">
        <f>Ugovori_OPULJP[[#This Row],[Bespovratna sredstva - Ukupno (EU+Nac) HRK
= Ukupna ugovorena vrijednost bespovratnih sredstava]]*Ugovori_OPULJP[[#This Row],[STOPA NACIONALNOG SUFINANCIRANJA %]]</f>
        <v>22125</v>
      </c>
      <c r="Q3503" s="206">
        <v>147500</v>
      </c>
      <c r="R3503" s="206">
        <v>0</v>
      </c>
      <c r="S3503" s="206">
        <v>0</v>
      </c>
      <c r="T3503" s="189">
        <f>Ugovori_OPULJP[[#This Row],[Bespovratna sredstva - Ukupno (EU+Nac) HRK
= Ukupna ugovorena vrijednost bespovratnih sredstava]]+Ugovori_OPULJP[[#This Row],[Javni doprinos korisnika - HRK]]+Ugovori_OPULJP[[#This Row],[Privatni doprinos korisnika - HRK]]</f>
        <v>147500</v>
      </c>
      <c r="U3503" s="17" t="s">
        <v>32</v>
      </c>
      <c r="V3503" s="17" t="s">
        <v>29</v>
      </c>
      <c r="W3503" s="311" t="s">
        <v>11846</v>
      </c>
      <c r="X3503" s="35" t="s">
        <v>11825</v>
      </c>
      <c r="Y3503" s="11"/>
    </row>
    <row r="3504" spans="1:25" ht="88.5" customHeight="1" x14ac:dyDescent="0.2">
      <c r="A3504" s="180" t="s">
        <v>11847</v>
      </c>
      <c r="B3504" s="181" t="s">
        <v>11786</v>
      </c>
      <c r="C3504" s="35" t="s">
        <v>11823</v>
      </c>
      <c r="D3504" s="35" t="s">
        <v>11824</v>
      </c>
      <c r="E3504" s="17" t="s">
        <v>28</v>
      </c>
      <c r="F3504" s="195" t="s">
        <v>11848</v>
      </c>
      <c r="G3504" s="195" t="s">
        <v>5816</v>
      </c>
      <c r="H3504" s="185">
        <v>42370</v>
      </c>
      <c r="I3504" s="185">
        <v>43159</v>
      </c>
      <c r="J3504" s="185" t="str">
        <f ca="1">IF(Ugovori_OPULJP[[#This Row],[DATUM ZAVRŠETKA OPERACIJE]]&lt;TODAY(),"završen","u provedbi")</f>
        <v>završen</v>
      </c>
      <c r="K3504" s="184" t="s">
        <v>31</v>
      </c>
      <c r="L3504" s="22" t="s">
        <v>31</v>
      </c>
      <c r="M3504" s="102">
        <v>0.85</v>
      </c>
      <c r="N3504" s="102">
        <v>0.15</v>
      </c>
      <c r="O3504" s="206">
        <f>Ugovori_OPULJP[[#This Row],[Bespovratna sredstva - Ukupno (EU+Nac) HRK
= Ukupna ugovorena vrijednost bespovratnih sredstava]]*Ugovori_OPULJP[[#This Row],[EU STOPA SUFINANCIRANJA %
EU CO-FINANCING RATE %]]</f>
        <v>260312.5</v>
      </c>
      <c r="P3504" s="206">
        <f>Ugovori_OPULJP[[#This Row],[Bespovratna sredstva - Ukupno (EU+Nac) HRK
= Ukupna ugovorena vrijednost bespovratnih sredstava]]*Ugovori_OPULJP[[#This Row],[STOPA NACIONALNOG SUFINANCIRANJA %]]</f>
        <v>45937.5</v>
      </c>
      <c r="Q3504" s="206">
        <v>306250</v>
      </c>
      <c r="R3504" s="206">
        <v>0</v>
      </c>
      <c r="S3504" s="206">
        <v>0</v>
      </c>
      <c r="T3504" s="189">
        <f>Ugovori_OPULJP[[#This Row],[Bespovratna sredstva - Ukupno (EU+Nac) HRK
= Ukupna ugovorena vrijednost bespovratnih sredstava]]+Ugovori_OPULJP[[#This Row],[Javni doprinos korisnika - HRK]]+Ugovori_OPULJP[[#This Row],[Privatni doprinos korisnika - HRK]]</f>
        <v>306250</v>
      </c>
      <c r="U3504" s="17" t="s">
        <v>32</v>
      </c>
      <c r="V3504" s="17" t="s">
        <v>29</v>
      </c>
      <c r="W3504" s="311" t="s">
        <v>11849</v>
      </c>
      <c r="X3504" s="35" t="s">
        <v>11825</v>
      </c>
      <c r="Y3504" s="11"/>
    </row>
    <row r="3505" spans="1:25" ht="88.5" customHeight="1" x14ac:dyDescent="0.2">
      <c r="A3505" s="180" t="s">
        <v>11850</v>
      </c>
      <c r="B3505" s="181" t="s">
        <v>11786</v>
      </c>
      <c r="C3505" s="182" t="s">
        <v>11823</v>
      </c>
      <c r="D3505" s="35" t="s">
        <v>11824</v>
      </c>
      <c r="E3505" s="17" t="s">
        <v>28</v>
      </c>
      <c r="F3505" s="195" t="s">
        <v>673</v>
      </c>
      <c r="G3505" s="195" t="s">
        <v>673</v>
      </c>
      <c r="H3505" s="185">
        <v>42370</v>
      </c>
      <c r="I3505" s="185">
        <v>43100</v>
      </c>
      <c r="J3505" s="185" t="str">
        <f ca="1">IF(Ugovori_OPULJP[[#This Row],[DATUM ZAVRŠETKA OPERACIJE]]&lt;TODAY(),"završen","u provedbi")</f>
        <v>završen</v>
      </c>
      <c r="K3505" s="184" t="s">
        <v>31</v>
      </c>
      <c r="L3505" s="191" t="s">
        <v>31</v>
      </c>
      <c r="M3505" s="102">
        <v>0.85</v>
      </c>
      <c r="N3505" s="102">
        <v>0.15</v>
      </c>
      <c r="O3505" s="206">
        <f>Ugovori_OPULJP[[#This Row],[Bespovratna sredstva - Ukupno (EU+Nac) HRK
= Ukupna ugovorena vrijednost bespovratnih sredstava]]*Ugovori_OPULJP[[#This Row],[EU STOPA SUFINANCIRANJA %
EU CO-FINANCING RATE %]]</f>
        <v>340000</v>
      </c>
      <c r="P3505" s="206">
        <f>Ugovori_OPULJP[[#This Row],[Bespovratna sredstva - Ukupno (EU+Nac) HRK
= Ukupna ugovorena vrijednost bespovratnih sredstava]]*Ugovori_OPULJP[[#This Row],[STOPA NACIONALNOG SUFINANCIRANJA %]]</f>
        <v>60000</v>
      </c>
      <c r="Q3505" s="206">
        <v>400000</v>
      </c>
      <c r="R3505" s="206">
        <v>0</v>
      </c>
      <c r="S3505" s="206">
        <v>0</v>
      </c>
      <c r="T3505" s="189">
        <f>Ugovori_OPULJP[[#This Row],[Bespovratna sredstva - Ukupno (EU+Nac) HRK
= Ukupna ugovorena vrijednost bespovratnih sredstava]]+Ugovori_OPULJP[[#This Row],[Javni doprinos korisnika - HRK]]+Ugovori_OPULJP[[#This Row],[Privatni doprinos korisnika - HRK]]</f>
        <v>400000</v>
      </c>
      <c r="U3505" s="17" t="s">
        <v>32</v>
      </c>
      <c r="V3505" s="17" t="s">
        <v>29</v>
      </c>
      <c r="W3505" s="311" t="s">
        <v>11851</v>
      </c>
      <c r="X3505" s="35" t="s">
        <v>11825</v>
      </c>
      <c r="Y3505" s="11"/>
    </row>
    <row r="3506" spans="1:25" ht="88.5" customHeight="1" x14ac:dyDescent="0.2">
      <c r="A3506" s="180" t="s">
        <v>11852</v>
      </c>
      <c r="B3506" s="34" t="s">
        <v>11786</v>
      </c>
      <c r="C3506" s="35" t="s">
        <v>11823</v>
      </c>
      <c r="D3506" s="35" t="s">
        <v>11824</v>
      </c>
      <c r="E3506" s="17" t="s">
        <v>28</v>
      </c>
      <c r="F3506" s="37" t="s">
        <v>673</v>
      </c>
      <c r="G3506" s="37" t="s">
        <v>673</v>
      </c>
      <c r="H3506" s="19">
        <v>42370</v>
      </c>
      <c r="I3506" s="19">
        <v>43830</v>
      </c>
      <c r="J3506" s="19" t="str">
        <f ca="1">IF(Ugovori_OPULJP[[#This Row],[DATUM ZAVRŠETKA OPERACIJE]]&lt;TODAY(),"završen","u provedbi")</f>
        <v>završen</v>
      </c>
      <c r="K3506" s="184" t="s">
        <v>31</v>
      </c>
      <c r="L3506" s="22" t="s">
        <v>31</v>
      </c>
      <c r="M3506" s="42">
        <v>0.85</v>
      </c>
      <c r="N3506" s="42">
        <v>0.15</v>
      </c>
      <c r="O3506" s="27">
        <f>Ugovori_OPULJP[[#This Row],[Bespovratna sredstva - Ukupno (EU+Nac) HRK
= Ukupna ugovorena vrijednost bespovratnih sredstava]]*Ugovori_OPULJP[[#This Row],[EU STOPA SUFINANCIRANJA %
EU CO-FINANCING RATE %]]</f>
        <v>440937.5</v>
      </c>
      <c r="P3506" s="27">
        <f>Ugovori_OPULJP[[#This Row],[Bespovratna sredstva - Ukupno (EU+Nac) HRK
= Ukupna ugovorena vrijednost bespovratnih sredstava]]*Ugovori_OPULJP[[#This Row],[STOPA NACIONALNOG SUFINANCIRANJA %]]</f>
        <v>77812.5</v>
      </c>
      <c r="Q3506" s="27">
        <v>518750</v>
      </c>
      <c r="R3506" s="27">
        <v>0</v>
      </c>
      <c r="S3506" s="27">
        <v>0</v>
      </c>
      <c r="T3506" s="20">
        <f>Ugovori_OPULJP[[#This Row],[Bespovratna sredstva - Ukupno (EU+Nac) HRK
= Ukupna ugovorena vrijednost bespovratnih sredstava]]+Ugovori_OPULJP[[#This Row],[Javni doprinos korisnika - HRK]]+Ugovori_OPULJP[[#This Row],[Privatni doprinos korisnika - HRK]]</f>
        <v>518750</v>
      </c>
      <c r="U3506" s="17" t="s">
        <v>32</v>
      </c>
      <c r="V3506" s="17" t="s">
        <v>29</v>
      </c>
      <c r="W3506" s="35" t="s">
        <v>11853</v>
      </c>
      <c r="X3506" s="35" t="s">
        <v>11825</v>
      </c>
      <c r="Y3506" s="11"/>
    </row>
    <row r="3507" spans="1:25" ht="88.5" customHeight="1" x14ac:dyDescent="0.2">
      <c r="A3507" s="180" t="s">
        <v>11854</v>
      </c>
      <c r="B3507" s="34" t="s">
        <v>11786</v>
      </c>
      <c r="C3507" s="35" t="s">
        <v>11823</v>
      </c>
      <c r="D3507" s="35" t="s">
        <v>11824</v>
      </c>
      <c r="E3507" s="17" t="s">
        <v>28</v>
      </c>
      <c r="F3507" s="37" t="s">
        <v>9981</v>
      </c>
      <c r="G3507" s="37" t="s">
        <v>9981</v>
      </c>
      <c r="H3507" s="19">
        <v>42370</v>
      </c>
      <c r="I3507" s="19">
        <v>43100</v>
      </c>
      <c r="J3507" s="19" t="str">
        <f ca="1">IF(Ugovori_OPULJP[[#This Row],[DATUM ZAVRŠETKA OPERACIJE]]&lt;TODAY(),"završen","u provedbi")</f>
        <v>završen</v>
      </c>
      <c r="K3507" s="18" t="s">
        <v>31</v>
      </c>
      <c r="L3507" s="22" t="s">
        <v>31</v>
      </c>
      <c r="M3507" s="42">
        <v>0.85</v>
      </c>
      <c r="N3507" s="42">
        <v>0.15</v>
      </c>
      <c r="O3507" s="27">
        <f>Ugovori_OPULJP[[#This Row],[Bespovratna sredstva - Ukupno (EU+Nac) HRK
= Ukupna ugovorena vrijednost bespovratnih sredstava]]*Ugovori_OPULJP[[#This Row],[EU STOPA SUFINANCIRANJA %
EU CO-FINANCING RATE %]]</f>
        <v>143555.82</v>
      </c>
      <c r="P3507" s="27">
        <f>Ugovori_OPULJP[[#This Row],[Bespovratna sredstva - Ukupno (EU+Nac) HRK
= Ukupna ugovorena vrijednost bespovratnih sredstava]]*Ugovori_OPULJP[[#This Row],[STOPA NACIONALNOG SUFINANCIRANJA %]]</f>
        <v>25333.38</v>
      </c>
      <c r="Q3507" s="27">
        <v>168889.2</v>
      </c>
      <c r="R3507" s="27">
        <v>0</v>
      </c>
      <c r="S3507" s="27">
        <v>0</v>
      </c>
      <c r="T3507" s="20">
        <f>Ugovori_OPULJP[[#This Row],[Bespovratna sredstva - Ukupno (EU+Nac) HRK
= Ukupna ugovorena vrijednost bespovratnih sredstava]]+Ugovori_OPULJP[[#This Row],[Javni doprinos korisnika - HRK]]+Ugovori_OPULJP[[#This Row],[Privatni doprinos korisnika - HRK]]</f>
        <v>168889.2</v>
      </c>
      <c r="U3507" s="17" t="s">
        <v>32</v>
      </c>
      <c r="V3507" s="17" t="s">
        <v>29</v>
      </c>
      <c r="W3507" s="35" t="s">
        <v>11855</v>
      </c>
      <c r="X3507" s="35" t="s">
        <v>11825</v>
      </c>
      <c r="Y3507" s="11"/>
    </row>
    <row r="3508" spans="1:25" ht="88.5" customHeight="1" x14ac:dyDescent="0.2">
      <c r="A3508" s="180" t="s">
        <v>11856</v>
      </c>
      <c r="B3508" s="181" t="s">
        <v>11786</v>
      </c>
      <c r="C3508" s="182" t="s">
        <v>11857</v>
      </c>
      <c r="D3508" s="35" t="s">
        <v>11824</v>
      </c>
      <c r="E3508" s="17" t="s">
        <v>28</v>
      </c>
      <c r="F3508" s="195" t="s">
        <v>11858</v>
      </c>
      <c r="G3508" s="195" t="s">
        <v>11859</v>
      </c>
      <c r="H3508" s="185">
        <v>42856</v>
      </c>
      <c r="I3508" s="185">
        <v>44196</v>
      </c>
      <c r="J3508" s="185" t="str">
        <f ca="1">IF(Ugovori_OPULJP[[#This Row],[DATUM ZAVRŠETKA OPERACIJE]]&lt;TODAY(),"završen","u provedbi")</f>
        <v>završen</v>
      </c>
      <c r="K3508" s="184" t="s">
        <v>31</v>
      </c>
      <c r="L3508" s="22" t="s">
        <v>31</v>
      </c>
      <c r="M3508" s="42">
        <v>0.85</v>
      </c>
      <c r="N3508" s="42">
        <v>0.15</v>
      </c>
      <c r="O3508" s="206">
        <f>Ugovori_OPULJP[[#This Row],[Bespovratna sredstva - Ukupno (EU+Nac) HRK
= Ukupna ugovorena vrijednost bespovratnih sredstava]]*Ugovori_OPULJP[[#This Row],[EU STOPA SUFINANCIRANJA %
EU CO-FINANCING RATE %]]</f>
        <v>1921850</v>
      </c>
      <c r="P3508" s="206">
        <f>Ugovori_OPULJP[[#This Row],[Bespovratna sredstva - Ukupno (EU+Nac) HRK
= Ukupna ugovorena vrijednost bespovratnih sredstava]]*Ugovori_OPULJP[[#This Row],[STOPA NACIONALNOG SUFINANCIRANJA %]]</f>
        <v>339150</v>
      </c>
      <c r="Q3508" s="206">
        <v>2261000</v>
      </c>
      <c r="R3508" s="206">
        <v>0</v>
      </c>
      <c r="S3508" s="206">
        <v>0</v>
      </c>
      <c r="T3508" s="189">
        <f>Ugovori_OPULJP[[#This Row],[Bespovratna sredstva - Ukupno (EU+Nac) HRK
= Ukupna ugovorena vrijednost bespovratnih sredstava]]+Ugovori_OPULJP[[#This Row],[Javni doprinos korisnika - HRK]]+Ugovori_OPULJP[[#This Row],[Privatni doprinos korisnika - HRK]]</f>
        <v>2261000</v>
      </c>
      <c r="U3508" s="17" t="s">
        <v>32</v>
      </c>
      <c r="V3508" s="17" t="s">
        <v>29</v>
      </c>
      <c r="W3508" s="311" t="s">
        <v>11860</v>
      </c>
      <c r="X3508" s="35" t="s">
        <v>11825</v>
      </c>
      <c r="Y3508" s="11"/>
    </row>
    <row r="3509" spans="1:25" ht="88.5" customHeight="1" x14ac:dyDescent="0.2">
      <c r="A3509" s="180" t="s">
        <v>11861</v>
      </c>
      <c r="B3509" s="181" t="s">
        <v>11786</v>
      </c>
      <c r="C3509" s="182" t="s">
        <v>11857</v>
      </c>
      <c r="D3509" s="35" t="s">
        <v>11824</v>
      </c>
      <c r="E3509" s="17" t="s">
        <v>28</v>
      </c>
      <c r="F3509" s="195" t="s">
        <v>11862</v>
      </c>
      <c r="G3509" s="195" t="s">
        <v>11863</v>
      </c>
      <c r="H3509" s="185">
        <v>42979</v>
      </c>
      <c r="I3509" s="185">
        <v>43555</v>
      </c>
      <c r="J3509" s="185" t="str">
        <f ca="1">IF(Ugovori_OPULJP[[#This Row],[DATUM ZAVRŠETKA OPERACIJE]]&lt;TODAY(),"završen","u provedbi")</f>
        <v>završen</v>
      </c>
      <c r="K3509" s="184" t="s">
        <v>31</v>
      </c>
      <c r="L3509" s="191" t="s">
        <v>31</v>
      </c>
      <c r="M3509" s="42">
        <v>0.85</v>
      </c>
      <c r="N3509" s="42">
        <v>0.15</v>
      </c>
      <c r="O3509" s="206">
        <f>Ugovori_OPULJP[[#This Row],[Bespovratna sredstva - Ukupno (EU+Nac) HRK
= Ukupna ugovorena vrijednost bespovratnih sredstava]]*Ugovori_OPULJP[[#This Row],[EU STOPA SUFINANCIRANJA %
EU CO-FINANCING RATE %]]</f>
        <v>167450</v>
      </c>
      <c r="P3509" s="206">
        <f>Ugovori_OPULJP[[#This Row],[Bespovratna sredstva - Ukupno (EU+Nac) HRK
= Ukupna ugovorena vrijednost bespovratnih sredstava]]*Ugovori_OPULJP[[#This Row],[STOPA NACIONALNOG SUFINANCIRANJA %]]</f>
        <v>29550</v>
      </c>
      <c r="Q3509" s="206">
        <v>197000</v>
      </c>
      <c r="R3509" s="206">
        <v>0</v>
      </c>
      <c r="S3509" s="206">
        <v>0</v>
      </c>
      <c r="T3509" s="189">
        <f>Ugovori_OPULJP[[#This Row],[Bespovratna sredstva - Ukupno (EU+Nac) HRK
= Ukupna ugovorena vrijednost bespovratnih sredstava]]+Ugovori_OPULJP[[#This Row],[Javni doprinos korisnika - HRK]]+Ugovori_OPULJP[[#This Row],[Privatni doprinos korisnika - HRK]]</f>
        <v>197000</v>
      </c>
      <c r="U3509" s="17" t="s">
        <v>32</v>
      </c>
      <c r="V3509" s="17" t="s">
        <v>29</v>
      </c>
      <c r="W3509" s="311" t="s">
        <v>11864</v>
      </c>
      <c r="X3509" s="35" t="s">
        <v>11825</v>
      </c>
      <c r="Y3509" s="11"/>
    </row>
    <row r="3510" spans="1:25" x14ac:dyDescent="0.2">
      <c r="A3510" s="180">
        <f>SUBTOTAL(103,Ugovori_OPULJP[ŠIFRA UGOVORA
CONTRACT CODE])</f>
        <v>3506</v>
      </c>
      <c r="B3510" s="181"/>
      <c r="C3510" s="182"/>
      <c r="D3510" s="183"/>
      <c r="E3510" s="183" cm="1">
        <f t="array" ref="E3510">SUMPRODUCT(--(FREQUENCY(MATCH(E4:E3509,E4:E3509,0),ROW(E4:E3509)-ROW(E4)+1)&gt;0))</f>
        <v>5</v>
      </c>
      <c r="F3510" s="183"/>
      <c r="G3510" s="319" cm="1">
        <f t="array" ref="G3510">SUMPRODUCT(--(FREQUENCY(MATCH(G4:G3509,G4:G3509,0),ROW(G4:G3509)-ROW(G4)+1)&gt;0))</f>
        <v>2023</v>
      </c>
      <c r="H3510" s="185"/>
      <c r="I3510" s="185"/>
      <c r="J3510" s="185"/>
      <c r="K3510" s="184"/>
      <c r="L3510" s="184"/>
      <c r="M3510" s="186"/>
      <c r="N3510" s="186"/>
      <c r="O3510" s="187">
        <f>SUBTOTAL(109,Ugovori_OPULJP[Bespovratna sredstva - EU dio - HRK])</f>
        <v>14293925358.060293</v>
      </c>
      <c r="P3510" s="187">
        <f>SUBTOTAL(109,Ugovori_OPULJP[Bespovratna sredstva - Nacionalni dio - HRK])</f>
        <v>2385959076.4797301</v>
      </c>
      <c r="Q3510" s="187">
        <f>SUBTOTAL(109,Ugovori_OPULJP[Bespovratna sredstva - Ukupno (EU+Nac) HRK
= Ukupna ugovorena vrijednost bespovratnih sredstava])</f>
        <v>16679884434.54001</v>
      </c>
      <c r="R3510" s="187">
        <f>SUBTOTAL(109,Ugovori_OPULJP[Javni doprinos korisnika - HRK])</f>
        <v>167689256.40000001</v>
      </c>
      <c r="S3510" s="187">
        <f>SUBTOTAL(109,Ugovori_OPULJP[Privatni doprinos korisnika - HRK])</f>
        <v>5654161.7400000002</v>
      </c>
      <c r="T3510" s="187">
        <f>SUBTOTAL(109,Ugovori_OPULJP[UKUPNI PRIHVATLJIVI IZDACI
TOTAL ELIGIBLE EXPENDITURE
= Bespovratna sredstva ukupno + doprinos korisnika
= Ukupni prihvatljivi troškovi HRK
= Ukupna ugovorena vrijednost projekta])</f>
        <v>16853227852.68</v>
      </c>
      <c r="U3510" s="183"/>
      <c r="V3510" s="183"/>
      <c r="W3510" s="182"/>
      <c r="X3510" s="182"/>
      <c r="Y3510" s="11"/>
    </row>
    <row r="3511" spans="1:25" x14ac:dyDescent="0.2">
      <c r="G3511" s="320"/>
    </row>
    <row r="3512" spans="1:25" x14ac:dyDescent="0.2">
      <c r="B3512" s="5"/>
      <c r="C3512" s="15"/>
      <c r="D3512" s="9"/>
      <c r="E3512" s="9"/>
      <c r="F3512" s="9"/>
      <c r="G3512" s="321"/>
      <c r="H3512" s="72"/>
      <c r="L3512" s="8"/>
      <c r="M3512" s="16"/>
      <c r="R3512" s="72"/>
    </row>
    <row r="3513" spans="1:25" x14ac:dyDescent="0.2">
      <c r="A3513" s="4"/>
      <c r="G3513" s="320"/>
    </row>
    <row r="3514" spans="1:25" x14ac:dyDescent="0.2">
      <c r="A3514" s="4"/>
      <c r="G3514" s="320"/>
    </row>
    <row r="3515" spans="1:25" x14ac:dyDescent="0.2">
      <c r="A3515" s="4"/>
    </row>
    <row r="3516" spans="1:25" x14ac:dyDescent="0.2">
      <c r="B3516" s="6"/>
      <c r="D3516" s="3"/>
      <c r="F3516" s="5"/>
      <c r="H3516" s="7"/>
      <c r="J3516" s="7"/>
      <c r="L3516" s="8"/>
      <c r="M3516" s="16"/>
      <c r="V3516" s="9"/>
      <c r="W3516" s="15"/>
      <c r="Y3516" s="9"/>
    </row>
    <row r="3517" spans="1:25" x14ac:dyDescent="0.2">
      <c r="B3517" s="6"/>
      <c r="D3517" s="3"/>
      <c r="F3517" s="5"/>
      <c r="H3517" s="7"/>
      <c r="J3517" s="7"/>
      <c r="L3517" s="8"/>
      <c r="M3517" s="16"/>
      <c r="V3517" s="9"/>
      <c r="W3517" s="15"/>
      <c r="Y3517" s="9"/>
    </row>
    <row r="3518" spans="1:25" x14ac:dyDescent="0.2">
      <c r="B3518" s="6"/>
      <c r="C3518" s="6"/>
      <c r="D3518" s="3"/>
      <c r="E3518" s="3"/>
      <c r="F3518" s="5"/>
      <c r="G3518" s="5"/>
      <c r="I3518" s="7"/>
      <c r="K3518" s="7"/>
      <c r="L3518" s="8"/>
      <c r="M3518" s="16"/>
      <c r="V3518" s="9"/>
      <c r="X3518" s="15"/>
      <c r="Y3518" s="9"/>
    </row>
    <row r="3519" spans="1:25" x14ac:dyDescent="0.2">
      <c r="B3519" s="6"/>
    </row>
    <row r="3520" spans="1:25" x14ac:dyDescent="0.2">
      <c r="B3520" s="6"/>
    </row>
    <row r="3521" spans="1:2" x14ac:dyDescent="0.2">
      <c r="B3521" s="6"/>
    </row>
    <row r="3522" spans="1:2" x14ac:dyDescent="0.2">
      <c r="B3522" s="6"/>
    </row>
    <row r="3523" spans="1:2" x14ac:dyDescent="0.2">
      <c r="B3523" s="6"/>
    </row>
    <row r="3524" spans="1:2" x14ac:dyDescent="0.2">
      <c r="B3524" s="6"/>
    </row>
    <row r="3525" spans="1:2" x14ac:dyDescent="0.2">
      <c r="A3525" s="4"/>
    </row>
    <row r="3526" spans="1:2" x14ac:dyDescent="0.2">
      <c r="A3526" s="4"/>
    </row>
    <row r="3527" spans="1:2" x14ac:dyDescent="0.2">
      <c r="A3527" s="4"/>
    </row>
    <row r="3528" spans="1:2" x14ac:dyDescent="0.2">
      <c r="A3528" s="4"/>
    </row>
    <row r="3529" spans="1:2" x14ac:dyDescent="0.2">
      <c r="A3529" s="4"/>
    </row>
    <row r="3547" spans="3:3" x14ac:dyDescent="0.2">
      <c r="C3547" s="6"/>
    </row>
  </sheetData>
  <sheetProtection formatCells="0" formatColumns="0" formatRows="0" insertColumns="0" insertRows="0" insertHyperlinks="0" deleteColumns="0" deleteRows="0"/>
  <mergeCells count="2">
    <mergeCell ref="A1:S1"/>
    <mergeCell ref="A2:G2"/>
  </mergeCells>
  <phoneticPr fontId="51" type="noConversion"/>
  <conditionalFormatting sqref="C3518 A3546:A1048576 C3547 A3511:A3512 A3530:A3544 A3516:B3524">
    <cfRule type="duplicateValues" dxfId="6" priority="9"/>
  </conditionalFormatting>
  <conditionalFormatting sqref="C3518 A3530:A3548 A3516:B3524">
    <cfRule type="duplicateValues" dxfId="5" priority="7"/>
  </conditionalFormatting>
  <conditionalFormatting sqref="C3518 A3:A3512 A3530:A1048576 A3516:B3524">
    <cfRule type="duplicateValues" dxfId="4" priority="6"/>
  </conditionalFormatting>
  <conditionalFormatting sqref="A3530:A1048576 A3:A3512">
    <cfRule type="duplicateValues" dxfId="3" priority="4"/>
  </conditionalFormatting>
  <conditionalFormatting sqref="C3547 B3516:C3516 A3546:B3546 B3514:B3515 A3525:B3544 C3517:C3518 B3517:B3524 A3514:A3524">
    <cfRule type="duplicateValues" dxfId="2" priority="10"/>
  </conditionalFormatting>
  <conditionalFormatting sqref="A1">
    <cfRule type="expression" dxfId="1" priority="2" stopIfTrue="1">
      <formula>AND(COUNTIF($A$1:$A$2, A1)&gt;1,NOT(ISBLANK(A1)))</formula>
    </cfRule>
  </conditionalFormatting>
  <conditionalFormatting sqref="A2">
    <cfRule type="expression" dxfId="0" priority="1" stopIfTrue="1">
      <formula>AND(COUNTIF($A$1:$A$2, A2)&gt;1,NOT(ISBLANK(A2)))</formula>
    </cfRule>
  </conditionalFormatting>
  <dataValidations count="3">
    <dataValidation type="date" allowBlank="1" showInputMessage="1" showErrorMessage="1" sqref="I1925:I1930 I1932:I1934 I1936:I1937 I1939:I1940 I1943:I1947 I1859:I1870 I374:I439 H1887:H2068 I1872:I1922 I1949:I2021 H2617:I2641 H3506:I3507 I4:I372 I441:I988 I990:I1113 I1115:I1620 I1622:I1683 H4:H1885 I1685:I1857 I2023:I2223 I2225:I2315 H2070:H2315" xr:uid="{00000000-0002-0000-0000-000000000000}">
      <formula1>41640</formula1>
      <formula2>45291</formula2>
    </dataValidation>
    <dataValidation type="list" allowBlank="1" showInputMessage="1" showErrorMessage="1" sqref="K835 K838 K840 K843:K844 K846 K852 K856 K1028 K1050:K1051 K1536 K1543:K1544 K1550 K1556 K1570 K1575 K1584 K2559 K2539 K2546:K2547 E3028:E3049 E3057:E3071 E3260:E3423 C3028:C3049 C3057:C3071 C3260:C3423 B1036:C1045 B3028:B3071 B3260:B3394 K2423 L1036:L1045 V3019:V3071 U1036:V1045 U2266:V2266 B4:C1034 L4:L1034 U4:V1034 U1047:V1761 L1047:L1761 B1047:C1761 U1763:V2262 U2282:V2293 L1763:L2590 E4:E3017 B1763:C3017 U2341:V3017 L2592:L3278 U3019:U3258 V3075:V3258 B3075:B3255 C3075:C3256 E3075:E3256 U3260:V3509 L3281:L3508 B3396:B3509 C3430:C3509 E3430:E3509" xr:uid="{00000000-0002-0000-0000-000001000000}">
      <formula1>#REF!</formula1>
    </dataValidation>
    <dataValidation type="list" allowBlank="1" showInputMessage="1" showErrorMessage="1" promptTitle="Podatak je povezan s IP-om" sqref="X1036:X1045 X2266 X4:X1034 X1047:X1761 X1763:X2262 X2282:X2293 X2344:X2924 X2926:X3509" xr:uid="{00000000-0002-0000-0000-000002000000}">
      <formula1>#REF!</formula1>
    </dataValidation>
  </dataValidations>
  <pageMargins left="0.25" right="0.25" top="0.75" bottom="0.75" header="0.3" footer="0.3"/>
  <pageSetup paperSize="9" scale="22" fitToWidth="2" fitToHeight="0"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4 F A A B Q S w M E F A A C A A g A G H l T U 2 s R + Q G l A A A A 9 Q A A A B I A H A B D b 2 5 m a W c v U G F j a 2 F n Z S 5 4 b W w g o h g A K K A U A A A A A A A A A A A A A A A A A A A A A A A A A A A A h Y 8 x D o I w G I W v Q r r T l h o T J D 9 l c H G Q x G h i X E m p 0 A j F t M V y N w e P 5 B X E K O r m + L 7 3 D e / d r z f I h r Y J L t J Y 1 e k U R Z i i Q G r R l U p X K e r d M Y x R x m F T i F N R y W C U t U 0 G W 6 a o d u 6 c E O K 9 x 3 6 G O 1 M R R m l E D v l 6 J 2 r Z F u g j q / 9 y q L R 1 h R Y S c d i / x n C G F x T P Y 4 Y p k I l B r v S 3 Z + P c Z / s D Y d k 3 r j e S 1 y Z c b Y F M E c j 7 A n 8 A U E s D B B Q A A g A I A B h 5 U 1 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Y e V N T P G l h O T c C A A A F B Q A A E w A c A E Z v c m 1 1 b G F z L 1 N l Y 3 R p b 2 4 x L m 0 g o h g A K K A U A A A A A A A A A A A A A A A A A A A A A A A A A A A A r V R N b 9 p A E L 0 j 8 R 9 G z g V U S k J a p Z W i X E p z a F p R J K A 9 R F E 1 2 A O s P 3 a s 3 b W V g D j n l P / Q / p D e y P / q G A M J w l F V q T 7 4 a 9 5 7 8 / b N 2 p Z 8 p 1 j D o L x 2 z u u 1 e s 3 O 0 F A A o y n n b N S P r / 3 R l 6 s + X E B M r l 4 D O Q a c G Z / k z e W t T 3 G 7 m x l D 2 n 1 n E 4 2 Z o 0 Z z c d 3 D h C 6 8 f Q X v Z n n d Z e 0 E e t M q h Y 6 8 7 g z 1 V J o N 7 1 L y R H G I 4 5 j a Q 4 P a T t g k X Y 6 z R B d F 2 y i 7 t h Y L r 2 + U y D p y G o G t 1 w I n A H B 0 6 5 Y t W H i D l H w 1 U a s H r c B X c X g A 6 O F c 5 Z C y d V k a I Q Q c h B Q T j M m m n B t 0 W s 3 A S g T W Y Y 4 H 7 G 9 G 3 k M P X U i r B w w P A Y 8 / 1 c T g 8 Q f D 4 S b E Q 0 y A L k t g j r l 5 / E V O T P A 4 x J x A 7 2 Q h 4 g D Y C Z s K P 6 V b j P C 4 p K Z G r Q l z B D U 3 m G v a r u N 4 q y 2 Q B L U o P c M 6 g 6 F A U 5 Y E a O t K C L R 2 9 X H N D F i z u C q Y H M R Z R M A w U R q 1 r 2 Q u Y f Y C L W W X K o u Q 7 S 9 5 h y p T / y y T s 1 r J i p / i L v w k v L p X h 1 H + l j V r V R X y p k L w G i J p M W V T B S v z J 9 k o u d Q p 0 B L j X w a t s 2 R M p m R H W a o Z 0 h h X 9 y Q 3 A c N R I 5 4 0 3 3 T a n d P 2 6 U n n X X v 9 v M Y h S M h y L g V z h M b l C F 7 J R H 3 5 s j C W z V j U F Q S K m 2 f / 1 u y k U z R 7 / x + b C V p K F Y X e k 0 I 1 Y G N z T H N x K D t L E i 3 2 6 m a q F Y S r 0 s g G u 4 Z q Z S u h 8 m H n x V T 2 0 V v h T 9 q d v W 0 X P 4 P n R i z u 0 J y 8 a G T Z r N e U r v z r n P 8 B U E s B A i 0 A F A A C A A g A G H l T U 2 s R + Q G l A A A A 9 Q A A A B I A A A A A A A A A A A A A A A A A A A A A A E N v b m Z p Z y 9 Q Y W N r Y W d l L n h t b F B L A Q I t A B Q A A g A I A B h 5 U 1 M P y u m r p A A A A O k A A A A T A A A A A A A A A A A A A A A A A P E A A A B b Q 2 9 u d G V u d F 9 U e X B l c 1 0 u e G 1 s U E s B A i 0 A F A A C A A g A G H l T U z x p Y T k 3 A g A A B Q U A A B M A A A A A A A A A A A A A A A A A 4 g E A A E Z v c m 1 1 b G F z L 1 N l Y 3 R p b 2 4 x L m 1 Q S w U G A A A A A A M A A w D C A A A A Z g 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x k A A A A A A A B l 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W d v d m 9 y a V 9 P U F V M S l A 8 L 0 l 0 Z W 1 Q Y X R o P j w v S X R l b U x v Y 2 F 0 a W 9 u P j x T d G F i b G V F b n R y a W V z P j x F b n R y e S B U e X B l P S J J c 1 B y a X Z h d G U i I F Z h b H V l P S J s M C I g L z 4 8 R W 5 0 c n k g V H l w Z T 0 i Q n V m Z m V y T m V 4 d F J l Z n J l c 2 g i I F Z h b H V l P S J s M S I g L z 4 8 R W 5 0 c n k g V H l w Z T 0 i R m l s b E V u Y W J s Z W Q i I F Z h b H V l P S J s M C I g L z 4 8 R W 5 0 c n k g V H l w Z T 0 i R m l s b E 9 i a m V j d F R 5 c G U i I F Z h b H V l P S J z Q 2 9 u b m V j d G l v b k 9 u b H k i I C 8 + P E V u d H J 5 I F R 5 c G U 9 I k Z p b G x U b 0 R h d G F N b 2 R l b E V u Y W J s Z W Q i I F Z h b H V l P S J s M C I g L z 4 8 R W 5 0 c n k g V H l w Z T 0 i T m F t Z V V w Z G F 0 Z W R B Z n R l c k Z p b G w i I F Z h b H V l P S J s M C I g L z 4 8 R W 5 0 c n k g V H l w Z T 0 i T m F 2 a W d h d G l v b l N 0 Z X B O Y W 1 l I i B W Y W x 1 Z T 0 i c 0 5 h d m l n Y X R p b 2 4 i I C 8 + P E V u d H J 5 I F R 5 c G U 9 I l J l c 3 V s d F R 5 c G U i I F Z h b H V l P S J z R X h j Z X B 0 a W 9 u I i A v P j x F b n R y e S B U e X B l P S J G a W x s Z W R D b 2 1 w b G V 0 Z V J l c 3 V s d F R v V 2 9 y a 3 N o Z W V 0 I i B W Y W x 1 Z T 0 i b D E i I C 8 + P E V u d H J 5 I F R 5 c G U 9 I k F k Z G V k V G 9 E Y X R h T W 9 k Z W w i I F Z h b H V l P S J s M C I g L z 4 8 R W 5 0 c n k g V H l w Z T 0 i R m l s b E N v d W 5 0 I i B W Y W x 1 Z T 0 i b D k 1 N i I g L z 4 8 R W 5 0 c n k g V H l w Z T 0 i R m l s b E V y c m 9 y Q 2 9 k Z S I g V m F s d W U 9 I n N V b m t u b 3 d u I i A v P j x F b n R y e S B U e X B l P S J G a W x s R X J y b 3 J D b 3 V u d C I g V m F s d W U 9 I m w w I i A v P j x F b n R y e S B U e X B l P S J G a W x s T G F z d F V w Z G F 0 Z W Q i I F Z h b H V l P S J k M j A x O C 0 x M C 0 x N V Q x M j o 0 N z o 1 N y 4 5 O D k 3 M z A 3 W i I g L z 4 8 R W 5 0 c n k g V H l w Z T 0 i R m l s b E N v b H V t b l R 5 c G V z I i B W Y W x 1 Z T 0 i c 0 J n W U d C Z 1 l K Q 1 F r R 0 J n W U Z C U V V G Q l F V R k F 3 V T 0 i I C 8 + P E V u d H J 5 I F R 5 c G U 9 I k Z p b G x D b 2 x 1 b W 5 O Y W 1 l c y I g V m F s d W U 9 I n N b J n F 1 b 3 Q 7 U H J p b 3 J p d G V 0 b m E g b 3 M m c X V v d D s s J n F 1 b 3 Q 7 U 3 B l Y 2 l m a c S N b m k g Y 2 l s a i Z x d W 9 0 O y w m c X V v d D t O Y X p p d i B w b 3 N 0 d X B r Y S B k b 2 R q Z W x l I G J l c 3 B v d n J h d G 5 p a C B z c m V k c 3 R h d m E m c X V v d D s s J n F 1 b 3 Q 7 V n J z d G E g T m F 0 a m X E j W F q Y S Z x d W 9 0 O y w m c X V v d D v F o G l m c m E v Q n J v a i B V Z 2 9 2 b 3 J h J n F 1 b 3 Q 7 L C Z x d W 9 0 O 2 R h d H V t I H p h d n L F o W V 0 a 2 E g b 2 J q Y X Z l I G 5 h d G p l x I 1 h a m E g a 2 9 k I G 9 0 d m 9 y Z W 5 p a C B w b 3 N 0 d X B h a 2 E v Z G F 0 d W 0 g c H J p a m F 2 Z S B 6 Y S B p e n J h d m 5 l I G R v Z G p l b G U v Z G F 0 d W 0 g e m F w c m l t Y W 5 q Y S B w c m l q Y X Z l I H p h I H R y Y W p u Z S B w b 3 p p d m U m c X V v d D s s J n F 1 b 3 Q 7 R G F 0 d W 0 g Z G 9 u b 8 W h Z W 5 q Y S B v Z G x 1 a 2 U g b y B m a W 5 h b m N p c m F u a n U m c X V v d D s s J n F 1 b 3 Q 7 R G F 0 d W 0 g c G 9 0 c G l z Y S B 1 Z 2 9 2 b 3 J h J n F 1 b 3 Q 7 L C Z x d W 9 0 O 0 5 h e m l 2 I E t v c m l z b m l r Y S B i Z X N w b 3 Z y Y X R u Z S B w b 2 1 v x I d p J n F 1 b 3 Q 7 L C Z x d W 9 0 O 8 W 9 d X B h b m l q Y S Z x d W 9 0 O y w m c X V v d D v F v X V w Y W 5 p a m U g L S B r Y X R l Z 2 9 y a W p h J n F 1 b 3 Q 7 L C Z x d W 9 0 O 1 V n b 3 Z v c m V u Y S B 2 c m l q Z W R u b 3 N 0 I G J l c 3 B v d n J h d G 5 p a C B z c m V k c 3 R h d m E m c X V v d D s s J n F 1 b 3 Q 7 V W t 1 c G 5 v I H B s Y c S H Z W 5 v I G R v I F x u M z E u M T I u M j A x N y 5 c b l V r d X B u Y S B q Y X Z u Y S B z c m V k c 3 R 2 Y S A o R V U g K y B u Y W N p b 2 5 h b G 5 p I G p h d m 5 p I G R p b y k 2 J n F 1 b 3 Q 7 L C Z x d W 9 0 O 1 V r d X B u b y B w b G H E h 2 V u b y B k b y B c b j M x L j A x L j I w M T g u X G 5 V a 3 V w b m E g a m F 2 b m E g c 3 J l Z H N 0 d m E g K E V V I C s g b m F j a W 9 u Y W x u a S B q Y X Z u a S B k a W 8 p N i Z x d W 9 0 O y w m c X V v d D t F V S B k a W 8 m c X V v d D s s J n F 1 b 3 Q 7 T m F j a W 9 u Y W x u a S B k a W 8 m c X V v d D s s J n F 1 b 3 Q 7 V W t 1 c G 5 v I G J l e i B k b 3 B y a W 5 v c 2 E g a 2 9 y a X N u a W t h J n F 1 b 3 Q 7 L C Z x d W 9 0 O 0 p h d m 5 p I G R v c H J p b m 9 z I G t v c m l u a X N r Y S Z x d W 9 0 O y w m c X V v d D t Q c m l 2 Y X R u a S B k b 3 B y a W 5 v c y B r b 3 J p c 2 5 p a 2 E m c X V v d D s s J n F 1 b 3 Q 7 V W t 1 c G 5 v I H N h I G R v c H J p b m 9 z b 2 0 g a 2 9 y a X N u a W t h J n F 1 b 3 Q 7 X S 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V n b 3 Z v c m l f T 1 B V T E p Q L 0 N o Y W 5 n Z W Q g V H l w Z S 5 7 U H J p b 3 J p d G V 0 b m E g b 3 M s M H 0 m c X V v d D s s J n F 1 b 3 Q 7 U 2 V j d G l v b j E v V W d v d m 9 y a V 9 P U F V M S l A v Q 2 h h b m d l Z C B U e X B l L n t T c G V j a W Z p x I 1 u a S B j a W x q L D F 9 J n F 1 b 3 Q 7 L C Z x d W 9 0 O 1 N l Y 3 R p b 2 4 x L 1 V n b 3 Z v c m l f T 1 B V T E p Q L 0 N o Y W 5 n Z W Q g V H l w Z S 5 7 T m F 6 a X Y g c G 9 z d H V w a 2 E g Z G 9 k a m V s Z S B i Z X N w b 3 Z y Y X R u a W g g c 3 J l Z H N 0 Y X Z h L D J 9 J n F 1 b 3 Q 7 L C Z x d W 9 0 O 1 N l Y 3 R p b 2 4 x L 1 V n b 3 Z v c m l f T 1 B V T E p Q L 0 N o Y W 5 n Z W Q g V H l w Z S 5 7 V n J z d G E g T m F 0 a m X E j W F q Y S w z f S Z x d W 9 0 O y w m c X V v d D t T Z W N 0 a W 9 u M S 9 V Z 2 9 2 b 3 J p X 0 9 Q V U x K U C 9 D a G F u Z 2 V k I F R 5 c G U u e 8 W g a W Z y Y S 9 C c m 9 q I F V n b 3 Z v c m E s N H 0 m c X V v d D s s J n F 1 b 3 Q 7 U 2 V j d G l v b j E v V W d v d m 9 y a V 9 P U F V M S l A v Q 2 h h b m d l Z C B U e X B l L n t k Y X R 1 b S B 6 Y X Z y x a F l d G t h I G 9 i a m F 2 Z S B u Y X R q Z c S N Y W p h I G t v Z C B v d H Z v c m V u a W g g c G 9 z d H V w Y W t h L 2 R h d H V t I H B y a W p h d m U g e m E g a X p y Y X Z u Z S B k b 2 R q Z W x l L 2 R h d H V t I H p h c H J p b W F u a m E g c H J p a m F 2 Z S B 6 Y S B 0 c m F q b m U g c G 9 6 a X Z l L D V 9 J n F 1 b 3 Q 7 L C Z x d W 9 0 O 1 N l Y 3 R p b 2 4 x L 1 V n b 3 Z v c m l f T 1 B V T E p Q L 0 N o Y W 5 n Z W Q g V H l w Z S 5 7 R G F 0 d W 0 g Z G 9 u b 8 W h Z W 5 q Y S B v Z G x 1 a 2 U g b y B m a W 5 h b m N p c m F u a n U s N n 0 m c X V v d D s s J n F 1 b 3 Q 7 U 2 V j d G l v b j E v V W d v d m 9 y a V 9 P U F V M S l A v Q 2 h h b m d l Z C B U e X B l L n t E Y X R 1 b S B w b 3 R w a X N h I H V n b 3 Z v c m E s N 3 0 m c X V v d D s s J n F 1 b 3 Q 7 U 2 V j d G l v b j E v V W d v d m 9 y a V 9 P U F V M S l A v Q 2 h h b m d l Z C B U e X B l L n t O Y X p p d i B L b 3 J p c 2 5 p a 2 E g Y m V z c G 9 2 c m F 0 b m U g c G 9 t b 8 S H a S w 4 f S Z x d W 9 0 O y w m c X V v d D t T Z W N 0 a W 9 u M S 9 V Z 2 9 2 b 3 J p X 0 9 Q V U x K U C 9 D a G F u Z 2 V k I F R 5 c G U u e 8 W 9 d X B h b m l q Y S w 5 f S Z x d W 9 0 O y w m c X V v d D t T Z W N 0 a W 9 u M S 9 V Z 2 9 2 b 3 J p X 0 9 Q V U x K U C 9 D a G F u Z 2 V k I F R 5 c G U u e 8 W 9 d X B h b m l q Z S A t I G t h d G V n b 3 J p a m E s M T B 9 J n F 1 b 3 Q 7 L C Z x d W 9 0 O 1 N l Y 3 R p b 2 4 x L 1 V n b 3 Z v c m l f T 1 B V T E p Q L 0 N o Y W 5 n Z W Q g V H l w Z S 5 7 V W d v d m 9 y Z W 5 h I H Z y a W p l Z G 5 v c 3 Q g Y m V z c G 9 2 c m F 0 b m l o I H N y Z W R z d G F 2 Y S w x M X 0 m c X V v d D s s J n F 1 b 3 Q 7 U 2 V j d G l v b j E v V W d v d m 9 y a V 9 P U F V M S l A v Q 2 h h b m d l Z C B U e X B l L n t V a 3 V w b m 8 g c G x h x I d l b m 8 g Z G 8 g X G 4 z M S 4 x M i 4 y M D E 3 L l x u V W t 1 c G 5 h I G p h d m 5 h I H N y Z W R z d H Z h I C h F V S A r I G 5 h Y 2 l v b m F s b m k g a m F 2 b m k g Z G l v K T Y s M T J 9 J n F 1 b 3 Q 7 L C Z x d W 9 0 O 1 N l Y 3 R p b 2 4 x L 1 V n b 3 Z v c m l f T 1 B V T E p Q L 0 N o Y W 5 n Z W Q g V H l w Z S 5 7 V W t 1 c G 5 v I H B s Y c S H Z W 5 v I G R v I F x u M z E u M D E u M j A x O C 5 c b l V r d X B u Y S B q Y X Z u Y S B z c m V k c 3 R 2 Y S A o R V U g K y B u Y W N p b 2 5 h b G 5 p I G p h d m 5 p I G R p b y k 2 L D E z f S Z x d W 9 0 O y w m c X V v d D t T Z W N 0 a W 9 u M S 9 V Z 2 9 2 b 3 J p X 0 9 Q V U x K U C 9 D a G F u Z 2 V k I F R 5 c G U u e 0 V V I G R p b y w x N H 0 m c X V v d D s s J n F 1 b 3 Q 7 U 2 V j d G l v b j E v V W d v d m 9 y a V 9 P U F V M S l A v Q 2 h h b m d l Z C B U e X B l L n t O Y W N p b 2 5 h b G 5 p I G R p b y w x N X 0 m c X V v d D s s J n F 1 b 3 Q 7 U 2 V j d G l v b j E v V W d v d m 9 y a V 9 P U F V M S l A v Q 2 h h b m d l Z C B U e X B l L n t V a 3 V w b m 8 g Y m V 6 I G R v c H J p b m 9 z Y S B r b 3 J p c 2 5 p a 2 E s M T Z 9 J n F 1 b 3 Q 7 L C Z x d W 9 0 O 1 N l Y 3 R p b 2 4 x L 1 V n b 3 Z v c m l f T 1 B V T E p Q L 0 N o Y W 5 n Z W Q g V H l w Z S 5 7 S m F 2 b m k g Z G 9 w c m l u b 3 M g a 2 9 y a W 5 p c 2 t h L D E 3 f S Z x d W 9 0 O y w m c X V v d D t T Z W N 0 a W 9 u M S 9 V Z 2 9 2 b 3 J p X 0 9 Q V U x K U C 9 D a G F u Z 2 V k I F R 5 c G U u e 1 B y a X Z h d G 5 p I G R v c H J p b m 9 z I G t v c m l z b m l r Y S w x O H 0 m c X V v d D s s J n F 1 b 3 Q 7 U 2 V j d G l v b j E v V W d v d m 9 y a V 9 P U F V M S l A v Q 2 h h b m d l Z C B U e X B l L n t V a 3 V w b m 8 g c 2 E g Z G 9 w c m l u b 3 N v b S B r b 3 J p c 2 5 p a 2 E s M T l 9 J n F 1 b 3 Q 7 X S w m c X V v d D t D b 2 x 1 b W 5 D b 3 V u d C Z x d W 9 0 O z o y M C w m c X V v d D t L Z X l D b 2 x 1 b W 5 O Y W 1 l c y Z x d W 9 0 O z p b X S w m c X V v d D t D b 2 x 1 b W 5 J Z G V u d G l 0 a W V z J n F 1 b 3 Q 7 O l s m c X V v d D t T Z W N 0 a W 9 u M S 9 V Z 2 9 2 b 3 J p X 0 9 Q V U x K U C 9 D a G F u Z 2 V k I F R 5 c G U u e 1 B y a W 9 y a X R l d G 5 h I G 9 z L D B 9 J n F 1 b 3 Q 7 L C Z x d W 9 0 O 1 N l Y 3 R p b 2 4 x L 1 V n b 3 Z v c m l f T 1 B V T E p Q L 0 N o Y W 5 n Z W Q g V H l w Z S 5 7 U 3 B l Y 2 l m a c S N b m k g Y 2 l s a i w x f S Z x d W 9 0 O y w m c X V v d D t T Z W N 0 a W 9 u M S 9 V Z 2 9 2 b 3 J p X 0 9 Q V U x K U C 9 D a G F u Z 2 V k I F R 5 c G U u e 0 5 h e m l 2 I H B v c 3 R 1 c G t h I G R v Z G p l b G U g Y m V z c G 9 2 c m F 0 b m l o I H N y Z W R z d G F 2 Y S w y f S Z x d W 9 0 O y w m c X V v d D t T Z W N 0 a W 9 u M S 9 V Z 2 9 2 b 3 J p X 0 9 Q V U x K U C 9 D a G F u Z 2 V k I F R 5 c G U u e 1 Z y c 3 R h I E 5 h d G p l x I 1 h a m E s M 3 0 m c X V v d D s s J n F 1 b 3 Q 7 U 2 V j d G l v b j E v V W d v d m 9 y a V 9 P U F V M S l A v Q 2 h h b m d l Z C B U e X B l L n v F o G l m c m E v Q n J v a i B V Z 2 9 2 b 3 J h L D R 9 J n F 1 b 3 Q 7 L C Z x d W 9 0 O 1 N l Y 3 R p b 2 4 x L 1 V n b 3 Z v c m l f T 1 B V T E p Q L 0 N o Y W 5 n Z W Q g V H l w Z S 5 7 Z G F 0 d W 0 g e m F 2 c s W h Z X R r Y S B v Y m p h d m U g b m F 0 a m X E j W F q Y S B r b 2 Q g b 3 R 2 b 3 J l b m l o I H B v c 3 R 1 c G F r Y S 9 k Y X R 1 b S B w c m l q Y X Z l I H p h I G l 6 c m F 2 b m U g Z G 9 k a m V s Z S 9 k Y X R 1 b S B 6 Y X B y a W 1 h b m p h I H B y a W p h d m U g e m E g d H J h a m 5 l I H B v e m l 2 Z S w 1 f S Z x d W 9 0 O y w m c X V v d D t T Z W N 0 a W 9 u M S 9 V Z 2 9 2 b 3 J p X 0 9 Q V U x K U C 9 D a G F u Z 2 V k I F R 5 c G U u e 0 R h d H V t I G R v b m / F o W V u a m E g b 2 R s d W t l I G 8 g Z m l u Y W 5 j a X J h b m p 1 L D Z 9 J n F 1 b 3 Q 7 L C Z x d W 9 0 O 1 N l Y 3 R p b 2 4 x L 1 V n b 3 Z v c m l f T 1 B V T E p Q L 0 N o Y W 5 n Z W Q g V H l w Z S 5 7 R G F 0 d W 0 g c G 9 0 c G l z Y S B 1 Z 2 9 2 b 3 J h L D d 9 J n F 1 b 3 Q 7 L C Z x d W 9 0 O 1 N l Y 3 R p b 2 4 x L 1 V n b 3 Z v c m l f T 1 B V T E p Q L 0 N o Y W 5 n Z W Q g V H l w Z S 5 7 T m F 6 a X Y g S 2 9 y a X N u a W t h I G J l c 3 B v d n J h d G 5 l I H B v b W / E h 2 k s O H 0 m c X V v d D s s J n F 1 b 3 Q 7 U 2 V j d G l v b j E v V W d v d m 9 y a V 9 P U F V M S l A v Q 2 h h b m d l Z C B U e X B l L n v F v X V w Y W 5 p a m E s O X 0 m c X V v d D s s J n F 1 b 3 Q 7 U 2 V j d G l v b j E v V W d v d m 9 y a V 9 P U F V M S l A v Q 2 h h b m d l Z C B U e X B l L n v F v X V w Y W 5 p a m U g L S B r Y X R l Z 2 9 y a W p h L D E w f S Z x d W 9 0 O y w m c X V v d D t T Z W N 0 a W 9 u M S 9 V Z 2 9 2 b 3 J p X 0 9 Q V U x K U C 9 D a G F u Z 2 V k I F R 5 c G U u e 1 V n b 3 Z v c m V u Y S B 2 c m l q Z W R u b 3 N 0 I G J l c 3 B v d n J h d G 5 p a C B z c m V k c 3 R h d m E s M T F 9 J n F 1 b 3 Q 7 L C Z x d W 9 0 O 1 N l Y 3 R p b 2 4 x L 1 V n b 3 Z v c m l f T 1 B V T E p Q L 0 N o Y W 5 n Z W Q g V H l w Z S 5 7 V W t 1 c G 5 v I H B s Y c S H Z W 5 v I G R v I F x u M z E u M T I u M j A x N y 5 c b l V r d X B u Y S B q Y X Z u Y S B z c m V k c 3 R 2 Y S A o R V U g K y B u Y W N p b 2 5 h b G 5 p I G p h d m 5 p I G R p b y k 2 L D E y f S Z x d W 9 0 O y w m c X V v d D t T Z W N 0 a W 9 u M S 9 V Z 2 9 2 b 3 J p X 0 9 Q V U x K U C 9 D a G F u Z 2 V k I F R 5 c G U u e 1 V r d X B u b y B w b G H E h 2 V u b y B k b y B c b j M x L j A x L j I w M T g u X G 5 V a 3 V w b m E g a m F 2 b m E g c 3 J l Z H N 0 d m E g K E V V I C s g b m F j a W 9 u Y W x u a S B q Y X Z u a S B k a W 8 p N i w x M 3 0 m c X V v d D s s J n F 1 b 3 Q 7 U 2 V j d G l v b j E v V W d v d m 9 y a V 9 P U F V M S l A v Q 2 h h b m d l Z C B U e X B l L n t F V S B k a W 8 s M T R 9 J n F 1 b 3 Q 7 L C Z x d W 9 0 O 1 N l Y 3 R p b 2 4 x L 1 V n b 3 Z v c m l f T 1 B V T E p Q L 0 N o Y W 5 n Z W Q g V H l w Z S 5 7 T m F j a W 9 u Y W x u a S B k a W 8 s M T V 9 J n F 1 b 3 Q 7 L C Z x d W 9 0 O 1 N l Y 3 R p b 2 4 x L 1 V n b 3 Z v c m l f T 1 B V T E p Q L 0 N o Y W 5 n Z W Q g V H l w Z S 5 7 V W t 1 c G 5 v I G J l e i B k b 3 B y a W 5 v c 2 E g a 2 9 y a X N u a W t h L D E 2 f S Z x d W 9 0 O y w m c X V v d D t T Z W N 0 a W 9 u M S 9 V Z 2 9 2 b 3 J p X 0 9 Q V U x K U C 9 D a G F u Z 2 V k I F R 5 c G U u e 0 p h d m 5 p I G R v c H J p b m 9 z I G t v c m l u a X N r Y S w x N 3 0 m c X V v d D s s J n F 1 b 3 Q 7 U 2 V j d G l v b j E v V W d v d m 9 y a V 9 P U F V M S l A v Q 2 h h b m d l Z C B U e X B l L n t Q c m l 2 Y X R u a S B k b 3 B y a W 5 v c y B r b 3 J p c 2 5 p a 2 E s M T h 9 J n F 1 b 3 Q 7 L C Z x d W 9 0 O 1 N l Y 3 R p b 2 4 x L 1 V n b 3 Z v c m l f T 1 B V T E p Q L 0 N o Y W 5 n Z W Q g V H l w Z S 5 7 V W t 1 c G 5 v I H N h I G R v c H J p b m 9 z b 2 0 g a 2 9 y a X N u a W t h L D E 5 f S Z x d W 9 0 O 1 0 s J n F 1 b 3 Q 7 U m V s Y X R p b 2 5 z a G l w S W 5 m b y Z x d W 9 0 O z p b X X 0 i I C 8 + P C 9 T d G F i b G V F b n R y a W V z P j w v S X R l b T 4 8 S X R l b T 4 8 S X R l b U x v Y 2 F 0 a W 9 u P j x J d G V t V H l w Z T 5 G b 3 J t d W x h P C 9 J d G V t V H l w Z T 4 8 S X R l b V B h d G g + U 2 V j d G l v b j E v V W d v d m 9 y a V 9 P U F V M S l A v U 2 9 1 c m N l P C 9 J d G V t U G F 0 a D 4 8 L 0 l 0 Z W 1 M b 2 N h d G l v b j 4 8 U 3 R h Y m x l R W 5 0 c m l l c y A v P j w v S X R l b T 4 8 S X R l b T 4 8 S X R l b U x v Y 2 F 0 a W 9 u P j x J d G V t V H l w Z T 5 G b 3 J t d W x h P C 9 J d G V t V H l w Z T 4 8 S X R l b V B h d G g + U 2 V j d G l v b j E v V W d v d m 9 y a V 9 P U F V M S l A v Q 2 h h b m d l Z C U y M F R 5 c G U 8 L 0 l 0 Z W 1 Q Y X R o P j w v S X R l b U x v Y 2 F 0 a W 9 u P j x T d G F i b G V F b n R y a W V z I C 8 + P C 9 J d G V t P j w v S X R l b X M + P C 9 M b 2 N h b F B h Y 2 t h Z 2 V N Z X R h Z G F 0 Y U Z p b G U + F g A A A F B L B Q Y A A A A A A A A A A A A A A A A A A A A A A A D a A A A A A Q A A A N C M n d 8 B F d E R j H o A w E / C l + s B A A A A s C U 7 q / z E w 0 y v t A r d L z K l a A A A A A A C A A A A A A A D Z g A A w A A A A B A A A A D v B y J F y H S y + O n N 9 k f + A D 6 W A A A A A A S A A A C g A A A A E A A A A N N P q H i p I B N 3 c H T s 0 9 4 K 8 u l Q A A A A u S c m D w X S g n g 6 K o 0 G Z R g O L Q P 7 c a x c d b P S w 0 j r h 6 i j F 2 C k A / B K f 7 s d F + C R E v d D S i 8 V p C D 5 h u n o P j G x / f n K l T C O S X a / j O i E Q m g V e e T v P z z I A + s U A A A A i z y C k 8 r 1 p S F K + X 3 a f f Y x c K + G 6 g 4 = < / D a t a M a s h u p > 
</file>

<file path=customXml/itemProps1.xml><?xml version="1.0" encoding="utf-8"?>
<ds:datastoreItem xmlns:ds="http://schemas.openxmlformats.org/officeDocument/2006/customXml" ds:itemID="{6C361319-E5EA-46A9-9D71-CE1D226761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vt:i4>
      </vt:variant>
      <vt:variant>
        <vt:lpstr>Imenovani rasponi</vt:lpstr>
      </vt:variant>
      <vt:variant>
        <vt:i4>1</vt:i4>
      </vt:variant>
    </vt:vector>
  </HeadingPairs>
  <TitlesOfParts>
    <vt:vector size="2" baseType="lpstr">
      <vt:lpstr>Popis operacija_ULJP_30062022</vt:lpstr>
      <vt:lpstr>'Popis operacija_ULJP_30062022'!Podrucje_ispisa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2022-07-15T10:12:23Z</dcterms:created>
  <dcterms:modified xsi:type="dcterms:W3CDTF">2022-07-15T10:24:19Z</dcterms:modified>
  <cp:category/>
  <cp:contentStatus/>
</cp:coreProperties>
</file>